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0.xml.rels" ContentType="application/vnd.openxmlformats-package.relationships+xml"/>
  <Override PartName="/xl/worksheets/_rels/sheet2.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book.xml" ContentType="application/vnd.openxmlformats-officedocument.spreadsheetml.sheet.main+xml"/>
  <Override PartName="/xl/media/image159.png" ContentType="image/png"/>
  <Override PartName="/xl/media/image151.png" ContentType="image/png"/>
  <Override PartName="/xl/media/image152.png" ContentType="image/png"/>
  <Override PartName="/xl/media/image153.png" ContentType="image/png"/>
  <Override PartName="/xl/media/image154.png" ContentType="image/png"/>
  <Override PartName="/xl/media/image155.png" ContentType="image/png"/>
  <Override PartName="/xl/media/image156.png" ContentType="image/png"/>
  <Override PartName="/xl/media/image157.png" ContentType="image/png"/>
  <Override PartName="/xl/media/image158.png" ContentType="image/png"/>
  <Override PartName="/xl/media/image160.png" ContentType="image/png"/>
  <Override PartName="/xl/media/image161.png" ContentType="image/png"/>
  <Override PartName="/xl/media/image162.png" ContentType="image/png"/>
  <Override PartName="/xl/media/image163.png" ContentType="image/png"/>
  <Override PartName="/xl/media/image164.png" ContentType="image/png"/>
  <Override PartName="/xl/media/image165.png" ContentType="image/png"/>
  <Override PartName="/xl/media/image166.png" ContentType="image/png"/>
  <Override PartName="/xl/media/image167.png" ContentType="image/png"/>
  <Override PartName="/xl/media/image168.png" ContentType="image/png"/>
  <Override PartName="/xl/media/image169.png" ContentType="image/png"/>
  <Override PartName="/xl/media/image170.png" ContentType="image/png"/>
  <Override PartName="/xl/media/image171.png" ContentType="image/png"/>
  <Override PartName="/xl/media/image172.png" ContentType="image/png"/>
  <Override PartName="/xl/media/image173.png" ContentType="image/png"/>
  <Override PartName="/xl/media/image174.png" ContentType="image/png"/>
  <Override PartName="/xl/media/image175.png" ContentType="image/png"/>
  <Override PartName="/xl/media/image176.png" ContentType="image/png"/>
  <Override PartName="/xl/media/image177.png" ContentType="image/png"/>
  <Override PartName="/xl/media/image178.png" ContentType="image/png"/>
  <Override PartName="/xl/media/image179.png" ContentType="image/png"/>
  <Override PartName="/xl/media/image180.png" ContentType="image/png"/>
  <Override PartName="/xl/media/image181.png" ContentType="image/png"/>
  <Override PartName="/xl/media/image182.png" ContentType="image/png"/>
  <Override PartName="/xl/media/image183.png" ContentType="image/png"/>
  <Override PartName="/xl/media/image184.png" ContentType="image/png"/>
  <Override PartName="/xl/media/image185.png" ContentType="image/png"/>
  <Override PartName="/xl/media/image186.png" ContentType="image/png"/>
  <Override PartName="/xl/media/image187.png" ContentType="image/png"/>
  <Override PartName="/xl/media/image188.png" ContentType="image/png"/>
  <Override PartName="/xl/media/image189.png" ContentType="image/png"/>
  <Override PartName="/xl/media/image190.png" ContentType="image/png"/>
  <Override PartName="/xl/media/image191.png" ContentType="image/png"/>
  <Override PartName="/xl/media/image192.png" ContentType="image/png"/>
  <Override PartName="/xl/media/image193.png" ContentType="image/png"/>
  <Override PartName="/xl/media/image194.png" ContentType="image/png"/>
  <Override PartName="/xl/media/image195.png" ContentType="image/png"/>
  <Override PartName="/xl/media/image196.png" ContentType="image/png"/>
  <Override PartName="/xl/media/image197.png" ContentType="image/png"/>
  <Override PartName="/xl/media/image198.png" ContentType="image/png"/>
  <Override PartName="/xl/media/image199.png" ContentType="image/png"/>
  <Override PartName="/xl/media/image200.png" ContentType="image/png"/>
  <Override PartName="/xl/sharedStrings.xml" ContentType="application/vnd.openxmlformats-officedocument.spreadsheetml.sharedStrings+xml"/>
  <Override PartName="/xl/comments2.xml" ContentType="application/vnd.openxmlformats-officedocument.spreadsheetml.comments+xml"/>
  <Override PartName="/xl/comments5.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vmlDrawing4.vml" ContentType="application/vnd.openxmlformats-officedocument.vmlDrawing"/>
  <Override PartName="/xl/drawings/drawing7.xml" ContentType="application/vnd.openxmlformats-officedocument.drawing+xml"/>
  <Override PartName="/xl/drawings/vmlDrawing5.vml" ContentType="application/vnd.openxmlformats-officedocument.vmlDrawing"/>
  <Override PartName="/xl/drawings/drawing8.xml" ContentType="application/vnd.openxmlformats-officedocument.drawing+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8"/>
  </bookViews>
  <sheets>
    <sheet name="00.Info" sheetId="1" state="visible" r:id="rId2"/>
    <sheet name="01.Definición de ámbito" sheetId="2" state="visible" r:id="rId3"/>
    <sheet name="02.Tecnologías" sheetId="3" state="visible" r:id="rId4"/>
    <sheet name="03.Muestra" sheetId="4" state="visible" r:id="rId5"/>
    <sheet name="P1.Perceptible" sheetId="5" state="visible" r:id="rId6"/>
    <sheet name="P2.Operable" sheetId="6" state="visible" r:id="rId7"/>
    <sheet name="P3.Comprensible" sheetId="7" state="visible" r:id="rId8"/>
    <sheet name="P4.Robusto" sheetId="8" state="visible" r:id="rId9"/>
    <sheet name="RESULTADOS" sheetId="9" state="visible" r:id="rId10"/>
    <sheet name="DATA - Oculta" sheetId="10" state="hidden" r:id="rId11"/>
    <sheet name="Para BD+DWH - Oculta" sheetId="11" state="hidden" r:id="rId12"/>
  </sheets>
  <definedNames>
    <definedName function="false" hidden="false" localSheetId="8" name="_xlnm.Print_Area" vbProcedure="false">RESULTADOS!$B$2:$AG$54;RESULTADOS!$B$58:$W$95</definedName>
    <definedName function="false" hidden="false" name="celdasP1" vbProcedure="false">'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function="false" hidden="false" name="celdasP2" vbProcedure="false">'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function="false" hidden="false" name="celdasP3" vbProcedure="false">'P3.Comprensible'!$D$19:$D$53,'P3.Comprensible'!$D$57:$D$91,'P3.Comprensible'!$D$95:$D$129,'P3.Comprensible'!$D$133:$D$167,'P3.Comprensible'!$D$171:$D$205,'P3.Comprensible'!$D$209:$D$243,'P3.Comprensible'!$D$247:$D$281,'P3.Comprensible'!$D$285:$D$319,'P3.Comprensible'!$D$323:$D$357,'P3.Comprensible'!$D$361:$D$395</definedName>
    <definedName function="false" hidden="false" name="CeldasP4" vbProcedure="false">'P4.Robusto'!$D$19:$D$53,'P4.Robusto'!$D$57:$D$91,'P4.Robusto'!$D$95:$D$129</definedName>
    <definedName function="false" hidden="false" localSheetId="8" name="_xlnm.Print_Area" vbProcedure="false">RESULTADOS!$B$2:$AG$54,RESULTADOS!$B$58:$W$95</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C7" authorId="0">
      <text>
        <r>
          <rPr>
            <b val="true"/>
            <sz val="9"/>
            <color rgb="FF000000"/>
            <rFont val="Tahoma"/>
            <family val="2"/>
            <charset val="1"/>
          </rPr>
          <t>URA: Unidad Responsable de Accesibilidad
</t>
        </r>
      </text>
    </comment>
    <comment ref="C9" authorId="0">
      <text>
        <r>
          <rPr>
            <b val="true"/>
            <sz val="9"/>
            <color rgb="FF000000"/>
            <rFont val="Tahoma"/>
            <family val="2"/>
            <charset val="1"/>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
</t>
        </r>
      </text>
    </comment>
    <comment ref="C11" authorId="0">
      <text>
        <r>
          <rPr>
            <b val="true"/>
            <sz val="9"/>
            <color rgb="FF000000"/>
            <rFont val="Tahoma"/>
            <family val="2"/>
            <charset val="1"/>
          </rPr>
          <t>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0">
      <text>
        <r>
          <rPr>
            <b val="true"/>
            <sz val="9"/>
            <color rgb="FF000000"/>
            <rFont val="Tahoma"/>
            <family val="2"/>
            <charset val="1"/>
          </rPr>
          <t>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text>
    </comment>
    <comment ref="C41" authorId="0">
      <text>
        <r>
          <rPr>
            <b val="true"/>
            <sz val="9"/>
            <color rgb="FF000000"/>
            <rFont val="Tahoma"/>
            <family val="2"/>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
</t>
        </r>
      </text>
    </comment>
  </commentList>
</comments>
</file>

<file path=xl/comments5.xml><?xml version="1.0" encoding="utf-8"?>
<comments xmlns="http://schemas.openxmlformats.org/spreadsheetml/2006/main" xmlns:xdr="http://schemas.openxmlformats.org/drawingml/2006/spreadsheetDrawing">
  <authors>
    <author/>
  </authors>
  <commentList>
    <comment ref="D1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Si se puede cumplir el objetivo con descripción corta (alt), usar alternativa de descripción corta. Pero tiene etiquetas redundantes.</t>
        </r>
      </text>
    </comment>
    <comment ref="D2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r>
      </text>
    </comment>
    <comment ref="D2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r>
      </text>
    </comment>
    <comment ref="D2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Imagenes sin alt, no usa label para etiquetar el los campos del formulario</t>
        </r>
      </text>
    </comment>
    <comment ref="D2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usa label para etiquetar los campos del formulario que esta definido pero solo contiene texto</t>
        </r>
      </text>
    </comment>
    <comment ref="D2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 sin etiquetar, Imágenes decorativas con atributo title</t>
        </r>
      </text>
    </comment>
    <comment ref="D2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r>
      </text>
    </comment>
    <comment ref="D26" authorId="0">
      <text>
        <r>
          <rPr>
            <sz val="10"/>
            <color rgb="FF000000"/>
            <rFont val="Arial"/>
            <family val="2"/>
            <charset val="1"/>
          </rPr>
          <t>Las imágenes no tienen campos alt</t>
        </r>
      </text>
    </comment>
    <comment ref="D27" authorId="0">
      <text>
        <r>
          <rPr>
            <sz val="10"/>
            <color rgb="FF000000"/>
            <rFont val="Arial"/>
            <family val="2"/>
            <charset val="1"/>
          </rPr>
          <t>Utiliza alt para describir imagenes, pero tiene definiciones inapropiadas</t>
        </r>
      </text>
    </comment>
    <comment ref="D28" authorId="0">
      <text>
        <r>
          <rPr>
            <sz val="10"/>
            <color rgb="FF000000"/>
            <rFont val="Arial"/>
            <family val="2"/>
            <charset val="1"/>
          </rPr>
          <t>Imagenes sin atributo alt</t>
        </r>
      </text>
    </comment>
    <comment ref="D5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r>
      </text>
    </comment>
    <comment ref="D5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r>
      </text>
    </comment>
    <comment ref="D5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r>
      </text>
    </comment>
    <comment ref="D6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r>
      </text>
    </comment>
    <comment ref="D6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 y vídeos</t>
        </r>
      </text>
    </comment>
    <comment ref="D6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 y vídeos</t>
        </r>
      </text>
    </comment>
    <comment ref="D6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 y vídeos</t>
        </r>
      </text>
    </comment>
    <comment ref="D64" authorId="0">
      <text>
        <r>
          <rPr>
            <sz val="10"/>
            <color rgb="FF000000"/>
            <rFont val="Arial"/>
            <family val="2"/>
            <charset val="1"/>
          </rPr>
          <t>No contiene audio y video</t>
        </r>
      </text>
    </comment>
    <comment ref="D65" authorId="0">
      <text>
        <r>
          <rPr>
            <sz val="10"/>
            <color rgb="FF000000"/>
            <rFont val="Arial"/>
            <family val="2"/>
            <charset val="1"/>
          </rPr>
          <t>No hay audios</t>
        </r>
      </text>
    </comment>
    <comment ref="D66" authorId="0">
      <text>
        <r>
          <rPr>
            <sz val="10"/>
            <color rgb="FF000000"/>
            <rFont val="Arial"/>
            <family val="2"/>
            <charset val="1"/>
          </rPr>
          <t>No hay audios</t>
        </r>
      </text>
    </comment>
    <comment ref="D9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r>
      </text>
    </comment>
    <comment ref="D9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r>
      </text>
    </comment>
    <comment ref="D9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r>
      </text>
    </comment>
    <comment ref="D9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r>
      </text>
    </comment>
    <comment ref="D9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r>
      </text>
    </comment>
    <comment ref="D10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r>
      </text>
    </comment>
    <comment ref="D10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r>
      </text>
    </comment>
    <comment ref="D102" authorId="0">
      <text>
        <r>
          <rPr>
            <sz val="10"/>
            <color rgb="FF000000"/>
            <rFont val="Arial"/>
            <family val="2"/>
            <charset val="1"/>
          </rPr>
          <t>No contiene subtitulos</t>
        </r>
      </text>
    </comment>
    <comment ref="D103" authorId="0">
      <text>
        <r>
          <rPr>
            <sz val="10"/>
            <color rgb="FF000000"/>
            <rFont val="Arial"/>
            <family val="2"/>
            <charset val="1"/>
          </rPr>
          <t>No hay subtitulos</t>
        </r>
      </text>
    </comment>
    <comment ref="D104" authorId="0">
      <text>
        <r>
          <rPr>
            <sz val="10"/>
            <color rgb="FF000000"/>
            <rFont val="Arial"/>
            <family val="2"/>
            <charset val="1"/>
          </rPr>
          <t>No hay subtitulos</t>
        </r>
      </text>
    </comment>
    <comment ref="D13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r>
      </text>
    </comment>
    <comment ref="D13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r>
      </text>
    </comment>
    <comment ref="D13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r>
      </text>
    </comment>
    <comment ref="D13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r>
      </text>
    </comment>
    <comment ref="D13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r>
      </text>
    </comment>
    <comment ref="D13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r>
      </text>
    </comment>
    <comment ref="D13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r>
      </text>
    </comment>
    <comment ref="D140" authorId="0">
      <text>
        <r>
          <rPr>
            <sz val="10"/>
            <color rgb="FF000000"/>
            <rFont val="Arial"/>
            <family val="2"/>
            <charset val="1"/>
          </rPr>
          <t>Sin audiodescripciones</t>
        </r>
      </text>
    </comment>
    <comment ref="D141" authorId="0">
      <text>
        <r>
          <rPr>
            <sz val="10"/>
            <color rgb="FF000000"/>
            <rFont val="Arial"/>
            <family val="2"/>
            <charset val="1"/>
          </rPr>
          <t>Sin audiodescripciones</t>
        </r>
      </text>
    </comment>
    <comment ref="D142" authorId="0">
      <text>
        <r>
          <rPr>
            <sz val="10"/>
            <color rgb="FF000000"/>
            <rFont val="Arial"/>
            <family val="2"/>
            <charset val="1"/>
          </rPr>
          <t>Sin audiodescripciones</t>
        </r>
      </text>
    </comment>
    <comment ref="D17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r>
      </text>
    </comment>
    <comment ref="D17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r>
      </text>
    </comment>
    <comment ref="D17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r>
      </text>
    </comment>
    <comment ref="D17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r>
      </text>
    </comment>
    <comment ref="D17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r>
      </text>
    </comment>
    <comment ref="D17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r>
      </text>
    </comment>
    <comment ref="D17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r>
      </text>
    </comment>
    <comment ref="D178" authorId="0">
      <text>
        <r>
          <rPr>
            <sz val="10"/>
            <color rgb="FF000000"/>
            <rFont val="Arial"/>
            <family val="2"/>
            <charset val="1"/>
          </rPr>
          <t>No hay subtitulos</t>
        </r>
      </text>
    </comment>
    <comment ref="D179" authorId="0">
      <text>
        <r>
          <rPr>
            <sz val="10"/>
            <color rgb="FF000000"/>
            <rFont val="Arial"/>
            <family val="2"/>
            <charset val="1"/>
          </rPr>
          <t>Sin subtitutlos</t>
        </r>
      </text>
    </comment>
    <comment ref="D180" authorId="0">
      <text>
        <r>
          <rPr>
            <sz val="10"/>
            <color rgb="FF000000"/>
            <rFont val="Arial"/>
            <family val="2"/>
            <charset val="1"/>
          </rPr>
          <t>Sin subtitutlos</t>
        </r>
      </text>
    </comment>
    <comment ref="D20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este contenido</t>
        </r>
      </text>
    </comment>
    <comment ref="D21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r>
      </text>
    </comment>
    <comment ref="D21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r>
      </text>
    </comment>
    <comment ref="D21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r>
      </text>
    </comment>
    <comment ref="D21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r>
      </text>
    </comment>
    <comment ref="D21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r>
      </text>
    </comment>
    <comment ref="D21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r>
      </text>
    </comment>
    <comment ref="D216" authorId="0">
      <text>
        <r>
          <rPr>
            <sz val="10"/>
            <color rgb="FF000000"/>
            <rFont val="Arial"/>
            <family val="2"/>
            <charset val="1"/>
          </rPr>
          <t>No hay autodescripciones en la pagina</t>
        </r>
      </text>
    </comment>
    <comment ref="D217" authorId="0">
      <text>
        <r>
          <rPr>
            <sz val="10"/>
            <color rgb="FF000000"/>
            <rFont val="Arial"/>
            <family val="2"/>
            <charset val="1"/>
          </rPr>
          <t>Sin audiodescripciones</t>
        </r>
      </text>
    </comment>
    <comment ref="D218" authorId="0">
      <text>
        <r>
          <rPr>
            <sz val="10"/>
            <color rgb="FF000000"/>
            <rFont val="Arial"/>
            <family val="2"/>
            <charset val="1"/>
          </rPr>
          <t>Sin audiodescripciones</t>
        </r>
      </text>
    </comment>
    <comment ref="D24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Formatear estructura y texto con elementos semánticos y Separar información y estructura de presentación.</t>
        </r>
      </text>
    </comment>
    <comment ref="D24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Uso adecuado de h1-h6, ol, ul, li</t>
        </r>
      </text>
    </comment>
    <comment ref="D24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Presencia listas vacías</t>
        </r>
      </text>
    </comment>
    <comment ref="D25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Inexistencia de elementos h1</t>
        </r>
      </text>
    </comment>
    <comment ref="D25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Buen uso de h1-h6, ol, ul, li</t>
        </r>
      </text>
    </comment>
    <comment ref="D25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 las tablas de datos, no se identifican los encabezamientos de fila y columna.</t>
        </r>
      </text>
    </comment>
    <comment ref="D25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Buen uso de h1-h6, ol, ul, li</t>
        </r>
      </text>
    </comment>
    <comment ref="D254" authorId="0">
      <text>
        <r>
          <rPr>
            <sz val="10"/>
            <color rgb="FF000000"/>
            <rFont val="Arial"/>
            <family val="2"/>
            <charset val="1"/>
          </rPr>
          <t>Uso inapropiado de las etiquetas h, li, :before</t>
        </r>
      </text>
    </comment>
    <comment ref="D255" authorId="0">
      <text>
        <r>
          <rPr>
            <sz val="10"/>
            <color rgb="FF000000"/>
            <rFont val="Arial"/>
            <family val="2"/>
            <charset val="1"/>
          </rPr>
          <t>Contiene listas vacias</t>
        </r>
      </text>
    </comment>
    <comment ref="D25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Buen uso de h1-h6, ol, ul, li</t>
        </r>
      </text>
    </comment>
    <comment ref="D28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r>
      </text>
    </comment>
    <comment ref="D28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r>
      </text>
    </comment>
    <comment ref="D28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r>
      </text>
    </comment>
    <comment ref="D28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r>
      </text>
    </comment>
    <comment ref="D28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r>
      </text>
    </comment>
    <comment ref="D29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r>
      </text>
    </comment>
    <comment ref="D29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r>
      </text>
    </comment>
    <comment ref="D292" authorId="0">
      <text>
        <r>
          <rPr>
            <sz val="10"/>
            <color rgb="FF000000"/>
            <rFont val="Arial"/>
            <family val="2"/>
            <charset val="1"/>
          </rPr>
          <t>Presenta informacion en elemento row que no seria comprensible de otra forma</t>
        </r>
      </text>
    </comment>
    <comment ref="D293" authorId="0">
      <text>
        <r>
          <rPr>
            <sz val="10"/>
            <color rgb="FF000000"/>
            <rFont val="Arial"/>
            <family val="2"/>
            <charset val="1"/>
          </rPr>
          <t>No hay contenido dependiente de la secuencia</t>
        </r>
      </text>
    </comment>
    <comment ref="D294" authorId="0">
      <text>
        <r>
          <rPr>
            <sz val="10"/>
            <color rgb="FF000000"/>
            <rFont val="Arial"/>
            <family val="2"/>
            <charset val="1"/>
          </rPr>
          <t>No hay contenido dependiente de la secuencia</t>
        </r>
      </text>
    </comment>
    <comment ref="D32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r>
      </text>
    </comment>
    <comment ref="D32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r>
      </text>
    </comment>
    <comment ref="D32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r>
      </text>
    </comment>
    <comment ref="D32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r>
      </text>
    </comment>
    <comment ref="D32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r>
      </text>
    </comment>
    <comment ref="D32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r>
      </text>
    </comment>
    <comment ref="D32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r>
      </text>
    </comment>
    <comment ref="D330" authorId="0">
      <text>
        <r>
          <rPr>
            <sz val="10"/>
            <color rgb="FF000000"/>
            <rFont val="Arial"/>
            <family val="2"/>
            <charset val="1"/>
          </rPr>
          <t>No hay identificadores textuales de elementos puramente visuales</t>
        </r>
      </text>
    </comment>
    <comment ref="D331" authorId="0">
      <text>
        <r>
          <rPr>
            <sz val="10"/>
            <color rgb="FF000000"/>
            <rFont val="Arial"/>
            <family val="2"/>
            <charset val="1"/>
          </rPr>
          <t>Hay identificadores textuales para los elementos visuales</t>
        </r>
      </text>
    </comment>
    <comment ref="D332" authorId="0">
      <text>
        <r>
          <rPr>
            <sz val="10"/>
            <color rgb="FF000000"/>
            <rFont val="Arial"/>
            <family val="2"/>
            <charset val="1"/>
          </rPr>
          <t>Hay identificadores textuales para los elementos visuales</t>
        </r>
      </text>
    </comment>
    <comment ref="D36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r>
      </text>
    </comment>
    <comment ref="D36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r>
      </text>
    </comment>
    <comment ref="D36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t>
        </r>
      </text>
    </comment>
    <comment ref="D36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r>
      </text>
    </comment>
    <comment ref="D36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r>
      </text>
    </comment>
    <comment ref="D36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r>
      </text>
    </comment>
    <comment ref="D36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r>
      </text>
    </comment>
    <comment ref="D368" authorId="0">
      <text>
        <r>
          <rPr>
            <sz val="10"/>
            <color rgb="FF000000"/>
            <rFont val="Arial"/>
            <family val="2"/>
          </rPr>
          <t>Utilizar CSS para permitir el contenido en formato vertical y horizontal</t>
        </r>
      </text>
    </comment>
    <comment ref="D369" authorId="0">
      <text>
        <r>
          <rPr>
            <sz val="10"/>
            <color rgb="FF000000"/>
            <rFont val="Arial"/>
            <family val="2"/>
          </rPr>
          <t>Utilizar CSS para permitir el contenido en formato vertical y horizontal</t>
        </r>
      </text>
    </comment>
    <comment ref="D37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r>
      </text>
    </comment>
    <comment ref="D39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r>
      </text>
    </comment>
    <comment ref="D40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campos autocomplete</t>
        </r>
      </text>
    </comment>
    <comment ref="D40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campos autocomplete</t>
        </r>
      </text>
    </comment>
    <comment ref="D40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que debe introducir el usuario no necesitan autocomplete</t>
        </r>
      </text>
    </comment>
    <comment ref="D40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r>
      </text>
    </comment>
    <comment ref="D40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r>
      </text>
    </comment>
    <comment ref="D40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r>
      </text>
    </comment>
    <comment ref="D406" authorId="0">
      <text>
        <r>
          <rPr>
            <sz val="10"/>
            <color rgb="FF000000"/>
            <rFont val="Arial"/>
            <family val="2"/>
            <charset val="1"/>
          </rPr>
          <t> No hay que repetir valores ya introducidos
</t>
        </r>
      </text>
    </comment>
    <comment ref="D407" authorId="0">
      <text>
        <r>
          <rPr>
            <sz val="10"/>
            <color rgb="FF000000"/>
            <rFont val="Arial"/>
            <family val="2"/>
            <charset val="1"/>
          </rPr>
          <t>No hay campos de entrada</t>
        </r>
      </text>
    </comment>
    <comment ref="D40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r>
      </text>
    </comment>
    <comment ref="D43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Información presentada por colores está disponible en texto, Indicación de texto para etiquetas de controles de formulario coloreadas, Señales visuales adicionales cuando las diferencias de color transmiten información</t>
        </r>
      </text>
    </comment>
    <comment ref="D43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r>
      </text>
    </comment>
    <comment ref="D43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r>
      </text>
    </comment>
    <comment ref="D44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r>
      </text>
    </comment>
    <comment ref="D44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r>
      </text>
    </comment>
    <comment ref="D44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r>
      </text>
    </comment>
    <comment ref="D44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r>
      </text>
    </comment>
    <comment ref="D44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r>
      </text>
    </comment>
    <comment ref="D44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r>
      </text>
    </comment>
    <comment ref="D44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r>
      </text>
    </comment>
    <comment ref="D47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r>
      </text>
    </comment>
    <comment ref="D47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r>
      </text>
    </comment>
    <comment ref="D47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r>
      </text>
    </comment>
    <comment ref="D47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t>
        </r>
      </text>
    </comment>
    <comment ref="D47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r>
      </text>
    </comment>
    <comment ref="D48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r>
      </text>
    </comment>
    <comment ref="D48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r>
      </text>
    </comment>
    <comment ref="D482" authorId="0">
      <text>
        <r>
          <rPr>
            <sz val="10"/>
            <color rgb="FF000000"/>
            <rFont val="Arial"/>
            <family val="2"/>
            <charset val="1"/>
          </rPr>
          <t>No hay audios</t>
        </r>
      </text>
    </comment>
    <comment ref="D483" authorId="0">
      <text>
        <r>
          <rPr>
            <sz val="10"/>
            <color rgb="FF000000"/>
            <rFont val="Arial"/>
            <family val="2"/>
            <charset val="1"/>
          </rPr>
          <t>No hay audios</t>
        </r>
      </text>
    </comment>
    <comment ref="D48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r>
      </text>
    </comment>
    <comment ref="D51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Igual o mayor de 14 puntos: 3:1</t>
        </r>
      </text>
    </comment>
    <comment ref="D51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r>
      </text>
    </comment>
    <comment ref="D51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r>
      </text>
    </comment>
    <comment ref="D51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r>
      </text>
    </comment>
    <comment ref="D51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r>
      </text>
    </comment>
    <comment ref="D51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r>
      </text>
    </comment>
    <comment ref="D51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r>
      </text>
    </comment>
    <comment ref="D520" authorId="0">
      <text>
        <r>
          <rPr>
            <sz val="10"/>
            <color rgb="FF000000"/>
            <rFont val="Arial"/>
            <family val="2"/>
            <charset val="1"/>
          </rPr>
          <t>Hay varios casos  de contraste muy bajo</t>
        </r>
      </text>
    </comment>
    <comment ref="D521" authorId="0">
      <text>
        <r>
          <rPr>
            <sz val="10"/>
            <color rgb="FF000000"/>
            <rFont val="Arial"/>
            <family val="2"/>
          </rPr>
          <t> La presentación visual de texto e imágenes de texto tiene
una relación de contraste al menos de 4,5:1</t>
        </r>
      </text>
    </comment>
    <comment ref="D52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r>
      </text>
    </comment>
    <comment ref="D55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r>
      </text>
    </comment>
    <comment ref="D55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r>
      </text>
    </comment>
    <comment ref="D55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r>
      </text>
    </comment>
    <comment ref="D55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r>
      </text>
    </comment>
    <comment ref="D55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r>
      </text>
    </comment>
    <comment ref="D55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r>
      </text>
    </comment>
    <comment ref="D55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r>
      </text>
    </comment>
    <comment ref="D558" authorId="0">
      <text>
        <r>
          <rPr>
            <sz val="10"/>
            <color rgb="FF000000"/>
            <rFont val="Arial"/>
            <family val="2"/>
            <charset val="1"/>
          </rPr>
          <t>El texto es redimencionable</t>
        </r>
      </text>
    </comment>
    <comment ref="D559" authorId="0">
      <text>
        <r>
          <rPr>
            <sz val="10"/>
            <color rgb="FF000000"/>
            <rFont val="Arial"/>
            <family val="2"/>
            <charset val="1"/>
          </rPr>
          <t>El texto es redimensionable</t>
        </r>
      </text>
    </comment>
    <comment ref="D56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r>
      </text>
    </comment>
    <comment ref="D58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r>
      </text>
    </comment>
    <comment ref="D59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r>
      </text>
    </comment>
    <comment ref="D59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r>
      </text>
    </comment>
    <comment ref="D59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r>
      </text>
    </comment>
    <comment ref="D59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r>
      </text>
    </comment>
    <comment ref="D59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r>
      </text>
    </comment>
    <comment ref="D59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r>
      </text>
    </comment>
    <comment ref="D596" authorId="0">
      <text>
        <r>
          <rPr>
            <sz val="10"/>
            <color rgb="FF000000"/>
            <rFont val="Arial"/>
            <family val="2"/>
            <charset val="1"/>
          </rPr>
          <t>Hay imagenes que no se definen mediante texto</t>
        </r>
      </text>
    </comment>
    <comment ref="D597" authorId="0">
      <text>
        <r>
          <rPr>
            <sz val="10"/>
            <color rgb="FF000000"/>
            <rFont val="Arial"/>
            <family val="2"/>
          </rPr>
          <t> Controlar la presentación visual del texto mediante CSS</t>
        </r>
      </text>
    </comment>
    <comment ref="D59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r>
      </text>
    </comment>
    <comment ref="D62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r>
      </text>
    </comment>
    <comment ref="D62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r>
      </text>
    </comment>
    <comment ref="D62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r>
      </text>
    </comment>
    <comment ref="D63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r>
      </text>
    </comment>
    <comment ref="D63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r>
      </text>
    </comment>
    <comment ref="D63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r>
      </text>
    </comment>
    <comment ref="D63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r>
      </text>
    </comment>
    <comment ref="D634" authorId="0">
      <text>
        <r>
          <rPr>
            <sz val="10"/>
            <color rgb="FF000000"/>
            <rFont val="Arial"/>
            <family val="2"/>
            <charset val="1"/>
          </rPr>
          <t>No modifica el teamaño de texto por css</t>
        </r>
      </text>
    </comment>
    <comment ref="D635" authorId="0">
      <text>
        <r>
          <rPr>
            <sz val="10"/>
            <color rgb="FF000000"/>
            <rFont val="Arial"/>
            <family val="2"/>
          </rPr>
          <t>Calcular por programación tamaños y posiciones para que los elementos escalen con el
tamaño del texto</t>
        </r>
      </text>
    </comment>
    <comment ref="D63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r>
      </text>
    </comment>
    <comment ref="D66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r>
      </text>
    </comment>
    <comment ref="D66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r>
      </text>
    </comment>
    <comment ref="D66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r>
      </text>
    </comment>
    <comment ref="D66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r>
      </text>
    </comment>
    <comment ref="D66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r>
      </text>
    </comment>
    <comment ref="D67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r>
      </text>
    </comment>
    <comment ref="D67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r>
      </text>
    </comment>
    <comment ref="D672" authorId="0">
      <text>
        <r>
          <rPr>
            <sz val="10"/>
            <color rgb="FF000000"/>
            <rFont val="Arial"/>
            <family val="2"/>
            <charset val="1"/>
          </rPr>
          <t>Hay varios casos en los que el contraste no es el apropiado</t>
        </r>
      </text>
    </comment>
    <comment ref="D673" authorId="0">
      <text>
        <r>
          <rPr>
            <sz val="10"/>
            <color rgb="FF000000"/>
            <rFont val="Arial"/>
            <family val="2"/>
            <charset val="1"/>
          </rPr>
          <t>Relacion de contraste suficiente</t>
        </r>
      </text>
    </comment>
    <comment ref="D67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r>
      </text>
    </comment>
    <comment ref="D70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r>
      </text>
    </comment>
    <comment ref="D70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r>
      </text>
    </comment>
    <comment ref="D70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r>
      </text>
    </comment>
    <comment ref="D70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r>
      </text>
    </comment>
    <comment ref="D70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r>
      </text>
    </comment>
    <comment ref="D70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r>
      </text>
    </comment>
    <comment ref="D70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r>
      </text>
    </comment>
    <comment ref="D710" authorId="0">
      <text>
        <r>
          <rPr>
            <sz val="10"/>
            <color rgb="FF000000"/>
            <rFont val="Arial"/>
            <family val="2"/>
            <charset val="1"/>
          </rPr>
          <t>No aplica los estilos apropiados</t>
        </r>
      </text>
    </comment>
    <comment ref="D711" authorId="0">
      <text>
        <r>
          <rPr>
            <sz val="10"/>
            <color rgb="FF000000"/>
            <rFont val="Arial"/>
            <family val="2"/>
          </rPr>
          <t> Al menos  1.5 veces el tamaño de la fuente</t>
        </r>
      </text>
    </comment>
    <comment ref="D71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r>
      </text>
    </comment>
    <comment ref="D74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aplic Hoverable</t>
        </r>
      </text>
    </comment>
    <comment ref="D74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r>
      </text>
    </comment>
    <comment ref="D74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r>
      </text>
    </comment>
    <comment ref="D74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r>
      </text>
    </comment>
    <comment ref="D74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r>
      </text>
    </comment>
    <comment ref="D74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r>
      </text>
    </comment>
    <comment ref="D74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r>
      </text>
    </comment>
    <comment ref="D749" authorId="0">
      <text>
        <r>
          <rPr>
            <sz val="10"/>
            <color rgb="FF000000"/>
            <rFont val="Arial"/>
            <family val="2"/>
            <charset val="1"/>
          </rPr>
          <t>Se aplica persistencia</t>
        </r>
      </text>
    </comment>
    <comment ref="D750" authorId="0">
      <text>
        <r>
          <rPr>
            <sz val="10"/>
            <color rgb="FF000000"/>
            <rFont val="Arial"/>
            <family val="2"/>
            <charset val="1"/>
          </rPr>
          <t>Se aplica persistencia</t>
        </r>
      </text>
    </comment>
    <comment ref="D75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r>
      </text>
    </comment>
  </commentList>
</comments>
</file>

<file path=xl/comments6.xml><?xml version="1.0" encoding="utf-8"?>
<comments xmlns="http://schemas.openxmlformats.org/spreadsheetml/2006/main" xmlns:xdr="http://schemas.openxmlformats.org/drawingml/2006/spreadsheetDrawing">
  <authors>
    <author/>
  </authors>
  <commentList>
    <comment ref="D1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r>
      </text>
    </comment>
    <comment ref="D2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r>
      </text>
    </comment>
    <comment ref="D2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r>
      </text>
    </comment>
    <comment ref="D2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r>
      </text>
    </comment>
    <comment ref="D2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r>
      </text>
    </comment>
    <comment ref="D2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r>
      </text>
    </comment>
    <comment ref="D2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puede navegar por el mapa</t>
        </r>
      </text>
    </comment>
    <comment ref="D26" authorId="0">
      <text>
        <r>
          <rPr>
            <sz val="10"/>
            <color rgb="FF000000"/>
            <rFont val="Arial"/>
            <family val="2"/>
            <charset val="1"/>
          </rPr>
          <t>Se puede navegar por la pagina sin problemas solo con el teclado</t>
        </r>
      </text>
    </comment>
    <comment ref="D27" authorId="0">
      <text>
        <r>
          <rPr>
            <sz val="10"/>
            <color rgb="FF000000"/>
            <rFont val="Arial"/>
            <family val="2"/>
          </rPr>
          <t>Se puede navegar por la pagina sin problemas solo con el teclado</t>
        </r>
      </text>
    </comment>
    <comment ref="D2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puede navegar por el mapa</t>
        </r>
      </text>
    </comment>
    <comment ref="D5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r>
      </text>
    </comment>
    <comment ref="D5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r>
      </text>
    </comment>
    <comment ref="D5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r>
      </text>
    </comment>
    <comment ref="D6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r>
      </text>
    </comment>
    <comment ref="D6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r>
      </text>
    </comment>
    <comment ref="D6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r>
      </text>
    </comment>
    <comment ref="D6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r>
      </text>
    </comment>
    <comment ref="D64" authorId="0">
      <text>
        <r>
          <rPr>
            <sz val="10"/>
            <color rgb="FF000000"/>
            <rFont val="Arial"/>
            <family val="2"/>
            <charset val="1"/>
          </rPr>
          <t>Se puede remover el foco de los elementos seleccionados solo con el teclado</t>
        </r>
      </text>
    </comment>
    <comment ref="D65" authorId="0">
      <text>
        <r>
          <rPr>
            <sz val="10"/>
            <color rgb="FF000000"/>
            <rFont val="Arial"/>
            <family val="2"/>
          </rPr>
          <t>Se puede remover el foco de los elementos seleccionados solo con el teclado</t>
        </r>
      </text>
    </comment>
    <comment ref="D6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r>
      </text>
    </comment>
    <comment ref="D9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r>
      </text>
    </comment>
    <comment ref="D9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r>
      </text>
    </comment>
    <comment ref="D9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r>
      </text>
    </comment>
    <comment ref="D9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emplean atajos de teclado para acticar elementos de interacción</t>
        </r>
      </text>
    </comment>
    <comment ref="D9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emplean atajos de teclado para acticar elementos de interacción</t>
        </r>
      </text>
    </comment>
    <comment ref="D10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r>
      </text>
    </comment>
    <comment ref="D10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r>
      </text>
    </comment>
    <comment ref="D102" authorId="0">
      <text>
        <r>
          <rPr>
            <sz val="10"/>
            <color rgb="FF000000"/>
            <rFont val="Arial"/>
            <family val="2"/>
            <charset val="1"/>
          </rPr>
          <t>No se utilizan atajos de teclado</t>
        </r>
      </text>
    </comment>
    <comment ref="D103" authorId="0">
      <text>
        <r>
          <rPr>
            <sz val="10"/>
            <color rgb="FF000000"/>
            <rFont val="Arial"/>
            <family val="2"/>
          </rPr>
          <t> El atajo de teclado solo se puede activar cuando el componente tiene el foco</t>
        </r>
      </text>
    </comment>
    <comment ref="D10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r>
      </text>
    </comment>
    <comment ref="D13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r>
      </text>
    </comment>
    <comment ref="D13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r>
      </text>
    </comment>
    <comment ref="D13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r>
      </text>
    </comment>
    <comment ref="D13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r>
      </text>
    </comment>
    <comment ref="D13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r>
      </text>
    </comment>
    <comment ref="D13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r>
      </text>
    </comment>
    <comment ref="D13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r>
      </text>
    </comment>
    <comment ref="D140" authorId="0">
      <text>
        <r>
          <rPr>
            <sz val="10"/>
            <color rgb="FF000000"/>
            <rFont val="Arial"/>
            <family val="2"/>
            <charset val="1"/>
          </rPr>
          <t>No contiene limites de tiempo</t>
        </r>
      </text>
    </comment>
    <comment ref="D141" authorId="0">
      <text>
        <r>
          <rPr>
            <sz val="10"/>
            <color rgb="FF000000"/>
            <rFont val="Arial"/>
            <family val="2"/>
            <charset val="1"/>
          </rPr>
          <t>No contiene limites de tiempo</t>
        </r>
      </text>
    </comment>
    <comment ref="D14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r>
      </text>
    </comment>
    <comment ref="D17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r>
      </text>
    </comment>
    <comment ref="D17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r>
      </text>
    </comment>
    <comment ref="D17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r>
      </text>
    </comment>
    <comment ref="D17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r>
      </text>
    </comment>
    <comment ref="D17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r>
      </text>
    </comment>
    <comment ref="D17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r>
      </text>
    </comment>
    <comment ref="D17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r>
      </text>
    </comment>
    <comment ref="D178" authorId="0">
      <text>
        <r>
          <rPr>
            <sz val="10"/>
            <color rgb="FF000000"/>
            <rFont val="Arial"/>
            <family val="2"/>
            <charset val="1"/>
          </rPr>
          <t>No hay este tipo de informacion en la pagina</t>
        </r>
      </text>
    </comment>
    <comment ref="D179" authorId="0">
      <text>
        <r>
          <rPr>
            <sz val="10"/>
            <color rgb="FF000000"/>
            <rFont val="Arial"/>
            <family val="2"/>
            <charset val="1"/>
          </rPr>
          <t>No hay ese tipo de contenido</t>
        </r>
      </text>
    </comment>
    <comment ref="D18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r>
      </text>
    </comment>
    <comment ref="D20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desteye</t>
        </r>
      </text>
    </comment>
    <comment ref="D21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r>
      </text>
    </comment>
    <comment ref="D21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r>
      </text>
    </comment>
    <comment ref="D21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r>
      </text>
    </comment>
    <comment ref="D21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r>
      </text>
    </comment>
    <comment ref="D21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r>
      </text>
    </comment>
    <comment ref="D21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r>
      </text>
    </comment>
    <comment ref="D216" authorId="0">
      <text>
        <r>
          <rPr>
            <sz val="10"/>
            <color rgb="FF000000"/>
            <rFont val="Arial"/>
            <family val="2"/>
            <charset val="1"/>
          </rPr>
          <t>No hay destellos en la pagina</t>
        </r>
      </text>
    </comment>
    <comment ref="D217" authorId="0">
      <text>
        <r>
          <rPr>
            <sz val="10"/>
            <color rgb="FF000000"/>
            <rFont val="Arial"/>
            <family val="2"/>
            <charset val="1"/>
          </rPr>
          <t>No hay destellos</t>
        </r>
      </text>
    </comment>
    <comment ref="D21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r>
      </text>
    </comment>
    <comment ref="D24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tienen mecanismos para navegar.</t>
        </r>
      </text>
    </comment>
    <comment ref="D24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Usar un enlace al inicio de la página para ir directamente al contenido principal</t>
        </r>
      </text>
    </comment>
    <comment ref="D24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Usar un enlace al inicio de la página para ir directamente al contenido principal</t>
        </r>
      </text>
    </comment>
    <comment ref="D25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r>
      </text>
    </comment>
    <comment ref="D25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r>
      </text>
    </comment>
    <comment ref="D25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r>
      </text>
    </comment>
    <comment ref="D25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r>
      </text>
    </comment>
    <comment ref="D254" authorId="0">
      <text>
        <r>
          <rPr>
            <sz val="10"/>
            <color rgb="FF000000"/>
            <rFont val="Arial"/>
            <family val="2"/>
            <charset val="1"/>
          </rPr>
          <t>Hay un enlace para ir directamente al contenido principal</t>
        </r>
      </text>
    </comment>
    <comment ref="D255" authorId="0">
      <text>
        <r>
          <rPr>
            <sz val="10"/>
            <color rgb="FF000000"/>
            <rFont val="Arial"/>
            <family val="2"/>
            <charset val="1"/>
          </rPr>
          <t>No se puede acceder directamente al contenido principal de la pagina</t>
        </r>
      </text>
    </comment>
    <comment ref="D25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r>
      </text>
    </comment>
    <comment ref="D28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Todos los títulos describen su propósito</t>
        </r>
      </text>
    </comment>
    <comment ref="D28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r>
      </text>
    </comment>
    <comment ref="D28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r>
      </text>
    </comment>
    <comment ref="D28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r>
      </text>
    </comment>
    <comment ref="D28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r>
      </text>
    </comment>
    <comment ref="D29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r>
      </text>
    </comment>
    <comment ref="D29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r>
      </text>
    </comment>
    <comment ref="D292" authorId="0">
      <text>
        <r>
          <rPr>
            <sz val="10"/>
            <color rgb="FF000000"/>
            <rFont val="Arial"/>
            <family val="2"/>
          </rPr>
          <t>Ofrecer un título descriptivo para cada página web</t>
        </r>
      </text>
    </comment>
    <comment ref="D293" authorId="0">
      <text>
        <r>
          <rPr>
            <sz val="10"/>
            <color rgb="FF000000"/>
            <rFont val="Arial"/>
            <family val="2"/>
          </rPr>
          <t>Ofrecer un título descriptivo para cada página web</t>
        </r>
      </text>
    </comment>
    <comment ref="D29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r>
      </text>
    </comment>
    <comment ref="D32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navegar secuencialmente</t>
        </r>
      </text>
    </comment>
    <comment ref="D32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r>
      </text>
    </comment>
    <comment ref="D32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r>
      </text>
    </comment>
    <comment ref="D32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r>
      </text>
    </comment>
    <comment ref="D32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r>
      </text>
    </comment>
    <comment ref="D32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r>
      </text>
    </comment>
    <comment ref="D32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r>
      </text>
    </comment>
    <comment ref="D330" authorId="0">
      <text>
        <r>
          <rPr>
            <sz val="10"/>
            <color rgb="FF000000"/>
            <rFont val="Arial"/>
            <family val="2"/>
            <charset val="1"/>
          </rPr>
          <t>No hay elementos afectados por la secuencia de navegacion</t>
        </r>
      </text>
    </comment>
    <comment ref="D331" authorId="0">
      <text>
        <r>
          <rPr>
            <sz val="10"/>
            <color rgb="FF000000"/>
            <rFont val="Arial"/>
            <family val="2"/>
            <charset val="1"/>
          </rPr>
          <t>No hay ese tipo de información en el sitio</t>
        </r>
      </text>
    </comment>
    <comment ref="D33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r>
      </text>
    </comment>
    <comment ref="D36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r>
      </text>
    </comment>
    <comment ref="D36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r>
      </text>
    </comment>
    <comment ref="D36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r>
      </text>
    </comment>
    <comment ref="D36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enlaces</t>
        </r>
      </text>
    </comment>
    <comment ref="D36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r>
      </text>
    </comment>
    <comment ref="D36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r>
      </text>
    </comment>
    <comment ref="D36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r>
      </text>
    </comment>
    <comment ref="D368" authorId="0">
      <text>
        <r>
          <rPr>
            <sz val="10"/>
            <color rgb="FF000000"/>
            <rFont val="Arial"/>
            <family val="2"/>
            <charset val="1"/>
          </rPr>
          <t>Hay enlaces con texto en blanco y sin texto alternativo</t>
        </r>
      </text>
    </comment>
    <comment ref="D369" authorId="0">
      <text>
        <r>
          <rPr>
            <sz val="10"/>
            <color rgb="FF000000"/>
            <rFont val="Arial"/>
            <family val="2"/>
            <charset val="1"/>
          </rPr>
          <t>Hay un enlace vacio</t>
        </r>
      </text>
    </comment>
    <comment ref="D37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r>
      </text>
    </comment>
    <comment ref="D39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llegar a un sitio desde diferentes lugares</t>
        </r>
      </text>
    </comment>
    <comment ref="D40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Enlaces para navegar por páginas web relacionadas, buscador</t>
        </r>
      </text>
    </comment>
    <comment ref="D40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Enlaces para navegar por páginas web relacionadas, buscador</t>
        </r>
      </text>
    </comment>
    <comment ref="D40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r>
      </text>
    </comment>
    <comment ref="D40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proporciona más de un camino</t>
        </r>
      </text>
    </comment>
    <comment ref="D40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r>
      </text>
    </comment>
    <comment ref="D40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r>
      </text>
    </comment>
    <comment ref="D406" authorId="0">
      <text>
        <r>
          <rPr>
            <sz val="10"/>
            <color rgb="FF000000"/>
            <rFont val="Arial"/>
            <family val="2"/>
            <charset val="1"/>
          </rPr>
          <t>Se puede llegar a un mismo sitio desde diferentes lugares</t>
        </r>
      </text>
    </comment>
    <comment ref="D407" authorId="0">
      <text>
        <r>
          <rPr>
            <sz val="10"/>
            <color rgb="FF000000"/>
            <rFont val="Arial"/>
            <family val="2"/>
          </rPr>
          <t>Se puede llegar a un mismo sitio desde diferentes lugares</t>
        </r>
      </text>
    </comment>
    <comment ref="D40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r>
      </text>
    </comment>
    <comment ref="D43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 o inexistente.</t>
        </r>
      </text>
    </comment>
    <comment ref="D43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r>
      </text>
    </comment>
    <comment ref="D43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r>
      </text>
    </comment>
    <comment ref="D44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r>
      </text>
    </comment>
    <comment ref="D44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r>
      </text>
    </comment>
    <comment ref="D44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r>
      </text>
    </comment>
    <comment ref="D44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r>
      </text>
    </comment>
    <comment ref="D444" authorId="0">
      <text>
        <r>
          <rPr>
            <sz val="10"/>
            <color rgb="FF000000"/>
            <rFont val="Arial"/>
            <family val="2"/>
            <charset val="1"/>
          </rPr>
          <t>Hay encabezados con texto normal en lugar de titulos</t>
        </r>
      </text>
    </comment>
    <comment ref="D445" authorId="0">
      <text>
        <r>
          <rPr>
            <sz val="10"/>
            <color rgb="FF000000"/>
            <rFont val="Arial"/>
            <family val="2"/>
          </rPr>
          <t>Ofrece encabezados y etiquetas descriptivos</t>
        </r>
      </text>
    </comment>
    <comment ref="D44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r>
      </text>
    </comment>
    <comment ref="D47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foco del teclado resulta visible.</t>
        </r>
      </text>
    </comment>
    <comment ref="D47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r>
      </text>
    </comment>
    <comment ref="D47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r>
      </text>
    </comment>
    <comment ref="D47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r>
      </text>
    </comment>
    <comment ref="D47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r>
      </text>
    </comment>
    <comment ref="D48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r>
      </text>
    </comment>
    <comment ref="D48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r>
      </text>
    </comment>
    <comment ref="D482" authorId="0">
      <text>
        <r>
          <rPr>
            <sz val="10"/>
            <color rgb="FF000000"/>
            <rFont val="Arial"/>
            <family val="2"/>
            <charset val="1"/>
          </rPr>
          <t>Indicador por foco visible</t>
        </r>
      </text>
    </comment>
    <comment ref="D483" authorId="0">
      <text>
        <r>
          <rPr>
            <sz val="10"/>
            <color rgb="FF000000"/>
            <rFont val="Arial"/>
            <family val="2"/>
          </rPr>
          <t>Indicador por foco visible</t>
        </r>
      </text>
    </comment>
    <comment ref="D48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r>
      </text>
    </comment>
    <comment ref="D51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r>
      </text>
    </comment>
    <comment ref="D51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r>
      </text>
    </comment>
    <comment ref="D51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r>
      </text>
    </comment>
    <comment ref="D51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r>
      </text>
    </comment>
    <comment ref="D51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r>
      </text>
    </comment>
    <comment ref="D51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r>
      </text>
    </comment>
    <comment ref="D51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r>
      </text>
    </comment>
    <comment ref="D520" authorId="0">
      <text>
        <r>
          <rPr>
            <sz val="10"/>
            <color rgb="FF000000"/>
            <rFont val="Arial"/>
            <family val="2"/>
            <charset val="1"/>
          </rPr>
          <t>No hay gestos multipunto</t>
        </r>
      </text>
    </comment>
    <comment ref="D521" authorId="0">
      <text>
        <r>
          <rPr>
            <sz val="10"/>
            <color rgb="FF000000"/>
            <rFont val="Arial"/>
            <family val="2"/>
          </rPr>
          <t>No hay gestos multipunto</t>
        </r>
      </text>
    </comment>
    <comment ref="D52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r>
      </text>
    </comment>
    <comment ref="D55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r>
      </text>
    </comment>
    <comment ref="D55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r>
      </text>
    </comment>
    <comment ref="D55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r>
      </text>
    </comment>
    <comment ref="D55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r>
      </text>
    </comment>
    <comment ref="D55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r>
      </text>
    </comment>
    <comment ref="D55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r>
      </text>
    </comment>
    <comment ref="D55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r>
      </text>
    </comment>
    <comment ref="D558" authorId="0">
      <text>
        <r>
          <rPr>
            <sz val="10"/>
            <color rgb="FF000000"/>
            <rFont val="Arial"/>
            <family val="2"/>
            <charset val="1"/>
          </rPr>
          <t>Se cumplen las cuatro</t>
        </r>
      </text>
    </comment>
    <comment ref="D559" authorId="0">
      <text>
        <r>
          <rPr>
            <sz val="10"/>
            <color rgb="FF000000"/>
            <rFont val="Arial"/>
            <family val="2"/>
          </rPr>
          <t>    Se cumplen las 4</t>
        </r>
      </text>
    </comment>
    <comment ref="D56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r>
      </text>
    </comment>
    <comment ref="D58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t>
        </r>
      </text>
    </comment>
    <comment ref="D59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labels</t>
        </r>
      </text>
    </comment>
    <comment ref="D59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labels</t>
        </r>
      </text>
    </comment>
    <comment ref="D59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r>
      </text>
    </comment>
    <comment ref="D59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t>
        </r>
      </text>
    </comment>
    <comment ref="D59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t>
        </r>
      </text>
    </comment>
    <comment ref="D59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r>
      </text>
    </comment>
    <comment ref="D596" authorId="0">
      <text>
        <r>
          <rPr>
            <sz val="10"/>
            <color rgb="FF000000"/>
            <rFont val="Arial"/>
            <family val="2"/>
            <charset val="1"/>
          </rPr>
          <t>Hay etiquetas sin nombre</t>
        </r>
      </text>
    </comment>
    <comment ref="D597" authorId="0">
      <text>
        <r>
          <rPr>
            <sz val="10"/>
            <color rgb="FF000000"/>
            <rFont val="Arial"/>
            <family val="2"/>
            <charset val="1"/>
          </rPr>
          <t>No contiene labels</t>
        </r>
      </text>
    </comment>
    <comment ref="D59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r>
      </text>
    </comment>
    <comment ref="D62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La interfaz es compatible</t>
        </r>
      </text>
    </comment>
    <comment ref="D62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r>
      </text>
    </comment>
    <comment ref="D62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r>
      </text>
    </comment>
    <comment ref="D63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r>
      </text>
    </comment>
    <comment ref="D63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r>
      </text>
    </comment>
    <comment ref="D63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r>
      </text>
    </comment>
    <comment ref="D63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r>
      </text>
    </comment>
    <comment ref="D634" authorId="0">
      <text>
        <r>
          <rPr>
            <sz val="10"/>
            <color rgb="FF000000"/>
            <rFont val="Arial"/>
            <family val="2"/>
            <charset val="1"/>
          </rPr>
          <t>No hay funcionalidad que puede ser operada por el movimiento</t>
        </r>
      </text>
    </comment>
    <comment ref="D635" authorId="0">
      <text>
        <r>
          <rPr>
            <sz val="10"/>
            <color rgb="FF000000"/>
            <rFont val="Arial"/>
            <family val="2"/>
            <charset val="1"/>
          </rPr>
          <t>No hay funcionalidad para movimiento</t>
        </r>
      </text>
    </comment>
    <comment ref="D63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r>
      </text>
    </comment>
  </commentList>
</comments>
</file>

<file path=xl/comments7.xml><?xml version="1.0" encoding="utf-8"?>
<comments xmlns="http://schemas.openxmlformats.org/spreadsheetml/2006/main" xmlns:xdr="http://schemas.openxmlformats.org/drawingml/2006/spreadsheetDrawing">
  <authors>
    <author/>
  </authors>
  <commentList>
    <comment ref="D1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r>
      </text>
    </comment>
    <comment ref="D2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r>
      </text>
    </comment>
    <comment ref="D2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r>
      </text>
    </comment>
    <comment ref="D2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declara el idioma con lang</t>
        </r>
      </text>
    </comment>
    <comment ref="D2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r>
      </text>
    </comment>
    <comment ref="D2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r>
      </text>
    </comment>
    <comment ref="D2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r>
      </text>
    </comment>
    <comment ref="D26" authorId="0">
      <text>
        <r>
          <rPr>
            <sz val="10"/>
            <color rgb="FF000000"/>
            <rFont val="Arial"/>
            <family val="2"/>
            <charset val="1"/>
          </rPr>
          <t>Utiliza lang</t>
        </r>
      </text>
    </comment>
    <comment ref="D27" authorId="0">
      <text>
        <r>
          <rPr>
            <sz val="10"/>
            <color rgb="FF000000"/>
            <rFont val="Arial"/>
            <family val="2"/>
          </rPr>
          <t>Utiliza lang</t>
        </r>
      </text>
    </comment>
    <comment ref="D2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r>
      </text>
    </comment>
    <comment ref="D5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r>
      </text>
    </comment>
    <comment ref="D5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r>
      </text>
    </comment>
    <comment ref="D5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r>
      </text>
    </comment>
    <comment ref="D6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usar lang en los elementos HTML</t>
        </r>
      </text>
    </comment>
    <comment ref="D6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r>
      </text>
    </comment>
    <comment ref="D6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r>
      </text>
    </comment>
    <comment ref="D6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r>
      </text>
    </comment>
    <comment ref="D64" authorId="0">
      <text>
        <r>
          <rPr>
            <sz val="10"/>
            <color rgb="FF000000"/>
            <rFont val="Arial"/>
            <family val="2"/>
            <charset val="1"/>
          </rPr>
          <t>Los elementos no utilizan lang</t>
        </r>
      </text>
    </comment>
    <comment ref="D65" authorId="0">
      <text>
        <r>
          <rPr>
            <sz val="10"/>
            <color rgb="FF000000"/>
            <rFont val="Arial"/>
            <family val="2"/>
          </rPr>
          <t>Los elementos no utilizan lang</t>
        </r>
      </text>
    </comment>
    <comment ref="D6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r>
      </text>
    </comment>
    <comment ref="D9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r>
      </text>
    </comment>
    <comment ref="D9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r>
      </text>
    </comment>
    <comment ref="D9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r>
      </text>
    </comment>
    <comment ref="D9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r>
      </text>
    </comment>
    <comment ref="D9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r>
      </text>
    </comment>
    <comment ref="D10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r>
      </text>
    </comment>
    <comment ref="D10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r>
      </text>
    </comment>
    <comment ref="D102" authorId="0">
      <text>
        <r>
          <rPr>
            <sz val="10"/>
            <color rgb="FF000000"/>
            <rFont val="Arial"/>
            <family val="2"/>
            <charset val="1"/>
          </rPr>
          <t>No hay cambios de contexto</t>
        </r>
      </text>
    </comment>
    <comment ref="D103" authorId="0">
      <text>
        <r>
          <rPr>
            <sz val="10"/>
            <color rgb="FF000000"/>
            <rFont val="Arial"/>
            <family val="2"/>
          </rPr>
          <t>No hay cambios de contexto</t>
        </r>
      </text>
    </comment>
    <comment ref="D10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r>
      </text>
    </comment>
    <comment ref="D13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Pueden existir formularios sin botón definido a nivel de código</t>
        </r>
      </text>
    </comment>
    <comment ref="D13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r>
      </text>
    </comment>
    <comment ref="D13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r>
      </text>
    </comment>
    <comment ref="D13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r>
      </text>
    </comment>
    <comment ref="D13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r>
      </text>
    </comment>
    <comment ref="D13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r>
      </text>
    </comment>
    <comment ref="D13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r>
      </text>
    </comment>
    <comment ref="D140" authorId="0">
      <text>
        <r>
          <rPr>
            <sz val="10"/>
            <color rgb="FF000000"/>
            <rFont val="Arial"/>
            <family val="2"/>
            <charset val="1"/>
          </rPr>
          <t>Si se selecciona entrar como invitado se modifica la pagina sin notificar los cambios al usuario</t>
        </r>
      </text>
    </comment>
    <comment ref="D141" authorId="0">
      <text>
        <r>
          <rPr>
            <sz val="10"/>
            <color rgb="FF000000"/>
            <rFont val="Arial"/>
            <family val="2"/>
          </rPr>
          <t>El cambio de estado en un componente no provoca
automáticamente el cambio de contexto salvo que se avise al usuario previamente</t>
        </r>
      </text>
    </comment>
    <comment ref="D14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r>
      </text>
    </comment>
    <comment ref="D17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r>
      </text>
    </comment>
    <comment ref="D17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r>
      </text>
    </comment>
    <comment ref="D17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r>
      </text>
    </comment>
    <comment ref="D17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r>
      </text>
    </comment>
    <comment ref="D17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r>
      </text>
    </comment>
    <comment ref="D17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r>
      </text>
    </comment>
    <comment ref="D17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r>
      </text>
    </comment>
    <comment ref="D178" authorId="0">
      <text>
        <r>
          <rPr>
            <sz val="10"/>
            <color rgb="FF000000"/>
            <rFont val="Arial"/>
            <family val="2"/>
            <charset val="1"/>
          </rPr>
          <t>Siguen el mismo orden</t>
        </r>
      </text>
    </comment>
    <comment ref="D179" authorId="0">
      <text>
        <r>
          <rPr>
            <sz val="10"/>
            <color rgb="FF000000"/>
            <rFont val="Arial"/>
            <family val="2"/>
          </rPr>
          <t>Siguen el mismo orden</t>
        </r>
      </text>
    </comment>
    <comment ref="D18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r>
      </text>
    </comment>
    <comment ref="D20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r>
      </text>
    </comment>
    <comment ref="D21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r>
      </text>
    </comment>
    <comment ref="D21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r>
      </text>
    </comment>
    <comment ref="D21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r>
      </text>
    </comment>
    <comment ref="D21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r>
      </text>
    </comment>
    <comment ref="D21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r>
      </text>
    </comment>
    <comment ref="D21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r>
      </text>
    </comment>
    <comment ref="D216" authorId="0">
      <text>
        <r>
          <rPr>
            <sz val="10"/>
            <color rgb="FF000000"/>
            <rFont val="Arial"/>
            <family val="2"/>
            <charset val="1"/>
          </rPr>
          <t>Son correctamente identificados</t>
        </r>
      </text>
    </comment>
    <comment ref="D217" authorId="0">
      <text>
        <r>
          <rPr>
            <sz val="10"/>
            <color rgb="FF000000"/>
            <rFont val="Arial"/>
            <family val="2"/>
          </rPr>
          <t>Se identifican de manera coherente</t>
        </r>
      </text>
    </comment>
    <comment ref="D21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r>
      </text>
    </comment>
    <comment ref="D24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los errores</t>
        </r>
      </text>
    </comment>
    <comment ref="D24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r>
      </text>
    </comment>
    <comment ref="D24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r>
      </text>
    </comment>
    <comment ref="D25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r>
      </text>
    </comment>
    <comment ref="D25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r>
      </text>
    </comment>
    <comment ref="D25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r>
      </text>
    </comment>
    <comment ref="D25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r>
      </text>
    </comment>
    <comment ref="D254" authorId="0">
      <text>
        <r>
          <rPr>
            <sz val="10"/>
            <color rgb="FF000000"/>
            <rFont val="Arial"/>
            <family val="2"/>
            <charset val="1"/>
          </rPr>
          <t>Se identifican los errores</t>
        </r>
      </text>
    </comment>
    <comment ref="D255" authorId="0">
      <text>
        <r>
          <rPr>
            <sz val="10"/>
            <color rgb="FF000000"/>
            <rFont val="Arial"/>
            <family val="2"/>
            <charset val="1"/>
          </rPr>
          <t>No hay elementos de entrada de datos salvo el buscador</t>
        </r>
      </text>
    </comment>
    <comment ref="D25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r>
      </text>
    </comment>
    <comment ref="D28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r>
      </text>
    </comment>
    <comment ref="D28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ntroducción de datos de ussuario excepto el buscador</t>
        </r>
      </text>
    </comment>
    <comment ref="D28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r>
      </text>
    </comment>
    <comment ref="D28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r>
      </text>
    </comment>
    <comment ref="D28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r>
      </text>
    </comment>
    <comment ref="D29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r>
      </text>
    </comment>
    <comment ref="D29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r>
      </text>
    </comment>
    <comment ref="D292" authorId="0">
      <text>
        <r>
          <rPr>
            <sz val="10"/>
            <color rgb="FF000000"/>
            <rFont val="Arial"/>
            <family val="2"/>
            <charset val="1"/>
          </rPr>
          <t>Hay campos del formulario sin etiqueta o titulo</t>
        </r>
      </text>
    </comment>
    <comment ref="D293" authorId="0">
      <text>
        <r>
          <rPr>
            <sz val="10"/>
            <color rgb="FF000000"/>
            <rFont val="Arial"/>
            <family val="2"/>
          </rPr>
          <t>Ofrecer instrucciones textuales al inicio del formulario o grupo de campos que describan lo
que deben introducir.</t>
        </r>
      </text>
    </comment>
    <comment ref="D29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r>
      </text>
    </comment>
    <comment ref="D32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dispone de sugerencias.</t>
        </r>
      </text>
    </comment>
    <comment ref="D32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r>
      </text>
    </comment>
    <comment ref="D32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t>
        </r>
      </text>
    </comment>
    <comment ref="D32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Al ser formulario de busqueda no maneja errores</t>
        </r>
      </text>
    </comment>
    <comment ref="D32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r>
      </text>
    </comment>
    <comment ref="D32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r>
      </text>
    </comment>
    <comment ref="D32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r>
      </text>
    </comment>
    <comment ref="D330" authorId="0">
      <text>
        <r>
          <rPr>
            <sz val="10"/>
            <color rgb="FF000000"/>
            <rFont val="Arial"/>
            <family val="2"/>
            <charset val="1"/>
          </rPr>
          <t>La información solicitada son contraseñas y datos de cuenta, por lo que supondría un riesgo de seguridad</t>
        </r>
      </text>
    </comment>
    <comment ref="D331" authorId="0">
      <text>
        <r>
          <rPr>
            <sz val="10"/>
            <color rgb="FF000000"/>
            <rFont val="Arial"/>
            <family val="2"/>
            <charset val="1"/>
          </rPr>
          <t>El buscador recomienda palabras previamente buscados</t>
        </r>
      </text>
    </comment>
    <comment ref="D33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r>
      </text>
    </comment>
    <comment ref="D36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verifica la información</t>
        </r>
      </text>
    </comment>
    <comment ref="D36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r>
      </text>
    </comment>
    <comment ref="D36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r>
      </text>
    </comment>
    <comment ref="D36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 de este tipo</t>
        </r>
      </text>
    </comment>
    <comment ref="D36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r>
      </text>
    </comment>
    <comment ref="D36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r>
      </text>
    </comment>
    <comment ref="D36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r>
      </text>
    </comment>
    <comment ref="D368" authorId="0">
      <text>
        <r>
          <rPr>
            <sz val="10"/>
            <color rgb="FF000000"/>
            <rFont val="Arial"/>
            <family val="2"/>
            <charset val="1"/>
          </rPr>
          <t>Se aplica el confirmado</t>
        </r>
      </text>
    </comment>
    <comment ref="D369" authorId="0">
      <text>
        <r>
          <rPr>
            <sz val="10"/>
            <color rgb="FF000000"/>
            <rFont val="Arial"/>
            <family val="2"/>
            <charset val="1"/>
          </rPr>
          <t>Solo hay un buscador</t>
        </r>
      </text>
    </comment>
    <comment ref="D37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r>
      </text>
    </comment>
  </commentList>
</comments>
</file>

<file path=xl/comments8.xml><?xml version="1.0" encoding="utf-8"?>
<comments xmlns="http://schemas.openxmlformats.org/spreadsheetml/2006/main" xmlns:xdr="http://schemas.openxmlformats.org/drawingml/2006/spreadsheetDrawing">
  <authors>
    <author/>
  </authors>
  <commentList>
    <comment ref="D1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con ID repetido</t>
        </r>
      </text>
    </comment>
    <comment ref="D2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r>
      </text>
    </comment>
    <comment ref="D2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r>
      </text>
    </comment>
    <comment ref="D2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r>
      </text>
    </comment>
    <comment ref="D2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r>
      </text>
    </comment>
    <comment ref="D2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r>
      </text>
    </comment>
    <comment ref="D2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r>
      </text>
    </comment>
    <comment ref="D26" authorId="0">
      <text>
        <r>
          <rPr>
            <sz val="10"/>
            <color rgb="FF000000"/>
            <rFont val="Arial"/>
            <family val="2"/>
            <charset val="1"/>
          </rPr>
          <t>Se utilizan etiquetas h para texto que no son titulos</t>
        </r>
      </text>
    </comment>
    <comment ref="D27" authorId="0">
      <text>
        <r>
          <rPr>
            <sz val="10"/>
            <color rgb="FF000000"/>
            <rFont val="Arial"/>
            <family val="2"/>
            <charset val="1"/>
          </rPr>
          <t>Hay elementos span vacios dentro de la pagina</t>
        </r>
      </text>
    </comment>
    <comment ref="D2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r>
      </text>
    </comment>
    <comment ref="D5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r>
      </text>
    </comment>
    <comment ref="D5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r>
      </text>
    </comment>
    <comment ref="D5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r>
      </text>
    </comment>
    <comment ref="D6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formularios sin etiquetar</t>
        </r>
      </text>
    </comment>
    <comment ref="D6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r>
      </text>
    </comment>
    <comment ref="D62"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formularios sin etiquetar</t>
        </r>
      </text>
    </comment>
    <comment ref="D63"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r>
      </text>
    </comment>
    <comment ref="D64" authorId="0">
      <text>
        <r>
          <rPr>
            <sz val="10"/>
            <color rgb="FF000000"/>
            <rFont val="Arial"/>
            <family val="2"/>
            <charset val="1"/>
          </rPr>
          <t>No hay elementos de interfaz de usuario personalizados</t>
        </r>
      </text>
    </comment>
    <comment ref="D65" authorId="0">
      <text>
        <r>
          <rPr>
            <sz val="10"/>
            <color rgb="FF000000"/>
            <rFont val="Arial"/>
            <family val="2"/>
            <charset val="1"/>
          </rPr>
          <t>Los elementos de interfaz pueden ser determinados por software</t>
        </r>
      </text>
    </comment>
    <comment ref="D6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r>
      </text>
    </comment>
    <comment ref="D95"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Pueden ser presentados al usuario de
productos de apoyo sin recibir el foco</t>
        </r>
      </text>
    </comment>
    <comment ref="D96"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r>
      </text>
    </comment>
    <comment ref="D97"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r>
      </text>
    </comment>
    <comment ref="D98"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utiliza lenguajes de marcado</t>
        </r>
      </text>
    </comment>
    <comment ref="D99"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r>
      </text>
    </comment>
    <comment ref="D100"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r>
      </text>
    </comment>
    <comment ref="D101"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r>
      </text>
    </comment>
    <comment ref="D102" authorId="0">
      <text>
        <r>
          <rPr>
            <sz val="10"/>
            <color rgb="FF000000"/>
            <rFont val="Arial"/>
            <family val="2"/>
          </rPr>
          <t> En el contenido implementado en lenguajes de marcado, los mensajes de estado pueden ser determinados por software a través de su rol o propiedades</t>
        </r>
      </text>
    </comment>
    <comment ref="D103" authorId="0">
      <text>
        <r>
          <rPr>
            <sz val="10"/>
            <color rgb="FF000000"/>
            <rFont val="Arial"/>
            <family val="2"/>
          </rPr>
          <t> En el contenido implementado en lenguajes de marcado, los mensajes de estado pueden ser determinados por software a través de su rol o propiedades</t>
        </r>
      </text>
    </comment>
    <comment ref="D104" authorId="0">
      <text>
        <r>
          <rPr>
            <sz val="10"/>
            <color rgb="FF000000"/>
            <rFont val="Arial"/>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r>
      </text>
    </comment>
  </commentList>
</comments>
</file>

<file path=xl/sharedStrings.xml><?xml version="1.0" encoding="utf-8"?>
<sst xmlns="http://schemas.openxmlformats.org/spreadsheetml/2006/main" count="1147" uniqueCount="317">
  <si>
    <t xml:space="preserve">Informe de revisión de la accesibilidad</t>
  </si>
  <si>
    <t xml:space="preserve">Versión: 1.0</t>
  </si>
  <si>
    <t xml:space="preserve">Análisis de accesibilidad en profundidad de un sitio web</t>
  </si>
  <si>
    <t xml:space="preserve"> Información General</t>
  </si>
  <si>
    <t xml:space="preserve">Instrucciones para rellenar el documento</t>
  </si>
  <si>
    <r>
      <rPr>
        <b val="true"/>
        <sz val="12"/>
        <color rgb="FF000000"/>
        <rFont val="Arial"/>
        <family val="2"/>
        <charset val="1"/>
      </rPr>
      <t>Objeto
</t>
    </r>
    <r>
      <rPr>
        <sz val="10"/>
        <color rgb="FF000000"/>
        <rFont val="Arial"/>
        <family val="2"/>
        <charset val="1"/>
      </rPr>
      <t>
</t>
    </r>
    <r>
      <rPr>
        <sz val="12"/>
        <color rgb="FF000000"/>
        <rFont val="Arial"/>
        <family val="2"/>
        <charset val="1"/>
      </rPr>
      <t>El documento sirve como soporte para la revisión de accesibilidad en profundidad, es decir, permite anotar los resultados del análisis automático y manual realizado sobre un </t>
    </r>
    <r>
      <rPr>
        <b val="true"/>
        <sz val="12"/>
        <color rgb="FF000000"/>
        <rFont val="Arial"/>
        <family val="2"/>
        <charset val="1"/>
      </rPr>
      <t>sitio web</t>
    </r>
    <r>
      <rPr>
        <sz val="12"/>
        <color rgb="FF000000"/>
        <rFont val="Arial"/>
        <family val="2"/>
        <charset val="1"/>
      </rPr>
      <t>. Para las aplicaciones para dispositivos móviles se definirá un modelo diferente.
</t>
    </r>
    <r>
      <rPr>
        <sz val="10"/>
        <color rgb="FF000000"/>
        <rFont val="Arial"/>
        <family val="2"/>
        <charset val="1"/>
      </rPr>
      <t>
</t>
    </r>
    <r>
      <rPr>
        <sz val="12"/>
        <color rgb="FF000000"/>
        <rFont val="Arial"/>
        <family val="2"/>
        <charset val="1"/>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</si>
  <si>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b val="true"/>
        <sz val="12"/>
        <color rgb="FF000000"/>
        <rFont val="Arial"/>
        <family val="2"/>
        <charset val="1"/>
      </rPr>
      <t>Cómo utilizar el documento
</t>
    </r>
    <r>
      <rPr>
        <sz val="10"/>
        <color rgb="FF000000"/>
        <rFont val="Arial"/>
        <family val="2"/>
        <charset val="1"/>
      </rPr>
      <t>
</t>
    </r>
    <r>
      <rPr>
        <sz val="12"/>
        <color rgb="FF000000"/>
        <rFont val="Arial"/>
        <family val="2"/>
        <charset val="1"/>
      </rPr>
      <t>El orden recomendado para cumplimentar la información es el siguiente:
</t>
    </r>
    <r>
      <rPr>
        <sz val="10"/>
        <color rgb="FF000000"/>
        <rFont val="Arial"/>
        <family val="2"/>
        <charset val="1"/>
      </rPr>
      <t>
</t>
    </r>
    <r>
      <rPr>
        <sz val="12"/>
        <color rgb="FF000000"/>
        <rFont val="Arial"/>
        <family val="2"/>
        <charset val="1"/>
      </rPr>
      <t>1. Rellenar en primer lugar la información de las pestañas "</t>
    </r>
    <r>
      <rPr>
        <b val="true"/>
        <sz val="12"/>
        <color rgb="FF000000"/>
        <rFont val="Arial"/>
        <family val="2"/>
        <charset val="1"/>
      </rPr>
      <t>01.Definición de ámbito</t>
    </r>
    <r>
      <rPr>
        <sz val="12"/>
        <color rgb="FF000000"/>
        <rFont val="Arial"/>
        <family val="2"/>
        <charset val="1"/>
      </rPr>
      <t>" y "</t>
    </r>
    <r>
      <rPr>
        <b val="true"/>
        <sz val="12"/>
        <color rgb="FF000000"/>
        <rFont val="Arial"/>
        <family val="2"/>
        <charset val="1"/>
      </rPr>
      <t>02. Tecnologías</t>
    </r>
    <r>
      <rPr>
        <sz val="12"/>
        <color rgb="FF000000"/>
        <rFont val="Arial"/>
        <family val="2"/>
        <charset val="1"/>
      </rPr>
      <t>"</t>
    </r>
  </si>
  <si>
    <r>
      <rPr>
        <sz val="12"/>
        <color rgb="FF000000"/>
        <rFont val="Arial"/>
        <family val="2"/>
        <charset val="1"/>
      </rPr>
      <t>2. En la pestaña "</t>
    </r>
    <r>
      <rPr>
        <b val="true"/>
        <sz val="12"/>
        <color rgb="FF000000"/>
        <rFont val="Arial"/>
        <family val="2"/>
        <charset val="1"/>
      </rPr>
      <t>03. Muestra</t>
    </r>
    <r>
      <rPr>
        <sz val="12"/>
        <color rgb="FF000000"/>
        <rFont val="Arial"/>
        <family val="2"/>
        <charset val="1"/>
      </rPr>
      <t>" deberán indicarse las páginas que forman parte de la muestra. 
Para su selección deberá tenerse en cuenta lo indicado en el apdo. 3.2 de la Decisión de Ejecución (UE) 2018/1524.
</t>
    </r>
    <r>
      <rPr>
        <b val="true"/>
        <sz val="12"/>
        <color rgb="FF000000"/>
        <rFont val="Arial"/>
        <family val="2"/>
        <charset val="1"/>
      </rPr>
      <t>
</t>
    </r>
    <r>
      <rPr>
        <sz val="12"/>
        <color rgb="FF000000"/>
        <rFont val="Arial"/>
        <family val="2"/>
        <charset val="1"/>
      </rPr>
      <t>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val="true"/>
        <sz val="12"/>
        <color rgb="FF000000"/>
        <rFont val="Arial"/>
        <family val="2"/>
        <charset val="1"/>
      </rPr>
      <t>
</t>
    </r>
    <r>
      <rPr>
        <sz val="12"/>
        <color rgb="FF000000"/>
        <rFont val="Arial"/>
        <family val="2"/>
        <charset val="1"/>
      </rPr>
      <t>-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val="true"/>
        <sz val="12"/>
        <color rgb="FF000000"/>
        <rFont val="Arial"/>
        <family val="2"/>
        <charset val="1"/>
      </rPr>
      <t>
</t>
    </r>
    <r>
      <rPr>
        <sz val="12"/>
        <color rgb="FF000000"/>
        <rFont val="Arial"/>
        <family val="2"/>
        <charset val="1"/>
      </rPr>
      <t>- También debe tenerse en cuenta que al menos un 10% de la muestra debe ser aleatorio e indicarse en al columna tipo.
</t>
    </r>
    <r>
      <rPr>
        <b val="true"/>
        <sz val="12"/>
        <color rgb="FF000000"/>
        <rFont val="Arial"/>
        <family val="2"/>
        <charset val="1"/>
      </rPr>
      <t>
</t>
    </r>
    <r>
      <rPr>
        <sz val="12"/>
        <color rgb="FF000000"/>
        <rFont val="Arial"/>
        <family val="2"/>
        <charset val="1"/>
      </rPr>
      <t>-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val="true"/>
        <sz val="12"/>
        <color rgb="FF000000"/>
        <rFont val="Arial"/>
        <family val="2"/>
        <charset val="1"/>
      </rPr>
      <t>
</t>
    </r>
    <r>
      <rPr>
        <sz val="12"/>
        <color rgb="FF000000"/>
        <rFont val="Arial"/>
        <family val="2"/>
        <charset val="1"/>
      </rPr>
      <t>- Cuando la muestra sea menor de 35 URLs, las URLs restantes se dejarán vacías. </t>
    </r>
  </si>
  <si>
    <r>
      <rPr>
        <sz val="12"/>
        <color rgb="FF000000"/>
        <rFont val="Arial"/>
        <family val="2"/>
        <charset val="1"/>
      </rPr>
      <t>3. En las pestañas "</t>
    </r>
    <r>
      <rPr>
        <b val="true"/>
        <sz val="12"/>
        <color rgb="FF000000"/>
        <rFont val="Arial"/>
        <family val="2"/>
        <charset val="1"/>
      </rPr>
      <t>P1. Perceptible</t>
    </r>
    <r>
      <rPr>
        <sz val="12"/>
        <color rgb="FF000000"/>
        <rFont val="Arial"/>
        <family val="2"/>
        <charset val="1"/>
      </rPr>
      <t>", "</t>
    </r>
    <r>
      <rPr>
        <b val="true"/>
        <sz val="12"/>
        <color rgb="FF000000"/>
        <rFont val="Arial"/>
        <family val="2"/>
        <charset val="1"/>
      </rPr>
      <t>P2. Operable</t>
    </r>
    <r>
      <rPr>
        <sz val="12"/>
        <color rgb="FF000000"/>
        <rFont val="Arial"/>
        <family val="2"/>
        <charset val="1"/>
      </rPr>
      <t>", "</t>
    </r>
    <r>
      <rPr>
        <b val="true"/>
        <sz val="12"/>
        <color rgb="FF000000"/>
        <rFont val="Arial"/>
        <family val="2"/>
        <charset val="1"/>
      </rPr>
      <t>P3. Comprensible</t>
    </r>
    <r>
      <rPr>
        <sz val="12"/>
        <color rgb="FF000000"/>
        <rFont val="Arial"/>
        <family val="2"/>
        <charset val="1"/>
      </rPr>
      <t>" y "</t>
    </r>
    <r>
      <rPr>
        <b val="true"/>
        <sz val="12"/>
        <color rgb="FF000000"/>
        <rFont val="Arial"/>
        <family val="2"/>
        <charset val="1"/>
      </rPr>
      <t>P4. Robusto</t>
    </r>
    <r>
      <rPr>
        <sz val="12"/>
        <color rgb="FF000000"/>
        <rFont val="Arial"/>
        <family val="2"/>
        <charset val="1"/>
      </rPr>
      <t>" deberá cumplimentarse, para todos los criterios de éxito, y dentro de estos, para cada una de las páginas de la muestra, el resultado de dicha comprobación indicándolo en la columna resultado. 
Para </t>
    </r>
    <r>
      <rPr>
        <b val="true"/>
        <sz val="12"/>
        <color rgb="FF000000"/>
        <rFont val="Arial"/>
        <family val="2"/>
        <charset val="1"/>
      </rPr>
      <t>realizar la evaluación</t>
    </r>
    <r>
      <rPr>
        <sz val="12"/>
        <color rgb="FF000000"/>
        <rFont val="Arial"/>
        <family val="2"/>
        <charset val="1"/>
      </rPr>
      <t> de la accesibilidad puede servir de ayuda el listado de herramientas automáticas y manuales disponibles en el listado de herramientas disponibles en el Anexo de la Guía de validación de accesibilidad web.</t>
    </r>
  </si>
  <si>
    <r>
      <rPr>
        <sz val="12"/>
        <color rgb="FF000000"/>
        <rFont val="Arial"/>
        <family val="2"/>
        <charset val="1"/>
      </rPr>
      <t>4. Los resultados agregados del proceso de validación serán consolidados automáticamente en la pestaña "</t>
    </r>
    <r>
      <rPr>
        <b val="true"/>
        <sz val="12"/>
        <color rgb="FF000000"/>
        <rFont val="Arial"/>
        <family val="2"/>
        <charset val="1"/>
      </rPr>
      <t>RESULTADOS</t>
    </r>
    <r>
      <rPr>
        <sz val="12"/>
        <color rgb="FF000000"/>
        <rFont val="Arial"/>
        <family val="2"/>
        <charset val="1"/>
      </rPr>
      <t>".</t>
    </r>
  </si>
  <si>
    <t xml:space="preserve"> Definición de ámbito</t>
  </si>
  <si>
    <t xml:space="preserve">Nombre de la URA</t>
  </si>
  <si>
    <t xml:space="preserve">DIR3 de la URA</t>
  </si>
  <si>
    <t xml:space="preserve">(i) Indicar el código DIR3 de la URA indicada en el campo anterior. Esto es, si la URA es la Subdirección General XXX, indicar el código DIR3 de la Subdirección General XXX. </t>
  </si>
  <si>
    <t xml:space="preserve">Ámbito competencial de la URA</t>
  </si>
  <si>
    <t xml:space="preserve">DIR3 del ámbito competencial de la URA</t>
  </si>
  <si>
    <r>
      <rPr>
        <sz val="11"/>
        <color rgb="FF000000"/>
        <rFont val="Calibri"/>
        <family val="2"/>
        <charset val="1"/>
      </rPr>
      <t>(i) </t>
    </r>
    <r>
      <rPr>
        <sz val="10"/>
        <color rgb="FF000000"/>
        <rFont val="Arial"/>
        <family val="2"/>
        <charset val="1"/>
      </rPr>
      <t>Indicar el código DIR3 del ámbito competencial de la URA indicando en el campo anterior.</t>
    </r>
  </si>
  <si>
    <t xml:space="preserve">Entidad responsable del Sitio web</t>
  </si>
  <si>
    <t xml:space="preserve">(i) Indicar el nombre de la Entidad responsable del sitio web, p.e. la Subdirección General XXX</t>
  </si>
  <si>
    <t xml:space="preserve">DIR3 de la Entidad responsable</t>
  </si>
  <si>
    <t xml:space="preserve">(i) Indicar el código DIR3 de la Entidad responsable del Sitio web indicada en el campo anterior.</t>
  </si>
  <si>
    <t xml:space="preserve">Correo electrónico de la Entidad/Persona responsable del Sitio web</t>
  </si>
  <si>
    <t xml:space="preserve">(i) Indicar el correo electrónico de contacto de la entidad o de la persona responsable del sitio web</t>
  </si>
  <si>
    <t xml:space="preserve">Tipología del sitio web</t>
  </si>
  <si>
    <t xml:space="preserve">Nombre Sitio Web</t>
  </si>
  <si>
    <t xml:space="preserve">https://www3.gobiernodecanarias.org/sanidad/scs/</t>
  </si>
  <si>
    <t xml:space="preserve">URL del Sitio Web</t>
  </si>
  <si>
    <t xml:space="preserve">(i) Identifica la URL del sitio web</t>
  </si>
  <si>
    <t xml:space="preserve">Alcance de la revisión</t>
  </si>
  <si>
    <t xml:space="preserve">(i) Precisar si hay parte o partes del sitio web que NO se va a analizar por quedar fuera del ámbito</t>
  </si>
  <si>
    <t xml:space="preserve">Funcionalidad esencial del sitio web</t>
  </si>
  <si>
    <t xml:space="preserve">Fecha de la revisión</t>
  </si>
  <si>
    <t xml:space="preserve">(i) Indicar la fecha en la que se realiza la revisión de accesibilidad</t>
  </si>
  <si>
    <t xml:space="preserve">Nivel de conformidad a analizar</t>
  </si>
  <si>
    <r>
      <rPr>
        <b val="true"/>
        <sz val="11"/>
        <color rgb="FF000000"/>
        <rFont val="Helvetica Neue"/>
        <family val="0"/>
        <charset val="1"/>
      </rPr>
      <t>UNE-EN 301549 : 2019 - AA WCAG 2.1 </t>
    </r>
    <r>
      <rPr>
        <sz val="11"/>
        <color rgb="FF000000"/>
        <rFont val="Helvetica Neue"/>
        <family val="0"/>
        <charset val="1"/>
      </rPr>
      <t>(excluyendo el contenido excluido por el RD 1112/2018)</t>
    </r>
  </si>
  <si>
    <t xml:space="preserve">Soporte de accesibilidad mínimo</t>
  </si>
  <si>
    <t xml:space="preserve">Ámbito territorial</t>
  </si>
  <si>
    <t xml:space="preserve"> </t>
  </si>
  <si>
    <t xml:space="preserve">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</si>
  <si>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</si>
  <si>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 xml:space="preserve">Educación</t>
  </si>
  <si>
    <t xml:space="preserve">No</t>
  </si>
  <si>
    <t xml:space="preserve">Empleo</t>
  </si>
  <si>
    <t xml:space="preserve">Hacienda</t>
  </si>
  <si>
    <t xml:space="preserve">Medio Ambiente</t>
  </si>
  <si>
    <t xml:space="preserve">Ocio y Cultura</t>
  </si>
  <si>
    <t xml:space="preserve">Protección social</t>
  </si>
  <si>
    <t xml:space="preserve">Sanidad</t>
  </si>
  <si>
    <t xml:space="preserve">Seguridad y Orden Público</t>
  </si>
  <si>
    <t xml:space="preserve">Servicios Comunitarios</t>
  </si>
  <si>
    <t xml:space="preserve">Transporte</t>
  </si>
  <si>
    <t xml:space="preserve">Vivienda</t>
  </si>
  <si>
    <t xml:space="preserve">Tipo de evaluación</t>
  </si>
  <si>
    <t xml:space="preserve">Nombre de empresa</t>
  </si>
  <si>
    <t xml:space="preserve"> (i) Nombre de la empresa que ha realizado la evaluación</t>
  </si>
  <si>
    <t xml:space="preserve">Observaciones</t>
  </si>
  <si>
    <t xml:space="preserve"> (i) Datos relacionados con la revisión</t>
  </si>
  <si>
    <t xml:space="preserve"> Tecnologías aplicadas</t>
  </si>
  <si>
    <t xml:space="preserve">Indicar las tecnologías utilizadas en el desarrollo del sitio web</t>
  </si>
  <si>
    <t xml:space="preserve">Para añadir otras tecnologías, seleccionar "Otras" y rellenar los campos "Nombre Tecnología" y "URL de la Especificación o Descripción". 
El campo "URL de la especificación” debe identificar la especificación de la tecnología utilizada.</t>
  </si>
  <si>
    <t xml:space="preserve">HTML5</t>
  </si>
  <si>
    <t xml:space="preserve">ECMAScript 3</t>
  </si>
  <si>
    <t xml:space="preserve">OOXML</t>
  </si>
  <si>
    <t xml:space="preserve">XHTML 1.0</t>
  </si>
  <si>
    <t xml:space="preserve">ECMAScript 5</t>
  </si>
  <si>
    <t xml:space="preserve">ODF 1.2</t>
  </si>
  <si>
    <t xml:space="preserve">HTML 4.01</t>
  </si>
  <si>
    <t xml:space="preserve">DOM</t>
  </si>
  <si>
    <t xml:space="preserve">SVG</t>
  </si>
  <si>
    <t xml:space="preserve">CSS</t>
  </si>
  <si>
    <t xml:space="preserve">Flash</t>
  </si>
  <si>
    <t xml:space="preserve">OTRAS</t>
  </si>
  <si>
    <t xml:space="preserve">Nombre Tecnología</t>
  </si>
  <si>
    <t xml:space="preserve">URL de la Especificación o Descripción</t>
  </si>
  <si>
    <t xml:space="preserve">WAI-ARIA</t>
  </si>
  <si>
    <t xml:space="preserve">Silverlight</t>
  </si>
  <si>
    <t xml:space="preserve">* Campos obligatorios</t>
  </si>
  <si>
    <t xml:space="preserve"> Selección de la muestra</t>
  </si>
  <si>
    <t xml:space="preserve">ID </t>
  </si>
  <si>
    <t xml:space="preserve">Nombre corto*</t>
  </si>
  <si>
    <t xml:space="preserve">Tipo*</t>
  </si>
  <si>
    <t xml:space="preserve">URL página*</t>
  </si>
  <si>
    <t xml:space="preserve">Direccionamiento alternativo (migas)*</t>
  </si>
  <si>
    <t xml:space="preserve">Tipos de elementos</t>
  </si>
  <si>
    <t xml:space="preserve">Servicio Canario de Salud</t>
  </si>
  <si>
    <t xml:space="preserve">Página inicio</t>
  </si>
  <si>
    <t xml:space="preserve"> Ej. Home &gt; Servicios &gt; Listado de objetos</t>
  </si>
  <si>
    <t xml:space="preserve">Ej. Imágenes, tablas, listas, multimedia, formularios, plantilla X, plantilla Y</t>
  </si>
  <si>
    <t xml:space="preserve">Profesionales</t>
  </si>
  <si>
    <t xml:space="preserve">Servicio / Proceso</t>
  </si>
  <si>
    <t xml:space="preserve">https://www3.gobiernodecanarias.org/sanidad/scs/tematica.jsp?idCarpeta=381a58ec-a15a-11e9-a502-d7333c007c29</t>
  </si>
  <si>
    <t xml:space="preserve">Inicio &gt; Profesionales</t>
  </si>
  <si>
    <t xml:space="preserve">Imágenes, texto</t>
  </si>
  <si>
    <t xml:space="preserve">Vacunación frente Covid-19</t>
  </si>
  <si>
    <t xml:space="preserve">https://www3.gobiernodecanarias.org/sanidad/scs/contenidoGenerico.jsp?idDocument=c6332147-5728-11eb-8a2c-c902a217e6a5&amp;idCarpeta=e01092c2-7d66-11ea-871d-cb574c2473a4</t>
  </si>
  <si>
    <t xml:space="preserve"> Servicios Centrales &gt; Salud Pública &gt; Epidemiología &gt; COVID-19 &gt; Estrategia de vacunación &gt; Vacunación frente Covid-19</t>
  </si>
  <si>
    <t xml:space="preserve">Listas,texto</t>
  </si>
  <si>
    <t xml:space="preserve">SCS-Registro de centros</t>
  </si>
  <si>
    <t xml:space="preserve">https://www3.gobiernodecanarias.org/sanidad/scs/RegistroCentros/DoLoad</t>
  </si>
  <si>
    <t xml:space="preserve">Acreditación &gt; Regsitro de centros &gt; Formulario de búsqueda</t>
  </si>
  <si>
    <t xml:space="preserve">Formulario</t>
  </si>
  <si>
    <t xml:space="preserve">MiAutoTestCovid</t>
  </si>
  <si>
    <t xml:space="preserve">https://www3.gobiernodecanarias.org/sanidad/scs/Miautotestcovid/</t>
  </si>
  <si>
    <t xml:space="preserve">Servicios Centrales &gt; MiAutoTestCovid</t>
  </si>
  <si>
    <t xml:space="preserve">Texto</t>
  </si>
  <si>
    <t xml:space="preserve">Informes epidemiológicos</t>
  </si>
  <si>
    <t xml:space="preserve">https://www3.gobiernodecanarias.org/sanidad/scs/contenidoGenerico.jsp?idDocument=83670f95-f738-11ea-8b38-0997195c2925&amp;idCarpeta=e01092c2-7d66-11ea-871d-cb574c2473a4</t>
  </si>
  <si>
    <t xml:space="preserve">Servicios Centrales &gt; Salud Pública &gt; Epidemiología &gt; COVID-19 &gt; Informes epidemiológicos</t>
  </si>
  <si>
    <t xml:space="preserve">Texto, tablas</t>
  </si>
  <si>
    <t xml:space="preserve">Mapa Sanitario</t>
  </si>
  <si>
    <t xml:space="preserve">Mapa web</t>
  </si>
  <si>
    <t xml:space="preserve">https://www3.gobiernodecanarias.org/sanidad/scs/mapa.jsp?idDocument=f1272534-b1e0-11e0-8086-e35e241032d3&amp;idCarpeta=75cf3520-ab2b-11dd-970d-d73a0633ac17</t>
  </si>
  <si>
    <t xml:space="preserve">Servicios Centrales &gt; Mapa</t>
  </si>
  <si>
    <t xml:space="preserve">Elementos de interacción</t>
  </si>
  <si>
    <t xml:space="preserve">gaptfformacion</t>
  </si>
  <si>
    <t xml:space="preserve">Formato distinto</t>
  </si>
  <si>
    <t xml:space="preserve">https://www3.gobiernodecanarias.org/scs/gaptfformacion/</t>
  </si>
  <si>
    <t xml:space="preserve"> SCS &gt; gaptfformacion</t>
  </si>
  <si>
    <t xml:space="preserve">Formulario, textos, Imágenes, enlaces</t>
  </si>
  <si>
    <t xml:space="preserve">Tarjeta Sanitaria</t>
  </si>
  <si>
    <t xml:space="preserve">Tabla y Texto</t>
  </si>
  <si>
    <t xml:space="preserve">https://www3.gobiernodecanarias.org/sanidad/scs/contenidoGenerico.jsp?idDocument=9090ca1f-a9bb-11de-ae50-15aa3b9230b7&amp;idCarpeta=ae273cd1-b385-11e9-82f7-8d5cff9227e6</t>
  </si>
  <si>
    <t xml:space="preserve"> Sanidad &gt; SCS</t>
  </si>
  <si>
    <t xml:space="preserve">Mapa Playas</t>
  </si>
  <si>
    <t xml:space="preserve">https://www3.gobiernodecanarias.org/sanidad/scs/mapa.jsp?idDocument=0200b78a-a2fa-11e0-9610-f1717f4d08a3&amp;idCarpeta=75cf3520-ab2b-11dd-970d-d73a0633ac17</t>
  </si>
  <si>
    <t xml:space="preserve">PAGINAS SELECCIONADAS</t>
  </si>
  <si>
    <t xml:space="preserve">PÁGINAS NO ALEATORIAS</t>
  </si>
  <si>
    <t xml:space="preserve">PAGINAS ALEATORIAS</t>
  </si>
  <si>
    <t xml:space="preserve">¿MUESTRA CORRECTA?</t>
  </si>
  <si>
    <t xml:space="preserve"> Revisión de la muestra</t>
  </si>
  <si>
    <t xml:space="preserve">Principio 1: Perceptible </t>
  </si>
  <si>
    <t xml:space="preserve">La información y los componentes de la interfaz de usuario deben ser presentados a los usuarios de modo que ellos puedan percibirlos.</t>
  </si>
  <si>
    <t xml:space="preserve">Criterios de Conformidad</t>
  </si>
  <si>
    <t xml:space="preserve">EVALUADOS</t>
  </si>
  <si>
    <t xml:space="preserve">N.º Criterios x N.º Páginas</t>
  </si>
  <si>
    <t xml:space="preserve">%</t>
  </si>
  <si>
    <t xml:space="preserve">PENDIENTES</t>
  </si>
  <si>
    <t xml:space="preserve">A</t>
  </si>
  <si>
    <t xml:space="preserve">Pasa</t>
  </si>
  <si>
    <t xml:space="preserve">No decide</t>
  </si>
  <si>
    <t xml:space="preserve">AA</t>
  </si>
  <si>
    <t xml:space="preserve">Falla</t>
  </si>
  <si>
    <t xml:space="preserve">No testeado</t>
  </si>
  <si>
    <t xml:space="preserve">Total </t>
  </si>
  <si>
    <t xml:space="preserve">No aplica</t>
  </si>
  <si>
    <t xml:space="preserve">En blanco</t>
  </si>
  <si>
    <t xml:space="preserve">1.1.1 Contenido no textual</t>
  </si>
  <si>
    <t xml:space="preserve">Resultado</t>
  </si>
  <si>
    <t xml:space="preserve">N/T</t>
  </si>
  <si>
    <t xml:space="preserve">No Testeado</t>
  </si>
  <si>
    <t xml:space="preserve">N/A</t>
  </si>
  <si>
    <t xml:space="preserve">No Aplica</t>
  </si>
  <si>
    <t xml:space="preserve">N/D</t>
  </si>
  <si>
    <t xml:space="preserve">No Decide</t>
  </si>
  <si>
    <t xml:space="preserve">1.2.1 Sólo audio y sólo vídeo (grabado)</t>
  </si>
  <si>
    <t xml:space="preserve">1.2.2 Subtítulos (grabados)</t>
  </si>
  <si>
    <t xml:space="preserve">1.2.3 Audiodescripción o Medio Alternativo (grabado)</t>
  </si>
  <si>
    <t xml:space="preserve">1.2.4 Subtítulos (en directo)</t>
  </si>
  <si>
    <t xml:space="preserve">1.2.5 Audiodescripción (grabado)</t>
  </si>
  <si>
    <t xml:space="preserve">1.3.1 Información y relaciones</t>
  </si>
  <si>
    <t xml:space="preserve">1.3.2 Secuencia significativa</t>
  </si>
  <si>
    <t xml:space="preserve">1.3.3 Características sensoriales</t>
  </si>
  <si>
    <t xml:space="preserve">1.3.4 Orientación</t>
  </si>
  <si>
    <t xml:space="preserve">1.3.5 Identificar el propósito de campo</t>
  </si>
  <si>
    <t xml:space="preserve">1.4.1 Uso del Color</t>
  </si>
  <si>
    <t xml:space="preserve">1.4.2 Control del audio</t>
  </si>
  <si>
    <t xml:space="preserve">1.4.3 Contraste (mínimo)</t>
  </si>
  <si>
    <t xml:space="preserve">1.4.4 Redimensión del texto</t>
  </si>
  <si>
    <t xml:space="preserve">1.4.5 Imágenes de texto</t>
  </si>
  <si>
    <t xml:space="preserve">1.4.10 Reflow</t>
  </si>
  <si>
    <t xml:space="preserve">1.4.11 Contraste en elementos no textuales</t>
  </si>
  <si>
    <t xml:space="preserve">1.4.12 Espaciado en el texto</t>
  </si>
  <si>
    <t xml:space="preserve">1.4.13 Contenido en over o focus</t>
  </si>
  <si>
    <t xml:space="preserve">Principio 2: Operable </t>
  </si>
  <si>
    <t xml:space="preserve">Los componentes de la interfaz de usuario y la navegación deben ser operables.</t>
  </si>
  <si>
    <t xml:space="preserve">2.1.1 Teclado</t>
  </si>
  <si>
    <t xml:space="preserve">2.1.2 Sin trampas para el foco del teclado</t>
  </si>
  <si>
    <t xml:space="preserve">2.1.4  Atajos con teclas de caracteres</t>
  </si>
  <si>
    <t xml:space="preserve">2.2.1 Tiempo ajustable</t>
  </si>
  <si>
    <t xml:space="preserve">2.2.2 Poner en pausa, detener, ocultar</t>
  </si>
  <si>
    <t xml:space="preserve">2.3.1 Umbral de tres destellos o menos</t>
  </si>
  <si>
    <t xml:space="preserve">2.4.1 Evitar bloques</t>
  </si>
  <si>
    <t xml:space="preserve">2.4.2 Titulado de páginas</t>
  </si>
  <si>
    <t xml:space="preserve">2.4.3 Orden del foco</t>
  </si>
  <si>
    <t xml:space="preserve">2.4.4 Propósito de los enlaces (en contexto)</t>
  </si>
  <si>
    <t xml:space="preserve">2.4.5 Múltiples vías</t>
  </si>
  <si>
    <t xml:space="preserve">2.4.6 Encabezados y etiquetas</t>
  </si>
  <si>
    <t xml:space="preserve">2.4.7 Foco visible</t>
  </si>
  <si>
    <t xml:space="preserve">2.5.1 Gestos del puntero</t>
  </si>
  <si>
    <t xml:space="preserve">2.5.2 Cancelación del puntero</t>
  </si>
  <si>
    <t xml:space="preserve">2.5.3 Etiqueta en el nombre</t>
  </si>
  <si>
    <t xml:space="preserve">2.5.4. Activación mediante movimiento</t>
  </si>
  <si>
    <t xml:space="preserve">Principio 3: Comprensible</t>
  </si>
  <si>
    <t xml:space="preserve">La información y el manejo de la interfaz de usuario deben ser comprensibles.</t>
  </si>
  <si>
    <t xml:space="preserve">3.1.1 Idioma de la página</t>
  </si>
  <si>
    <t xml:space="preserve">3.1.2 Idioma de las partes</t>
  </si>
  <si>
    <t xml:space="preserve">3.2.1 Al recibir el foco</t>
  </si>
  <si>
    <t xml:space="preserve">3.2.2 Al recibir entradas</t>
  </si>
  <si>
    <t xml:space="preserve">3.2.3 Navegación coherente</t>
  </si>
  <si>
    <t xml:space="preserve">3.2.4 Identificación coherente</t>
  </si>
  <si>
    <t xml:space="preserve">3.3.1 Identificación de errores</t>
  </si>
  <si>
    <t xml:space="preserve">3.3.2 Etiquetas o instrucciones</t>
  </si>
  <si>
    <t xml:space="preserve">3.3.3 Sugerencias ante errores</t>
  </si>
  <si>
    <t xml:space="preserve">3.3.4 Prevención de errores (legales, financieros, datos)</t>
  </si>
  <si>
    <t xml:space="preserve">Principio 4: Robusto</t>
  </si>
  <si>
    <t xml:space="preserve">El contenido debe ser lo suficientemente robusto para que pueda ser interpretado de manera confiable</t>
  </si>
  <si>
    <t xml:space="preserve">4.1.1 Procesamiento</t>
  </si>
  <si>
    <t xml:space="preserve">4.1.2 Nombre, función, valor</t>
  </si>
  <si>
    <t xml:space="preserve">4.1.3 Mensajes de estado</t>
  </si>
  <si>
    <t xml:space="preserve">Resultados agregados</t>
  </si>
  <si>
    <t xml:space="preserve">EVALUADO</t>
  </si>
  <si>
    <t xml:space="preserve">PENDIENTE DE EVALUAR</t>
  </si>
  <si>
    <t xml:space="preserve">Conforme</t>
  </si>
  <si>
    <t xml:space="preserve">No conforme</t>
  </si>
  <si>
    <t xml:space="preserve">Error</t>
  </si>
  <si>
    <t xml:space="preserve">En Curso</t>
  </si>
  <si>
    <t xml:space="preserve">Evaluación</t>
  </si>
  <si>
    <t xml:space="preserve">Pasa </t>
  </si>
  <si>
    <t xml:space="preserve">TOTAL</t>
  </si>
  <si>
    <t xml:space="preserve">Situación de Cumplimiento</t>
  </si>
  <si>
    <t xml:space="preserve">Muestra</t>
  </si>
  <si>
    <t xml:space="preserve">1.1.1</t>
  </si>
  <si>
    <t xml:space="preserve">1.2.1</t>
  </si>
  <si>
    <t xml:space="preserve">1.2.2</t>
  </si>
  <si>
    <t xml:space="preserve">1.2.3</t>
  </si>
  <si>
    <t xml:space="preserve">1.3.1</t>
  </si>
  <si>
    <t xml:space="preserve">1.3.2</t>
  </si>
  <si>
    <t xml:space="preserve">1.3.3</t>
  </si>
  <si>
    <t xml:space="preserve">1.4.1</t>
  </si>
  <si>
    <t xml:space="preserve">1.4.2</t>
  </si>
  <si>
    <t xml:space="preserve">2.1.1</t>
  </si>
  <si>
    <t xml:space="preserve">2.1.2</t>
  </si>
  <si>
    <t xml:space="preserve">2.1.4</t>
  </si>
  <si>
    <t xml:space="preserve">2.2.1</t>
  </si>
  <si>
    <t xml:space="preserve">2.2.2</t>
  </si>
  <si>
    <t xml:space="preserve">2.3.1</t>
  </si>
  <si>
    <t xml:space="preserve">2.4.1</t>
  </si>
  <si>
    <t xml:space="preserve">2.4.2</t>
  </si>
  <si>
    <t xml:space="preserve">2.4.3</t>
  </si>
  <si>
    <t xml:space="preserve">2.4.4</t>
  </si>
  <si>
    <t xml:space="preserve">2.5.1</t>
  </si>
  <si>
    <t xml:space="preserve">2.5.2</t>
  </si>
  <si>
    <t xml:space="preserve">2.5.3</t>
  </si>
  <si>
    <t xml:space="preserve">2.5.4</t>
  </si>
  <si>
    <t xml:space="preserve">3.1.1</t>
  </si>
  <si>
    <t xml:space="preserve">3.2.1</t>
  </si>
  <si>
    <t xml:space="preserve">3.2.2</t>
  </si>
  <si>
    <t xml:space="preserve">3.3.1</t>
  </si>
  <si>
    <t xml:space="preserve">3.3.2</t>
  </si>
  <si>
    <t xml:space="preserve">4.1.1</t>
  </si>
  <si>
    <t xml:space="preserve">4.1.2</t>
  </si>
  <si>
    <t xml:space="preserve">SITIO WEB</t>
  </si>
  <si>
    <t xml:space="preserve">1.2.4</t>
  </si>
  <si>
    <t xml:space="preserve">1.2.5</t>
  </si>
  <si>
    <t xml:space="preserve">1.3.4</t>
  </si>
  <si>
    <t xml:space="preserve">1.3.5</t>
  </si>
  <si>
    <t xml:space="preserve">1.4.3</t>
  </si>
  <si>
    <t xml:space="preserve">1.4.4</t>
  </si>
  <si>
    <t xml:space="preserve">1.4.5</t>
  </si>
  <si>
    <t xml:space="preserve">1.4.10</t>
  </si>
  <si>
    <t xml:space="preserve">1.4.11</t>
  </si>
  <si>
    <t xml:space="preserve">1.4.12</t>
  </si>
  <si>
    <t xml:space="preserve">1.4.13</t>
  </si>
  <si>
    <t xml:space="preserve">2.4.5</t>
  </si>
  <si>
    <t xml:space="preserve">2.4.6</t>
  </si>
  <si>
    <t xml:space="preserve">2.4.7</t>
  </si>
  <si>
    <t xml:space="preserve">3.1.2</t>
  </si>
  <si>
    <t xml:space="preserve">3.2.3</t>
  </si>
  <si>
    <t xml:space="preserve">3.2.4</t>
  </si>
  <si>
    <t xml:space="preserve">3.3.3</t>
  </si>
  <si>
    <t xml:space="preserve">3.3.4</t>
  </si>
  <si>
    <t xml:space="preserve">4.1.3</t>
  </si>
  <si>
    <t xml:space="preserve">Ambito geográfico</t>
  </si>
  <si>
    <t xml:space="preserve">Ambito temático</t>
  </si>
  <si>
    <t xml:space="preserve">Nivel compliance</t>
  </si>
  <si>
    <t xml:space="preserve">V/F</t>
  </si>
  <si>
    <t xml:space="preserve">Tipos de página</t>
  </si>
  <si>
    <t xml:space="preserve">Tipo de sitio</t>
  </si>
  <si>
    <t xml:space="preserve">Tipo de sitio web</t>
  </si>
  <si>
    <t xml:space="preserve">AGE</t>
  </si>
  <si>
    <t xml:space="preserve">Autoevaluacion con recursos propios</t>
  </si>
  <si>
    <t xml:space="preserve">A WCAG2.1</t>
  </si>
  <si>
    <t xml:space="preserve">Sí</t>
  </si>
  <si>
    <t xml:space="preserve">Fija</t>
  </si>
  <si>
    <t xml:space="preserve">Sitio web</t>
  </si>
  <si>
    <t xml:space="preserve">Mayoritariamente estático</t>
  </si>
  <si>
    <t xml:space="preserve">NT</t>
  </si>
  <si>
    <t xml:space="preserve">CCAA</t>
  </si>
  <si>
    <t xml:space="preserve">Autoevaluación con recursos externos</t>
  </si>
  <si>
    <t xml:space="preserve">AA WCAG 2.1</t>
  </si>
  <si>
    <t xml:space="preserve">Aleatoria</t>
  </si>
  <si>
    <t xml:space="preserve">Inicio de sesión</t>
  </si>
  <si>
    <t xml:space="preserve">Aplicación móvil</t>
  </si>
  <si>
    <t xml:space="preserve">Servicio electrónico</t>
  </si>
  <si>
    <t xml:space="preserve">EELL</t>
  </si>
  <si>
    <t xml:space="preserve">Inspección acreditada por ENAC</t>
  </si>
  <si>
    <t xml:space="preserve">Otros</t>
  </si>
  <si>
    <t xml:space="preserve">Medio ambiente</t>
  </si>
  <si>
    <t xml:space="preserve">Contacto</t>
  </si>
  <si>
    <t xml:space="preserve">Ocio y cultura</t>
  </si>
  <si>
    <t xml:space="preserve">Ayuda</t>
  </si>
  <si>
    <t xml:space="preserve">Legal</t>
  </si>
  <si>
    <t xml:space="preserve">Seguridad orden público</t>
  </si>
  <si>
    <t xml:space="preserve">Búsqueda</t>
  </si>
  <si>
    <t xml:space="preserve">Servicios comunitarios</t>
  </si>
  <si>
    <t xml:space="preserve">Declaración accesibilidad</t>
  </si>
  <si>
    <t xml:space="preserve">Mecanismo de comunicación</t>
  </si>
  <si>
    <t xml:space="preserve">Pagina tipo</t>
  </si>
  <si>
    <t xml:space="preserve">Otras páginas</t>
  </si>
  <si>
    <t xml:space="preserve">Documento descargable</t>
  </si>
  <si>
    <t xml:space="preserve">PARÁMETROS DE CONTEO</t>
  </si>
  <si>
    <t xml:space="preserve">Porcentaje fallos por criterio para OK</t>
  </si>
  <si>
    <t xml:space="preserve">Límite para Situación Cumplimiento = No Conforme</t>
  </si>
  <si>
    <t xml:space="preserve">Límite para Situación Cumplimiento = Plenamente Conforme</t>
  </si>
  <si>
    <t xml:space="preserve">CÁLCULOS INTERMEDIOS</t>
  </si>
  <si>
    <t xml:space="preserve">Columnas A</t>
  </si>
  <si>
    <t xml:space="preserve">Columnas AA</t>
  </si>
</sst>
</file>

<file path=xl/styles.xml><?xml version="1.0" encoding="utf-8"?>
<styleSheet xmlns="http://schemas.openxmlformats.org/spreadsheetml/2006/main">
  <numFmts count="7">
    <numFmt numFmtId="164" formatCode="[H]:MM:SS"/>
    <numFmt numFmtId="165" formatCode="General"/>
    <numFmt numFmtId="166" formatCode="ESD&quot;anda&quot;R"/>
    <numFmt numFmtId="167" formatCode="[$$-409]#,##0.00;[RED]\-[$$-409]#,##0.00"/>
    <numFmt numFmtId="168" formatCode="0.00\ %"/>
    <numFmt numFmtId="169" formatCode="#,##0.00"/>
    <numFmt numFmtId="170" formatCode="&quot;WAHR&quot;;&quot;WAHR&quot;;&quot;FALSCH&quot;"/>
  </numFmts>
  <fonts count="76">
    <font>
      <sz val="10"/>
      <color rgb="FF000000"/>
      <name val="Arial"/>
      <family val="2"/>
      <charset val="1"/>
    </font>
    <font>
      <sz val="10"/>
      <name val="Arial"/>
      <family val="0"/>
    </font>
    <font>
      <sz val="10"/>
      <name val="Arial"/>
      <family val="0"/>
    </font>
    <font>
      <sz val="10"/>
      <name val="Arial"/>
      <family val="0"/>
    </font>
    <font>
      <sz val="10"/>
      <color rgb="FFC0C0C0"/>
      <name val="Arial"/>
      <family val="2"/>
      <charset val="1"/>
    </font>
    <font>
      <b val="true"/>
      <sz val="9"/>
      <color rgb="FFCC0000"/>
      <name val="Arial"/>
      <family val="2"/>
      <charset val="1"/>
    </font>
    <font>
      <b val="true"/>
      <sz val="8"/>
      <color rgb="FFCC0000"/>
      <name val="Arial"/>
      <family val="2"/>
      <charset val="1"/>
    </font>
    <font>
      <b val="true"/>
      <sz val="10"/>
      <color rgb="FF3465A4"/>
      <name val="Arial"/>
      <family val="2"/>
      <charset val="1"/>
    </font>
    <font>
      <b val="true"/>
      <sz val="10"/>
      <color rgb="FF006600"/>
      <name val="Arial"/>
      <family val="2"/>
      <charset val="1"/>
    </font>
    <font>
      <b val="true"/>
      <sz val="10"/>
      <color rgb="FF000000"/>
      <name val="Arial"/>
      <family val="2"/>
      <charset val="1"/>
    </font>
    <font>
      <b val="true"/>
      <sz val="24"/>
      <color rgb="FF000000"/>
      <name val="Arial"/>
      <family val="2"/>
      <charset val="1"/>
    </font>
    <font>
      <sz val="22"/>
      <color rgb="FF000000"/>
      <name val="Arial Black"/>
      <family val="0"/>
      <charset val="1"/>
    </font>
    <font>
      <sz val="22"/>
      <color rgb="FF000000"/>
      <name val="Calibri"/>
      <family val="2"/>
      <charset val="1"/>
    </font>
    <font>
      <sz val="11"/>
      <color rgb="FF000000"/>
      <name val="Calibri"/>
      <family val="2"/>
      <charset val="1"/>
    </font>
    <font>
      <b val="true"/>
      <sz val="24"/>
      <color rgb="FF3465A4"/>
      <name val="Arial"/>
      <family val="2"/>
      <charset val="1"/>
    </font>
    <font>
      <sz val="14"/>
      <color rgb="FF000000"/>
      <name val="Calibri"/>
      <family val="2"/>
      <charset val="1"/>
    </font>
    <font>
      <sz val="20"/>
      <color rgb="FF3465A4"/>
      <name val="Arial"/>
      <family val="2"/>
      <charset val="1"/>
    </font>
    <font>
      <sz val="12"/>
      <color rgb="FF3465A4"/>
      <name val="Helvetica Neue"/>
      <family val="0"/>
      <charset val="1"/>
    </font>
    <font>
      <b val="true"/>
      <sz val="18"/>
      <color rgb="FF000000"/>
      <name val="Helvetica Neue"/>
      <family val="0"/>
      <charset val="1"/>
    </font>
    <font>
      <sz val="11"/>
      <color rgb="FF000000"/>
      <name val="Helvetica Neue"/>
      <family val="0"/>
      <charset val="1"/>
    </font>
    <font>
      <sz val="10"/>
      <color rgb="FF000000"/>
      <name val="Helvetica Neue"/>
      <family val="0"/>
      <charset val="1"/>
    </font>
    <font>
      <b val="true"/>
      <sz val="12"/>
      <color rgb="FF000000"/>
      <name val="Arial"/>
      <family val="2"/>
      <charset val="1"/>
    </font>
    <font>
      <sz val="12"/>
      <color rgb="FF000000"/>
      <name val="Arial"/>
      <family val="2"/>
      <charset val="1"/>
    </font>
    <font>
      <b val="true"/>
      <sz val="10"/>
      <color rgb="FF000000"/>
      <name val="Helvetica Neue"/>
      <family val="0"/>
      <charset val="1"/>
    </font>
    <font>
      <b val="true"/>
      <sz val="11"/>
      <color rgb="FF000000"/>
      <name val="Helvetica Neue"/>
      <family val="0"/>
      <charset val="1"/>
    </font>
    <font>
      <sz val="10"/>
      <name val="Helvetica Neue"/>
      <family val="0"/>
      <charset val="1"/>
    </font>
    <font>
      <sz val="10"/>
      <name val="Arial"/>
      <family val="2"/>
      <charset val="1"/>
    </font>
    <font>
      <sz val="9"/>
      <color rgb="FF000000"/>
      <name val="Arial"/>
      <family val="2"/>
      <charset val="1"/>
    </font>
    <font>
      <b val="true"/>
      <sz val="9"/>
      <color rgb="FF000000"/>
      <name val="Tahoma"/>
      <family val="2"/>
      <charset val="1"/>
    </font>
    <font>
      <sz val="9"/>
      <color rgb="FF000000"/>
      <name val="Tahoma"/>
      <family val="2"/>
      <charset val="1"/>
    </font>
    <font>
      <b val="true"/>
      <sz val="18"/>
      <color rgb="FF000000"/>
      <name val="Arial"/>
      <family val="2"/>
      <charset val="1"/>
    </font>
    <font>
      <b val="true"/>
      <sz val="11"/>
      <color rgb="FF000000"/>
      <name val="Arial"/>
      <family val="2"/>
      <charset val="1"/>
    </font>
    <font>
      <b val="true"/>
      <sz val="16"/>
      <color rgb="FF000000"/>
      <name val="Calibri"/>
      <family val="2"/>
      <charset val="1"/>
    </font>
    <font>
      <sz val="11"/>
      <name val="Calibri"/>
      <family val="2"/>
      <charset val="1"/>
    </font>
    <font>
      <b val="true"/>
      <sz val="14"/>
      <name val="Helvetica Neue"/>
      <family val="0"/>
      <charset val="1"/>
    </font>
    <font>
      <sz val="11"/>
      <name val="Helvetica Neue"/>
      <family val="0"/>
      <charset val="1"/>
    </font>
    <font>
      <u val="single"/>
      <sz val="11"/>
      <name val="Helvetica Neue"/>
      <family val="0"/>
      <charset val="1"/>
    </font>
    <font>
      <sz val="10"/>
      <color rgb="FF808080"/>
      <name val="Helvetica Neue"/>
      <family val="0"/>
      <charset val="1"/>
    </font>
    <font>
      <u val="single"/>
      <sz val="12"/>
      <color rgb="FF1155CC"/>
      <name val="Arial"/>
      <family val="2"/>
      <charset val="1"/>
    </font>
    <font>
      <u val="single"/>
      <sz val="11"/>
      <color rgb="FF1155CC"/>
      <name val="Arial"/>
      <family val="2"/>
      <charset val="1"/>
    </font>
    <font>
      <sz val="11"/>
      <name val="Helvetica Neue"/>
      <family val="2"/>
      <charset val="1"/>
    </font>
    <font>
      <sz val="10"/>
      <color rgb="FF000000"/>
      <name val="Helvetica Neue"/>
      <family val="2"/>
      <charset val="1"/>
    </font>
    <font>
      <u val="single"/>
      <sz val="11"/>
      <color rgb="FF0000FF"/>
      <name val="Helvetica Neue"/>
      <family val="0"/>
      <charset val="1"/>
    </font>
    <font>
      <b val="true"/>
      <sz val="12"/>
      <color rgb="FF000000"/>
      <name val="Helvetica Neue"/>
      <family val="0"/>
      <charset val="1"/>
    </font>
    <font>
      <b val="true"/>
      <sz val="14"/>
      <color rgb="FF000000"/>
      <name val="Calibri"/>
      <family val="2"/>
      <charset val="1"/>
    </font>
    <font>
      <b val="true"/>
      <sz val="12"/>
      <color rgb="FF000000"/>
      <name val="Calibri"/>
      <family val="2"/>
      <charset val="1"/>
    </font>
    <font>
      <sz val="22"/>
      <color rgb="FF000000"/>
      <name val="Arial"/>
      <family val="2"/>
      <charset val="1"/>
    </font>
    <font>
      <sz val="11"/>
      <color rgb="FF000000"/>
      <name val="Arial"/>
      <family val="2"/>
      <charset val="1"/>
    </font>
    <font>
      <b val="true"/>
      <sz val="11"/>
      <color rgb="FF000000"/>
      <name val="Calibri"/>
      <family val="2"/>
      <charset val="1"/>
    </font>
    <font>
      <b val="true"/>
      <sz val="24"/>
      <color rgb="FF000000"/>
      <name val="Calibri"/>
      <family val="2"/>
      <charset val="1"/>
    </font>
    <font>
      <sz val="2"/>
      <color rgb="FF000000"/>
      <name val="Calibri"/>
      <family val="2"/>
      <charset val="1"/>
    </font>
    <font>
      <u val="single"/>
      <sz val="11"/>
      <color rgb="FF000000"/>
      <name val="Arial"/>
      <family val="2"/>
      <charset val="1"/>
    </font>
    <font>
      <b val="true"/>
      <sz val="24"/>
      <color rgb="FFFFFFFF"/>
      <name val="Calibri"/>
      <family val="2"/>
      <charset val="1"/>
    </font>
    <font>
      <sz val="10"/>
      <color rgb="FF000000"/>
      <name val="Arial"/>
      <family val="2"/>
    </font>
    <font>
      <sz val="15"/>
      <color rgb="FF000000"/>
      <name val="Arial"/>
      <family val="2"/>
    </font>
    <font>
      <sz val="15"/>
      <color rgb="FF000000"/>
      <name val="Times New Roman"/>
      <family val="1"/>
    </font>
    <font>
      <b val="true"/>
      <u val="single"/>
      <sz val="15"/>
      <color rgb="FF0000FF"/>
      <name val="Arial"/>
      <family val="2"/>
    </font>
    <font>
      <sz val="15"/>
      <color rgb="FF0000FF"/>
      <name val="Times New Roman"/>
      <family val="1"/>
    </font>
    <font>
      <sz val="15"/>
      <name val="Arial"/>
      <family val="2"/>
    </font>
    <font>
      <sz val="15"/>
      <name val="Times New Roman"/>
      <family val="1"/>
    </font>
    <font>
      <b val="true"/>
      <sz val="15"/>
      <color rgb="FF000000"/>
      <name val="Arial"/>
      <family val="2"/>
    </font>
    <font>
      <sz val="20"/>
      <color rgb="FF3465A4"/>
      <name val="Helvetica Neue"/>
      <family val="0"/>
      <charset val="1"/>
    </font>
    <font>
      <sz val="11"/>
      <color rgb="FF000000"/>
      <name val="Arial"/>
      <family val="2"/>
    </font>
    <font>
      <sz val="12"/>
      <name val="Times New Roman"/>
      <family val="1"/>
    </font>
    <font>
      <i val="true"/>
      <sz val="15"/>
      <color rgb="FF000000"/>
      <name val="Arial"/>
      <family val="2"/>
    </font>
    <font>
      <b val="true"/>
      <sz val="15"/>
      <color rgb="FF3465A4"/>
      <name val="Arial"/>
      <family val="2"/>
    </font>
    <font>
      <sz val="18"/>
      <color rgb="FF000000"/>
      <name val="Arial"/>
      <family val="2"/>
      <charset val="1"/>
    </font>
    <font>
      <sz val="18"/>
      <color rgb="FFF10D0C"/>
      <name val="Arial"/>
      <family val="2"/>
      <charset val="1"/>
    </font>
    <font>
      <sz val="8"/>
      <color rgb="FF000000"/>
      <name val="Arial"/>
      <family val="2"/>
      <charset val="1"/>
    </font>
    <font>
      <b val="true"/>
      <sz val="13"/>
      <name val="Arial Black"/>
      <family val="0"/>
      <charset val="1"/>
    </font>
    <font>
      <b val="true"/>
      <sz val="13"/>
      <color rgb="FF000000"/>
      <name val="Times New Roman"/>
      <family val="1"/>
      <charset val="1"/>
    </font>
    <font>
      <b val="true"/>
      <sz val="10"/>
      <name val="Arial"/>
      <family val="2"/>
      <charset val="1"/>
    </font>
    <font>
      <b val="true"/>
      <sz val="8"/>
      <name val="Arial"/>
      <family val="2"/>
      <charset val="1"/>
    </font>
    <font>
      <b val="true"/>
      <u val="single"/>
      <sz val="12"/>
      <color rgb="FF000000"/>
      <name val="Arial"/>
      <family val="2"/>
      <charset val="1"/>
    </font>
    <font>
      <b val="true"/>
      <sz val="12"/>
      <color rgb="FF5983B0"/>
      <name val="Arial"/>
      <family val="2"/>
      <charset val="1"/>
    </font>
    <font>
      <b val="true"/>
      <u val="single"/>
      <sz val="11"/>
      <color rgb="FF000000"/>
      <name val="Arial"/>
      <family val="2"/>
      <charset val="1"/>
    </font>
  </fonts>
  <fills count="29">
    <fill>
      <patternFill patternType="none"/>
    </fill>
    <fill>
      <patternFill patternType="gray125"/>
    </fill>
    <fill>
      <patternFill patternType="solid">
        <fgColor rgb="FFFFFFFF"/>
        <bgColor rgb="FFEDF9F4"/>
      </patternFill>
    </fill>
    <fill>
      <patternFill patternType="solid">
        <fgColor rgb="FF4C1900"/>
        <bgColor rgb="FF333333"/>
      </patternFill>
    </fill>
    <fill>
      <patternFill patternType="solid">
        <fgColor rgb="FFFDEAEC"/>
        <bgColor rgb="FFEEEEEE"/>
      </patternFill>
    </fill>
    <fill>
      <patternFill patternType="solid">
        <fgColor rgb="FFFFCC99"/>
        <bgColor rgb="FFFFDBB6"/>
      </patternFill>
    </fill>
    <fill>
      <patternFill patternType="solid">
        <fgColor rgb="FFFF9966"/>
        <bgColor rgb="FFEA9999"/>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FFFF99"/>
        <bgColor rgb="FFE8F2A1"/>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FFFF99"/>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1155CC"/>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s>
  <borders count="33">
    <border diagonalUp="false" diagonalDown="false">
      <left/>
      <right/>
      <top/>
      <bottom/>
      <diagonal/>
    </border>
    <border diagonalUp="false" diagonalDown="false">
      <left style="thin"/>
      <right style="thin"/>
      <top style="thin"/>
      <bottom style="thin"/>
      <diagonal/>
    </border>
    <border diagonalUp="false" diagonalDown="false">
      <left/>
      <right/>
      <top/>
      <bottom style="hair">
        <color rgb="FF4C1900"/>
      </bottom>
      <diagonal/>
    </border>
    <border diagonalUp="false" diagonalDown="false">
      <left style="hair">
        <color rgb="FF4C1900"/>
      </left>
      <right/>
      <top/>
      <bottom style="hair">
        <color rgb="FF4C1900"/>
      </bottom>
      <diagonal/>
    </border>
    <border diagonalUp="false" diagonalDown="false">
      <left/>
      <right style="hair">
        <color rgb="FF4C1900"/>
      </right>
      <top/>
      <bottom style="hair">
        <color rgb="FF4C1900"/>
      </bottom>
      <diagonal/>
    </border>
    <border diagonalUp="false" diagonalDown="false">
      <left style="hair">
        <color rgb="FF4C1900"/>
      </left>
      <right/>
      <top/>
      <bottom/>
      <diagonal/>
    </border>
    <border diagonalUp="false" diagonalDown="false">
      <left/>
      <right style="hair">
        <color rgb="FF4C1900"/>
      </right>
      <top/>
      <bottom/>
      <diagonal/>
    </border>
    <border diagonalUp="false" diagonalDown="false">
      <left/>
      <right/>
      <top style="hair">
        <color rgb="FF4C1900"/>
      </top>
      <bottom/>
      <diagonal/>
    </border>
    <border diagonalUp="false" diagonalDown="false">
      <left style="hair">
        <color rgb="FF4C1900"/>
      </left>
      <right/>
      <top style="hair">
        <color rgb="FF4C1900"/>
      </top>
      <bottom/>
      <diagonal/>
    </border>
    <border diagonalUp="false" diagonalDown="false">
      <left/>
      <right style="hair">
        <color rgb="FF4C1900"/>
      </right>
      <top style="hair">
        <color rgb="FF4C1900"/>
      </top>
      <bottom/>
      <diagonal/>
    </border>
    <border diagonalUp="false" diagonalDown="false">
      <left style="hair"/>
      <right style="hair"/>
      <top style="hair"/>
      <bottom style="hair"/>
      <diagonal/>
    </border>
    <border diagonalUp="false" diagonalDown="false">
      <left style="thick"/>
      <right style="thick"/>
      <top style="thick"/>
      <bottom style="thick"/>
      <diagonal/>
    </border>
    <border diagonalUp="false" diagonalDown="false">
      <left style="hair">
        <color rgb="FF729FCF"/>
      </left>
      <right style="hair">
        <color rgb="FF729FCF"/>
      </right>
      <top style="hair">
        <color rgb="FF729FCF"/>
      </top>
      <bottom style="hair">
        <color rgb="FF729FCF"/>
      </bottom>
      <diagonal/>
    </border>
    <border diagonalUp="false" diagonalDown="false">
      <left style="hair">
        <color rgb="FF729FCF"/>
      </left>
      <right/>
      <top/>
      <bottom/>
      <diagonal/>
    </border>
    <border diagonalUp="false" diagonalDown="false">
      <left/>
      <right/>
      <top/>
      <bottom style="thick">
        <color rgb="FFCCCCCC"/>
      </bottom>
      <diagonal/>
    </border>
    <border diagonalUp="false" diagonalDown="false">
      <left style="hair">
        <color rgb="FF729FCF"/>
      </left>
      <right style="thin">
        <color rgb="FF729FCF"/>
      </right>
      <top style="hair">
        <color rgb="FF729FCF"/>
      </top>
      <bottom style="hair">
        <color rgb="FF729FCF"/>
      </bottom>
      <diagonal/>
    </border>
    <border diagonalUp="false" diagonalDown="false">
      <left style="thin">
        <color rgb="FF729FCF"/>
      </left>
      <right/>
      <top style="hair">
        <color rgb="FF729FCF"/>
      </top>
      <bottom style="hair">
        <color rgb="FF729FCF"/>
      </bottom>
      <diagonal/>
    </border>
    <border diagonalUp="false" diagonalDown="false">
      <left style="thin">
        <color rgb="FF729FCF"/>
      </left>
      <right style="hair">
        <color rgb="FF729FCF"/>
      </right>
      <top style="hair">
        <color rgb="FF729FCF"/>
      </top>
      <bottom style="hair">
        <color rgb="FF729FCF"/>
      </bottom>
      <diagonal/>
    </border>
    <border diagonalUp="false" diagonalDown="false">
      <left style="thin">
        <color rgb="FF729FCF"/>
      </left>
      <right style="thin">
        <color rgb="FF729FCF"/>
      </right>
      <top style="thin">
        <color rgb="FF729FCF"/>
      </top>
      <bottom style="thin">
        <color rgb="FF729FCF"/>
      </bottom>
      <diagonal/>
    </border>
    <border diagonalUp="false" diagonalDown="false">
      <left style="thin">
        <color rgb="FF729FCF"/>
      </left>
      <right/>
      <top style="thin">
        <color rgb="FF729FCF"/>
      </top>
      <bottom style="thin">
        <color rgb="FF729FCF"/>
      </bottom>
      <diagonal/>
    </border>
    <border diagonalUp="false" diagonalDown="false">
      <left style="medium"/>
      <right style="medium"/>
      <top style="medium"/>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style="medium"/>
      <diagonal/>
    </border>
    <border diagonalUp="false" diagonalDown="false">
      <left style="thick"/>
      <right style="thick"/>
      <top style="thick"/>
      <bottom style="thin"/>
      <diagonal/>
    </border>
    <border diagonalUp="false" diagonalDown="false">
      <left style="thick"/>
      <right style="thick"/>
      <top style="thin"/>
      <bottom style="thick"/>
      <diagonal/>
    </border>
    <border diagonalUp="false" diagonalDown="false">
      <left style="thin"/>
      <right style="thin"/>
      <top style="thin"/>
      <bottom/>
      <diagonal/>
    </border>
    <border diagonalUp="false" diagonalDown="false">
      <left style="thin"/>
      <right/>
      <top style="thin"/>
      <bottom style="thin"/>
      <diagonal/>
    </border>
  </borders>
  <cellStyleXfs count="41">
    <xf numFmtId="165" fontId="0" fillId="2"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3" borderId="0" applyFont="true" applyBorder="false" applyAlignment="true" applyProtection="false">
      <alignment horizontal="general" vertical="bottom" textRotation="0" wrapText="false" indent="0" shrinkToFit="false"/>
    </xf>
    <xf numFmtId="165" fontId="5" fillId="4" borderId="1" applyFont="true" applyBorder="true" applyAlignment="true" applyProtection="false">
      <alignment horizontal="center" vertical="bottom" textRotation="0" wrapText="false" indent="0" shrinkToFit="false"/>
    </xf>
    <xf numFmtId="165" fontId="6" fillId="4" borderId="1" applyFont="true" applyBorder="true" applyAlignment="true" applyProtection="false">
      <alignment horizontal="center" vertical="bottom" textRotation="0" wrapText="false" indent="0" shrinkToFit="false"/>
    </xf>
    <xf numFmtId="165" fontId="0" fillId="2" borderId="0" applyFont="true" applyBorder="false" applyAlignment="true" applyProtection="false">
      <alignment horizontal="center" vertical="center" textRotation="0" wrapText="false" indent="0" shrinkToFit="false"/>
    </xf>
    <xf numFmtId="165" fontId="0" fillId="5" borderId="0" applyFont="true" applyBorder="false" applyAlignment="true" applyProtection="false">
      <alignment horizontal="right" vertical="bottom" textRotation="0" wrapText="false" indent="0" shrinkToFit="false"/>
    </xf>
    <xf numFmtId="165" fontId="0" fillId="5" borderId="2" applyFont="true" applyBorder="true" applyAlignment="true" applyProtection="false">
      <alignment horizontal="right" vertical="bottom" textRotation="0" wrapText="false" indent="0" shrinkToFit="false"/>
    </xf>
    <xf numFmtId="165" fontId="0" fillId="5" borderId="3" applyFont="true" applyBorder="true" applyAlignment="true" applyProtection="false">
      <alignment horizontal="right" vertical="bottom" textRotation="0" wrapText="false" indent="0" shrinkToFit="false"/>
    </xf>
    <xf numFmtId="165" fontId="0" fillId="5" borderId="4" applyFont="true" applyBorder="true" applyAlignment="true" applyProtection="false">
      <alignment horizontal="right" vertical="bottom" textRotation="0" wrapText="false" indent="0" shrinkToFit="false"/>
    </xf>
    <xf numFmtId="165" fontId="0" fillId="5" borderId="5" applyFont="true" applyBorder="true" applyAlignment="true" applyProtection="false">
      <alignment horizontal="right" vertical="bottom" textRotation="0" wrapText="false" indent="0" shrinkToFit="false"/>
    </xf>
    <xf numFmtId="165" fontId="0" fillId="5" borderId="6" applyFont="true" applyBorder="true" applyAlignment="true" applyProtection="false">
      <alignment horizontal="right" vertical="bottom" textRotation="0" wrapText="false" indent="0" shrinkToFit="false"/>
    </xf>
    <xf numFmtId="165" fontId="0" fillId="5" borderId="7" applyFont="true" applyBorder="true" applyAlignment="true" applyProtection="false">
      <alignment horizontal="right" vertical="bottom" textRotation="0" wrapText="false" indent="0" shrinkToFit="false"/>
    </xf>
    <xf numFmtId="165" fontId="0" fillId="5" borderId="8" applyFont="true" applyBorder="true" applyAlignment="true" applyProtection="false">
      <alignment horizontal="right" vertical="bottom" textRotation="0" wrapText="false" indent="0" shrinkToFit="false"/>
    </xf>
    <xf numFmtId="165" fontId="0" fillId="5" borderId="9" applyFont="true" applyBorder="true" applyAlignment="true" applyProtection="false">
      <alignment horizontal="right" vertical="bottom" textRotation="0" wrapText="false" indent="0" shrinkToFit="false"/>
    </xf>
    <xf numFmtId="166" fontId="0" fillId="6" borderId="10" applyFont="true" applyBorder="true" applyAlignment="true" applyProtection="false">
      <alignment horizontal="right" vertical="bottom" textRotation="0" wrapText="true" indent="0" shrinkToFit="false"/>
    </xf>
    <xf numFmtId="165" fontId="7" fillId="2" borderId="0" applyFont="true" applyBorder="false" applyAlignment="true" applyProtection="false">
      <alignment horizontal="general" vertical="bottom" textRotation="0" wrapText="false" indent="0" shrinkToFit="false"/>
    </xf>
    <xf numFmtId="165" fontId="8" fillId="7" borderId="0" applyFont="true" applyBorder="false" applyAlignment="true" applyProtection="false">
      <alignment horizontal="general" vertical="bottom" textRotation="0" wrapText="false" indent="0" shrinkToFit="false"/>
    </xf>
    <xf numFmtId="165" fontId="8" fillId="7" borderId="0" applyFont="true" applyBorder="false" applyAlignment="true" applyProtection="false">
      <alignment horizontal="center" vertical="bottom" textRotation="0" wrapText="false" indent="0" shrinkToFit="false"/>
    </xf>
    <xf numFmtId="167" fontId="0" fillId="0" borderId="10" applyFont="true" applyBorder="true" applyAlignment="true" applyProtection="true">
      <alignment horizontal="general" vertical="bottom" textRotation="0" wrapText="false" indent="0" shrinkToFit="false"/>
      <protection locked="false" hidden="false"/>
    </xf>
    <xf numFmtId="165" fontId="9" fillId="2" borderId="0" applyFont="true" applyBorder="false" applyAlignment="true" applyProtection="false">
      <alignment horizontal="general" vertical="bottom" textRotation="0" wrapText="false" indent="0" shrinkToFit="false"/>
    </xf>
    <xf numFmtId="165" fontId="10" fillId="2" borderId="0" applyFont="true" applyBorder="false" applyAlignment="true" applyProtection="false">
      <alignment horizontal="general" vertical="bottom" textRotation="0" wrapText="false" indent="0" shrinkToFit="false"/>
    </xf>
    <xf numFmtId="165" fontId="9" fillId="6" borderId="0" applyFont="true" applyBorder="false" applyAlignment="true" applyProtection="false">
      <alignment horizontal="general" vertical="bottom" textRotation="0" wrapText="false" indent="0" shrinkToFit="false"/>
    </xf>
  </cellStyleXfs>
  <cellXfs count="177">
    <xf numFmtId="165" fontId="0" fillId="2" borderId="0" xfId="0" applyFont="false" applyBorder="false" applyAlignment="false" applyProtection="false">
      <alignment horizontal="general" vertical="bottom" textRotation="0" wrapText="false" indent="0" shrinkToFit="false"/>
      <protection locked="true" hidden="false"/>
    </xf>
    <xf numFmtId="165" fontId="11" fillId="2" borderId="0" xfId="0" applyFont="true" applyBorder="false" applyAlignment="true" applyProtection="false">
      <alignment horizontal="left" vertical="center" textRotation="0" wrapText="false" indent="0" shrinkToFit="false"/>
      <protection locked="true" hidden="false"/>
    </xf>
    <xf numFmtId="165" fontId="12" fillId="2" borderId="0" xfId="0" applyFont="true" applyBorder="false" applyAlignment="true" applyProtection="false">
      <alignment horizontal="left" vertical="center" textRotation="0" wrapText="false" indent="0" shrinkToFit="false"/>
      <protection locked="true" hidden="false"/>
    </xf>
    <xf numFmtId="165" fontId="13" fillId="2" borderId="0" xfId="0" applyFont="true" applyBorder="false" applyAlignment="true" applyProtection="false">
      <alignment horizontal="general" vertical="bottom" textRotation="0" wrapText="false" indent="0" shrinkToFit="false"/>
      <protection locked="true" hidden="false"/>
    </xf>
    <xf numFmtId="165" fontId="14" fillId="2" borderId="0" xfId="0" applyFont="true" applyBorder="false" applyAlignment="false" applyProtection="false">
      <alignment horizontal="general" vertical="bottom" textRotation="0" wrapText="false" indent="0" shrinkToFit="false"/>
      <protection locked="true" hidden="false"/>
    </xf>
    <xf numFmtId="165" fontId="15" fillId="2" borderId="11" xfId="0" applyFont="true" applyBorder="true" applyAlignment="true" applyProtection="false">
      <alignment horizontal="center" vertical="center" textRotation="0" wrapText="false" indent="0" shrinkToFit="false"/>
      <protection locked="true" hidden="false"/>
    </xf>
    <xf numFmtId="165" fontId="16" fillId="2" borderId="0" xfId="0" applyFont="true" applyBorder="false" applyAlignment="false" applyProtection="false">
      <alignment horizontal="general" vertical="bottom" textRotation="0" wrapText="false" indent="0" shrinkToFit="false"/>
      <protection locked="true" hidden="false"/>
    </xf>
    <xf numFmtId="165" fontId="17" fillId="2" borderId="0" xfId="0" applyFont="true" applyBorder="false" applyAlignment="false" applyProtection="false">
      <alignment horizontal="general" vertical="bottom" textRotation="0" wrapText="false" indent="0" shrinkToFit="false"/>
      <protection locked="true" hidden="false"/>
    </xf>
    <xf numFmtId="165" fontId="18" fillId="8" borderId="0" xfId="0" applyFont="true" applyBorder="false" applyAlignment="true" applyProtection="false">
      <alignment horizontal="left" vertical="center" textRotation="0" wrapText="false" indent="0" shrinkToFit="false"/>
      <protection locked="true" hidden="false"/>
    </xf>
    <xf numFmtId="165" fontId="19" fillId="8" borderId="0" xfId="0" applyFont="true" applyBorder="false" applyAlignment="true" applyProtection="false">
      <alignment horizontal="general" vertical="bottom" textRotation="0" wrapText="false" indent="0" shrinkToFit="false"/>
      <protection locked="true" hidden="false"/>
    </xf>
    <xf numFmtId="165" fontId="19" fillId="2" borderId="0" xfId="0" applyFont="true" applyBorder="false" applyAlignment="true" applyProtection="false">
      <alignment horizontal="general" vertical="bottom" textRotation="0" wrapText="false" indent="0" shrinkToFit="false"/>
      <protection locked="true" hidden="false"/>
    </xf>
    <xf numFmtId="165" fontId="20" fillId="2" borderId="0" xfId="0" applyFont="true" applyBorder="false" applyAlignment="false" applyProtection="false">
      <alignment horizontal="general" vertical="bottom" textRotation="0" wrapText="false" indent="0" shrinkToFit="false"/>
      <protection locked="true" hidden="false"/>
    </xf>
    <xf numFmtId="165" fontId="21" fillId="2" borderId="0" xfId="0" applyFont="true" applyBorder="false" applyAlignment="false" applyProtection="false">
      <alignment horizontal="general" vertical="bottom" textRotation="0" wrapText="false" indent="0" shrinkToFit="false"/>
      <protection locked="true" hidden="false"/>
    </xf>
    <xf numFmtId="165" fontId="21" fillId="9" borderId="12" xfId="0" applyFont="true" applyBorder="true" applyAlignment="true" applyProtection="false">
      <alignment horizontal="left" vertical="center" textRotation="0" wrapText="true" indent="0" shrinkToFit="false"/>
      <protection locked="true" hidden="false"/>
    </xf>
    <xf numFmtId="165" fontId="22" fillId="9" borderId="12" xfId="0" applyFont="true" applyBorder="true" applyAlignment="true" applyProtection="false">
      <alignment horizontal="left" vertical="center" textRotation="0" wrapText="true" indent="0" shrinkToFit="false"/>
      <protection locked="true" hidden="false"/>
    </xf>
    <xf numFmtId="165" fontId="0" fillId="2" borderId="0" xfId="0" applyFont="false" applyBorder="false" applyAlignment="true" applyProtection="false">
      <alignment horizontal="general" vertical="bottom" textRotation="0" wrapText="false" indent="0" shrinkToFit="false"/>
      <protection locked="true" hidden="false"/>
    </xf>
    <xf numFmtId="165" fontId="13" fillId="2" borderId="0" xfId="0" applyFont="true" applyBorder="false" applyAlignment="true" applyProtection="false">
      <alignment horizontal="general" vertical="center" textRotation="0" wrapText="false" indent="0" shrinkToFit="false"/>
      <protection locked="true" hidden="false"/>
    </xf>
    <xf numFmtId="165" fontId="14" fillId="2" borderId="0" xfId="0" applyFont="true" applyBorder="false" applyAlignment="true" applyProtection="false">
      <alignment horizontal="general" vertical="center" textRotation="0" wrapText="false" indent="0" shrinkToFit="false"/>
      <protection locked="true" hidden="false"/>
    </xf>
    <xf numFmtId="165" fontId="16" fillId="2" borderId="0" xfId="0" applyFont="true" applyBorder="false" applyAlignment="true" applyProtection="false">
      <alignment horizontal="general" vertical="center" textRotation="0" wrapText="false" indent="0" shrinkToFit="false"/>
      <protection locked="true" hidden="false"/>
    </xf>
    <xf numFmtId="165" fontId="17" fillId="2" borderId="0" xfId="0" applyFont="true" applyBorder="false" applyAlignment="true" applyProtection="false">
      <alignment horizontal="general" vertical="center" textRotation="0" wrapText="false" indent="0" shrinkToFit="false"/>
      <protection locked="true" hidden="false"/>
    </xf>
    <xf numFmtId="165" fontId="19" fillId="8" borderId="0" xfId="0" applyFont="true" applyBorder="false" applyAlignment="true" applyProtection="false">
      <alignment horizontal="general" vertical="center" textRotation="0" wrapText="false" indent="0" shrinkToFit="false"/>
      <protection locked="true" hidden="false"/>
    </xf>
    <xf numFmtId="165" fontId="19" fillId="2" borderId="0" xfId="0" applyFont="true" applyBorder="false" applyAlignment="true" applyProtection="false">
      <alignment horizontal="general" vertical="center" textRotation="0" wrapText="false" indent="0" shrinkToFit="false"/>
      <protection locked="true" hidden="false"/>
    </xf>
    <xf numFmtId="165" fontId="20" fillId="2" borderId="0" xfId="0" applyFont="true" applyBorder="false" applyAlignment="true" applyProtection="false">
      <alignment horizontal="general" vertical="center" textRotation="0" wrapText="false" indent="0" shrinkToFit="false"/>
      <protection locked="true" hidden="false"/>
    </xf>
    <xf numFmtId="165" fontId="23" fillId="2" borderId="0" xfId="0" applyFont="true" applyBorder="false" applyAlignment="true" applyProtection="false">
      <alignment horizontal="general" vertical="center" textRotation="0" wrapText="false" indent="0" shrinkToFit="false"/>
      <protection locked="true" hidden="false"/>
    </xf>
    <xf numFmtId="165" fontId="24" fillId="2" borderId="0" xfId="0" applyFont="true" applyBorder="true" applyAlignment="true" applyProtection="false">
      <alignment horizontal="general" vertical="center" textRotation="0" wrapText="false" indent="0" shrinkToFit="false"/>
      <protection locked="true" hidden="false"/>
    </xf>
    <xf numFmtId="165" fontId="24" fillId="9" borderId="12" xfId="0" applyFont="true" applyBorder="true" applyAlignment="true" applyProtection="true">
      <alignment horizontal="general" vertical="center" textRotation="0" wrapText="false" indent="0" shrinkToFit="false"/>
      <protection locked="false" hidden="false"/>
    </xf>
    <xf numFmtId="165" fontId="25" fillId="2" borderId="0" xfId="0" applyFont="true" applyBorder="false" applyAlignment="true" applyProtection="false">
      <alignment horizontal="general" vertical="center" textRotation="0" wrapText="false" indent="0" shrinkToFit="false"/>
      <protection locked="true" hidden="false"/>
    </xf>
    <xf numFmtId="165" fontId="11" fillId="0" borderId="0" xfId="0" applyFont="true" applyBorder="false" applyAlignment="true" applyProtection="false">
      <alignment horizontal="left" vertical="center" textRotation="0" wrapText="false" indent="0" shrinkToFit="false"/>
      <protection locked="true" hidden="false"/>
    </xf>
    <xf numFmtId="165" fontId="12" fillId="8" borderId="0" xfId="0" applyFont="true" applyBorder="false" applyAlignment="true" applyProtection="false">
      <alignment horizontal="left" vertical="center" textRotation="0" wrapText="false" indent="0" shrinkToFit="false"/>
      <protection locked="true" hidden="false"/>
    </xf>
    <xf numFmtId="165" fontId="26" fillId="2" borderId="1" xfId="0" applyFont="true" applyBorder="true" applyAlignment="true" applyProtection="true">
      <alignment horizontal="general" vertical="center" textRotation="0" wrapText="false" indent="0" shrinkToFit="false"/>
      <protection locked="false" hidden="true"/>
    </xf>
    <xf numFmtId="165" fontId="25" fillId="2" borderId="0" xfId="0" applyFont="true" applyBorder="false" applyAlignment="true" applyProtection="false">
      <alignment horizontal="left" vertical="center" textRotation="0" wrapText="false" indent="0" shrinkToFit="false"/>
      <protection locked="true" hidden="false"/>
    </xf>
    <xf numFmtId="165" fontId="24" fillId="2" borderId="0" xfId="0" applyFont="true" applyBorder="false" applyAlignment="true" applyProtection="false">
      <alignment horizontal="general" vertical="center" textRotation="0" wrapText="false" indent="0" shrinkToFit="false"/>
      <protection locked="true" hidden="false"/>
    </xf>
    <xf numFmtId="165" fontId="13" fillId="2" borderId="0" xfId="0" applyFont="true" applyBorder="false" applyAlignment="true" applyProtection="true">
      <alignment horizontal="general" vertical="center" textRotation="0" wrapText="false" indent="0" shrinkToFit="false"/>
      <protection locked="false" hidden="false"/>
    </xf>
    <xf numFmtId="165" fontId="25" fillId="2" borderId="13" xfId="0" applyFont="true" applyBorder="true" applyAlignment="true" applyProtection="false">
      <alignment horizontal="general" vertical="center" textRotation="0" wrapText="true" indent="0" shrinkToFit="false"/>
      <protection locked="true" hidden="false"/>
    </xf>
    <xf numFmtId="165" fontId="0" fillId="2" borderId="0" xfId="0" applyFont="true" applyBorder="false" applyAlignment="true" applyProtection="false">
      <alignment horizontal="right" vertical="center" textRotation="0" wrapText="false" indent="0" shrinkToFit="false"/>
      <protection locked="true" hidden="false"/>
    </xf>
    <xf numFmtId="165" fontId="0" fillId="2" borderId="10" xfId="0" applyFont="true" applyBorder="true" applyAlignment="true" applyProtection="true">
      <alignment horizontal="center" vertical="center" textRotation="0" wrapText="false" indent="0" shrinkToFit="false"/>
      <protection locked="false" hidden="false"/>
    </xf>
    <xf numFmtId="165" fontId="27" fillId="2" borderId="0" xfId="0" applyFont="true" applyBorder="false" applyAlignment="true" applyProtection="false">
      <alignment horizontal="justify" vertical="center" textRotation="0" wrapText="false" indent="0" shrinkToFit="false"/>
      <protection locked="true" hidden="false"/>
    </xf>
    <xf numFmtId="165" fontId="27" fillId="2" borderId="0" xfId="0" applyFont="true" applyBorder="false" applyAlignment="true" applyProtection="false">
      <alignment horizontal="general" vertical="center" textRotation="0" wrapText="false" indent="0" shrinkToFit="false"/>
      <protection locked="true" hidden="false"/>
    </xf>
    <xf numFmtId="165" fontId="24" fillId="9" borderId="12" xfId="0" applyFont="true" applyBorder="true" applyAlignment="true" applyProtection="true">
      <alignment horizontal="general" vertical="center" textRotation="0" wrapText="true" indent="0" shrinkToFit="false"/>
      <protection locked="false" hidden="false"/>
    </xf>
    <xf numFmtId="165" fontId="30" fillId="2" borderId="14" xfId="0" applyFont="true" applyBorder="true" applyAlignment="true" applyProtection="false">
      <alignment horizontal="left" vertical="center" textRotation="0" wrapText="false" indent="0" shrinkToFit="false"/>
      <protection locked="true" hidden="false"/>
    </xf>
    <xf numFmtId="165" fontId="21" fillId="2" borderId="0" xfId="0" applyFont="true" applyBorder="true" applyAlignment="true" applyProtection="false">
      <alignment horizontal="left"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31" fillId="8" borderId="10" xfId="0" applyFont="true" applyBorder="true" applyAlignment="true" applyProtection="false">
      <alignment horizontal="center" vertical="center" textRotation="0" wrapText="false" indent="0" shrinkToFit="false"/>
      <protection locked="true" hidden="false"/>
    </xf>
    <xf numFmtId="165" fontId="0" fillId="2" borderId="10" xfId="0" applyFont="false" applyBorder="true" applyAlignment="true" applyProtection="true">
      <alignment horizontal="left" vertical="center" textRotation="0" wrapText="false" indent="0" shrinkToFit="false"/>
      <protection locked="false" hidden="false"/>
    </xf>
    <xf numFmtId="165" fontId="32" fillId="10" borderId="11" xfId="0" applyFont="true" applyBorder="true" applyAlignment="true" applyProtection="false">
      <alignment horizontal="center" vertical="center" textRotation="0" wrapText="false" indent="0" shrinkToFit="false"/>
      <protection locked="true" hidden="false"/>
    </xf>
    <xf numFmtId="165" fontId="18" fillId="8" borderId="0" xfId="0" applyFont="true" applyBorder="true" applyAlignment="true" applyProtection="false">
      <alignment horizontal="left" vertical="center" textRotation="0" wrapText="false" indent="0" shrinkToFit="false"/>
      <protection locked="true" hidden="false"/>
    </xf>
    <xf numFmtId="165" fontId="33" fillId="2" borderId="0" xfId="0" applyFont="true" applyBorder="false" applyAlignment="true" applyProtection="false">
      <alignment horizontal="general" vertical="center" textRotation="0" wrapText="false" indent="0" shrinkToFit="false"/>
      <protection locked="true" hidden="false"/>
    </xf>
    <xf numFmtId="165" fontId="34" fillId="8" borderId="15" xfId="0" applyFont="true" applyBorder="true" applyAlignment="true" applyProtection="false">
      <alignment horizontal="center" vertical="center" textRotation="0" wrapText="false" indent="0" shrinkToFit="false"/>
      <protection locked="true" hidden="false"/>
    </xf>
    <xf numFmtId="165" fontId="34" fillId="8" borderId="16" xfId="0" applyFont="true" applyBorder="true" applyAlignment="true" applyProtection="false">
      <alignment horizontal="center" vertical="center" textRotation="0" wrapText="false" indent="0" shrinkToFit="false"/>
      <protection locked="true" hidden="false"/>
    </xf>
    <xf numFmtId="165" fontId="34" fillId="8" borderId="17" xfId="0" applyFont="true" applyBorder="true" applyAlignment="true" applyProtection="false">
      <alignment horizontal="center" vertical="center" textRotation="0" wrapText="false" indent="0" shrinkToFit="false"/>
      <protection locked="true" hidden="false"/>
    </xf>
    <xf numFmtId="165" fontId="35" fillId="2" borderId="18" xfId="0" applyFont="true" applyBorder="true" applyAlignment="true" applyProtection="false">
      <alignment horizontal="center" vertical="center" textRotation="0" wrapText="false" indent="0" shrinkToFit="false"/>
      <protection locked="true" hidden="false"/>
    </xf>
    <xf numFmtId="165" fontId="35" fillId="2" borderId="19" xfId="0" applyFont="true" applyBorder="true" applyAlignment="true" applyProtection="true">
      <alignment horizontal="left" vertical="center" textRotation="0" wrapText="true" indent="0" shrinkToFit="false"/>
      <protection locked="false" hidden="false"/>
    </xf>
    <xf numFmtId="165" fontId="35" fillId="2" borderId="19" xfId="0" applyFont="true" applyBorder="true" applyAlignment="true" applyProtection="true">
      <alignment horizontal="general" vertical="center" textRotation="0" wrapText="false" indent="0" shrinkToFit="false"/>
      <protection locked="false" hidden="false"/>
    </xf>
    <xf numFmtId="165" fontId="36" fillId="2" borderId="18" xfId="0" applyFont="true" applyBorder="true" applyAlignment="true" applyProtection="true">
      <alignment horizontal="general" vertical="center" textRotation="0" wrapText="false" indent="0" shrinkToFit="false"/>
      <protection locked="false" hidden="false"/>
    </xf>
    <xf numFmtId="165" fontId="37" fillId="2" borderId="12" xfId="0" applyFont="true" applyBorder="true" applyAlignment="true" applyProtection="true">
      <alignment horizontal="general" vertical="center" textRotation="0" wrapText="false" indent="0" shrinkToFit="false"/>
      <protection locked="false" hidden="false"/>
    </xf>
    <xf numFmtId="165" fontId="38" fillId="2" borderId="0" xfId="0" applyFont="true" applyBorder="false" applyAlignment="false" applyProtection="true">
      <alignment horizontal="general" vertical="bottom" textRotation="0" wrapText="false" indent="0" shrinkToFit="false"/>
      <protection locked="false" hidden="false"/>
    </xf>
    <xf numFmtId="165" fontId="20" fillId="2" borderId="12" xfId="0" applyFont="true" applyBorder="true" applyAlignment="true" applyProtection="true">
      <alignment horizontal="general" vertical="center" textRotation="0" wrapText="false" indent="0" shrinkToFit="false"/>
      <protection locked="false" hidden="false"/>
    </xf>
    <xf numFmtId="165" fontId="39" fillId="2" borderId="0" xfId="0" applyFont="true" applyBorder="false" applyAlignment="true" applyProtection="true">
      <alignment horizontal="general" vertical="center" textRotation="0" wrapText="false" indent="0" shrinkToFit="false"/>
      <protection locked="false" hidden="false"/>
    </xf>
    <xf numFmtId="165" fontId="39" fillId="2" borderId="0" xfId="0" applyFont="true" applyBorder="false" applyAlignment="false" applyProtection="true">
      <alignment horizontal="general" vertical="bottom" textRotation="0" wrapText="false" indent="0" shrinkToFit="false"/>
      <protection locked="false" hidden="false"/>
    </xf>
    <xf numFmtId="165" fontId="40" fillId="2" borderId="19" xfId="0" applyFont="true" applyBorder="true" applyAlignment="true" applyProtection="true">
      <alignment horizontal="left" vertical="center" textRotation="0" wrapText="true" indent="0" shrinkToFit="false"/>
      <protection locked="false" hidden="false"/>
    </xf>
    <xf numFmtId="165" fontId="40" fillId="2" borderId="19" xfId="0" applyFont="true" applyBorder="true" applyAlignment="true" applyProtection="true">
      <alignment horizontal="general" vertical="center" textRotation="0" wrapText="false" indent="0" shrinkToFit="false"/>
      <protection locked="false" hidden="false"/>
    </xf>
    <xf numFmtId="165" fontId="41" fillId="2" borderId="12" xfId="0" applyFont="true" applyBorder="true" applyAlignment="true" applyProtection="true">
      <alignment horizontal="general" vertical="center" textRotation="0" wrapText="false" indent="0" shrinkToFit="false"/>
      <protection locked="false" hidden="false"/>
    </xf>
    <xf numFmtId="165" fontId="42" fillId="2" borderId="18" xfId="0" applyFont="true" applyBorder="true" applyAlignment="true" applyProtection="true">
      <alignment horizontal="general" vertical="center" textRotation="0" wrapText="false" indent="0" shrinkToFit="false"/>
      <protection locked="false" hidden="false"/>
    </xf>
    <xf numFmtId="165" fontId="35" fillId="2" borderId="0" xfId="0" applyFont="true" applyBorder="false" applyAlignment="true" applyProtection="false">
      <alignment horizontal="general" vertical="center" textRotation="0" wrapText="false" indent="0" shrinkToFit="false"/>
      <protection locked="true" hidden="false"/>
    </xf>
    <xf numFmtId="165" fontId="43" fillId="11" borderId="0" xfId="0" applyFont="true" applyBorder="false" applyAlignment="true" applyProtection="false">
      <alignment horizontal="general" vertical="center" textRotation="0" wrapText="false" indent="0" shrinkToFit="false"/>
      <protection locked="true" hidden="false"/>
    </xf>
    <xf numFmtId="165" fontId="0" fillId="11" borderId="0" xfId="0" applyFont="false" applyBorder="false" applyAlignment="true" applyProtection="false">
      <alignment horizontal="general" vertical="center" textRotation="0" wrapText="false" indent="0" shrinkToFit="false"/>
      <protection locked="true" hidden="false"/>
    </xf>
    <xf numFmtId="165" fontId="44" fillId="12" borderId="0" xfId="0" applyFont="true" applyBorder="false" applyAlignment="true" applyProtection="false">
      <alignment horizontal="general" vertical="center" textRotation="0" wrapText="false" indent="0" shrinkToFit="false"/>
      <protection locked="true" hidden="false"/>
    </xf>
    <xf numFmtId="165" fontId="19" fillId="11" borderId="0" xfId="0" applyFont="true" applyBorder="false" applyAlignment="true" applyProtection="false">
      <alignment horizontal="general" vertical="center" textRotation="0" wrapText="false" indent="0" shrinkToFit="false"/>
      <protection locked="true" hidden="false"/>
    </xf>
    <xf numFmtId="165" fontId="45" fillId="2" borderId="0" xfId="0" applyFont="true" applyBorder="fals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false">
      <alignment horizontal="center" vertical="bottom" textRotation="0" wrapText="false" indent="0" shrinkToFit="false"/>
      <protection locked="true" hidden="false"/>
    </xf>
    <xf numFmtId="165" fontId="0" fillId="2" borderId="0" xfId="0" applyFont="true" applyBorder="false" applyAlignment="true" applyProtection="false">
      <alignment horizontal="general" vertical="center" textRotation="0" wrapText="false" indent="0" shrinkToFit="false"/>
      <protection locked="true" hidden="false"/>
    </xf>
    <xf numFmtId="165" fontId="46" fillId="2" borderId="0" xfId="0" applyFont="true" applyBorder="false" applyAlignment="true" applyProtection="false">
      <alignment horizontal="left" vertical="center" textRotation="0" wrapText="false" indent="0" shrinkToFit="false"/>
      <protection locked="true" hidden="false"/>
    </xf>
    <xf numFmtId="165" fontId="47" fillId="2" borderId="0" xfId="0" applyFont="true" applyBorder="false" applyAlignment="true" applyProtection="false">
      <alignment horizontal="general" vertical="center" textRotation="0" wrapText="false" indent="0" shrinkToFit="false"/>
      <protection locked="true" hidden="false"/>
    </xf>
    <xf numFmtId="165" fontId="13" fillId="2" borderId="0" xfId="0" applyFont="true" applyBorder="fals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false">
      <alignment horizontal="general" vertical="center" textRotation="0" wrapText="false" indent="0" shrinkToFit="false"/>
      <protection locked="true" hidden="false"/>
    </xf>
    <xf numFmtId="165" fontId="19" fillId="8" borderId="0" xfId="0" applyFont="true" applyBorder="false" applyAlignment="true" applyProtection="false">
      <alignment horizontal="center" vertical="center" textRotation="0" wrapText="false" indent="0" shrinkToFit="false"/>
      <protection locked="true" hidden="false"/>
    </xf>
    <xf numFmtId="165" fontId="0" fillId="13" borderId="0" xfId="0" applyFont="false" applyBorder="false" applyAlignment="true" applyProtection="false">
      <alignment horizontal="general" vertical="center" textRotation="0" wrapText="false" indent="0" shrinkToFit="false"/>
      <protection locked="true" hidden="false"/>
    </xf>
    <xf numFmtId="165" fontId="0" fillId="13" borderId="0" xfId="0" applyFont="false" applyBorder="false" applyAlignment="true" applyProtection="false">
      <alignment horizontal="center" vertical="center" textRotation="0" wrapText="false" indent="0" shrinkToFit="false"/>
      <protection locked="true" hidden="false"/>
    </xf>
    <xf numFmtId="165" fontId="30" fillId="2" borderId="0" xfId="0" applyFont="true" applyBorder="false" applyAlignment="true" applyProtection="false">
      <alignment horizontal="left" vertical="center" textRotation="0" wrapText="false" indent="0" shrinkToFit="false"/>
      <protection locked="true" hidden="false"/>
    </xf>
    <xf numFmtId="165" fontId="9" fillId="14" borderId="20" xfId="0" applyFont="true" applyBorder="true" applyAlignment="true" applyProtection="false">
      <alignment horizontal="center" vertical="center" textRotation="0" wrapText="false" indent="0" shrinkToFit="false"/>
      <protection locked="true" hidden="false"/>
    </xf>
    <xf numFmtId="165" fontId="9" fillId="14" borderId="21" xfId="0" applyFont="true" applyBorder="true" applyAlignment="true" applyProtection="false">
      <alignment horizontal="center" vertical="center" textRotation="0" wrapText="false" indent="0" shrinkToFit="false"/>
      <protection locked="true" hidden="false"/>
    </xf>
    <xf numFmtId="165" fontId="9" fillId="14" borderId="22" xfId="0" applyFont="true" applyBorder="true" applyAlignment="true" applyProtection="false">
      <alignment horizontal="center" vertical="center" textRotation="0" wrapText="true" indent="0" shrinkToFit="false"/>
      <protection locked="true" hidden="false"/>
    </xf>
    <xf numFmtId="165" fontId="9" fillId="14" borderId="23" xfId="0" applyFont="true" applyBorder="true" applyAlignment="true" applyProtection="false">
      <alignment horizontal="center" vertical="center" textRotation="0" wrapText="false" indent="0" shrinkToFit="false"/>
      <protection locked="true" hidden="false"/>
    </xf>
    <xf numFmtId="165" fontId="0" fillId="2" borderId="0" xfId="0" applyFont="true" applyBorder="false" applyAlignment="true" applyProtection="false">
      <alignment horizontal="center" vertical="center" textRotation="0" wrapText="false" indent="0" shrinkToFit="false"/>
      <protection locked="true" hidden="false"/>
    </xf>
    <xf numFmtId="165" fontId="9" fillId="2" borderId="24" xfId="0" applyFont="true" applyBorder="true" applyAlignment="true" applyProtection="false">
      <alignment horizontal="center" vertical="center" textRotation="0" wrapText="false" indent="0" shrinkToFit="false"/>
      <protection locked="true" hidden="false"/>
    </xf>
    <xf numFmtId="165" fontId="9" fillId="2" borderId="25" xfId="0" applyFont="true" applyBorder="true" applyAlignment="true" applyProtection="false">
      <alignment horizontal="general" vertical="center" textRotation="0" wrapText="false" indent="0" shrinkToFit="false"/>
      <protection locked="true" hidden="false"/>
    </xf>
    <xf numFmtId="165" fontId="9" fillId="2" borderId="24" xfId="0" applyFont="true" applyBorder="true" applyAlignment="true" applyProtection="false">
      <alignment horizontal="left" vertical="center" textRotation="0" wrapText="false" indent="0" shrinkToFit="false"/>
      <protection locked="true" hidden="false"/>
    </xf>
    <xf numFmtId="165" fontId="9" fillId="2" borderId="1" xfId="0" applyFont="true" applyBorder="true" applyAlignment="true" applyProtection="false">
      <alignment horizontal="center" vertical="center" textRotation="0" wrapText="false" indent="0" shrinkToFit="false"/>
      <protection locked="true" hidden="false"/>
    </xf>
    <xf numFmtId="168" fontId="0" fillId="2" borderId="25" xfId="0" applyFont="true" applyBorder="true" applyAlignment="true" applyProtection="false">
      <alignment horizontal="center" vertical="center" textRotation="0" wrapText="false" indent="0" shrinkToFit="false"/>
      <protection locked="true" hidden="false"/>
    </xf>
    <xf numFmtId="165" fontId="9" fillId="2" borderId="24" xfId="0" applyFont="true" applyBorder="true" applyAlignment="true" applyProtection="false">
      <alignment horizontal="general" vertical="center" textRotation="0" wrapText="false" indent="0" shrinkToFit="false"/>
      <protection locked="true" hidden="false"/>
    </xf>
    <xf numFmtId="165" fontId="9" fillId="2" borderId="26" xfId="0" applyFont="true" applyBorder="true" applyAlignment="true" applyProtection="false">
      <alignment horizontal="center" vertical="center" textRotation="0" wrapText="false" indent="0" shrinkToFit="false"/>
      <protection locked="true" hidden="false"/>
    </xf>
    <xf numFmtId="165" fontId="9" fillId="2" borderId="27" xfId="0" applyFont="true" applyBorder="true" applyAlignment="true" applyProtection="false">
      <alignment horizontal="general" vertical="center" textRotation="0" wrapText="false" indent="0" shrinkToFit="false"/>
      <protection locked="true" hidden="false"/>
    </xf>
    <xf numFmtId="165" fontId="9" fillId="2" borderId="28" xfId="0" applyFont="true" applyBorder="true" applyAlignment="true" applyProtection="false">
      <alignment horizontal="center" vertical="center" textRotation="0" wrapText="false" indent="0" shrinkToFit="false"/>
      <protection locked="true" hidden="false"/>
    </xf>
    <xf numFmtId="168" fontId="9" fillId="2" borderId="27" xfId="0" applyFont="true" applyBorder="true" applyAlignment="true" applyProtection="false">
      <alignment horizontal="center" vertical="center" textRotation="0" wrapText="false" indent="0" shrinkToFit="false"/>
      <protection locked="true" hidden="false"/>
    </xf>
    <xf numFmtId="165" fontId="48" fillId="2" borderId="0" xfId="0" applyFont="true" applyBorder="false" applyAlignment="true" applyProtection="false">
      <alignment horizontal="center" vertical="center" textRotation="0" wrapText="false" indent="0" shrinkToFit="false"/>
      <protection locked="true" hidden="false"/>
    </xf>
    <xf numFmtId="165" fontId="49" fillId="15" borderId="1" xfId="0" applyFont="true" applyBorder="true" applyAlignment="true" applyProtection="false">
      <alignment horizontal="center" vertical="center" textRotation="0" wrapText="false" indent="0" shrinkToFit="false"/>
      <protection locked="true" hidden="false"/>
    </xf>
    <xf numFmtId="165" fontId="21" fillId="15" borderId="1" xfId="0" applyFont="true" applyBorder="true" applyAlignment="true" applyProtection="false">
      <alignment horizontal="center" vertical="center" textRotation="0" wrapText="true" indent="0" shrinkToFit="false"/>
      <protection locked="true" hidden="false"/>
    </xf>
    <xf numFmtId="165" fontId="48" fillId="15" borderId="1" xfId="0" applyFont="true" applyBorder="true" applyAlignment="true" applyProtection="false">
      <alignment horizontal="center" vertical="center" textRotation="0" wrapText="false" indent="0" shrinkToFit="false"/>
      <protection locked="true" hidden="false"/>
    </xf>
    <xf numFmtId="165" fontId="26" fillId="2" borderId="1" xfId="0" applyFont="true" applyBorder="true" applyAlignment="true" applyProtection="true">
      <alignment horizontal="general" vertical="center" textRotation="0" wrapText="false" indent="0" shrinkToFit="false"/>
      <protection locked="true" hidden="true"/>
    </xf>
    <xf numFmtId="165" fontId="0" fillId="2" borderId="1" xfId="23" applyFont="true" applyBorder="true" applyAlignment="false" applyProtection="true">
      <alignment horizontal="center" vertical="center" textRotation="0" wrapText="false" indent="0" shrinkToFit="false"/>
      <protection locked="false" hidden="false"/>
    </xf>
    <xf numFmtId="165" fontId="48" fillId="16" borderId="1" xfId="0" applyFont="true" applyBorder="true" applyAlignment="true" applyProtection="false">
      <alignment horizontal="center" vertical="center" textRotation="0" wrapText="false" indent="0" shrinkToFit="false"/>
      <protection locked="true" hidden="false"/>
    </xf>
    <xf numFmtId="165" fontId="48" fillId="17" borderId="1" xfId="0" applyFont="true" applyBorder="true" applyAlignment="true" applyProtection="false">
      <alignment horizontal="center" vertical="center" textRotation="0" wrapText="false" indent="0" shrinkToFit="false"/>
      <protection locked="true" hidden="false"/>
    </xf>
    <xf numFmtId="165" fontId="48" fillId="18" borderId="1" xfId="0" applyFont="true" applyBorder="true" applyAlignment="true" applyProtection="false">
      <alignment horizontal="center" vertical="center" textRotation="0" wrapText="false" indent="0" shrinkToFit="false"/>
      <protection locked="true" hidden="false"/>
    </xf>
    <xf numFmtId="165" fontId="48" fillId="19" borderId="1" xfId="0" applyFont="true" applyBorder="true" applyAlignment="true" applyProtection="false">
      <alignment horizontal="center" vertical="center" textRotation="0" wrapText="false" indent="0" shrinkToFit="false"/>
      <protection locked="true" hidden="false"/>
    </xf>
    <xf numFmtId="165" fontId="48" fillId="20" borderId="1" xfId="0" applyFont="true" applyBorder="true" applyAlignment="true" applyProtection="false">
      <alignment horizontal="center" vertical="center" textRotation="0" wrapText="false" indent="0" shrinkToFit="false"/>
      <protection locked="true" hidden="false"/>
    </xf>
    <xf numFmtId="165" fontId="48" fillId="2" borderId="1" xfId="0" applyFont="true" applyBorder="tru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48" fillId="21" borderId="0" xfId="0" applyFont="true" applyBorder="false" applyAlignment="true" applyProtection="false">
      <alignment horizontal="general" vertical="center" textRotation="0" wrapText="false" indent="0" shrinkToFit="false"/>
      <protection locked="true" hidden="false"/>
    </xf>
    <xf numFmtId="165" fontId="48" fillId="2" borderId="0" xfId="0" applyFont="true" applyBorder="false" applyAlignment="true" applyProtection="false">
      <alignment horizontal="general" vertical="center" textRotation="0" wrapText="false" indent="0" shrinkToFit="false"/>
      <protection locked="true" hidden="false"/>
    </xf>
    <xf numFmtId="165" fontId="47" fillId="2" borderId="0" xfId="38" applyFont="true" applyBorder="true" applyAlignment="true" applyProtection="true">
      <alignment horizontal="general" vertical="center" textRotation="0" wrapText="false" indent="0" shrinkToFit="false"/>
      <protection locked="true" hidden="false"/>
    </xf>
    <xf numFmtId="165" fontId="50" fillId="2" borderId="0" xfId="0" applyFont="true" applyBorder="false" applyAlignment="true" applyProtection="false">
      <alignment horizontal="center" vertical="center" textRotation="0" wrapText="false" indent="0" shrinkToFit="false"/>
      <protection locked="true" hidden="false"/>
    </xf>
    <xf numFmtId="165" fontId="51" fillId="2" borderId="0" xfId="0" applyFont="true" applyBorder="false" applyAlignment="true" applyProtection="false">
      <alignment horizontal="general" vertical="center" textRotation="0" wrapText="false" indent="0" shrinkToFit="false"/>
      <protection locked="true" hidden="false"/>
    </xf>
    <xf numFmtId="165" fontId="52" fillId="22" borderId="1" xfId="0" applyFont="true" applyBorder="true" applyAlignment="true" applyProtection="false">
      <alignment horizontal="center" vertical="center" textRotation="0" wrapText="false" indent="0" shrinkToFit="false"/>
      <protection locked="true" hidden="false"/>
    </xf>
    <xf numFmtId="165" fontId="21" fillId="15" borderId="1" xfId="0" applyFont="true" applyBorder="true" applyAlignment="true" applyProtection="false">
      <alignment horizontal="general" vertical="center" textRotation="0" wrapText="true" indent="0" shrinkToFit="false"/>
      <protection locked="true" hidden="false"/>
    </xf>
    <xf numFmtId="165" fontId="0" fillId="2" borderId="0" xfId="0" applyFont="false" applyBorder="false" applyAlignment="true" applyProtection="true">
      <alignment horizontal="general" vertical="center" textRotation="0" wrapText="false" indent="0" shrinkToFit="false"/>
      <protection locked="false" hidden="false"/>
    </xf>
    <xf numFmtId="165" fontId="61" fillId="2" borderId="0" xfId="0" applyFont="true" applyBorder="false" applyAlignment="true" applyProtection="false">
      <alignment horizontal="general" vertical="center" textRotation="0" wrapText="false" indent="0" shrinkToFit="false"/>
      <protection locked="true" hidden="false"/>
    </xf>
    <xf numFmtId="165" fontId="0" fillId="23" borderId="0" xfId="0" applyFont="false" applyBorder="false" applyAlignment="true" applyProtection="false">
      <alignment horizontal="general" vertical="center" textRotation="0" wrapText="false" indent="0" shrinkToFit="false"/>
      <protection locked="true" hidden="false"/>
    </xf>
    <xf numFmtId="165" fontId="30" fillId="0" borderId="0" xfId="0" applyFont="true" applyBorder="false" applyAlignment="true" applyProtection="false">
      <alignment horizontal="left" vertical="center" textRotation="0" wrapText="false" indent="0" shrinkToFit="false"/>
      <protection locked="true" hidden="false"/>
    </xf>
    <xf numFmtId="165" fontId="9" fillId="2" borderId="26" xfId="0" applyFont="true" applyBorder="true" applyAlignment="true" applyProtection="false">
      <alignment horizontal="general" vertical="center" textRotation="0" wrapText="false" indent="0" shrinkToFit="false"/>
      <protection locked="true" hidden="false"/>
    </xf>
    <xf numFmtId="165" fontId="13" fillId="0" borderId="0" xfId="0" applyFont="true" applyBorder="false" applyAlignment="true" applyProtection="false">
      <alignment horizontal="general" vertical="center" textRotation="0" wrapText="false" indent="0" shrinkToFit="false"/>
      <protection locked="true" hidden="false"/>
    </xf>
    <xf numFmtId="165" fontId="52" fillId="24" borderId="1" xfId="0" applyFont="true" applyBorder="tru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false">
      <alignment horizontal="center" vertical="center" textRotation="0" wrapText="false" indent="0" shrinkToFit="false"/>
      <protection locked="true" hidden="false"/>
    </xf>
    <xf numFmtId="165" fontId="49" fillId="15" borderId="10" xfId="0" applyFont="true" applyBorder="true" applyAlignment="true" applyProtection="false">
      <alignment horizontal="center" vertical="center" textRotation="0" wrapText="false" indent="0" shrinkToFit="false"/>
      <protection locked="true" hidden="false"/>
    </xf>
    <xf numFmtId="165" fontId="52" fillId="24" borderId="10" xfId="0" applyFont="true" applyBorder="tru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false">
      <alignment horizontal="right" vertical="bottom" textRotation="0" wrapText="false" indent="0" shrinkToFit="false"/>
      <protection locked="true" hidden="false"/>
    </xf>
    <xf numFmtId="165" fontId="24" fillId="25" borderId="0" xfId="0" applyFont="true" applyBorder="true" applyAlignment="true" applyProtection="false">
      <alignment horizontal="center" vertical="center" textRotation="0" wrapText="false" indent="0" shrinkToFit="false"/>
      <protection locked="true" hidden="false"/>
    </xf>
    <xf numFmtId="165" fontId="9" fillId="14" borderId="22" xfId="0" applyFont="true" applyBorder="true" applyAlignment="true" applyProtection="false">
      <alignment horizontal="center" vertical="center" textRotation="0" wrapText="false" indent="0" shrinkToFit="false"/>
      <protection locked="true" hidden="false"/>
    </xf>
    <xf numFmtId="165" fontId="9" fillId="26" borderId="21" xfId="0" applyFont="true" applyBorder="true" applyAlignment="true" applyProtection="false">
      <alignment horizontal="center" vertical="center" textRotation="0" wrapText="false" indent="0" shrinkToFit="false"/>
      <protection locked="true" hidden="false"/>
    </xf>
    <xf numFmtId="165" fontId="9" fillId="26" borderId="22" xfId="0" applyFont="true" applyBorder="true" applyAlignment="true" applyProtection="false">
      <alignment horizontal="center" vertical="center" textRotation="0" wrapText="true" indent="0" shrinkToFit="false"/>
      <protection locked="true" hidden="false"/>
    </xf>
    <xf numFmtId="165" fontId="9" fillId="26" borderId="23" xfId="0" applyFont="true" applyBorder="true" applyAlignment="true" applyProtection="false">
      <alignment horizontal="center" vertical="center" textRotation="0" wrapText="false" indent="0" shrinkToFit="false"/>
      <protection locked="true" hidden="false"/>
    </xf>
    <xf numFmtId="165" fontId="0" fillId="2" borderId="24"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5" fontId="0" fillId="2" borderId="25" xfId="0" applyFont="true" applyBorder="true" applyAlignment="true" applyProtection="false">
      <alignment horizontal="center" vertical="center" textRotation="0" wrapText="false" indent="0" shrinkToFit="false"/>
      <protection locked="true" hidden="false"/>
    </xf>
    <xf numFmtId="165" fontId="0" fillId="2" borderId="24" xfId="0" applyFont="true" applyBorder="true" applyAlignment="true" applyProtection="false">
      <alignment horizontal="general" vertical="center" textRotation="0" wrapText="false" indent="0" shrinkToFit="false"/>
      <protection locked="true" hidden="false"/>
    </xf>
    <xf numFmtId="165" fontId="0" fillId="2" borderId="26" xfId="0" applyFont="true" applyBorder="true" applyAlignment="true" applyProtection="false">
      <alignment horizontal="center" vertical="center" textRotation="0" wrapText="false" indent="0" shrinkToFit="false"/>
      <protection locked="true" hidden="false"/>
    </xf>
    <xf numFmtId="165" fontId="9" fillId="2" borderId="27" xfId="0" applyFont="true" applyBorder="true" applyAlignment="true" applyProtection="false">
      <alignment horizontal="center" vertical="center" textRotation="0" wrapText="false" indent="0" shrinkToFit="false"/>
      <protection locked="true" hidden="false"/>
    </xf>
    <xf numFmtId="165" fontId="0" fillId="2" borderId="26" xfId="0" applyFont="true" applyBorder="true" applyAlignment="true" applyProtection="false">
      <alignment horizontal="general" vertical="center" textRotation="0" wrapText="false" indent="0" shrinkToFit="false"/>
      <protection locked="true" hidden="false"/>
    </xf>
    <xf numFmtId="165" fontId="0" fillId="2" borderId="0" xfId="0" applyFont="false" applyBorder="false" applyAlignment="true" applyProtection="true">
      <alignment horizontal="general" vertical="center" textRotation="0" wrapText="false" indent="0" shrinkToFit="false"/>
      <protection locked="true" hidden="false"/>
    </xf>
    <xf numFmtId="165" fontId="19" fillId="2" borderId="0" xfId="0" applyFont="true" applyBorder="false" applyAlignment="true" applyProtection="true">
      <alignment horizontal="general" vertical="center" textRotation="0" wrapText="false" indent="0" shrinkToFit="false"/>
      <protection locked="true" hidden="false"/>
    </xf>
    <xf numFmtId="165" fontId="20" fillId="2" borderId="0" xfId="0" applyFont="true" applyBorder="false" applyAlignment="true" applyProtection="true">
      <alignment horizontal="general" vertical="center" textRotation="0" wrapText="false" indent="0" shrinkToFit="false"/>
      <protection locked="true" hidden="false"/>
    </xf>
    <xf numFmtId="165" fontId="11" fillId="2" borderId="0" xfId="0" applyFont="true" applyBorder="false" applyAlignment="true" applyProtection="true">
      <alignment horizontal="left" vertical="center" textRotation="0" wrapText="false" indent="0" shrinkToFit="false"/>
      <protection locked="true" hidden="false"/>
    </xf>
    <xf numFmtId="165" fontId="61" fillId="2" borderId="0" xfId="0" applyFont="true" applyBorder="false" applyAlignment="true" applyProtection="true">
      <alignment horizontal="general" vertical="center" textRotation="0" wrapText="false" indent="0" shrinkToFit="false"/>
      <protection locked="true" hidden="false"/>
    </xf>
    <xf numFmtId="165" fontId="66" fillId="2" borderId="29" xfId="0" applyFont="true" applyBorder="true" applyAlignment="true" applyProtection="true">
      <alignment horizontal="center" vertical="center" textRotation="0" wrapText="false" indent="0" shrinkToFit="false"/>
      <protection locked="true" hidden="false"/>
    </xf>
    <xf numFmtId="165" fontId="13" fillId="2" borderId="0" xfId="0" applyFont="true" applyBorder="false" applyAlignment="true" applyProtection="true">
      <alignment horizontal="general" vertical="center" textRotation="0" wrapText="false" indent="0" shrinkToFit="false"/>
      <protection locked="true" hidden="false"/>
    </xf>
    <xf numFmtId="169" fontId="67" fillId="27" borderId="30" xfId="0" applyFont="true" applyBorder="true" applyAlignment="true" applyProtection="true">
      <alignment horizontal="center" vertical="center" textRotation="0" wrapText="false" indent="0" shrinkToFit="false"/>
      <protection locked="true" hidden="false"/>
    </xf>
    <xf numFmtId="169" fontId="67" fillId="2" borderId="0" xfId="0" applyFont="true" applyBorder="true" applyAlignment="true" applyProtection="true">
      <alignment horizontal="center" vertical="center" textRotation="0" wrapText="false" indent="0" shrinkToFit="false"/>
      <protection locked="true" hidden="false"/>
    </xf>
    <xf numFmtId="165" fontId="17" fillId="2" borderId="0" xfId="0" applyFont="true" applyBorder="false" applyAlignment="true" applyProtection="true">
      <alignment horizontal="general" vertical="center" textRotation="0" wrapText="false" indent="0" shrinkToFit="false"/>
      <protection locked="true" hidden="false"/>
    </xf>
    <xf numFmtId="165" fontId="0" fillId="2" borderId="0" xfId="0" applyFont="false" applyBorder="false" applyAlignment="true" applyProtection="true">
      <alignment horizontal="right" vertical="center" textRotation="0" wrapText="false" indent="0" shrinkToFit="false"/>
      <protection locked="true" hidden="false"/>
    </xf>
    <xf numFmtId="165" fontId="49" fillId="15" borderId="31" xfId="0" applyFont="true" applyBorder="true" applyAlignment="true" applyProtection="true">
      <alignment horizontal="center" vertical="center" textRotation="0" wrapText="false" indent="0" shrinkToFit="false"/>
      <protection locked="true" hidden="false"/>
    </xf>
    <xf numFmtId="165" fontId="0" fillId="13" borderId="0" xfId="0" applyFont="false" applyBorder="false" applyAlignment="true" applyProtection="true">
      <alignment horizontal="general" vertical="center" textRotation="0" wrapText="false" indent="0" shrinkToFit="false"/>
      <protection locked="true" hidden="false"/>
    </xf>
    <xf numFmtId="165" fontId="0" fillId="23" borderId="0" xfId="0" applyFont="false" applyBorder="false" applyAlignment="true" applyProtection="true">
      <alignment horizontal="general" vertical="center" textRotation="0" wrapText="false" indent="0" shrinkToFit="false"/>
      <protection locked="true" hidden="false"/>
    </xf>
    <xf numFmtId="165" fontId="0" fillId="28" borderId="0" xfId="0" applyFont="false" applyBorder="false" applyAlignment="true" applyProtection="true">
      <alignment horizontal="general" vertical="center" textRotation="0" wrapText="false" indent="0" shrinkToFit="false"/>
      <protection locked="true" hidden="false"/>
    </xf>
    <xf numFmtId="165" fontId="13" fillId="22" borderId="0" xfId="0" applyFont="true" applyBorder="false" applyAlignment="true" applyProtection="true">
      <alignment horizontal="general" vertical="center" textRotation="0" wrapText="false" indent="0" shrinkToFit="false"/>
      <protection locked="true" hidden="false"/>
    </xf>
    <xf numFmtId="165" fontId="9" fillId="2" borderId="1" xfId="0" applyFont="true" applyBorder="true" applyAlignment="true" applyProtection="true">
      <alignment horizontal="center" vertical="center" textRotation="0" wrapText="false" indent="0" shrinkToFit="false"/>
      <protection locked="true" hidden="false"/>
    </xf>
    <xf numFmtId="165" fontId="26" fillId="2" borderId="32" xfId="0" applyFont="true" applyBorder="true" applyAlignment="true" applyProtection="true">
      <alignment horizontal="general" vertical="center" textRotation="0" wrapText="false" indent="0" shrinkToFit="false"/>
      <protection locked="true" hidden="false"/>
    </xf>
    <xf numFmtId="165" fontId="26" fillId="2" borderId="1" xfId="0" applyFont="true" applyBorder="true" applyAlignment="true" applyProtection="true">
      <alignment horizontal="general" vertical="center" textRotation="0" wrapText="false" indent="0" shrinkToFit="false"/>
      <protection locked="true" hidden="false"/>
    </xf>
    <xf numFmtId="165" fontId="68" fillId="2" borderId="1" xfId="0" applyFont="true" applyBorder="true" applyAlignment="true" applyProtection="true">
      <alignment horizontal="center" vertical="center" textRotation="0" wrapText="false" indent="0" shrinkToFit="false"/>
      <protection locked="true" hidden="false"/>
    </xf>
    <xf numFmtId="165" fontId="69" fillId="2" borderId="0" xfId="0" applyFont="true" applyBorder="false" applyAlignment="true" applyProtection="true">
      <alignment horizontal="left" vertical="center" textRotation="0" wrapText="false" indent="0" shrinkToFit="false"/>
      <protection locked="true" hidden="false"/>
    </xf>
    <xf numFmtId="165" fontId="69" fillId="2" borderId="0" xfId="0" applyFont="true" applyBorder="false" applyAlignment="true" applyProtection="true">
      <alignment horizontal="center" vertical="center" textRotation="0" wrapText="false" indent="0" shrinkToFit="false"/>
      <protection locked="true" hidden="false"/>
    </xf>
    <xf numFmtId="170" fontId="70" fillId="2" borderId="0" xfId="0" applyFont="true" applyBorder="false" applyAlignment="true" applyProtection="true">
      <alignment horizontal="general" vertical="center" textRotation="0" wrapText="false" indent="0" shrinkToFit="false"/>
      <protection locked="true" hidden="false"/>
    </xf>
    <xf numFmtId="165" fontId="71" fillId="27" borderId="1" xfId="0" applyFont="true" applyBorder="true" applyAlignment="true" applyProtection="true">
      <alignment horizontal="general" vertical="center" textRotation="0" wrapText="false" indent="0" shrinkToFit="false"/>
      <protection locked="true" hidden="false"/>
    </xf>
    <xf numFmtId="165" fontId="72" fillId="27" borderId="1" xfId="0" applyFont="true" applyBorder="true" applyAlignment="true" applyProtection="true">
      <alignment horizontal="center" vertical="center" textRotation="0" wrapText="false" indent="0" shrinkToFit="false"/>
      <protection locked="true" hidden="false"/>
    </xf>
    <xf numFmtId="170" fontId="0" fillId="2" borderId="0" xfId="0" applyFont="false" applyBorder="false" applyAlignment="true" applyProtection="true">
      <alignment horizontal="general" vertical="center" textRotation="0" wrapText="false" indent="0" shrinkToFit="false"/>
      <protection locked="true" hidden="false"/>
    </xf>
    <xf numFmtId="165" fontId="52" fillId="22" borderId="31" xfId="0" applyFont="true" applyBorder="true" applyAlignment="true" applyProtection="true">
      <alignment horizontal="center" vertical="center" textRotation="0" wrapText="false" indent="0" shrinkToFit="false"/>
      <protection locked="true" hidden="false"/>
    </xf>
    <xf numFmtId="165" fontId="0" fillId="8" borderId="0" xfId="0" applyFont="true" applyBorder="false" applyAlignment="false" applyProtection="false">
      <alignment horizontal="general" vertical="bottom" textRotation="0" wrapText="false" indent="0" shrinkToFit="false"/>
      <protection locked="true" hidden="false"/>
    </xf>
    <xf numFmtId="165" fontId="27" fillId="2" borderId="0" xfId="0" applyFont="true" applyBorder="false" applyAlignment="true" applyProtection="false">
      <alignment horizontal="justify" vertical="bottom" textRotation="0" wrapText="false" indent="0" shrinkToFit="false"/>
      <protection locked="true" hidden="false"/>
    </xf>
    <xf numFmtId="165" fontId="13" fillId="2" borderId="0" xfId="0" applyFont="true" applyBorder="false" applyAlignment="true" applyProtection="false">
      <alignment horizontal="center" vertical="bottom" textRotation="0" wrapText="false" indent="0" shrinkToFit="false"/>
      <protection locked="true" hidden="false"/>
    </xf>
    <xf numFmtId="165" fontId="27" fillId="2" borderId="0" xfId="0" applyFont="true" applyBorder="false" applyAlignment="true" applyProtection="false">
      <alignment horizontal="left" vertical="bottom" textRotation="0" wrapText="false" indent="0" shrinkToFit="false"/>
      <protection locked="true" hidden="false"/>
    </xf>
    <xf numFmtId="165" fontId="27" fillId="2" borderId="0" xfId="0" applyFont="true" applyBorder="false" applyAlignment="true" applyProtection="false">
      <alignment horizontal="general" vertical="bottom" textRotation="0" wrapText="false" indent="0" shrinkToFit="false"/>
      <protection locked="true" hidden="false"/>
    </xf>
    <xf numFmtId="165" fontId="73" fillId="2" borderId="0" xfId="0" applyFont="true" applyBorder="false" applyAlignment="false" applyProtection="false">
      <alignment horizontal="general" vertical="bottom" textRotation="0" wrapText="false" indent="0" shrinkToFit="false"/>
      <protection locked="true" hidden="false"/>
    </xf>
    <xf numFmtId="165" fontId="21" fillId="2" borderId="1" xfId="0" applyFont="true" applyBorder="true" applyAlignment="false" applyProtection="false">
      <alignment horizontal="general" vertical="bottom" textRotation="0" wrapText="false" indent="0" shrinkToFit="false"/>
      <protection locked="true" hidden="false"/>
    </xf>
    <xf numFmtId="168" fontId="74" fillId="27" borderId="1" xfId="0" applyFont="true" applyBorder="true" applyAlignment="false" applyProtection="false">
      <alignment horizontal="general" vertical="bottom" textRotation="0" wrapText="false" indent="0" shrinkToFit="false"/>
      <protection locked="true" hidden="false"/>
    </xf>
    <xf numFmtId="168" fontId="0" fillId="2" borderId="0" xfId="0" applyFont="false" applyBorder="false" applyAlignment="false" applyProtection="false">
      <alignment horizontal="general" vertical="bottom" textRotation="0" wrapText="false" indent="0" shrinkToFit="false"/>
      <protection locked="true" hidden="false"/>
    </xf>
    <xf numFmtId="165" fontId="75" fillId="2" borderId="0" xfId="0" applyFont="true" applyBorder="false" applyAlignment="false" applyProtection="false">
      <alignment horizontal="general" vertical="bottom" textRotation="0" wrapText="false" indent="0" shrinkToFit="false"/>
      <protection locked="true" hidden="false"/>
    </xf>
    <xf numFmtId="168" fontId="47" fillId="2" borderId="0" xfId="0" applyFont="true" applyBorder="false" applyAlignment="false" applyProtection="false">
      <alignment horizontal="general" vertical="bottom" textRotation="0" wrapText="false" indent="0" shrinkToFit="false"/>
      <protection locked="true" hidden="false"/>
    </xf>
    <xf numFmtId="165" fontId="47" fillId="2" borderId="0" xfId="0" applyFont="true" applyBorder="false" applyAlignment="false" applyProtection="false">
      <alignment horizontal="general" vertical="bottom" textRotation="0" wrapText="false" indent="0" shrinkToFit="false"/>
      <protection locked="true" hidden="false"/>
    </xf>
    <xf numFmtId="170" fontId="0" fillId="2" borderId="0" xfId="0" applyFont="false" applyBorder="false" applyAlignment="true" applyProtection="false">
      <alignment horizontal="right" vertical="bottom" textRotation="0" wrapText="false" indent="0" shrinkToFit="false"/>
      <protection locked="true" hidden="false"/>
    </xf>
  </cellXfs>
  <cellStyles count="2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Background" xfId="20" builtinId="53" customBuiltin="true"/>
    <cellStyle name="Bad2" xfId="21" builtinId="53" customBuiltin="true"/>
    <cellStyle name="Bad3" xfId="22" builtinId="53" customBuiltin="true"/>
    <cellStyle name="Blanco" xfId="23" builtinId="53" customBuiltin="true"/>
    <cellStyle name="Card" xfId="24" builtinId="53" customBuiltin="true"/>
    <cellStyle name="Card B" xfId="25" builtinId="53" customBuiltin="true"/>
    <cellStyle name="Card BL" xfId="26" builtinId="53" customBuiltin="true"/>
    <cellStyle name="Card BR" xfId="27" builtinId="53" customBuiltin="true"/>
    <cellStyle name="Card L" xfId="28" builtinId="53" customBuiltin="true"/>
    <cellStyle name="Card R" xfId="29" builtinId="53" customBuiltin="true"/>
    <cellStyle name="Card T" xfId="30" builtinId="53" customBuiltin="true"/>
    <cellStyle name="Card TL" xfId="31" builtinId="53" customBuiltin="true"/>
    <cellStyle name="Card TR" xfId="32" builtinId="53" customBuiltin="true"/>
    <cellStyle name="Column Header" xfId="33" builtinId="53" customBuiltin="true"/>
    <cellStyle name="Enlace" xfId="34" builtinId="53" customBuiltin="true"/>
    <cellStyle name="Good" xfId="35" builtinId="53" customBuiltin="true"/>
    <cellStyle name="Good2" xfId="36" builtinId="53" customBuiltin="true"/>
    <cellStyle name="Input" xfId="37" builtinId="53" customBuiltin="true"/>
    <cellStyle name="LINK" xfId="38" builtinId="53" customBuiltin="true"/>
    <cellStyle name="Título" xfId="39" builtinId="53" customBuiltin="true"/>
    <cellStyle name="Título1" xfId="40" builtinId="53" customBuiltin="true"/>
  </cellStyles>
  <dxfs count="42">
    <dxf>
      <font>
        <name val="Arial"/>
        <charset val="1"/>
        <family val="0"/>
        <b val="1"/>
        <color rgb="FF000000"/>
      </font>
      <fill>
        <patternFill>
          <bgColor rgb="FFB7E1CD"/>
        </patternFill>
      </fill>
    </dxf>
    <dxf>
      <font>
        <name val="Arial Black"/>
        <charset val="1"/>
        <family val="0"/>
        <b val="1"/>
        <i val="0"/>
        <color rgb="FFFFFFFF"/>
        <u val="none"/>
      </font>
      <numFmt numFmtId="164" formatCode="[H]:MM:SS"/>
      <fill>
        <patternFill>
          <bgColor rgb="FF77BC65"/>
        </patternFill>
      </fill>
    </dxf>
    <dxf>
      <font>
        <name val="Arial"/>
        <charset val="1"/>
        <family val="0"/>
        <b val="1"/>
        <i val="0"/>
        <color rgb="FFFFFFFF"/>
      </font>
      <fill>
        <patternFill>
          <bgColor rgb="FFCC0000"/>
        </patternFill>
      </fill>
    </dxf>
    <dxf>
      <font>
        <name val="Arial"/>
        <charset val="1"/>
        <family val="0"/>
        <b val="1"/>
        <i val="0"/>
        <color rgb="FFFFFFFF"/>
      </font>
      <fill>
        <patternFill>
          <bgColor rgb="FFCC0000"/>
        </patternFill>
      </fill>
    </dxf>
    <dxf>
      <font>
        <name val="Arial"/>
        <charset val="1"/>
        <family val="0"/>
        <color rgb="FF000000"/>
      </font>
      <fill>
        <patternFill>
          <bgColor rgb="FFFFFFFF"/>
        </patternFill>
      </fill>
    </dxf>
    <dxf>
      <font>
        <name val="Arial"/>
        <charset val="1"/>
        <family val="0"/>
        <b val="1"/>
        <i val="0"/>
        <color rgb="FF006600"/>
      </font>
      <fill>
        <patternFill>
          <bgColor rgb="FFEDF9F4"/>
        </patternFill>
      </fill>
    </dxf>
    <dxf>
      <font>
        <name val="Arial"/>
        <charset val="1"/>
        <family val="0"/>
        <b val="1"/>
        <i val="0"/>
        <color rgb="FFCC0000"/>
      </font>
      <fill>
        <patternFill>
          <bgColor rgb="FFFDEAEC"/>
        </patternFill>
      </fill>
    </dxf>
    <dxf>
      <font>
        <name val="Arial"/>
        <charset val="1"/>
        <family val="0"/>
        <b val="1"/>
        <color rgb="FF000000"/>
      </font>
      <fill>
        <patternFill>
          <bgColor rgb="FFB7E1CD"/>
        </patternFill>
      </fill>
    </dxf>
    <dxf>
      <font>
        <name val="Arial"/>
        <charset val="1"/>
        <family val="0"/>
        <b val="1"/>
        <i val="0"/>
        <color rgb="FF000000"/>
      </font>
      <fill>
        <patternFill>
          <bgColor rgb="FFFFFFFF"/>
        </patternFill>
      </fill>
    </dxf>
    <dxf>
      <font>
        <name val="Arial"/>
        <charset val="1"/>
        <family val="0"/>
        <b val="0"/>
        <i val="0"/>
        <color rgb="FFFFFFFF"/>
      </font>
      <fill>
        <patternFill>
          <bgColor rgb="FF808080"/>
        </patternFill>
      </fill>
    </dxf>
    <dxf>
      <font>
        <name val="Arial"/>
        <charset val="1"/>
        <family val="0"/>
        <b val="1"/>
        <i val="0"/>
        <color rgb="FFFFFFFF"/>
      </font>
      <fill>
        <patternFill>
          <bgColor rgb="FFCC0000"/>
        </patternFill>
      </fill>
    </dxf>
    <dxf>
      <font>
        <name val="Arial"/>
        <charset val="1"/>
        <family val="0"/>
        <color rgb="FF000000"/>
      </font>
      <fill>
        <patternFill>
          <bgColor rgb="FFFFFFFF"/>
        </patternFill>
      </fill>
    </dxf>
    <dxf>
      <font>
        <name val="Arial"/>
        <charset val="1"/>
        <family val="0"/>
        <b val="1"/>
        <i val="0"/>
        <color rgb="FF006600"/>
      </font>
      <fill>
        <patternFill>
          <bgColor rgb="FFEDF9F4"/>
        </patternFill>
      </fill>
    </dxf>
    <dxf>
      <font>
        <name val="Arial"/>
        <charset val="1"/>
        <family val="0"/>
        <b val="1"/>
        <i val="0"/>
        <color rgb="FFCC0000"/>
      </font>
      <fill>
        <patternFill>
          <bgColor rgb="FFFDEAEC"/>
        </patternFill>
      </fill>
    </dxf>
    <dxf>
      <font>
        <name val="Arial"/>
        <charset val="1"/>
        <family val="0"/>
        <b val="1"/>
        <color rgb="FF000000"/>
      </font>
      <fill>
        <patternFill>
          <bgColor rgb="FFB7E1CD"/>
        </patternFill>
      </fill>
    </dxf>
    <dxf>
      <font>
        <name val="Arial"/>
        <charset val="1"/>
        <family val="0"/>
        <b val="1"/>
        <i val="0"/>
        <color rgb="FF000000"/>
      </font>
      <fill>
        <patternFill>
          <bgColor rgb="FFFFFFFF"/>
        </patternFill>
      </fill>
    </dxf>
    <dxf>
      <font>
        <name val="Arial"/>
        <charset val="1"/>
        <family val="0"/>
        <b val="0"/>
        <i val="0"/>
        <color rgb="FFFFFFFF"/>
      </font>
      <fill>
        <patternFill>
          <bgColor rgb="FF808080"/>
        </patternFill>
      </fill>
    </dxf>
    <dxf>
      <font>
        <name val="Arial"/>
        <charset val="1"/>
        <family val="0"/>
        <b val="1"/>
        <i val="0"/>
        <color rgb="FFFFFFFF"/>
      </font>
      <fill>
        <patternFill>
          <bgColor rgb="FFCC0000"/>
        </patternFill>
      </fill>
    </dxf>
    <dxf>
      <font>
        <name val="Arial"/>
        <charset val="1"/>
        <family val="0"/>
        <color rgb="FF000000"/>
      </font>
      <fill>
        <patternFill>
          <bgColor rgb="FFFFFFFF"/>
        </patternFill>
      </fill>
    </dxf>
    <dxf>
      <font>
        <name val="Arial"/>
        <charset val="1"/>
        <family val="0"/>
        <b val="1"/>
        <i val="0"/>
        <color rgb="FF006600"/>
      </font>
      <fill>
        <patternFill>
          <bgColor rgb="FFEDF9F4"/>
        </patternFill>
      </fill>
    </dxf>
    <dxf>
      <font>
        <name val="Arial"/>
        <charset val="1"/>
        <family val="0"/>
        <b val="1"/>
        <i val="0"/>
        <color rgb="FFCC0000"/>
      </font>
      <fill>
        <patternFill>
          <bgColor rgb="FFFDEAEC"/>
        </patternFill>
      </fill>
    </dxf>
    <dxf>
      <font>
        <name val="Arial"/>
        <charset val="1"/>
        <family val="0"/>
        <b val="1"/>
        <color rgb="FF000000"/>
      </font>
      <fill>
        <patternFill>
          <bgColor rgb="FFB7E1CD"/>
        </patternFill>
      </fill>
    </dxf>
    <dxf>
      <font>
        <name val="Arial"/>
        <charset val="1"/>
        <family val="0"/>
        <b val="1"/>
        <i val="0"/>
        <color rgb="FF000000"/>
      </font>
      <fill>
        <patternFill>
          <bgColor rgb="FFFFFFFF"/>
        </patternFill>
      </fill>
    </dxf>
    <dxf>
      <font>
        <name val="Arial"/>
        <charset val="1"/>
        <family val="0"/>
        <b val="0"/>
        <i val="0"/>
        <color rgb="FFFFFFFF"/>
      </font>
      <fill>
        <patternFill>
          <bgColor rgb="FF808080"/>
        </patternFill>
      </fill>
    </dxf>
    <dxf>
      <font>
        <name val="Arial"/>
        <charset val="1"/>
        <family val="0"/>
        <b val="1"/>
        <i val="0"/>
        <color rgb="FFFFFFFF"/>
      </font>
      <fill>
        <patternFill>
          <bgColor rgb="FFCC0000"/>
        </patternFill>
      </fill>
    </dxf>
    <dxf>
      <font>
        <name val="Arial"/>
        <charset val="1"/>
        <family val="0"/>
        <color rgb="FF000000"/>
      </font>
      <fill>
        <patternFill>
          <bgColor rgb="FFFFFFFF"/>
        </patternFill>
      </fill>
    </dxf>
    <dxf>
      <font>
        <name val="Arial"/>
        <charset val="1"/>
        <family val="0"/>
        <b val="1"/>
        <i val="0"/>
        <color rgb="FF006600"/>
      </font>
      <fill>
        <patternFill>
          <bgColor rgb="FFEDF9F4"/>
        </patternFill>
      </fill>
    </dxf>
    <dxf>
      <font>
        <name val="Arial"/>
        <charset val="1"/>
        <family val="0"/>
        <b val="1"/>
        <i val="0"/>
        <color rgb="FFCC0000"/>
      </font>
      <fill>
        <patternFill>
          <bgColor rgb="FFFDEAEC"/>
        </patternFill>
      </fill>
    </dxf>
    <dxf>
      <font>
        <name val="Arial"/>
        <charset val="1"/>
        <family val="0"/>
        <b val="1"/>
        <color rgb="FF000000"/>
      </font>
      <fill>
        <patternFill>
          <bgColor rgb="FFB7E1CD"/>
        </patternFill>
      </fill>
    </dxf>
    <dxf>
      <font>
        <name val="Arial"/>
        <charset val="1"/>
        <family val="0"/>
        <b val="1"/>
        <i val="0"/>
        <color rgb="FF000000"/>
      </font>
      <fill>
        <patternFill>
          <bgColor rgb="FFFFFFFF"/>
        </patternFill>
      </fill>
    </dxf>
    <dxf>
      <font>
        <name val="Arial"/>
        <charset val="1"/>
        <family val="0"/>
        <b val="0"/>
        <i val="0"/>
        <color rgb="FFFFFFFF"/>
      </font>
      <fill>
        <patternFill>
          <bgColor rgb="FF808080"/>
        </patternFill>
      </fill>
    </dxf>
    <dxf>
      <font>
        <name val="Arial"/>
        <charset val="1"/>
        <family val="0"/>
        <b val="1"/>
        <i val="0"/>
        <color rgb="FF006600"/>
      </font>
      <fill>
        <patternFill>
          <bgColor rgb="FFEDF9F4"/>
        </patternFill>
      </fill>
    </dxf>
    <dxf>
      <font>
        <name val="Arial"/>
        <charset val="1"/>
        <family val="0"/>
        <b val="1"/>
        <i val="0"/>
        <strike val="0"/>
        <outline val="0"/>
        <shadow val="0"/>
        <color rgb="FFCC0000"/>
        <u val="none"/>
      </font>
      <fill>
        <patternFill>
          <bgColor rgb="FFFDEAEC"/>
        </patternFill>
      </fill>
    </dxf>
    <dxf>
      <font>
        <name val="Arial"/>
        <charset val="1"/>
        <family val="0"/>
        <b val="1"/>
        <color rgb="FF000000"/>
      </font>
      <fill>
        <patternFill>
          <bgColor rgb="FFB7E1CD"/>
        </patternFill>
      </fill>
    </dxf>
    <dxf>
      <font>
        <name val="Arial"/>
        <charset val="1"/>
        <family val="0"/>
        <b val="1"/>
        <i val="0"/>
        <color rgb="FF000000"/>
      </font>
      <fill>
        <patternFill>
          <bgColor rgb="FFFFFFFF"/>
        </patternFill>
      </fill>
    </dxf>
    <dxf>
      <font>
        <name val="Arial"/>
        <charset val="1"/>
        <family val="0"/>
        <b val="0"/>
        <i val="0"/>
        <color rgb="FFFFFFFF"/>
      </font>
      <fill>
        <patternFill>
          <bgColor rgb="FF808080"/>
        </patternFill>
      </fill>
    </dxf>
    <dxf>
      <font>
        <name val="Arial"/>
        <charset val="1"/>
        <family val="0"/>
        <b val="1"/>
        <i val="0"/>
        <color rgb="FF006600"/>
      </font>
      <fill>
        <patternFill>
          <bgColor rgb="FFEDF9F4"/>
        </patternFill>
      </fill>
    </dxf>
    <dxf>
      <font>
        <name val="Arial"/>
        <charset val="1"/>
        <family val="0"/>
        <b val="1"/>
        <i val="0"/>
        <strike val="0"/>
        <outline val="0"/>
        <shadow val="0"/>
        <color rgb="FFCC0000"/>
        <u val="none"/>
      </font>
      <fill>
        <patternFill>
          <bgColor rgb="FFFDEAEC"/>
        </patternFill>
      </fill>
    </dxf>
    <dxf>
      <font>
        <name val="Arial"/>
        <charset val="1"/>
        <family val="0"/>
        <b val="1"/>
        <i val="0"/>
        <color rgb="FFFFFFFF"/>
      </font>
      <fill>
        <patternFill>
          <bgColor rgb="FFCC0000"/>
        </patternFill>
      </fill>
    </dxf>
    <dxf>
      <font>
        <name val="Arial"/>
        <charset val="1"/>
        <family val="0"/>
        <b val="1"/>
        <color rgb="FF000000"/>
      </font>
      <fill>
        <patternFill>
          <bgColor rgb="FFB7E1CD"/>
        </patternFill>
      </fill>
    </dxf>
    <dxf>
      <font>
        <name val="Arial"/>
        <charset val="1"/>
        <family val="0"/>
        <b val="1"/>
        <i val="0"/>
        <color rgb="FFFFFFFF"/>
      </font>
      <fill>
        <patternFill>
          <bgColor rgb="FFCC0000"/>
        </patternFill>
      </fill>
    </dxf>
    <dxf>
      <font>
        <name val="Arial Black"/>
        <charset val="1"/>
        <family val="0"/>
        <b val="1"/>
        <i val="0"/>
        <color rgb="FFFFFFFF"/>
        <u val="none"/>
      </font>
      <numFmt numFmtId="164" formatCode="[H]:MM:SS"/>
      <fill>
        <patternFill>
          <bgColor rgb="FF77BC65"/>
        </patternFill>
      </fill>
    </dxf>
  </dxfs>
  <colors>
    <indexedColors>
      <rgbColor rgb="FF000000"/>
      <rgbColor rgb="FFFFFFFF"/>
      <rgbColor rgb="FFF10D0C"/>
      <rgbColor rgb="FF00FF00"/>
      <rgbColor rgb="FF0000FF"/>
      <rgbColor rgb="FFD4EA6B"/>
      <rgbColor rgb="FFFF00FF"/>
      <rgbColor rgb="FFD9D9D9"/>
      <rgbColor rgb="FFCC0000"/>
      <rgbColor rgb="FF006600"/>
      <rgbColor rgb="FF000080"/>
      <rgbColor rgb="FFC2E0AE"/>
      <rgbColor rgb="FF800080"/>
      <rgbColor rgb="FF008080"/>
      <rgbColor rgb="FFC0C0C0"/>
      <rgbColor rgb="FF808080"/>
      <rgbColor rgb="FF729FCF"/>
      <rgbColor rgb="FFFDEAEC"/>
      <rgbColor rgb="FFEDF9F4"/>
      <rgbColor rgb="FFDEE6EF"/>
      <rgbColor rgb="FF660066"/>
      <rgbColor rgb="FFFF6D6D"/>
      <rgbColor rgb="FF1155CC"/>
      <rgbColor rgb="FFC9DAF8"/>
      <rgbColor rgb="FF000080"/>
      <rgbColor rgb="FFFF00FF"/>
      <rgbColor rgb="FFE8F2A1"/>
      <rgbColor rgb="FFDDDDDD"/>
      <rgbColor rgb="FF800080"/>
      <rgbColor rgb="FF800000"/>
      <rgbColor rgb="FF008080"/>
      <rgbColor rgb="FF0000FF"/>
      <rgbColor rgb="FFBEE3D3"/>
      <rgbColor rgb="FFEEEEEE"/>
      <rgbColor rgb="FFDDE8CB"/>
      <rgbColor rgb="FFFFFF99"/>
      <rgbColor rgb="FFB4C7DC"/>
      <rgbColor rgb="FFEA9999"/>
      <rgbColor rgb="FFCCCCCC"/>
      <rgbColor rgb="FFFFCC99"/>
      <rgbColor rgb="FF3465A4"/>
      <rgbColor rgb="FFB6D7A8"/>
      <rgbColor rgb="FFAFD095"/>
      <rgbColor rgb="FFFFBF00"/>
      <rgbColor rgb="FFFF9966"/>
      <rgbColor rgb="FFFFDBB6"/>
      <rgbColor rgb="FF5983B0"/>
      <rgbColor rgb="FF77BC65"/>
      <rgbColor rgb="FF003366"/>
      <rgbColor rgb="FFB7E1CD"/>
      <rgbColor rgb="FF003300"/>
      <rgbColor rgb="FF4C19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4.xml.rels><?xml version="1.0" encoding="UTF-8"?>
<Relationships xmlns="http://schemas.openxmlformats.org/package/2006/relationships"><Relationship Id="rId1" Type="http://schemas.openxmlformats.org/officeDocument/2006/relationships/image" Target="../media/image151.png"/><Relationship Id="rId2" Type="http://schemas.openxmlformats.org/officeDocument/2006/relationships/hyperlink" Target="https://www.w3.org/TR/WCAG/#text-spacing" TargetMode="External"/><Relationship Id="rId3" Type="http://schemas.openxmlformats.org/officeDocument/2006/relationships/hyperlink" Target="https://www.w3.org/TR/WCAG/#content-on-hover-or-focus" TargetMode="External"/><Relationship Id="rId4" Type="http://schemas.openxmlformats.org/officeDocument/2006/relationships/hyperlink" Target="https://www.w3.org/TR/WCAG/#non-text-contrast" TargetMode="External"/><Relationship Id="rId5" Type="http://schemas.openxmlformats.org/officeDocument/2006/relationships/hyperlink" Target="https://www.w3.org/TR/WCAG/#reflow" TargetMode="External"/><Relationship Id="rId6" Type="http://schemas.openxmlformats.org/officeDocument/2006/relationships/hyperlink" Target="https://www.w3.org/TR/WCAG/#images-of-text" TargetMode="External"/><Relationship Id="rId7" Type="http://schemas.openxmlformats.org/officeDocument/2006/relationships/hyperlink" Target="https://www.w3.org/TR/WCAG/#resize-text" TargetMode="External"/><Relationship Id="rId8" Type="http://schemas.openxmlformats.org/officeDocument/2006/relationships/hyperlink" Target="https://www.w3.org/TR/WCAG/#contrast-minimum" TargetMode="External"/><Relationship Id="rId9" Type="http://schemas.openxmlformats.org/officeDocument/2006/relationships/hyperlink" Target="https://www.w3.org/TR/WCAG/#audio-control" TargetMode="External"/><Relationship Id="rId10" Type="http://schemas.openxmlformats.org/officeDocument/2006/relationships/hyperlink" Target="https://www.w3.org/TR/WCAG/#use-of-color" TargetMode="External"/><Relationship Id="rId11" Type="http://schemas.openxmlformats.org/officeDocument/2006/relationships/hyperlink" Target="https://www.w3.org/TR/WCAG/#identify-input-purpose" TargetMode="External"/><Relationship Id="rId12" Type="http://schemas.openxmlformats.org/officeDocument/2006/relationships/hyperlink" Target="https://www.w3.org/TR/WCAG/#orientation" TargetMode="External"/><Relationship Id="rId13" Type="http://schemas.openxmlformats.org/officeDocument/2006/relationships/hyperlink" Target="https://www.w3.org/TR/WCAG/#sensory-characteristics" TargetMode="External"/><Relationship Id="rId14" Type="http://schemas.openxmlformats.org/officeDocument/2006/relationships/hyperlink" Target="https://www.w3.org/TR/WCAG/#meaningful-sequence" TargetMode="External"/><Relationship Id="rId15" Type="http://schemas.openxmlformats.org/officeDocument/2006/relationships/hyperlink" Target="https://www.w3.org/TR/WCAG/#info-and-relationships" TargetMode="External"/><Relationship Id="rId16" Type="http://schemas.openxmlformats.org/officeDocument/2006/relationships/hyperlink" Target="https://www.w3.org/TR/WCAG/#audio-description-prerecorded" TargetMode="External"/><Relationship Id="rId17" Type="http://schemas.openxmlformats.org/officeDocument/2006/relationships/hyperlink" Target="https://www.w3.org/TR/WCAG/#captions-live" TargetMode="External"/><Relationship Id="rId18" Type="http://schemas.openxmlformats.org/officeDocument/2006/relationships/hyperlink" Target="https://www.w3.org/TR/WCAG/#audio-description-or-media-alternative-prerecorded" TargetMode="External"/><Relationship Id="rId19" Type="http://schemas.openxmlformats.org/officeDocument/2006/relationships/hyperlink" Target="https://www.w3.org/TR/WCAG/#audio-description-or-media-alternative-prerecorded" TargetMode="External"/><Relationship Id="rId20" Type="http://schemas.openxmlformats.org/officeDocument/2006/relationships/hyperlink" Target="https://www.w3.org/TR/WCAG/#audio-only-and-video-only-prerecorded" TargetMode="External"/><Relationship Id="rId21" Type="http://schemas.openxmlformats.org/officeDocument/2006/relationships/hyperlink" Target="http://www.w3.org/TR/WCAG/#text-alternatives" TargetMode="External"/><Relationship Id="rId22" Type="http://schemas.openxmlformats.org/officeDocument/2006/relationships/image" Target="../media/image152.png"/><Relationship Id="rId23" Type="http://schemas.openxmlformats.org/officeDocument/2006/relationships/image" Target="../media/image153.png"/><Relationship Id="rId24" Type="http://schemas.openxmlformats.org/officeDocument/2006/relationships/image" Target="../media/image154.png"/><Relationship Id="rId25" Type="http://schemas.openxmlformats.org/officeDocument/2006/relationships/image" Target="../media/image155.png"/><Relationship Id="rId26" Type="http://schemas.openxmlformats.org/officeDocument/2006/relationships/image" Target="../media/image156.png"/><Relationship Id="rId27" Type="http://schemas.openxmlformats.org/officeDocument/2006/relationships/image" Target="../media/image157.png"/><Relationship Id="rId28" Type="http://schemas.openxmlformats.org/officeDocument/2006/relationships/image" Target="../media/image158.png"/><Relationship Id="rId29" Type="http://schemas.openxmlformats.org/officeDocument/2006/relationships/image" Target="../media/image159.png"/><Relationship Id="rId30" Type="http://schemas.openxmlformats.org/officeDocument/2006/relationships/image" Target="../media/image160.png"/><Relationship Id="rId31" Type="http://schemas.openxmlformats.org/officeDocument/2006/relationships/image" Target="../media/image161.png"/><Relationship Id="rId32" Type="http://schemas.openxmlformats.org/officeDocument/2006/relationships/image" Target="../media/image162.png"/><Relationship Id="rId33" Type="http://schemas.openxmlformats.org/officeDocument/2006/relationships/image" Target="../media/image163.png"/><Relationship Id="rId34" Type="http://schemas.openxmlformats.org/officeDocument/2006/relationships/image" Target="../media/image164.png"/><Relationship Id="rId35" Type="http://schemas.openxmlformats.org/officeDocument/2006/relationships/image" Target="../media/image165.png"/><Relationship Id="rId36" Type="http://schemas.openxmlformats.org/officeDocument/2006/relationships/image" Target="../media/image166.png"/><Relationship Id="rId37" Type="http://schemas.openxmlformats.org/officeDocument/2006/relationships/image" Target="../media/image167.png"/><Relationship Id="rId38" Type="http://schemas.openxmlformats.org/officeDocument/2006/relationships/image" Target="../media/image168.png"/><Relationship Id="rId39" Type="http://schemas.openxmlformats.org/officeDocument/2006/relationships/image" Target="../media/image169.png"/><Relationship Id="rId40" Type="http://schemas.openxmlformats.org/officeDocument/2006/relationships/image" Target="../media/image170.png"/>
</Relationships>
</file>

<file path=xl/drawings/_rels/drawing5.xml.rels><?xml version="1.0" encoding="UTF-8"?>
<Relationships xmlns="http://schemas.openxmlformats.org/package/2006/relationships"><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 Id="rId9" Type="http://schemas.openxmlformats.org/officeDocument/2006/relationships/hyperlink" Target="https://www.w3.org/TR/WCAG/#link-purpose-in-context" TargetMode="External"/><Relationship Id="rId10" Type="http://schemas.openxmlformats.org/officeDocument/2006/relationships/hyperlink" Target="https://www.w3.org/TR/WCAG/#focus-order" TargetMode="External"/><Relationship Id="rId11" Type="http://schemas.openxmlformats.org/officeDocument/2006/relationships/hyperlink" Target="https://www.w3.org/TR/WCAG/#page-titled" TargetMode="External"/><Relationship Id="rId12" Type="http://schemas.openxmlformats.org/officeDocument/2006/relationships/hyperlink" Target="https://www.w3.org/TR/WCAG/#bypass-blocks" TargetMode="External"/><Relationship Id="rId13" Type="http://schemas.openxmlformats.org/officeDocument/2006/relationships/hyperlink" Target="https://www.w3.org/TR/WCAG/#three-flashes-or-below-threshold" TargetMode="External"/><Relationship Id="rId14" Type="http://schemas.openxmlformats.org/officeDocument/2006/relationships/hyperlink" Target="https://www.w3.org/TR/WCAG/#pause-stop-hide" TargetMode="External"/><Relationship Id="rId15" Type="http://schemas.openxmlformats.org/officeDocument/2006/relationships/hyperlink" Target="https://www.w3.org/TR/WCAG/#timing-adjustable" TargetMode="External"/><Relationship Id="rId16" Type="http://schemas.openxmlformats.org/officeDocument/2006/relationships/hyperlink" Target="https://www.w3.org/TR/WCAG/#character-key-shortcuts" TargetMode="External"/><Relationship Id="rId17" Type="http://schemas.openxmlformats.org/officeDocument/2006/relationships/hyperlink" Target="https://www.w3.org/TR/WCAG/#no-keyboard-trap" TargetMode="External"/><Relationship Id="rId18" Type="http://schemas.openxmlformats.org/officeDocument/2006/relationships/image" Target="../media/image171.png"/><Relationship Id="rId19" Type="http://schemas.openxmlformats.org/officeDocument/2006/relationships/image" Target="../media/image172.png"/><Relationship Id="rId20" Type="http://schemas.openxmlformats.org/officeDocument/2006/relationships/image" Target="../media/image173.png"/><Relationship Id="rId21" Type="http://schemas.openxmlformats.org/officeDocument/2006/relationships/image" Target="../media/image174.png"/><Relationship Id="rId22" Type="http://schemas.openxmlformats.org/officeDocument/2006/relationships/image" Target="../media/image175.png"/><Relationship Id="rId23" Type="http://schemas.openxmlformats.org/officeDocument/2006/relationships/image" Target="../media/image176.png"/><Relationship Id="rId24" Type="http://schemas.openxmlformats.org/officeDocument/2006/relationships/image" Target="../media/image177.png"/><Relationship Id="rId25" Type="http://schemas.openxmlformats.org/officeDocument/2006/relationships/image" Target="../media/image178.png"/><Relationship Id="rId26" Type="http://schemas.openxmlformats.org/officeDocument/2006/relationships/image" Target="../media/image179.png"/><Relationship Id="rId27" Type="http://schemas.openxmlformats.org/officeDocument/2006/relationships/image" Target="../media/image180.png"/><Relationship Id="rId28" Type="http://schemas.openxmlformats.org/officeDocument/2006/relationships/image" Target="../media/image181.png"/><Relationship Id="rId29" Type="http://schemas.openxmlformats.org/officeDocument/2006/relationships/image" Target="../media/image182.png"/><Relationship Id="rId30" Type="http://schemas.openxmlformats.org/officeDocument/2006/relationships/image" Target="../media/image183.png"/><Relationship Id="rId31" Type="http://schemas.openxmlformats.org/officeDocument/2006/relationships/image" Target="../media/image184.png"/><Relationship Id="rId32" Type="http://schemas.openxmlformats.org/officeDocument/2006/relationships/image" Target="../media/image185.png"/><Relationship Id="rId33" Type="http://schemas.openxmlformats.org/officeDocument/2006/relationships/image" Target="../media/image186.png"/><Relationship Id="rId34" Type="http://schemas.openxmlformats.org/officeDocument/2006/relationships/image" Target="../media/image187.png"/>
</Relationships>
</file>

<file path=xl/drawings/_rels/drawing6.xml.rels><?xml version="1.0" encoding="UTF-8"?>
<Relationships xmlns="http://schemas.openxmlformats.org/package/2006/relationships"><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 Id="rId9" Type="http://schemas.openxmlformats.org/officeDocument/2006/relationships/hyperlink" Target="https://www.w3.org/TR/WCAG/#language-of-parts" TargetMode="External"/><Relationship Id="rId10" Type="http://schemas.openxmlformats.org/officeDocument/2006/relationships/image" Target="../media/image188.png"/><Relationship Id="rId11" Type="http://schemas.openxmlformats.org/officeDocument/2006/relationships/image" Target="../media/image189.png"/><Relationship Id="rId12" Type="http://schemas.openxmlformats.org/officeDocument/2006/relationships/image" Target="../media/image190.png"/><Relationship Id="rId13" Type="http://schemas.openxmlformats.org/officeDocument/2006/relationships/image" Target="../media/image191.png"/><Relationship Id="rId14" Type="http://schemas.openxmlformats.org/officeDocument/2006/relationships/image" Target="../media/image192.png"/><Relationship Id="rId15" Type="http://schemas.openxmlformats.org/officeDocument/2006/relationships/image" Target="../media/image193.png"/><Relationship Id="rId16" Type="http://schemas.openxmlformats.org/officeDocument/2006/relationships/image" Target="../media/image194.png"/><Relationship Id="rId17" Type="http://schemas.openxmlformats.org/officeDocument/2006/relationships/image" Target="../media/image195.png"/><Relationship Id="rId18" Type="http://schemas.openxmlformats.org/officeDocument/2006/relationships/image" Target="../media/image196.png"/><Relationship Id="rId19" Type="http://schemas.openxmlformats.org/officeDocument/2006/relationships/image" Target="../media/image197.png"/>
</Relationships>
</file>

<file path=xl/drawings/_rels/drawing7.xml.rels><?xml version="1.0" encoding="UTF-8"?>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98.png"/><Relationship Id="rId5" Type="http://schemas.openxmlformats.org/officeDocument/2006/relationships/image" Target="../media/image199.png"/><Relationship Id="rId6" Type="http://schemas.openxmlformats.org/officeDocument/2006/relationships/image" Target="../media/image20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4400280</xdr:colOff>
      <xdr:row>47</xdr:row>
      <xdr:rowOff>28440</xdr:rowOff>
    </xdr:to>
    <xdr:sp>
      <xdr:nvSpPr>
        <xdr:cNvPr id="0" name="CustomShape 1" hidden="1"/>
        <xdr:cNvSpPr/>
      </xdr:nvSpPr>
      <xdr:spPr>
        <a:xfrm>
          <a:off x="0" y="0"/>
          <a:ext cx="10220040" cy="98326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1" name="CustomShape 1" hidden="1"/>
        <xdr:cNvSpPr/>
      </xdr:nvSpPr>
      <xdr:spPr>
        <a:xfrm>
          <a:off x="0" y="0"/>
          <a:ext cx="10220040" cy="98326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2" name="CustomShape 1" hidden="1"/>
        <xdr:cNvSpPr/>
      </xdr:nvSpPr>
      <xdr:spPr>
        <a:xfrm>
          <a:off x="0" y="0"/>
          <a:ext cx="10220040" cy="98326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3" name="CustomShape 1" hidden="1"/>
        <xdr:cNvSpPr/>
      </xdr:nvSpPr>
      <xdr:spPr>
        <a:xfrm>
          <a:off x="0" y="0"/>
          <a:ext cx="10220040" cy="98326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4" name="CustomShape 1"/>
        <xdr:cNvSpPr/>
      </xdr:nvSpPr>
      <xdr:spPr>
        <a:xfrm>
          <a:off x="0" y="0"/>
          <a:ext cx="10220040" cy="98326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5" name="CustomShape 1"/>
        <xdr:cNvSpPr/>
      </xdr:nvSpPr>
      <xdr:spPr>
        <a:xfrm>
          <a:off x="0" y="0"/>
          <a:ext cx="10220040" cy="98326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6" name="CustomShape 1"/>
        <xdr:cNvSpPr/>
      </xdr:nvSpPr>
      <xdr:spPr>
        <a:xfrm>
          <a:off x="0" y="0"/>
          <a:ext cx="10220040" cy="98326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7" name="CustomShape 1"/>
        <xdr:cNvSpPr/>
      </xdr:nvSpPr>
      <xdr:spPr>
        <a:xfrm>
          <a:off x="0" y="0"/>
          <a:ext cx="10220040" cy="98326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8" name="CustomShape 1"/>
        <xdr:cNvSpPr/>
      </xdr:nvSpPr>
      <xdr:spPr>
        <a:xfrm>
          <a:off x="0" y="0"/>
          <a:ext cx="10220040" cy="98326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9" name="CustomShape 1"/>
        <xdr:cNvSpPr/>
      </xdr:nvSpPr>
      <xdr:spPr>
        <a:xfrm>
          <a:off x="0" y="0"/>
          <a:ext cx="10220040" cy="98326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10" name="CustomShape 1"/>
        <xdr:cNvSpPr/>
      </xdr:nvSpPr>
      <xdr:spPr>
        <a:xfrm>
          <a:off x="0" y="0"/>
          <a:ext cx="10220040" cy="98326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4400280</xdr:colOff>
      <xdr:row>47</xdr:row>
      <xdr:rowOff>28440</xdr:rowOff>
    </xdr:to>
    <xdr:sp>
      <xdr:nvSpPr>
        <xdr:cNvPr id="11" name="CustomShape 1"/>
        <xdr:cNvSpPr/>
      </xdr:nvSpPr>
      <xdr:spPr>
        <a:xfrm>
          <a:off x="0" y="0"/>
          <a:ext cx="10220040" cy="9832680"/>
        </a:xfrm>
        <a:solidFill>
          <a:srgbClr val="ffffff"/>
        </a:solidFill>
        <a:ln w="936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244440</xdr:colOff>
      <xdr:row>10</xdr:row>
      <xdr:rowOff>194040</xdr:rowOff>
    </xdr:from>
    <xdr:to>
      <xdr:col>9</xdr:col>
      <xdr:colOff>643680</xdr:colOff>
      <xdr:row>11</xdr:row>
      <xdr:rowOff>206280</xdr:rowOff>
    </xdr:to>
    <xdr:sp>
      <xdr:nvSpPr>
        <xdr:cNvPr id="12" name="CustomShape 1"/>
        <xdr:cNvSpPr/>
      </xdr:nvSpPr>
      <xdr:spPr>
        <a:xfrm>
          <a:off x="7064280" y="3032280"/>
          <a:ext cx="399240" cy="228240"/>
        </a:xfrm>
        <a:custGeom>
          <a:avLst/>
          <a:gdLst/>
          <a:ahLst/>
          <a:rect l="l" t="t"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1104480</xdr:colOff>
      <xdr:row>40</xdr:row>
      <xdr:rowOff>199800</xdr:rowOff>
    </xdr:to>
    <xdr:sp>
      <xdr:nvSpPr>
        <xdr:cNvPr id="13" name="CustomShape 1" hidden="1"/>
        <xdr:cNvSpPr/>
      </xdr:nvSpPr>
      <xdr:spPr>
        <a:xfrm>
          <a:off x="0" y="0"/>
          <a:ext cx="9886320" cy="9660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14" name="CustomShape 1" hidden="1"/>
        <xdr:cNvSpPr/>
      </xdr:nvSpPr>
      <xdr:spPr>
        <a:xfrm>
          <a:off x="0" y="0"/>
          <a:ext cx="9886320" cy="9660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15" name="CustomShape 1" hidden="1"/>
        <xdr:cNvSpPr/>
      </xdr:nvSpPr>
      <xdr:spPr>
        <a:xfrm>
          <a:off x="0" y="0"/>
          <a:ext cx="9886320" cy="9660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16" name="CustomShape 1" hidden="1"/>
        <xdr:cNvSpPr/>
      </xdr:nvSpPr>
      <xdr:spPr>
        <a:xfrm>
          <a:off x="0" y="0"/>
          <a:ext cx="9886320" cy="9660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17"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18"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19"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0"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1"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2"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3"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4"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5"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6"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7"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8"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29"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30"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31"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32"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33"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34"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35"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36"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37"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5</xdr:col>
      <xdr:colOff>1104480</xdr:colOff>
      <xdr:row>40</xdr:row>
      <xdr:rowOff>199800</xdr:rowOff>
    </xdr:to>
    <xdr:sp>
      <xdr:nvSpPr>
        <xdr:cNvPr id="38" name="CustomShape 1"/>
        <xdr:cNvSpPr/>
      </xdr:nvSpPr>
      <xdr:spPr>
        <a:xfrm>
          <a:off x="0" y="0"/>
          <a:ext cx="9886320" cy="9660960"/>
        </a:xfrm>
        <a:solidFill>
          <a:srgbClr val="ffffff"/>
        </a:solidFill>
        <a:ln w="9360">
          <a:solidFill>
            <a:srgbClr val="000000"/>
          </a:solidFill>
          <a:round/>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626760</xdr:colOff>
      <xdr:row>26</xdr:row>
      <xdr:rowOff>80280</xdr:rowOff>
    </xdr:from>
    <xdr:to>
      <xdr:col>8</xdr:col>
      <xdr:colOff>357840</xdr:colOff>
      <xdr:row>31</xdr:row>
      <xdr:rowOff>10800</xdr:rowOff>
    </xdr:to>
    <xdr:pic>
      <xdr:nvPicPr>
        <xdr:cNvPr id="39" name="Image 1" descr=""/>
        <xdr:cNvPicPr/>
      </xdr:nvPicPr>
      <xdr:blipFill>
        <a:blip r:embed="rId1"/>
        <a:stretch/>
      </xdr:blipFill>
      <xdr:spPr>
        <a:xfrm>
          <a:off x="10008720" y="5487120"/>
          <a:ext cx="597960" cy="692640"/>
        </a:xfrm>
        <a:prstGeom prst="rect">
          <a:avLst/>
        </a:prstGeom>
        <a:ln>
          <a:noFill/>
        </a:ln>
      </xdr:spPr>
    </xdr:pic>
    <xdr:clientData/>
  </xdr:twoCellAnchor>
  <xdr:twoCellAnchor editAs="absolute">
    <xdr:from>
      <xdr:col>5</xdr:col>
      <xdr:colOff>5400</xdr:colOff>
      <xdr:row>710</xdr:row>
      <xdr:rowOff>73800</xdr:rowOff>
    </xdr:from>
    <xdr:to>
      <xdr:col>11</xdr:col>
      <xdr:colOff>19800</xdr:colOff>
      <xdr:row>737</xdr:row>
      <xdr:rowOff>52560</xdr:rowOff>
    </xdr:to>
    <xdr:sp>
      <xdr:nvSpPr>
        <xdr:cNvPr id="40" name="CustomShape 1"/>
        <xdr:cNvSpPr/>
      </xdr:nvSpPr>
      <xdr:spPr>
        <a:xfrm>
          <a:off x="7225200" y="119444040"/>
          <a:ext cx="6053400" cy="477936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Altura de línea (espaciado de línea) de al menos 1,5 veces el tamaño de la fuente;</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Espaciando los párrafos siguientes a por lo menos 2 veces el tamaño de la fuente;</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Espaciado de letras (rastreo) a por lo menos 0.12 veces el tamaño de la fuente;</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Espacio entre palabras de al menos 0.16 veces el tamaño de la fuente.</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2"/>
            </a:rPr>
            <a:t>https://www.w3.org/TR/WCAG/#text-spacing</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749</xdr:row>
      <xdr:rowOff>157680</xdr:rowOff>
    </xdr:from>
    <xdr:to>
      <xdr:col>11</xdr:col>
      <xdr:colOff>19800</xdr:colOff>
      <xdr:row>775</xdr:row>
      <xdr:rowOff>105480</xdr:rowOff>
    </xdr:to>
    <xdr:sp>
      <xdr:nvSpPr>
        <xdr:cNvPr id="41" name="CustomShape 1"/>
        <xdr:cNvSpPr/>
      </xdr:nvSpPr>
      <xdr:spPr>
        <a:xfrm>
          <a:off x="7225200" y="126671760"/>
          <a:ext cx="6053400" cy="457056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Si al recibir y luego eliminar el puntero o el foco del teclado se activa el contenido adicional para que se haga visible y luego se oculte, lo siguiente es cierto: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Hoverable: Si el puntero puede activar el contenido adicional, entonces el puntero puede moverse sobre el contenido adicional sin que el contenido adicional desaparezca;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Persistente: El contenido adicional permanece visible hasta que se elimina el cursor o el disparador de enfoque, el usuario lo despide o su información deja de ser válida.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3"/>
            </a:rPr>
            <a:t>https://www.w3.org/TR/WCAG/#content-on-hover-or-focus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672</xdr:row>
      <xdr:rowOff>2880</xdr:rowOff>
    </xdr:from>
    <xdr:to>
      <xdr:col>11</xdr:col>
      <xdr:colOff>19800</xdr:colOff>
      <xdr:row>694</xdr:row>
      <xdr:rowOff>63000</xdr:rowOff>
    </xdr:to>
    <xdr:sp>
      <xdr:nvSpPr>
        <xdr:cNvPr id="42" name="CustomShape 1"/>
        <xdr:cNvSpPr/>
      </xdr:nvSpPr>
      <xdr:spPr>
        <a:xfrm>
          <a:off x="7225200" y="112581720"/>
          <a:ext cx="6053400" cy="38671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La presentación visual de los siguientes elementos  tiene una relación de contraste de al menos 3:1 con respecto a los colores adyacentes: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Objetos gráficos: Partes de los gráficos necesarios para comprender el contenido, excepto cuando una presentación particular de los gráficos es esencial para la información que se transmite</a:t>
          </a:r>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t>
          </a:r>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4"/>
            </a:rPr>
            <a:t>https://www.w3.org/TR/WCAG/#non-text-contrast</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635</xdr:row>
      <xdr:rowOff>71280</xdr:rowOff>
    </xdr:from>
    <xdr:to>
      <xdr:col>11</xdr:col>
      <xdr:colOff>19800</xdr:colOff>
      <xdr:row>656</xdr:row>
      <xdr:rowOff>152280</xdr:rowOff>
    </xdr:to>
    <xdr:sp>
      <xdr:nvSpPr>
        <xdr:cNvPr id="43" name="CustomShape 1"/>
        <xdr:cNvSpPr/>
      </xdr:nvSpPr>
      <xdr:spPr>
        <a:xfrm>
          <a:off x="7225200" y="106341480"/>
          <a:ext cx="6053400" cy="356076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El contenido puede ser presentado sin pérdida de información o funcionalidad, y sin necesidad de desplazarse en dos dimensiones: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Contenido de desplazamiento vertical con un ancho equivalente a 320 píxeles CSS;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Contenido de desplazamiento horizontal a una altura equivalente a 256 píxeles CSS;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Excepto para partes del contenido que requieren un diseño bidimensional para su uso o significado.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5"/>
            </a:rPr>
            <a:t>https://www.w3.org/TR/WCAG/#reflow</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597</xdr:row>
      <xdr:rowOff>77760</xdr:rowOff>
    </xdr:from>
    <xdr:to>
      <xdr:col>11</xdr:col>
      <xdr:colOff>19800</xdr:colOff>
      <xdr:row>619</xdr:row>
      <xdr:rowOff>42120</xdr:rowOff>
    </xdr:to>
    <xdr:sp>
      <xdr:nvSpPr>
        <xdr:cNvPr id="44" name="CustomShape 1"/>
        <xdr:cNvSpPr/>
      </xdr:nvSpPr>
      <xdr:spPr>
        <a:xfrm>
          <a:off x="7225200" y="100020240"/>
          <a:ext cx="6053400" cy="359640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Si las tecnologías que se utilizan pueden lograr la presentación visual, el texto se utiliza para transmitir información en lugar de imágenes de texto, con la excepción de lo siguiente: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Personalizable: La imagen del texto se puede personalizar visualmente según las necesidades del usuario;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Esencial: Una presentación particular del texto es esencial para la información que se transmite.</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Los logotipos (texto que forma parte de un logotipo o marca) se consideran esenciales.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6"/>
            </a:rPr>
            <a:t>https://www.w3.org/TR/WCAG/#images-of-text</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560</xdr:row>
      <xdr:rowOff>47880</xdr:rowOff>
    </xdr:from>
    <xdr:to>
      <xdr:col>11</xdr:col>
      <xdr:colOff>19800</xdr:colOff>
      <xdr:row>567</xdr:row>
      <xdr:rowOff>132480</xdr:rowOff>
    </xdr:to>
    <xdr:sp>
      <xdr:nvSpPr>
        <xdr:cNvPr id="45" name="CustomShape 1"/>
        <xdr:cNvSpPr/>
      </xdr:nvSpPr>
      <xdr:spPr>
        <a:xfrm>
          <a:off x="7225200" y="93814920"/>
          <a:ext cx="6053400" cy="127836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A excepción de los subtítulos y las imágenes de texto, el texto puede redimensionarse sin tecnología de asistencia hasta un 200% sin pérdida de contenido o funcionalidad.</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7"/>
            </a:rPr>
            <a:t>https://www.w3.org/TR/WCAG/#resize-text</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520</xdr:row>
      <xdr:rowOff>108360</xdr:rowOff>
    </xdr:from>
    <xdr:to>
      <xdr:col>11</xdr:col>
      <xdr:colOff>19800</xdr:colOff>
      <xdr:row>543</xdr:row>
      <xdr:rowOff>137160</xdr:rowOff>
    </xdr:to>
    <xdr:sp>
      <xdr:nvSpPr>
        <xdr:cNvPr id="46" name="CustomShape 1"/>
        <xdr:cNvSpPr/>
      </xdr:nvSpPr>
      <xdr:spPr>
        <a:xfrm>
          <a:off x="7225200" y="87217560"/>
          <a:ext cx="6053400" cy="381348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La presentación visual de texto e imágenes de texto tiene una relación de contraste de al menos 4,5:1, excepto para lo siguiente: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Texto grande: El texto y las imágenes a gran escala de texto a gran escala tienen una relación de contraste de al menos 3:1;</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Logotipos: El texto que forma parte de un logotipo o marca no tiene un requisito de contraste mínimo.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8"/>
            </a:rPr>
            <a:t>https://www.w3.org/TR/WCAG/#contrast-minimum</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483</xdr:row>
      <xdr:rowOff>93240</xdr:rowOff>
    </xdr:from>
    <xdr:to>
      <xdr:col>11</xdr:col>
      <xdr:colOff>19800</xdr:colOff>
      <xdr:row>503</xdr:row>
      <xdr:rowOff>137160</xdr:rowOff>
    </xdr:to>
    <xdr:sp>
      <xdr:nvSpPr>
        <xdr:cNvPr id="47" name="CustomShape 1"/>
        <xdr:cNvSpPr/>
      </xdr:nvSpPr>
      <xdr:spPr>
        <a:xfrm>
          <a:off x="7225200" y="81027000"/>
          <a:ext cx="6053400" cy="337140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9"/>
            </a:rPr>
            <a:t>https://www.w3.org/TR/WCAG/#audio-control</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445</xdr:row>
      <xdr:rowOff>94320</xdr:rowOff>
    </xdr:from>
    <xdr:to>
      <xdr:col>11</xdr:col>
      <xdr:colOff>19800</xdr:colOff>
      <xdr:row>460</xdr:row>
      <xdr:rowOff>10080</xdr:rowOff>
    </xdr:to>
    <xdr:sp>
      <xdr:nvSpPr>
        <xdr:cNvPr id="48" name="CustomShape 1"/>
        <xdr:cNvSpPr/>
      </xdr:nvSpPr>
      <xdr:spPr>
        <a:xfrm>
          <a:off x="7225200" y="74700360"/>
          <a:ext cx="6053400" cy="24811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El color no se usa como único medio visual para transmitir la información, indicar una acción, solicitar una respuesta o distinguir un elemento visual.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0"/>
            </a:rPr>
            <a:t>https://www.w3.org/TR/WCAG/#use-of-color</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407</xdr:row>
      <xdr:rowOff>138960</xdr:rowOff>
    </xdr:from>
    <xdr:to>
      <xdr:col>11</xdr:col>
      <xdr:colOff>19800</xdr:colOff>
      <xdr:row>425</xdr:row>
      <xdr:rowOff>52560</xdr:rowOff>
    </xdr:to>
    <xdr:sp>
      <xdr:nvSpPr>
        <xdr:cNvPr id="49" name="CustomShape 1"/>
        <xdr:cNvSpPr/>
      </xdr:nvSpPr>
      <xdr:spPr>
        <a:xfrm>
          <a:off x="7225200" y="68417280"/>
          <a:ext cx="6053400" cy="293616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El propósito de cada campo de entrada que recoge información sobre el usuario puede ser determinado programáticamente cuando: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El campo de entrada sirve a un propósito identificado en los propósitos de entrada de los componentes de la interfaz de usuario; y</a:t>
          </a:r>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El contenido se implementa usando tecnologías con soporte para identificar el significado esperado de los datos de entrada en formularios.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1"/>
            </a:rPr>
            <a:t>https://www.w3.org/TR/WCAG/#identify-input-purpose</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370</xdr:row>
      <xdr:rowOff>51120</xdr:rowOff>
    </xdr:from>
    <xdr:to>
      <xdr:col>11</xdr:col>
      <xdr:colOff>19800</xdr:colOff>
      <xdr:row>378</xdr:row>
      <xdr:rowOff>168120</xdr:rowOff>
    </xdr:to>
    <xdr:sp>
      <xdr:nvSpPr>
        <xdr:cNvPr id="50" name="CustomShape 1"/>
        <xdr:cNvSpPr/>
      </xdr:nvSpPr>
      <xdr:spPr>
        <a:xfrm>
          <a:off x="7225200" y="62154000"/>
          <a:ext cx="6053400" cy="148860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El contenido no restringe su visualización y funcionamiento a una única orientación de pantalla, como vertical u horizontal, a menos que sea esencial una orientación de pantalla específica.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2"/>
            </a:rPr>
            <a:t>https://www.w3.org/TR/WCAG/#orientation</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332</xdr:row>
      <xdr:rowOff>79920</xdr:rowOff>
    </xdr:from>
    <xdr:to>
      <xdr:col>11</xdr:col>
      <xdr:colOff>19800</xdr:colOff>
      <xdr:row>345</xdr:row>
      <xdr:rowOff>63000</xdr:rowOff>
    </xdr:to>
    <xdr:sp>
      <xdr:nvSpPr>
        <xdr:cNvPr id="51" name="CustomShape 1"/>
        <xdr:cNvSpPr/>
      </xdr:nvSpPr>
      <xdr:spPr>
        <a:xfrm>
          <a:off x="7225200" y="55855080"/>
          <a:ext cx="6053400" cy="22435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Para los requisitos relacionados con el color, véase la Pauta 1.4.</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3"/>
            </a:rPr>
            <a:t>https://www.w3.org/TR/WCAG/#sensory-characteristics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293</xdr:row>
      <xdr:rowOff>16560</xdr:rowOff>
    </xdr:from>
    <xdr:to>
      <xdr:col>11</xdr:col>
      <xdr:colOff>19800</xdr:colOff>
      <xdr:row>301</xdr:row>
      <xdr:rowOff>158760</xdr:rowOff>
    </xdr:to>
    <xdr:sp>
      <xdr:nvSpPr>
        <xdr:cNvPr id="52" name="CustomShape 1"/>
        <xdr:cNvSpPr/>
      </xdr:nvSpPr>
      <xdr:spPr>
        <a:xfrm>
          <a:off x="7225200" y="49311360"/>
          <a:ext cx="6053400" cy="148860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Cuando la secuencia en que se presenta el contenido afecta a su significado, se puede determinar por software la secuencia correcta de lectura.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4"/>
            </a:rPr>
            <a:t>https://www.w3.org/TR/WCAG/#meaningful-sequence</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256</xdr:row>
      <xdr:rowOff>54360</xdr:rowOff>
    </xdr:from>
    <xdr:to>
      <xdr:col>11</xdr:col>
      <xdr:colOff>19800</xdr:colOff>
      <xdr:row>264</xdr:row>
      <xdr:rowOff>172080</xdr:rowOff>
    </xdr:to>
    <xdr:sp>
      <xdr:nvSpPr>
        <xdr:cNvPr id="53" name="CustomShape 1"/>
        <xdr:cNvSpPr/>
      </xdr:nvSpPr>
      <xdr:spPr>
        <a:xfrm>
          <a:off x="7225200" y="43173720"/>
          <a:ext cx="6053400" cy="14893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La información, estructura y relaciones comunicadas a través de la presentación pueden ser determinadas por software o están disponibles como texto.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5"/>
            </a:rPr>
            <a:t>https://www.w3.org/TR/WCAG/#info-and-relationships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216</xdr:row>
      <xdr:rowOff>51120</xdr:rowOff>
    </xdr:from>
    <xdr:to>
      <xdr:col>11</xdr:col>
      <xdr:colOff>19800</xdr:colOff>
      <xdr:row>225</xdr:row>
      <xdr:rowOff>73800</xdr:rowOff>
    </xdr:to>
    <xdr:sp>
      <xdr:nvSpPr>
        <xdr:cNvPr id="54" name="CustomShape 1"/>
        <xdr:cNvSpPr/>
      </xdr:nvSpPr>
      <xdr:spPr>
        <a:xfrm>
          <a:off x="7225200" y="36538200"/>
          <a:ext cx="6053400" cy="152100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Se proporciona una audiodescripción para todo el contenido de vídeo grabado dentro de contenido multimedia sincronizado.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6"/>
            </a:rPr>
            <a:t>https://www.w3.org/TR/WCAG/#audio-description-prerecorded</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179</xdr:row>
      <xdr:rowOff>83160</xdr:rowOff>
    </xdr:from>
    <xdr:to>
      <xdr:col>11</xdr:col>
      <xdr:colOff>19800</xdr:colOff>
      <xdr:row>187</xdr:row>
      <xdr:rowOff>12960</xdr:rowOff>
    </xdr:to>
    <xdr:sp>
      <xdr:nvSpPr>
        <xdr:cNvPr id="55" name="CustomShape 1"/>
        <xdr:cNvSpPr/>
      </xdr:nvSpPr>
      <xdr:spPr>
        <a:xfrm>
          <a:off x="7225200" y="30394800"/>
          <a:ext cx="6053400" cy="127584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Se proporcionan subtítulos para todo el contenido de audio en directo de los multimedia sincronizados.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7"/>
            </a:rPr>
            <a:t>https://www.w3.org/TR/WCAG/#captions-live</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348840</xdr:colOff>
      <xdr:row>142</xdr:row>
      <xdr:rowOff>10080</xdr:rowOff>
    </xdr:from>
    <xdr:to>
      <xdr:col>10</xdr:col>
      <xdr:colOff>954720</xdr:colOff>
      <xdr:row>154</xdr:row>
      <xdr:rowOff>158400</xdr:rowOff>
    </xdr:to>
    <xdr:sp>
      <xdr:nvSpPr>
        <xdr:cNvPr id="56" name="CustomShape 1"/>
        <xdr:cNvSpPr/>
      </xdr:nvSpPr>
      <xdr:spPr>
        <a:xfrm>
          <a:off x="7197120" y="24146280"/>
          <a:ext cx="6015960" cy="22309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8"/>
            </a:rPr>
            <a:t>https://www.w3.org/TR/WCAG/#audio-description-or-media-alternative-prerecorded</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230760</xdr:colOff>
      <xdr:row>104</xdr:row>
      <xdr:rowOff>107280</xdr:rowOff>
    </xdr:from>
    <xdr:to>
      <xdr:col>10</xdr:col>
      <xdr:colOff>836640</xdr:colOff>
      <xdr:row>112</xdr:row>
      <xdr:rowOff>99000</xdr:rowOff>
    </xdr:to>
    <xdr:sp>
      <xdr:nvSpPr>
        <xdr:cNvPr id="57" name="CustomShape 1"/>
        <xdr:cNvSpPr/>
      </xdr:nvSpPr>
      <xdr:spPr>
        <a:xfrm>
          <a:off x="7079040" y="17915760"/>
          <a:ext cx="6015960" cy="136332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hlinkClick r:id="rId19"/>
            </a:rPr>
            <a:t>https://www.w3.org/TR/WCAG/#captions-prerecorded</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65</xdr:row>
      <xdr:rowOff>66600</xdr:rowOff>
    </xdr:from>
    <xdr:to>
      <xdr:col>11</xdr:col>
      <xdr:colOff>19800</xdr:colOff>
      <xdr:row>77</xdr:row>
      <xdr:rowOff>149400</xdr:rowOff>
    </xdr:to>
    <xdr:sp>
      <xdr:nvSpPr>
        <xdr:cNvPr id="58" name="CustomShape 1"/>
        <xdr:cNvSpPr/>
      </xdr:nvSpPr>
      <xdr:spPr>
        <a:xfrm>
          <a:off x="7225200" y="11674080"/>
          <a:ext cx="6053400" cy="1911600"/>
        </a:xfrm>
        <a:prstGeom prst="rect">
          <a:avLst/>
        </a:prstGeom>
        <a:solidFill>
          <a:srgbClr val="dddddd"/>
        </a:solidFill>
        <a:ln>
          <a:noFill/>
        </a:ln>
      </xdr:spPr>
      <xdr:style>
        <a:lnRef idx="0"/>
        <a:fillRef idx="0"/>
        <a:effectRef idx="0"/>
        <a:fontRef idx="minor"/>
      </xdr:style>
      <xdr:txBody>
        <a:bodyPr lIns="0" rIns="0" tIns="0" bIns="0"/>
        <a:p>
          <a:r>
            <a:rPr b="1" lang="es-ES" sz="1500" spc="-1" strike="noStrike">
              <a:solidFill>
                <a:srgbClr val="000000"/>
              </a:solidFill>
              <a:uFill>
                <a:solidFill>
                  <a:srgbClr val="ffffff"/>
                </a:solidFill>
              </a:uFill>
              <a:latin typeface="Arial"/>
              <a:ea typeface="Linux Libertine G"/>
            </a:rPr>
            <a:t>Sólo audio grabado: </a:t>
          </a:r>
          <a:r>
            <a:rPr b="0" lang="es-ES" sz="1500" spc="-1" strike="noStrike">
              <a:solidFill>
                <a:srgbClr val="000000"/>
              </a:solidFill>
              <a:uFill>
                <a:solidFill>
                  <a:srgbClr val="ffffff"/>
                </a:solidFill>
              </a:uFill>
              <a:latin typeface="Arial"/>
              <a:ea typeface="Linux Libertine G"/>
            </a:rPr>
            <a:t>Se proporciona una alternativa para los medios tempodependientes que presenta información equivalente para el contenido sólo audio grabado.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a:solidFill>
                <a:srgbClr val="000000"/>
              </a:solidFill>
              <a:uFill>
                <a:solidFill>
                  <a:srgbClr val="ffffff"/>
                </a:solidFill>
              </a:uFill>
              <a:latin typeface="Arial"/>
              <a:ea typeface="Linux Libertine G"/>
            </a:rPr>
            <a:t>Sólo vídeo grabado:</a:t>
          </a:r>
          <a:r>
            <a:rPr b="0" lang="es-ES" sz="1500" spc="-1" strike="noStrike">
              <a:solidFill>
                <a:srgbClr val="000000"/>
              </a:solidFill>
              <a:uFill>
                <a:solidFill>
                  <a:srgbClr val="ffffff"/>
                </a:solidFill>
              </a:uFill>
              <a:latin typeface="Arial"/>
              <a:ea typeface="Linux Libertine G"/>
            </a:rPr>
            <a:t> Se proporciona una alternativa para los medios tempodependientes o se proporciona una pista sonora que presenta información equivalente al contenido del medio de sólo vídeo grabado.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20"/>
            </a:rPr>
            <a:t>https://www.w3.org/TR/WCAG/#audio-only-and-video-only-prerecorded</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348840</xdr:colOff>
      <xdr:row>31</xdr:row>
      <xdr:rowOff>3960</xdr:rowOff>
    </xdr:from>
    <xdr:to>
      <xdr:col>10</xdr:col>
      <xdr:colOff>954720</xdr:colOff>
      <xdr:row>40</xdr:row>
      <xdr:rowOff>3600</xdr:rowOff>
    </xdr:to>
    <xdr:sp>
      <xdr:nvSpPr>
        <xdr:cNvPr id="59" name="CustomShape 1"/>
        <xdr:cNvSpPr/>
      </xdr:nvSpPr>
      <xdr:spPr>
        <a:xfrm>
          <a:off x="7197120" y="6172920"/>
          <a:ext cx="6015960" cy="137124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ea typeface="Linux Libertine G"/>
            </a:rPr>
            <a:t>Todo contenido no textual que se presenta al usuario tiene una alternativa textual que cumple el mismo propósito, excepto en las situaciones enumeradas a continuación.</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21"/>
            </a:rPr>
            <a:t>http://www.w3.org/TR/WCAG/#text-alternatives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7</xdr:col>
      <xdr:colOff>661680</xdr:colOff>
      <xdr:row>60</xdr:row>
      <xdr:rowOff>128520</xdr:rowOff>
    </xdr:from>
    <xdr:to>
      <xdr:col>8</xdr:col>
      <xdr:colOff>447120</xdr:colOff>
      <xdr:row>65</xdr:row>
      <xdr:rowOff>59040</xdr:rowOff>
    </xdr:to>
    <xdr:pic>
      <xdr:nvPicPr>
        <xdr:cNvPr id="60" name="Image 1" descr=""/>
        <xdr:cNvPicPr/>
      </xdr:nvPicPr>
      <xdr:blipFill>
        <a:blip r:embed="rId22"/>
        <a:stretch/>
      </xdr:blipFill>
      <xdr:spPr>
        <a:xfrm>
          <a:off x="10043640" y="10974240"/>
          <a:ext cx="652320" cy="692280"/>
        </a:xfrm>
        <a:prstGeom prst="rect">
          <a:avLst/>
        </a:prstGeom>
        <a:ln>
          <a:noFill/>
        </a:ln>
      </xdr:spPr>
    </xdr:pic>
    <xdr:clientData/>
  </xdr:twoCellAnchor>
  <xdr:twoCellAnchor editAs="absolute">
    <xdr:from>
      <xdr:col>7</xdr:col>
      <xdr:colOff>578160</xdr:colOff>
      <xdr:row>99</xdr:row>
      <xdr:rowOff>105120</xdr:rowOff>
    </xdr:from>
    <xdr:to>
      <xdr:col>8</xdr:col>
      <xdr:colOff>309240</xdr:colOff>
      <xdr:row>104</xdr:row>
      <xdr:rowOff>36000</xdr:rowOff>
    </xdr:to>
    <xdr:pic>
      <xdr:nvPicPr>
        <xdr:cNvPr id="61" name="Image 1" descr=""/>
        <xdr:cNvPicPr/>
      </xdr:nvPicPr>
      <xdr:blipFill>
        <a:blip r:embed="rId23"/>
        <a:stretch/>
      </xdr:blipFill>
      <xdr:spPr>
        <a:xfrm>
          <a:off x="9960120" y="17151480"/>
          <a:ext cx="597960" cy="693000"/>
        </a:xfrm>
        <a:prstGeom prst="rect">
          <a:avLst/>
        </a:prstGeom>
        <a:ln>
          <a:noFill/>
        </a:ln>
      </xdr:spPr>
    </xdr:pic>
    <xdr:clientData/>
  </xdr:twoCellAnchor>
  <xdr:twoCellAnchor editAs="absolute">
    <xdr:from>
      <xdr:col>7</xdr:col>
      <xdr:colOff>632520</xdr:colOff>
      <xdr:row>137</xdr:row>
      <xdr:rowOff>31680</xdr:rowOff>
    </xdr:from>
    <xdr:to>
      <xdr:col>8</xdr:col>
      <xdr:colOff>392040</xdr:colOff>
      <xdr:row>141</xdr:row>
      <xdr:rowOff>114840</xdr:rowOff>
    </xdr:to>
    <xdr:pic>
      <xdr:nvPicPr>
        <xdr:cNvPr id="62" name="Image 1" descr=""/>
        <xdr:cNvPicPr/>
      </xdr:nvPicPr>
      <xdr:blipFill>
        <a:blip r:embed="rId24"/>
        <a:stretch/>
      </xdr:blipFill>
      <xdr:spPr>
        <a:xfrm>
          <a:off x="10014480" y="23405760"/>
          <a:ext cx="626400" cy="693000"/>
        </a:xfrm>
        <a:prstGeom prst="rect">
          <a:avLst/>
        </a:prstGeom>
        <a:ln>
          <a:noFill/>
        </a:ln>
      </xdr:spPr>
    </xdr:pic>
    <xdr:clientData/>
  </xdr:twoCellAnchor>
  <xdr:twoCellAnchor editAs="absolute">
    <xdr:from>
      <xdr:col>7</xdr:col>
      <xdr:colOff>670320</xdr:colOff>
      <xdr:row>174</xdr:row>
      <xdr:rowOff>143640</xdr:rowOff>
    </xdr:from>
    <xdr:to>
      <xdr:col>8</xdr:col>
      <xdr:colOff>455760</xdr:colOff>
      <xdr:row>179</xdr:row>
      <xdr:rowOff>74160</xdr:rowOff>
    </xdr:to>
    <xdr:pic>
      <xdr:nvPicPr>
        <xdr:cNvPr id="63" name="Image 1" descr=""/>
        <xdr:cNvPicPr/>
      </xdr:nvPicPr>
      <xdr:blipFill>
        <a:blip r:embed="rId25"/>
        <a:stretch/>
      </xdr:blipFill>
      <xdr:spPr>
        <a:xfrm>
          <a:off x="10052280" y="29693160"/>
          <a:ext cx="652320" cy="692640"/>
        </a:xfrm>
        <a:prstGeom prst="rect">
          <a:avLst/>
        </a:prstGeom>
        <a:ln>
          <a:noFill/>
        </a:ln>
      </xdr:spPr>
    </xdr:pic>
    <xdr:clientData/>
  </xdr:twoCellAnchor>
  <xdr:twoCellAnchor editAs="absolute">
    <xdr:from>
      <xdr:col>7</xdr:col>
      <xdr:colOff>650520</xdr:colOff>
      <xdr:row>211</xdr:row>
      <xdr:rowOff>104040</xdr:rowOff>
    </xdr:from>
    <xdr:to>
      <xdr:col>8</xdr:col>
      <xdr:colOff>435960</xdr:colOff>
      <xdr:row>216</xdr:row>
      <xdr:rowOff>34920</xdr:rowOff>
    </xdr:to>
    <xdr:pic>
      <xdr:nvPicPr>
        <xdr:cNvPr id="64" name="Image 1" descr=""/>
        <xdr:cNvPicPr/>
      </xdr:nvPicPr>
      <xdr:blipFill>
        <a:blip r:embed="rId26"/>
        <a:stretch/>
      </xdr:blipFill>
      <xdr:spPr>
        <a:xfrm>
          <a:off x="10032480" y="35829000"/>
          <a:ext cx="652320" cy="693000"/>
        </a:xfrm>
        <a:prstGeom prst="rect">
          <a:avLst/>
        </a:prstGeom>
        <a:ln>
          <a:noFill/>
        </a:ln>
      </xdr:spPr>
    </xdr:pic>
    <xdr:clientData/>
  </xdr:twoCellAnchor>
  <xdr:twoCellAnchor editAs="absolute">
    <xdr:from>
      <xdr:col>7</xdr:col>
      <xdr:colOff>628560</xdr:colOff>
      <xdr:row>251</xdr:row>
      <xdr:rowOff>39600</xdr:rowOff>
    </xdr:from>
    <xdr:to>
      <xdr:col>8</xdr:col>
      <xdr:colOff>359640</xdr:colOff>
      <xdr:row>255</xdr:row>
      <xdr:rowOff>122760</xdr:rowOff>
    </xdr:to>
    <xdr:pic>
      <xdr:nvPicPr>
        <xdr:cNvPr id="65" name="Image 1" descr=""/>
        <xdr:cNvPicPr/>
      </xdr:nvPicPr>
      <xdr:blipFill>
        <a:blip r:embed="rId27"/>
        <a:stretch/>
      </xdr:blipFill>
      <xdr:spPr>
        <a:xfrm>
          <a:off x="10010520" y="42397200"/>
          <a:ext cx="597960" cy="692640"/>
        </a:xfrm>
        <a:prstGeom prst="rect">
          <a:avLst/>
        </a:prstGeom>
        <a:ln>
          <a:noFill/>
        </a:ln>
      </xdr:spPr>
    </xdr:pic>
    <xdr:clientData/>
  </xdr:twoCellAnchor>
  <xdr:twoCellAnchor editAs="absolute">
    <xdr:from>
      <xdr:col>7</xdr:col>
      <xdr:colOff>686520</xdr:colOff>
      <xdr:row>288</xdr:row>
      <xdr:rowOff>94320</xdr:rowOff>
    </xdr:from>
    <xdr:to>
      <xdr:col>8</xdr:col>
      <xdr:colOff>471960</xdr:colOff>
      <xdr:row>293</xdr:row>
      <xdr:rowOff>24840</xdr:rowOff>
    </xdr:to>
    <xdr:pic>
      <xdr:nvPicPr>
        <xdr:cNvPr id="66" name="Image 1" descr=""/>
        <xdr:cNvPicPr/>
      </xdr:nvPicPr>
      <xdr:blipFill>
        <a:blip r:embed="rId28"/>
        <a:stretch/>
      </xdr:blipFill>
      <xdr:spPr>
        <a:xfrm>
          <a:off x="10068480" y="48627360"/>
          <a:ext cx="652320" cy="692280"/>
        </a:xfrm>
        <a:prstGeom prst="rect">
          <a:avLst/>
        </a:prstGeom>
        <a:ln>
          <a:noFill/>
        </a:ln>
      </xdr:spPr>
    </xdr:pic>
    <xdr:clientData/>
  </xdr:twoCellAnchor>
  <xdr:twoCellAnchor editAs="absolute">
    <xdr:from>
      <xdr:col>7</xdr:col>
      <xdr:colOff>633960</xdr:colOff>
      <xdr:row>327</xdr:row>
      <xdr:rowOff>90000</xdr:rowOff>
    </xdr:from>
    <xdr:to>
      <xdr:col>8</xdr:col>
      <xdr:colOff>365040</xdr:colOff>
      <xdr:row>332</xdr:row>
      <xdr:rowOff>20520</xdr:rowOff>
    </xdr:to>
    <xdr:pic>
      <xdr:nvPicPr>
        <xdr:cNvPr id="67" name="Image 1" descr=""/>
        <xdr:cNvPicPr/>
      </xdr:nvPicPr>
      <xdr:blipFill>
        <a:blip r:embed="rId29"/>
        <a:stretch/>
      </xdr:blipFill>
      <xdr:spPr>
        <a:xfrm>
          <a:off x="10015920" y="55103040"/>
          <a:ext cx="597960" cy="692640"/>
        </a:xfrm>
        <a:prstGeom prst="rect">
          <a:avLst/>
        </a:prstGeom>
        <a:ln>
          <a:noFill/>
        </a:ln>
      </xdr:spPr>
    </xdr:pic>
    <xdr:clientData/>
  </xdr:twoCellAnchor>
  <xdr:twoCellAnchor editAs="absolute">
    <xdr:from>
      <xdr:col>7</xdr:col>
      <xdr:colOff>633960</xdr:colOff>
      <xdr:row>365</xdr:row>
      <xdr:rowOff>61200</xdr:rowOff>
    </xdr:from>
    <xdr:to>
      <xdr:col>8</xdr:col>
      <xdr:colOff>365040</xdr:colOff>
      <xdr:row>369</xdr:row>
      <xdr:rowOff>144000</xdr:rowOff>
    </xdr:to>
    <xdr:pic>
      <xdr:nvPicPr>
        <xdr:cNvPr id="68" name="Image 1" descr=""/>
        <xdr:cNvPicPr/>
      </xdr:nvPicPr>
      <xdr:blipFill>
        <a:blip r:embed="rId30"/>
        <a:stretch/>
      </xdr:blipFill>
      <xdr:spPr>
        <a:xfrm>
          <a:off x="10015920" y="61401960"/>
          <a:ext cx="597960" cy="692640"/>
        </a:xfrm>
        <a:prstGeom prst="rect">
          <a:avLst/>
        </a:prstGeom>
        <a:ln>
          <a:noFill/>
        </a:ln>
      </xdr:spPr>
    </xdr:pic>
    <xdr:clientData/>
  </xdr:twoCellAnchor>
  <xdr:twoCellAnchor editAs="absolute">
    <xdr:from>
      <xdr:col>7</xdr:col>
      <xdr:colOff>686520</xdr:colOff>
      <xdr:row>403</xdr:row>
      <xdr:rowOff>2520</xdr:rowOff>
    </xdr:from>
    <xdr:to>
      <xdr:col>8</xdr:col>
      <xdr:colOff>471960</xdr:colOff>
      <xdr:row>407</xdr:row>
      <xdr:rowOff>79560</xdr:rowOff>
    </xdr:to>
    <xdr:pic>
      <xdr:nvPicPr>
        <xdr:cNvPr id="69" name="Image 1" descr=""/>
        <xdr:cNvPicPr/>
      </xdr:nvPicPr>
      <xdr:blipFill>
        <a:blip r:embed="rId31"/>
        <a:stretch/>
      </xdr:blipFill>
      <xdr:spPr>
        <a:xfrm>
          <a:off x="10068480" y="67671000"/>
          <a:ext cx="652320" cy="686880"/>
        </a:xfrm>
        <a:prstGeom prst="rect">
          <a:avLst/>
        </a:prstGeom>
        <a:ln>
          <a:noFill/>
        </a:ln>
      </xdr:spPr>
    </xdr:pic>
    <xdr:clientData/>
  </xdr:twoCellAnchor>
  <xdr:twoCellAnchor editAs="absolute">
    <xdr:from>
      <xdr:col>7</xdr:col>
      <xdr:colOff>633960</xdr:colOff>
      <xdr:row>440</xdr:row>
      <xdr:rowOff>104400</xdr:rowOff>
    </xdr:from>
    <xdr:to>
      <xdr:col>8</xdr:col>
      <xdr:colOff>365040</xdr:colOff>
      <xdr:row>445</xdr:row>
      <xdr:rowOff>34920</xdr:rowOff>
    </xdr:to>
    <xdr:pic>
      <xdr:nvPicPr>
        <xdr:cNvPr id="70" name="Image 1" descr=""/>
        <xdr:cNvPicPr/>
      </xdr:nvPicPr>
      <xdr:blipFill>
        <a:blip r:embed="rId32"/>
        <a:stretch/>
      </xdr:blipFill>
      <xdr:spPr>
        <a:xfrm>
          <a:off x="10015920" y="73948320"/>
          <a:ext cx="597960" cy="692640"/>
        </a:xfrm>
        <a:prstGeom prst="rect">
          <a:avLst/>
        </a:prstGeom>
        <a:ln>
          <a:noFill/>
        </a:ln>
      </xdr:spPr>
    </xdr:pic>
    <xdr:clientData/>
  </xdr:twoCellAnchor>
  <xdr:twoCellAnchor editAs="absolute">
    <xdr:from>
      <xdr:col>7</xdr:col>
      <xdr:colOff>686520</xdr:colOff>
      <xdr:row>478</xdr:row>
      <xdr:rowOff>93600</xdr:rowOff>
    </xdr:from>
    <xdr:to>
      <xdr:col>8</xdr:col>
      <xdr:colOff>471960</xdr:colOff>
      <xdr:row>483</xdr:row>
      <xdr:rowOff>24120</xdr:rowOff>
    </xdr:to>
    <xdr:pic>
      <xdr:nvPicPr>
        <xdr:cNvPr id="71" name="Image 1" descr=""/>
        <xdr:cNvPicPr/>
      </xdr:nvPicPr>
      <xdr:blipFill>
        <a:blip r:embed="rId33"/>
        <a:stretch/>
      </xdr:blipFill>
      <xdr:spPr>
        <a:xfrm>
          <a:off x="10068480" y="80265240"/>
          <a:ext cx="652320" cy="692640"/>
        </a:xfrm>
        <a:prstGeom prst="rect">
          <a:avLst/>
        </a:prstGeom>
        <a:ln>
          <a:noFill/>
        </a:ln>
      </xdr:spPr>
    </xdr:pic>
    <xdr:clientData/>
  </xdr:twoCellAnchor>
  <xdr:twoCellAnchor editAs="absolute">
    <xdr:from>
      <xdr:col>7</xdr:col>
      <xdr:colOff>628920</xdr:colOff>
      <xdr:row>516</xdr:row>
      <xdr:rowOff>24840</xdr:rowOff>
    </xdr:from>
    <xdr:to>
      <xdr:col>8</xdr:col>
      <xdr:colOff>388440</xdr:colOff>
      <xdr:row>520</xdr:row>
      <xdr:rowOff>108000</xdr:rowOff>
    </xdr:to>
    <xdr:pic>
      <xdr:nvPicPr>
        <xdr:cNvPr id="72" name="Image 1" descr=""/>
        <xdr:cNvPicPr/>
      </xdr:nvPicPr>
      <xdr:blipFill>
        <a:blip r:embed="rId34"/>
        <a:stretch/>
      </xdr:blipFill>
      <xdr:spPr>
        <a:xfrm>
          <a:off x="10010880" y="86524200"/>
          <a:ext cx="626400" cy="693000"/>
        </a:xfrm>
        <a:prstGeom prst="rect">
          <a:avLst/>
        </a:prstGeom>
        <a:ln>
          <a:noFill/>
        </a:ln>
      </xdr:spPr>
    </xdr:pic>
    <xdr:clientData/>
  </xdr:twoCellAnchor>
  <xdr:twoCellAnchor editAs="absolute">
    <xdr:from>
      <xdr:col>7</xdr:col>
      <xdr:colOff>639000</xdr:colOff>
      <xdr:row>555</xdr:row>
      <xdr:rowOff>45360</xdr:rowOff>
    </xdr:from>
    <xdr:to>
      <xdr:col>8</xdr:col>
      <xdr:colOff>424440</xdr:colOff>
      <xdr:row>559</xdr:row>
      <xdr:rowOff>128160</xdr:rowOff>
    </xdr:to>
    <xdr:pic>
      <xdr:nvPicPr>
        <xdr:cNvPr id="73" name="Image 1" descr=""/>
        <xdr:cNvPicPr/>
      </xdr:nvPicPr>
      <xdr:blipFill>
        <a:blip r:embed="rId35"/>
        <a:stretch/>
      </xdr:blipFill>
      <xdr:spPr>
        <a:xfrm>
          <a:off x="10020960" y="93050280"/>
          <a:ext cx="652320" cy="692640"/>
        </a:xfrm>
        <a:prstGeom prst="rect">
          <a:avLst/>
        </a:prstGeom>
        <a:ln>
          <a:noFill/>
        </a:ln>
      </xdr:spPr>
    </xdr:pic>
    <xdr:clientData/>
  </xdr:twoCellAnchor>
  <xdr:twoCellAnchor editAs="absolute">
    <xdr:from>
      <xdr:col>7</xdr:col>
      <xdr:colOff>633960</xdr:colOff>
      <xdr:row>592</xdr:row>
      <xdr:rowOff>87840</xdr:rowOff>
    </xdr:from>
    <xdr:to>
      <xdr:col>8</xdr:col>
      <xdr:colOff>365040</xdr:colOff>
      <xdr:row>597</xdr:row>
      <xdr:rowOff>18360</xdr:rowOff>
    </xdr:to>
    <xdr:pic>
      <xdr:nvPicPr>
        <xdr:cNvPr id="74" name="Image 1" descr=""/>
        <xdr:cNvPicPr/>
      </xdr:nvPicPr>
      <xdr:blipFill>
        <a:blip r:embed="rId36"/>
        <a:stretch/>
      </xdr:blipFill>
      <xdr:spPr>
        <a:xfrm>
          <a:off x="10015920" y="99268200"/>
          <a:ext cx="597960" cy="692640"/>
        </a:xfrm>
        <a:prstGeom prst="rect">
          <a:avLst/>
        </a:prstGeom>
        <a:ln>
          <a:noFill/>
        </a:ln>
      </xdr:spPr>
    </xdr:pic>
    <xdr:clientData/>
  </xdr:twoCellAnchor>
  <xdr:twoCellAnchor editAs="absolute">
    <xdr:from>
      <xdr:col>7</xdr:col>
      <xdr:colOff>633960</xdr:colOff>
      <xdr:row>630</xdr:row>
      <xdr:rowOff>88560</xdr:rowOff>
    </xdr:from>
    <xdr:to>
      <xdr:col>8</xdr:col>
      <xdr:colOff>365040</xdr:colOff>
      <xdr:row>635</xdr:row>
      <xdr:rowOff>19080</xdr:rowOff>
    </xdr:to>
    <xdr:pic>
      <xdr:nvPicPr>
        <xdr:cNvPr id="75" name="Image 1" descr=""/>
        <xdr:cNvPicPr/>
      </xdr:nvPicPr>
      <xdr:blipFill>
        <a:blip r:embed="rId37"/>
        <a:stretch/>
      </xdr:blipFill>
      <xdr:spPr>
        <a:xfrm>
          <a:off x="10015920" y="105596640"/>
          <a:ext cx="597960" cy="692640"/>
        </a:xfrm>
        <a:prstGeom prst="rect">
          <a:avLst/>
        </a:prstGeom>
        <a:ln>
          <a:noFill/>
        </a:ln>
      </xdr:spPr>
    </xdr:pic>
    <xdr:clientData/>
  </xdr:twoCellAnchor>
  <xdr:twoCellAnchor editAs="absolute">
    <xdr:from>
      <xdr:col>7</xdr:col>
      <xdr:colOff>633960</xdr:colOff>
      <xdr:row>667</xdr:row>
      <xdr:rowOff>82800</xdr:rowOff>
    </xdr:from>
    <xdr:to>
      <xdr:col>8</xdr:col>
      <xdr:colOff>365040</xdr:colOff>
      <xdr:row>671</xdr:row>
      <xdr:rowOff>109800</xdr:rowOff>
    </xdr:to>
    <xdr:pic>
      <xdr:nvPicPr>
        <xdr:cNvPr id="76" name="Image 1" descr=""/>
        <xdr:cNvPicPr/>
      </xdr:nvPicPr>
      <xdr:blipFill>
        <a:blip r:embed="rId38"/>
        <a:stretch/>
      </xdr:blipFill>
      <xdr:spPr>
        <a:xfrm>
          <a:off x="10015920" y="111820320"/>
          <a:ext cx="597960" cy="700200"/>
        </a:xfrm>
        <a:prstGeom prst="rect">
          <a:avLst/>
        </a:prstGeom>
        <a:ln>
          <a:noFill/>
        </a:ln>
      </xdr:spPr>
    </xdr:pic>
    <xdr:clientData/>
  </xdr:twoCellAnchor>
  <xdr:twoCellAnchor editAs="absolute">
    <xdr:from>
      <xdr:col>7</xdr:col>
      <xdr:colOff>587880</xdr:colOff>
      <xdr:row>745</xdr:row>
      <xdr:rowOff>166680</xdr:rowOff>
    </xdr:from>
    <xdr:to>
      <xdr:col>8</xdr:col>
      <xdr:colOff>318960</xdr:colOff>
      <xdr:row>749</xdr:row>
      <xdr:rowOff>142920</xdr:rowOff>
    </xdr:to>
    <xdr:pic>
      <xdr:nvPicPr>
        <xdr:cNvPr id="77" name="Image 1" descr=""/>
        <xdr:cNvPicPr/>
      </xdr:nvPicPr>
      <xdr:blipFill>
        <a:blip r:embed="rId39"/>
        <a:stretch/>
      </xdr:blipFill>
      <xdr:spPr>
        <a:xfrm>
          <a:off x="9969840" y="125969400"/>
          <a:ext cx="597960" cy="687600"/>
        </a:xfrm>
        <a:prstGeom prst="rect">
          <a:avLst/>
        </a:prstGeom>
        <a:ln>
          <a:noFill/>
        </a:ln>
      </xdr:spPr>
    </xdr:pic>
    <xdr:clientData/>
  </xdr:twoCellAnchor>
  <xdr:twoCellAnchor editAs="absolute">
    <xdr:from>
      <xdr:col>7</xdr:col>
      <xdr:colOff>633600</xdr:colOff>
      <xdr:row>706</xdr:row>
      <xdr:rowOff>37440</xdr:rowOff>
    </xdr:from>
    <xdr:to>
      <xdr:col>8</xdr:col>
      <xdr:colOff>374040</xdr:colOff>
      <xdr:row>710</xdr:row>
      <xdr:rowOff>13680</xdr:rowOff>
    </xdr:to>
    <xdr:pic>
      <xdr:nvPicPr>
        <xdr:cNvPr id="78" name="Image 1" descr=""/>
        <xdr:cNvPicPr/>
      </xdr:nvPicPr>
      <xdr:blipFill>
        <a:blip r:embed="rId40"/>
        <a:stretch/>
      </xdr:blipFill>
      <xdr:spPr>
        <a:xfrm>
          <a:off x="10015560" y="118696680"/>
          <a:ext cx="607320" cy="687240"/>
        </a:xfrm>
        <a:prstGeom prst="rect">
          <a:avLst/>
        </a:prstGeom>
        <a:ln>
          <a:noFill/>
        </a:ln>
      </xdr:spPr>
    </xdr:pic>
    <xdr:clientData/>
  </xdr:twoCellAnchor>
  <xdr:twoCellAnchor editAs="oneCell">
    <xdr:from>
      <xdr:col>0</xdr:col>
      <xdr:colOff>0</xdr:colOff>
      <xdr:row>0</xdr:row>
      <xdr:rowOff>0</xdr:rowOff>
    </xdr:from>
    <xdr:to>
      <xdr:col>7</xdr:col>
      <xdr:colOff>723600</xdr:colOff>
      <xdr:row>53</xdr:row>
      <xdr:rowOff>66240</xdr:rowOff>
    </xdr:to>
    <xdr:sp>
      <xdr:nvSpPr>
        <xdr:cNvPr id="79" name="CustomShape 1" hidden="1"/>
        <xdr:cNvSpPr/>
      </xdr:nvSpPr>
      <xdr:spPr>
        <a:xfrm>
          <a:off x="0" y="0"/>
          <a:ext cx="10105560" cy="9587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723600</xdr:colOff>
      <xdr:row>53</xdr:row>
      <xdr:rowOff>66240</xdr:rowOff>
    </xdr:to>
    <xdr:sp>
      <xdr:nvSpPr>
        <xdr:cNvPr id="80" name="CustomShape 1" hidden="1"/>
        <xdr:cNvSpPr/>
      </xdr:nvSpPr>
      <xdr:spPr>
        <a:xfrm>
          <a:off x="0" y="0"/>
          <a:ext cx="10105560" cy="9587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81" name="CustomShape 1" hidden="1"/>
        <xdr:cNvSpPr/>
      </xdr:nvSpPr>
      <xdr:spPr>
        <a:xfrm>
          <a:off x="0" y="0"/>
          <a:ext cx="9905400" cy="9587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82" name="CustomShape 1" hidden="1"/>
        <xdr:cNvSpPr/>
      </xdr:nvSpPr>
      <xdr:spPr>
        <a:xfrm>
          <a:off x="0" y="0"/>
          <a:ext cx="9905400" cy="9587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83"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84"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85"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86"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87"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88"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89"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90"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91"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92"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93"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523440</xdr:colOff>
      <xdr:row>53</xdr:row>
      <xdr:rowOff>66240</xdr:rowOff>
    </xdr:to>
    <xdr:sp>
      <xdr:nvSpPr>
        <xdr:cNvPr id="94" name="CustomShape 1"/>
        <xdr:cNvSpPr/>
      </xdr:nvSpPr>
      <xdr:spPr>
        <a:xfrm>
          <a:off x="0" y="0"/>
          <a:ext cx="9905400" cy="9587880"/>
        </a:xfr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5400</xdr:colOff>
      <xdr:row>29</xdr:row>
      <xdr:rowOff>15120</xdr:rowOff>
    </xdr:from>
    <xdr:to>
      <xdr:col>11</xdr:col>
      <xdr:colOff>437040</xdr:colOff>
      <xdr:row>55</xdr:row>
      <xdr:rowOff>232560</xdr:rowOff>
    </xdr:to>
    <xdr:sp>
      <xdr:nvSpPr>
        <xdr:cNvPr id="95" name="CustomShape 1"/>
        <xdr:cNvSpPr/>
      </xdr:nvSpPr>
      <xdr:spPr>
        <a:xfrm>
          <a:off x="7225200" y="5882400"/>
          <a:ext cx="6070320" cy="417996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2: Esto no prohíbe ni debería desanimar a los autores a proporcionar entrada de ratón u otros métodos de entrada de datos adicionales a la operabilidad a través del teclado.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
            </a:rPr>
            <a:t>https://www.w3.org/TR/WCAG/#keyboard</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344160</xdr:colOff>
      <xdr:row>634</xdr:row>
      <xdr:rowOff>60840</xdr:rowOff>
    </xdr:from>
    <xdr:to>
      <xdr:col>11</xdr:col>
      <xdr:colOff>413280</xdr:colOff>
      <xdr:row>656</xdr:row>
      <xdr:rowOff>52200</xdr:rowOff>
    </xdr:to>
    <xdr:sp>
      <xdr:nvSpPr>
        <xdr:cNvPr id="96" name="CustomShape 1"/>
        <xdr:cNvSpPr/>
      </xdr:nvSpPr>
      <xdr:spPr>
        <a:xfrm>
          <a:off x="7192440" y="102270240"/>
          <a:ext cx="6079320" cy="334404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t>
          </a:r>
          <a:r>
            <a:rPr b="0" lang="es-ES" sz="1500" spc="-1" strike="noStrike">
              <a:solidFill>
                <a:srgbClr val="000000"/>
              </a:solidFill>
              <a:uFill>
                <a:solidFill>
                  <a:srgbClr val="ffffff"/>
                </a:solidFill>
              </a:uFill>
              <a:latin typeface="Arial"/>
              <a:ea typeface="Linux Libertine G"/>
            </a:rPr>
            <a:t>- Interfaz compatible: el movimiento se utiliza para operar la funcionalidad a través de una interfaz compatible de accesibilidad;</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t>
          </a:r>
          <a:r>
            <a:rPr b="0" lang="es-ES" sz="1500" spc="-1" strike="noStrike">
              <a:solidFill>
                <a:srgbClr val="000000"/>
              </a:solidFill>
              <a:uFill>
                <a:solidFill>
                  <a:srgbClr val="ffffff"/>
                </a:solidFill>
              </a:uFill>
              <a:latin typeface="Arial"/>
              <a:ea typeface="Linux Libertine G"/>
            </a:rPr>
            <a:t>- Esencial: el movimiento es esencial para la función y hacerlo invalidaría la actividad.</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2"/>
            </a:rPr>
            <a:t>https://www.w3.org/TR/WCAG/#motion-actuation</a:t>
          </a:r>
          <a:endParaRPr b="0" lang="es-ES" sz="1200" spc="-1" strike="noStrike">
            <a:solidFill>
              <a:srgbClr val="000000"/>
            </a:solidFill>
            <a:uFill>
              <a:solidFill>
                <a:srgbClr val="ffffff"/>
              </a:solidFill>
            </a:uFill>
            <a:latin typeface="Times New Roman"/>
          </a:endParaRPr>
        </a:p>
        <a:p>
          <a:r>
            <a:rPr b="0" lang="es-ES" sz="1100" spc="-1" strike="noStrike">
              <a:solidFill>
                <a:srgbClr val="000000"/>
              </a:solidFill>
              <a:uFill>
                <a:solidFill>
                  <a:srgbClr val="ffffff"/>
                </a:solidFill>
              </a:uFill>
              <a:latin typeface="Arial"/>
              <a:ea typeface="Linux Libertine G"/>
            </a:rPr>
            <a:t>	</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332280</xdr:colOff>
      <xdr:row>596</xdr:row>
      <xdr:rowOff>87120</xdr:rowOff>
    </xdr:from>
    <xdr:to>
      <xdr:col>11</xdr:col>
      <xdr:colOff>413280</xdr:colOff>
      <xdr:row>609</xdr:row>
      <xdr:rowOff>95040</xdr:rowOff>
    </xdr:to>
    <xdr:sp>
      <xdr:nvSpPr>
        <xdr:cNvPr id="97" name="CustomShape 1"/>
        <xdr:cNvSpPr/>
      </xdr:nvSpPr>
      <xdr:spPr>
        <a:xfrm>
          <a:off x="7180560" y="96248160"/>
          <a:ext cx="6091200" cy="198900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Para los componentes de la interfaz de usuario con etiquetas que incluyen texto o imágenes de texto, el nombre contiene el texto que se presenta visualmente.</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3"/>
            </a:rPr>
            <a:t>https://www.w3.org/TR/WCAG/#label-in-name</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558</xdr:row>
      <xdr:rowOff>2520</xdr:rowOff>
    </xdr:from>
    <xdr:to>
      <xdr:col>11</xdr:col>
      <xdr:colOff>476280</xdr:colOff>
      <xdr:row>585</xdr:row>
      <xdr:rowOff>153360</xdr:rowOff>
    </xdr:to>
    <xdr:sp>
      <xdr:nvSpPr>
        <xdr:cNvPr id="98" name="CustomShape 1"/>
        <xdr:cNvSpPr/>
      </xdr:nvSpPr>
      <xdr:spPr>
        <a:xfrm>
          <a:off x="7225200" y="90089640"/>
          <a:ext cx="6109560" cy="426564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Para la funcionalidad que puede operarse con un solo puntero, al menos uno de los siguientes es verdadero: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Sin evento descendente: el evento descendente del puntero no se utiliza para ejecutar ninguna parte de la función;</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Inversión ascendente: el evento ascendente invierte cualquier resultado del evento descendente anterior;</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Esencial: completar la función en el evento descendente es esencial.</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4"/>
            </a:rPr>
            <a:t>https://www.w3.org/TR/WCAG/#pointer-cancellation</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341280</xdr:colOff>
      <xdr:row>520</xdr:row>
      <xdr:rowOff>100800</xdr:rowOff>
    </xdr:from>
    <xdr:to>
      <xdr:col>11</xdr:col>
      <xdr:colOff>413280</xdr:colOff>
      <xdr:row>533</xdr:row>
      <xdr:rowOff>32400</xdr:rowOff>
    </xdr:to>
    <xdr:sp>
      <xdr:nvSpPr>
        <xdr:cNvPr id="99" name="CustomShape 1"/>
        <xdr:cNvSpPr/>
      </xdr:nvSpPr>
      <xdr:spPr>
        <a:xfrm>
          <a:off x="7189560" y="84139560"/>
          <a:ext cx="6082200" cy="191304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5"/>
            </a:rPr>
            <a:t>https://www.w3.org/TR/WCAG/#pointer-gestures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355320</xdr:colOff>
      <xdr:row>483</xdr:row>
      <xdr:rowOff>45360</xdr:rowOff>
    </xdr:from>
    <xdr:to>
      <xdr:col>11</xdr:col>
      <xdr:colOff>413280</xdr:colOff>
      <xdr:row>493</xdr:row>
      <xdr:rowOff>10800</xdr:rowOff>
    </xdr:to>
    <xdr:sp>
      <xdr:nvSpPr>
        <xdr:cNvPr id="100" name="CustomShape 1"/>
        <xdr:cNvSpPr/>
      </xdr:nvSpPr>
      <xdr:spPr>
        <a:xfrm>
          <a:off x="7203600" y="78188400"/>
          <a:ext cx="6068160" cy="14893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Cualquier interfaz de usuario operable por teclado tiene una forma de operar en la cuál el indicador del foco del teclado resulta visible. (Nivel AA)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6"/>
            </a:rPr>
            <a:t>https://www.w3.org/TR/WCAG/#focus-visible</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446</xdr:row>
      <xdr:rowOff>2880</xdr:rowOff>
    </xdr:from>
    <xdr:to>
      <xdr:col>11</xdr:col>
      <xdr:colOff>417600</xdr:colOff>
      <xdr:row>454</xdr:row>
      <xdr:rowOff>60120</xdr:rowOff>
    </xdr:to>
    <xdr:sp>
      <xdr:nvSpPr>
        <xdr:cNvPr id="101" name="CustomShape 1"/>
        <xdr:cNvSpPr/>
      </xdr:nvSpPr>
      <xdr:spPr>
        <a:xfrm>
          <a:off x="7225200" y="72249840"/>
          <a:ext cx="6050880" cy="127656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Los encabezados y etiquetas describen el tema o propósito. (Nivel AA)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7"/>
            </a:rPr>
            <a:t>https://www.w3.org/TR/WCAG/#headings-and-labels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360</xdr:colOff>
      <xdr:row>408</xdr:row>
      <xdr:rowOff>1440</xdr:rowOff>
    </xdr:from>
    <xdr:to>
      <xdr:col>11</xdr:col>
      <xdr:colOff>413280</xdr:colOff>
      <xdr:row>417</xdr:row>
      <xdr:rowOff>119160</xdr:rowOff>
    </xdr:to>
    <xdr:sp>
      <xdr:nvSpPr>
        <xdr:cNvPr id="102" name="CustomShape 1"/>
        <xdr:cNvSpPr/>
      </xdr:nvSpPr>
      <xdr:spPr>
        <a:xfrm>
          <a:off x="7220160" y="66200040"/>
          <a:ext cx="6051600" cy="14893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Se proporciona más de un camino para localizar una página web dentro de un conjunto de páginas web, excepto cuando la página es el resultado, o un paso intermedio, de un proceso. (Nivel AA)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pPr algn="just">
            <a:lnSpc>
              <a:spcPct val="100000"/>
            </a:lnSpc>
          </a:pPr>
          <a:r>
            <a:rPr b="1" lang="es-ES" sz="1500" spc="-1" strike="noStrike" u="sng">
              <a:solidFill>
                <a:srgbClr val="0000ff"/>
              </a:solidFill>
              <a:uFill>
                <a:solidFill>
                  <a:srgbClr val="ffffff"/>
                </a:solidFill>
              </a:uFill>
              <a:latin typeface="Arial"/>
              <a:ea typeface="Linux Libertine G"/>
              <a:hlinkClick r:id="rId8"/>
            </a:rPr>
            <a:t>https://www.w3.org/TR/WCAG/#multiple-ways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354960</xdr:colOff>
      <xdr:row>369</xdr:row>
      <xdr:rowOff>23760</xdr:rowOff>
    </xdr:from>
    <xdr:to>
      <xdr:col>11</xdr:col>
      <xdr:colOff>413280</xdr:colOff>
      <xdr:row>382</xdr:row>
      <xdr:rowOff>20880</xdr:rowOff>
    </xdr:to>
    <xdr:sp>
      <xdr:nvSpPr>
        <xdr:cNvPr id="103" name="CustomShape 1"/>
        <xdr:cNvSpPr/>
      </xdr:nvSpPr>
      <xdr:spPr>
        <a:xfrm>
          <a:off x="7203240" y="60021720"/>
          <a:ext cx="6068520" cy="197820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9"/>
            </a:rPr>
            <a:t>https://www.w3.org/TR/WCAG/#link-purpose-in-context</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331</xdr:row>
      <xdr:rowOff>143640</xdr:rowOff>
    </xdr:from>
    <xdr:to>
      <xdr:col>11</xdr:col>
      <xdr:colOff>439200</xdr:colOff>
      <xdr:row>344</xdr:row>
      <xdr:rowOff>75600</xdr:rowOff>
    </xdr:to>
    <xdr:sp>
      <xdr:nvSpPr>
        <xdr:cNvPr id="104" name="CustomShape 1"/>
        <xdr:cNvSpPr/>
      </xdr:nvSpPr>
      <xdr:spPr>
        <a:xfrm>
          <a:off x="7225200" y="54093240"/>
          <a:ext cx="6072480" cy="191304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0"/>
            </a:rPr>
            <a:t>https://www.w3.org/TR/WCAG/#focus-order</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320400</xdr:colOff>
      <xdr:row>293</xdr:row>
      <xdr:rowOff>108720</xdr:rowOff>
    </xdr:from>
    <xdr:to>
      <xdr:col>11</xdr:col>
      <xdr:colOff>413280</xdr:colOff>
      <xdr:row>302</xdr:row>
      <xdr:rowOff>13680</xdr:rowOff>
    </xdr:to>
    <xdr:sp>
      <xdr:nvSpPr>
        <xdr:cNvPr id="105" name="CustomShape 1"/>
        <xdr:cNvSpPr/>
      </xdr:nvSpPr>
      <xdr:spPr>
        <a:xfrm>
          <a:off x="7168680" y="48009600"/>
          <a:ext cx="6103080" cy="127656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Las páginas web tienen títulos que describen su temática o propósito.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1"/>
            </a:rPr>
            <a:t>https://www.w3.org/TR/WCAG/#page-titled</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343800</xdr:colOff>
      <xdr:row>256</xdr:row>
      <xdr:rowOff>146160</xdr:rowOff>
    </xdr:from>
    <xdr:to>
      <xdr:col>11</xdr:col>
      <xdr:colOff>413280</xdr:colOff>
      <xdr:row>265</xdr:row>
      <xdr:rowOff>51120</xdr:rowOff>
    </xdr:to>
    <xdr:sp>
      <xdr:nvSpPr>
        <xdr:cNvPr id="106" name="CustomShape 1"/>
        <xdr:cNvSpPr/>
      </xdr:nvSpPr>
      <xdr:spPr>
        <a:xfrm>
          <a:off x="7192080" y="42151320"/>
          <a:ext cx="6079680" cy="127656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Existe un mecanismo para evitar los bloques de contenido que se repiten en múltiples páginas web.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2"/>
            </a:rPr>
            <a:t>https://www.w3.org/TR/WCAG/#bypass-blocks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217</xdr:row>
      <xdr:rowOff>62280</xdr:rowOff>
    </xdr:from>
    <xdr:to>
      <xdr:col>11</xdr:col>
      <xdr:colOff>453600</xdr:colOff>
      <xdr:row>239</xdr:row>
      <xdr:rowOff>105480</xdr:rowOff>
    </xdr:to>
    <xdr:sp>
      <xdr:nvSpPr>
        <xdr:cNvPr id="107" name="CustomShape 1"/>
        <xdr:cNvSpPr/>
      </xdr:nvSpPr>
      <xdr:spPr>
        <a:xfrm>
          <a:off x="7225200" y="35866440"/>
          <a:ext cx="6086880" cy="339624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Las páginas web no contienen nada que destelle más de tres veces en un segundo, o el destello está por debajo del umbral de destello general y de destello rojo.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3"/>
            </a:rPr>
            <a:t>https://www.w3.org/TR/WCAG/#three-flashes-or-below-threshold</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178</xdr:row>
      <xdr:rowOff>76680</xdr:rowOff>
    </xdr:from>
    <xdr:to>
      <xdr:col>11</xdr:col>
      <xdr:colOff>450720</xdr:colOff>
      <xdr:row>205</xdr:row>
      <xdr:rowOff>63000</xdr:rowOff>
    </xdr:to>
    <xdr:sp>
      <xdr:nvSpPr>
        <xdr:cNvPr id="108" name="CustomShape 1"/>
        <xdr:cNvSpPr/>
      </xdr:nvSpPr>
      <xdr:spPr>
        <a:xfrm>
          <a:off x="7225200" y="29680200"/>
          <a:ext cx="6084000" cy="41011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Para la información que tiene movimiento, parpadeo, se desplaza o se actualiza automáticamente, se cumplen todos los casos siguientes: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Actualización automática: Para toda información que se actualiza automáticamente, que (1) se inicia automáticamente y (2) se presenta …</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4"/>
            </a:rPr>
            <a:t>https://www.w3.org/TR/WCAG/#pause-stop-hide</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140</xdr:row>
      <xdr:rowOff>45000</xdr:rowOff>
    </xdr:from>
    <xdr:to>
      <xdr:col>11</xdr:col>
      <xdr:colOff>439200</xdr:colOff>
      <xdr:row>168</xdr:row>
      <xdr:rowOff>126720</xdr:rowOff>
    </xdr:to>
    <xdr:sp>
      <xdr:nvSpPr>
        <xdr:cNvPr id="109" name="CustomShape 1"/>
        <xdr:cNvSpPr/>
      </xdr:nvSpPr>
      <xdr:spPr>
        <a:xfrm>
          <a:off x="7225200" y="23600160"/>
          <a:ext cx="6072480" cy="434880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Para cada límite de tiempo impuesto por el contenido, se cumple al menos uno de los siguientes casos: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Apagar: El usuario puede detener el límite de tiempo antes de alcanzar el límite de tiempo; o</a:t>
          </a:r>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Ajustar: El usuario puede ajustar el límite de tiempo antes de alcanzar dicho límite en un rango amplio que es, al menos, diez veces mayor al tiempo fijado originalmente; o</a:t>
          </a:r>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t>
          </a:r>
          <a:r>
            <a:rPr b="0" lang="es-ES" sz="1500" spc="-1" strike="noStrike">
              <a:solidFill>
                <a:srgbClr val="000000"/>
              </a:solidFill>
              <a:uFill>
                <a:solidFill>
                  <a:srgbClr val="ffffff"/>
                </a:solidFill>
              </a:uFill>
              <a:latin typeface="Arial"/>
              <a:ea typeface="Linux Libertine G"/>
            </a:rPr>
            <a:t>- Excepción por ser esencial: El límite de tiempo es esencial y, si se extendiera, invalidaría la actividad; o</a:t>
          </a:r>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a:t>
          </a:r>
          <a:r>
            <a:rPr b="0" lang="es-ES" sz="1500" spc="-1" strike="noStrike">
              <a:solidFill>
                <a:srgbClr val="000000"/>
              </a:solidFill>
              <a:uFill>
                <a:solidFill>
                  <a:srgbClr val="ffffff"/>
                </a:solidFill>
              </a:uFill>
              <a:latin typeface="Arial"/>
              <a:ea typeface="Linux Libertine G"/>
            </a:rPr>
            <a:t>- Excepción de 20 horas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5"/>
            </a:rPr>
            <a:t>https://www.w3.org/TR/WCAG/#timing-adjustable</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102</xdr:row>
      <xdr:rowOff>103320</xdr:rowOff>
    </xdr:from>
    <xdr:to>
      <xdr:col>11</xdr:col>
      <xdr:colOff>450720</xdr:colOff>
      <xdr:row>127</xdr:row>
      <xdr:rowOff>31320</xdr:rowOff>
    </xdr:to>
    <xdr:sp>
      <xdr:nvSpPr>
        <xdr:cNvPr id="110" name="CustomShape 1"/>
        <xdr:cNvSpPr/>
      </xdr:nvSpPr>
      <xdr:spPr>
        <a:xfrm>
          <a:off x="7225200" y="17610120"/>
          <a:ext cx="6084000" cy="3737880"/>
        </a:xfrm>
        <a:prstGeom prst="rect">
          <a:avLst/>
        </a:prstGeom>
        <a:solidFill>
          <a:srgbClr val="dddddd"/>
        </a:solidFill>
        <a:ln>
          <a:noFill/>
        </a:ln>
      </xdr:spPr>
      <xdr:style>
        <a:lnRef idx="0"/>
        <a:fillRef idx="0"/>
        <a:effectRef idx="0"/>
        <a:fontRef idx="minor"/>
      </xdr:style>
      <xdr:txBody>
        <a:bodyPr lIns="0" rIns="0" tIns="0" bIns="0"/>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En el caso de que para activar los elementos de interacción (enlaces, botones, etc.) se empleen </a:t>
          </a:r>
          <a:r>
            <a:rPr b="1" lang="es-ES" sz="1500" spc="-1" strike="noStrike">
              <a:solidFill>
                <a:srgbClr val="000000"/>
              </a:solidFill>
              <a:uFill>
                <a:solidFill>
                  <a:srgbClr val="ffffff"/>
                </a:solidFill>
              </a:uFill>
              <a:latin typeface="Arial"/>
              <a:ea typeface="Linux Libertine G"/>
            </a:rPr>
            <a:t>atajos de teclado usando una única letra</a:t>
          </a:r>
          <a:r>
            <a:rPr b="0" lang="es-ES" sz="1500" spc="-1" strike="noStrike">
              <a:solidFill>
                <a:srgbClr val="000000"/>
              </a:solidFill>
              <a:uFill>
                <a:solidFill>
                  <a:srgbClr val="ffffff"/>
                </a:solidFill>
              </a:uFill>
              <a:latin typeface="Arial"/>
              <a:ea typeface="Linux Libertine G"/>
            </a:rPr>
            <a:t>, signo de puntuación, número o símbolo entonces se debe cumplir al menos una de las siguientes condiciones: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Existe un mecanismo que permite </a:t>
          </a:r>
          <a:r>
            <a:rPr b="1" lang="es-ES" sz="1500" spc="-1" strike="noStrike">
              <a:solidFill>
                <a:srgbClr val="000000"/>
              </a:solidFill>
              <a:uFill>
                <a:solidFill>
                  <a:srgbClr val="ffffff"/>
                </a:solidFill>
              </a:uFill>
              <a:latin typeface="Arial"/>
              <a:ea typeface="Linux Libertine G"/>
            </a:rPr>
            <a:t>desactivar </a:t>
          </a:r>
          <a:r>
            <a:rPr b="0" lang="es-ES" sz="1500" spc="-1" strike="noStrike">
              <a:solidFill>
                <a:srgbClr val="000000"/>
              </a:solidFill>
              <a:uFill>
                <a:solidFill>
                  <a:srgbClr val="ffffff"/>
                </a:solidFill>
              </a:uFill>
              <a:latin typeface="Arial"/>
              <a:ea typeface="Linux Libertine G"/>
            </a:rPr>
            <a:t>el atajo de teclado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Existe un mecanismo que permite </a:t>
          </a:r>
          <a:r>
            <a:rPr b="1" lang="es-ES" sz="1500" spc="-1" strike="noStrike">
              <a:solidFill>
                <a:srgbClr val="000000"/>
              </a:solidFill>
              <a:uFill>
                <a:solidFill>
                  <a:srgbClr val="ffffff"/>
                </a:solidFill>
              </a:uFill>
              <a:latin typeface="Arial"/>
              <a:ea typeface="Linux Libertine G"/>
            </a:rPr>
            <a:t>reasignar </a:t>
          </a:r>
          <a:r>
            <a:rPr b="0" lang="es-ES" sz="1500" spc="-1" strike="noStrike">
              <a:solidFill>
                <a:srgbClr val="000000"/>
              </a:solidFill>
              <a:uFill>
                <a:solidFill>
                  <a:srgbClr val="ffffff"/>
                </a:solidFill>
              </a:uFill>
              <a:latin typeface="Arial"/>
              <a:ea typeface="Linux Libertine G"/>
            </a:rPr>
            <a:t>el atajo de teclado para emplear en su lugar otra tecla no imprimible (ej, </a:t>
          </a:r>
          <a:r>
            <a:rPr b="0" i="1" lang="es-ES" sz="1500" spc="-1" strike="noStrike">
              <a:solidFill>
                <a:srgbClr val="000000"/>
              </a:solidFill>
              <a:uFill>
                <a:solidFill>
                  <a:srgbClr val="ffffff"/>
                </a:solidFill>
              </a:uFill>
              <a:latin typeface="Arial"/>
              <a:ea typeface="Linux Libertine G"/>
            </a:rPr>
            <a:t>Ctrl</a:t>
          </a:r>
          <a:r>
            <a:rPr b="0" lang="es-ES" sz="1500" spc="-1" strike="noStrike">
              <a:solidFill>
                <a:srgbClr val="000000"/>
              </a:solidFill>
              <a:uFill>
                <a:solidFill>
                  <a:srgbClr val="ffffff"/>
                </a:solidFill>
              </a:uFill>
              <a:latin typeface="Arial"/>
              <a:ea typeface="Linux Libertine G"/>
            </a:rPr>
            <a:t>, </a:t>
          </a:r>
          <a:r>
            <a:rPr b="0" i="1" lang="es-ES" sz="1500" spc="-1" strike="noStrike">
              <a:solidFill>
                <a:srgbClr val="000000"/>
              </a:solidFill>
              <a:uFill>
                <a:solidFill>
                  <a:srgbClr val="ffffff"/>
                </a:solidFill>
              </a:uFill>
              <a:latin typeface="Arial"/>
              <a:ea typeface="Linux Libertine G"/>
            </a:rPr>
            <a:t>Alt</a:t>
          </a:r>
          <a:r>
            <a:rPr b="0" lang="es-ES" sz="1500" spc="-1" strike="noStrike">
              <a:solidFill>
                <a:srgbClr val="000000"/>
              </a:solidFill>
              <a:uFill>
                <a:solidFill>
                  <a:srgbClr val="ffffff"/>
                </a:solidFill>
              </a:uFill>
              <a:latin typeface="Arial"/>
              <a:ea typeface="Linux Libertine G"/>
            </a:rPr>
            <a:t>, etc.)</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El atajo de teclado </a:t>
          </a:r>
          <a:r>
            <a:rPr b="1" lang="es-ES" sz="1500" spc="-1" strike="noStrike">
              <a:solidFill>
                <a:srgbClr val="000000"/>
              </a:solidFill>
              <a:uFill>
                <a:solidFill>
                  <a:srgbClr val="ffffff"/>
                </a:solidFill>
              </a:uFill>
              <a:latin typeface="Arial"/>
              <a:ea typeface="Linux Libertine G"/>
            </a:rPr>
            <a:t>sólo se puede activar cuando el componente</a:t>
          </a:r>
          <a:r>
            <a:rPr b="0" lang="es-ES" sz="1500" spc="-1" strike="noStrike">
              <a:solidFill>
                <a:srgbClr val="000000"/>
              </a:solidFill>
              <a:uFill>
                <a:solidFill>
                  <a:srgbClr val="ffffff"/>
                </a:solidFill>
              </a:uFill>
              <a:latin typeface="Arial"/>
              <a:ea typeface="Linux Libertine G"/>
            </a:rPr>
            <a:t> </a:t>
          </a:r>
          <a:r>
            <a:rPr b="1" lang="es-ES" sz="1500" spc="-1" strike="noStrike">
              <a:solidFill>
                <a:srgbClr val="000000"/>
              </a:solidFill>
              <a:uFill>
                <a:solidFill>
                  <a:srgbClr val="ffffff"/>
                </a:solidFill>
              </a:uFill>
              <a:latin typeface="Arial"/>
              <a:ea typeface="Linux Libertine G"/>
            </a:rPr>
            <a:t>tiene el foco</a:t>
          </a:r>
          <a:r>
            <a:rPr b="0" lang="es-ES" sz="1500" spc="-1" strike="noStrike">
              <a:solidFill>
                <a:srgbClr val="000000"/>
              </a:solidFill>
              <a:uFill>
                <a:solidFill>
                  <a:srgbClr val="ffffff"/>
                </a:solidFill>
              </a:uFill>
              <a:latin typeface="Arial"/>
              <a:ea typeface="Linux Libertine G"/>
            </a:rPr>
            <a:t> del teclado.</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6"/>
            </a:rPr>
            <a:t>https://www.w3.org/TR/WCAG/#character-key-shortcuts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5400</xdr:colOff>
      <xdr:row>64</xdr:row>
      <xdr:rowOff>108000</xdr:rowOff>
    </xdr:from>
    <xdr:to>
      <xdr:col>11</xdr:col>
      <xdr:colOff>417960</xdr:colOff>
      <xdr:row>84</xdr:row>
      <xdr:rowOff>105480</xdr:rowOff>
    </xdr:to>
    <xdr:sp>
      <xdr:nvSpPr>
        <xdr:cNvPr id="111" name="CustomShape 1"/>
        <xdr:cNvSpPr/>
      </xdr:nvSpPr>
      <xdr:spPr>
        <a:xfrm>
          <a:off x="7225200" y="11566440"/>
          <a:ext cx="6051240" cy="304560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7"/>
            </a:rPr>
            <a:t>https://www.w3.org/TR/WCAG/#no-keyboard-trap</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8</xdr:col>
      <xdr:colOff>4680</xdr:colOff>
      <xdr:row>24</xdr:row>
      <xdr:rowOff>79920</xdr:rowOff>
    </xdr:from>
    <xdr:to>
      <xdr:col>8</xdr:col>
      <xdr:colOff>580680</xdr:colOff>
      <xdr:row>29</xdr:row>
      <xdr:rowOff>10440</xdr:rowOff>
    </xdr:to>
    <xdr:pic>
      <xdr:nvPicPr>
        <xdr:cNvPr id="112" name="Image 1" descr=""/>
        <xdr:cNvPicPr/>
      </xdr:nvPicPr>
      <xdr:blipFill>
        <a:blip r:embed="rId18"/>
        <a:stretch/>
      </xdr:blipFill>
      <xdr:spPr>
        <a:xfrm>
          <a:off x="10015200" y="5185080"/>
          <a:ext cx="576000" cy="692640"/>
        </a:xfrm>
        <a:prstGeom prst="rect">
          <a:avLst/>
        </a:prstGeom>
        <a:ln>
          <a:noFill/>
        </a:ln>
      </xdr:spPr>
    </xdr:pic>
    <xdr:clientData/>
  </xdr:twoCellAnchor>
  <xdr:twoCellAnchor editAs="absolute">
    <xdr:from>
      <xdr:col>8</xdr:col>
      <xdr:colOff>3960</xdr:colOff>
      <xdr:row>60</xdr:row>
      <xdr:rowOff>22680</xdr:rowOff>
    </xdr:from>
    <xdr:to>
      <xdr:col>8</xdr:col>
      <xdr:colOff>579960</xdr:colOff>
      <xdr:row>64</xdr:row>
      <xdr:rowOff>105840</xdr:rowOff>
    </xdr:to>
    <xdr:pic>
      <xdr:nvPicPr>
        <xdr:cNvPr id="113" name="Image 1" descr=""/>
        <xdr:cNvPicPr/>
      </xdr:nvPicPr>
      <xdr:blipFill>
        <a:blip r:embed="rId19"/>
        <a:stretch/>
      </xdr:blipFill>
      <xdr:spPr>
        <a:xfrm>
          <a:off x="10014480" y="10871640"/>
          <a:ext cx="576000" cy="692640"/>
        </a:xfrm>
        <a:prstGeom prst="rect">
          <a:avLst/>
        </a:prstGeom>
        <a:ln>
          <a:noFill/>
        </a:ln>
      </xdr:spPr>
    </xdr:pic>
    <xdr:clientData/>
  </xdr:twoCellAnchor>
  <xdr:twoCellAnchor editAs="absolute">
    <xdr:from>
      <xdr:col>7</xdr:col>
      <xdr:colOff>824400</xdr:colOff>
      <xdr:row>98</xdr:row>
      <xdr:rowOff>19800</xdr:rowOff>
    </xdr:from>
    <xdr:to>
      <xdr:col>8</xdr:col>
      <xdr:colOff>612720</xdr:colOff>
      <xdr:row>102</xdr:row>
      <xdr:rowOff>102960</xdr:rowOff>
    </xdr:to>
    <xdr:pic>
      <xdr:nvPicPr>
        <xdr:cNvPr id="114" name="Image 1" descr=""/>
        <xdr:cNvPicPr/>
      </xdr:nvPicPr>
      <xdr:blipFill>
        <a:blip r:embed="rId20"/>
        <a:stretch/>
      </xdr:blipFill>
      <xdr:spPr>
        <a:xfrm>
          <a:off x="9968400" y="16917120"/>
          <a:ext cx="654840" cy="692640"/>
        </a:xfrm>
        <a:prstGeom prst="rect">
          <a:avLst/>
        </a:prstGeom>
        <a:ln>
          <a:noFill/>
        </a:ln>
      </xdr:spPr>
    </xdr:pic>
    <xdr:clientData/>
  </xdr:twoCellAnchor>
  <xdr:twoCellAnchor editAs="absolute">
    <xdr:from>
      <xdr:col>7</xdr:col>
      <xdr:colOff>824760</xdr:colOff>
      <xdr:row>135</xdr:row>
      <xdr:rowOff>139680</xdr:rowOff>
    </xdr:from>
    <xdr:to>
      <xdr:col>8</xdr:col>
      <xdr:colOff>613080</xdr:colOff>
      <xdr:row>140</xdr:row>
      <xdr:rowOff>70560</xdr:rowOff>
    </xdr:to>
    <xdr:pic>
      <xdr:nvPicPr>
        <xdr:cNvPr id="115" name="Image 1" descr=""/>
        <xdr:cNvPicPr/>
      </xdr:nvPicPr>
      <xdr:blipFill>
        <a:blip r:embed="rId21"/>
        <a:stretch/>
      </xdr:blipFill>
      <xdr:spPr>
        <a:xfrm>
          <a:off x="9968760" y="22932720"/>
          <a:ext cx="654840" cy="693000"/>
        </a:xfrm>
        <a:prstGeom prst="rect">
          <a:avLst/>
        </a:prstGeom>
        <a:ln>
          <a:noFill/>
        </a:ln>
      </xdr:spPr>
    </xdr:pic>
    <xdr:clientData/>
  </xdr:twoCellAnchor>
  <xdr:twoCellAnchor editAs="absolute">
    <xdr:from>
      <xdr:col>8</xdr:col>
      <xdr:colOff>3960</xdr:colOff>
      <xdr:row>174</xdr:row>
      <xdr:rowOff>40320</xdr:rowOff>
    </xdr:from>
    <xdr:to>
      <xdr:col>8</xdr:col>
      <xdr:colOff>624600</xdr:colOff>
      <xdr:row>178</xdr:row>
      <xdr:rowOff>123120</xdr:rowOff>
    </xdr:to>
    <xdr:pic>
      <xdr:nvPicPr>
        <xdr:cNvPr id="116" name="Image 1" descr=""/>
        <xdr:cNvPicPr/>
      </xdr:nvPicPr>
      <xdr:blipFill>
        <a:blip r:embed="rId22"/>
        <a:stretch/>
      </xdr:blipFill>
      <xdr:spPr>
        <a:xfrm>
          <a:off x="10014480" y="29034360"/>
          <a:ext cx="620640" cy="692280"/>
        </a:xfrm>
        <a:prstGeom prst="rect">
          <a:avLst/>
        </a:prstGeom>
        <a:ln>
          <a:noFill/>
        </a:ln>
      </xdr:spPr>
    </xdr:pic>
    <xdr:clientData/>
  </xdr:twoCellAnchor>
  <xdr:twoCellAnchor editAs="absolute">
    <xdr:from>
      <xdr:col>8</xdr:col>
      <xdr:colOff>42120</xdr:colOff>
      <xdr:row>212</xdr:row>
      <xdr:rowOff>131040</xdr:rowOff>
    </xdr:from>
    <xdr:to>
      <xdr:col>8</xdr:col>
      <xdr:colOff>662760</xdr:colOff>
      <xdr:row>217</xdr:row>
      <xdr:rowOff>61920</xdr:rowOff>
    </xdr:to>
    <xdr:pic>
      <xdr:nvPicPr>
        <xdr:cNvPr id="117" name="Image 1" descr=""/>
        <xdr:cNvPicPr/>
      </xdr:nvPicPr>
      <xdr:blipFill>
        <a:blip r:embed="rId23"/>
        <a:stretch/>
      </xdr:blipFill>
      <xdr:spPr>
        <a:xfrm>
          <a:off x="10052640" y="35173440"/>
          <a:ext cx="620640" cy="692640"/>
        </a:xfrm>
        <a:prstGeom prst="rect">
          <a:avLst/>
        </a:prstGeom>
        <a:ln>
          <a:noFill/>
        </a:ln>
      </xdr:spPr>
    </xdr:pic>
    <xdr:clientData/>
  </xdr:twoCellAnchor>
  <xdr:twoCellAnchor editAs="absolute">
    <xdr:from>
      <xdr:col>7</xdr:col>
      <xdr:colOff>825120</xdr:colOff>
      <xdr:row>251</xdr:row>
      <xdr:rowOff>136800</xdr:rowOff>
    </xdr:from>
    <xdr:to>
      <xdr:col>8</xdr:col>
      <xdr:colOff>575280</xdr:colOff>
      <xdr:row>256</xdr:row>
      <xdr:rowOff>67320</xdr:rowOff>
    </xdr:to>
    <xdr:pic>
      <xdr:nvPicPr>
        <xdr:cNvPr id="118" name="Image 1" descr=""/>
        <xdr:cNvPicPr/>
      </xdr:nvPicPr>
      <xdr:blipFill>
        <a:blip r:embed="rId24"/>
        <a:stretch/>
      </xdr:blipFill>
      <xdr:spPr>
        <a:xfrm>
          <a:off x="9969120" y="41379840"/>
          <a:ext cx="616680" cy="692640"/>
        </a:xfrm>
        <a:prstGeom prst="rect">
          <a:avLst/>
        </a:prstGeom>
        <a:ln>
          <a:noFill/>
        </a:ln>
      </xdr:spPr>
    </xdr:pic>
    <xdr:clientData/>
  </xdr:twoCellAnchor>
  <xdr:twoCellAnchor editAs="absolute">
    <xdr:from>
      <xdr:col>7</xdr:col>
      <xdr:colOff>825120</xdr:colOff>
      <xdr:row>289</xdr:row>
      <xdr:rowOff>32400</xdr:rowOff>
    </xdr:from>
    <xdr:to>
      <xdr:col>8</xdr:col>
      <xdr:colOff>575280</xdr:colOff>
      <xdr:row>293</xdr:row>
      <xdr:rowOff>115560</xdr:rowOff>
    </xdr:to>
    <xdr:pic>
      <xdr:nvPicPr>
        <xdr:cNvPr id="119" name="Image 1" descr=""/>
        <xdr:cNvPicPr/>
      </xdr:nvPicPr>
      <xdr:blipFill>
        <a:blip r:embed="rId25"/>
        <a:stretch/>
      </xdr:blipFill>
      <xdr:spPr>
        <a:xfrm>
          <a:off x="9969120" y="47323800"/>
          <a:ext cx="616680" cy="692640"/>
        </a:xfrm>
        <a:prstGeom prst="rect">
          <a:avLst/>
        </a:prstGeom>
        <a:ln>
          <a:noFill/>
        </a:ln>
      </xdr:spPr>
    </xdr:pic>
    <xdr:clientData/>
  </xdr:twoCellAnchor>
  <xdr:twoCellAnchor editAs="absolute">
    <xdr:from>
      <xdr:col>8</xdr:col>
      <xdr:colOff>6120</xdr:colOff>
      <xdr:row>327</xdr:row>
      <xdr:rowOff>67320</xdr:rowOff>
    </xdr:from>
    <xdr:to>
      <xdr:col>8</xdr:col>
      <xdr:colOff>601200</xdr:colOff>
      <xdr:row>332</xdr:row>
      <xdr:rowOff>3960</xdr:rowOff>
    </xdr:to>
    <xdr:pic>
      <xdr:nvPicPr>
        <xdr:cNvPr id="120" name="Image 1" descr=""/>
        <xdr:cNvPicPr/>
      </xdr:nvPicPr>
      <xdr:blipFill>
        <a:blip r:embed="rId26"/>
        <a:stretch/>
      </xdr:blipFill>
      <xdr:spPr>
        <a:xfrm>
          <a:off x="10016640" y="53407080"/>
          <a:ext cx="595080" cy="698760"/>
        </a:xfrm>
        <a:prstGeom prst="rect">
          <a:avLst/>
        </a:prstGeom>
        <a:ln>
          <a:noFill/>
        </a:ln>
      </xdr:spPr>
    </xdr:pic>
    <xdr:clientData/>
  </xdr:twoCellAnchor>
  <xdr:twoCellAnchor editAs="absolute">
    <xdr:from>
      <xdr:col>7</xdr:col>
      <xdr:colOff>825120</xdr:colOff>
      <xdr:row>364</xdr:row>
      <xdr:rowOff>99720</xdr:rowOff>
    </xdr:from>
    <xdr:to>
      <xdr:col>8</xdr:col>
      <xdr:colOff>575280</xdr:colOff>
      <xdr:row>369</xdr:row>
      <xdr:rowOff>30600</xdr:rowOff>
    </xdr:to>
    <xdr:pic>
      <xdr:nvPicPr>
        <xdr:cNvPr id="121" name="Image 1" descr=""/>
        <xdr:cNvPicPr/>
      </xdr:nvPicPr>
      <xdr:blipFill>
        <a:blip r:embed="rId27"/>
        <a:stretch/>
      </xdr:blipFill>
      <xdr:spPr>
        <a:xfrm>
          <a:off x="9969120" y="59335560"/>
          <a:ext cx="616680" cy="693000"/>
        </a:xfrm>
        <a:prstGeom prst="rect">
          <a:avLst/>
        </a:prstGeom>
        <a:ln>
          <a:noFill/>
        </a:ln>
      </xdr:spPr>
    </xdr:pic>
    <xdr:clientData/>
  </xdr:twoCellAnchor>
  <xdr:twoCellAnchor editAs="absolute">
    <xdr:from>
      <xdr:col>7</xdr:col>
      <xdr:colOff>825120</xdr:colOff>
      <xdr:row>403</xdr:row>
      <xdr:rowOff>72000</xdr:rowOff>
    </xdr:from>
    <xdr:to>
      <xdr:col>8</xdr:col>
      <xdr:colOff>575280</xdr:colOff>
      <xdr:row>408</xdr:row>
      <xdr:rowOff>2520</xdr:rowOff>
    </xdr:to>
    <xdr:pic>
      <xdr:nvPicPr>
        <xdr:cNvPr id="122" name="Image 1" descr=""/>
        <xdr:cNvPicPr/>
      </xdr:nvPicPr>
      <xdr:blipFill>
        <a:blip r:embed="rId28"/>
        <a:stretch/>
      </xdr:blipFill>
      <xdr:spPr>
        <a:xfrm>
          <a:off x="9969120" y="65508480"/>
          <a:ext cx="616680" cy="692640"/>
        </a:xfrm>
        <a:prstGeom prst="rect">
          <a:avLst/>
        </a:prstGeom>
        <a:ln>
          <a:noFill/>
        </a:ln>
      </xdr:spPr>
    </xdr:pic>
    <xdr:clientData/>
  </xdr:twoCellAnchor>
  <xdr:twoCellAnchor editAs="absolute">
    <xdr:from>
      <xdr:col>8</xdr:col>
      <xdr:colOff>3600</xdr:colOff>
      <xdr:row>441</xdr:row>
      <xdr:rowOff>73080</xdr:rowOff>
    </xdr:from>
    <xdr:to>
      <xdr:col>8</xdr:col>
      <xdr:colOff>579600</xdr:colOff>
      <xdr:row>446</xdr:row>
      <xdr:rowOff>3960</xdr:rowOff>
    </xdr:to>
    <xdr:pic>
      <xdr:nvPicPr>
        <xdr:cNvPr id="123" name="Image 1" descr=""/>
        <xdr:cNvPicPr/>
      </xdr:nvPicPr>
      <xdr:blipFill>
        <a:blip r:embed="rId29"/>
        <a:stretch/>
      </xdr:blipFill>
      <xdr:spPr>
        <a:xfrm>
          <a:off x="10014120" y="71557920"/>
          <a:ext cx="576000" cy="693000"/>
        </a:xfrm>
        <a:prstGeom prst="rect">
          <a:avLst/>
        </a:prstGeom>
        <a:ln>
          <a:noFill/>
        </a:ln>
      </xdr:spPr>
    </xdr:pic>
    <xdr:clientData/>
  </xdr:twoCellAnchor>
  <xdr:twoCellAnchor editAs="absolute">
    <xdr:from>
      <xdr:col>7</xdr:col>
      <xdr:colOff>825120</xdr:colOff>
      <xdr:row>478</xdr:row>
      <xdr:rowOff>121320</xdr:rowOff>
    </xdr:from>
    <xdr:to>
      <xdr:col>8</xdr:col>
      <xdr:colOff>575280</xdr:colOff>
      <xdr:row>483</xdr:row>
      <xdr:rowOff>52200</xdr:rowOff>
    </xdr:to>
    <xdr:pic>
      <xdr:nvPicPr>
        <xdr:cNvPr id="124" name="Image 1" descr=""/>
        <xdr:cNvPicPr/>
      </xdr:nvPicPr>
      <xdr:blipFill>
        <a:blip r:embed="rId30"/>
        <a:stretch/>
      </xdr:blipFill>
      <xdr:spPr>
        <a:xfrm>
          <a:off x="9969120" y="77502240"/>
          <a:ext cx="616680" cy="693000"/>
        </a:xfrm>
        <a:prstGeom prst="rect">
          <a:avLst/>
        </a:prstGeom>
        <a:ln>
          <a:noFill/>
        </a:ln>
      </xdr:spPr>
    </xdr:pic>
    <xdr:clientData/>
  </xdr:twoCellAnchor>
  <xdr:twoCellAnchor editAs="absolute">
    <xdr:from>
      <xdr:col>7</xdr:col>
      <xdr:colOff>825120</xdr:colOff>
      <xdr:row>516</xdr:row>
      <xdr:rowOff>17280</xdr:rowOff>
    </xdr:from>
    <xdr:to>
      <xdr:col>8</xdr:col>
      <xdr:colOff>575280</xdr:colOff>
      <xdr:row>520</xdr:row>
      <xdr:rowOff>100440</xdr:rowOff>
    </xdr:to>
    <xdr:pic>
      <xdr:nvPicPr>
        <xdr:cNvPr id="125" name="Image 1" descr=""/>
        <xdr:cNvPicPr/>
      </xdr:nvPicPr>
      <xdr:blipFill>
        <a:blip r:embed="rId31"/>
        <a:stretch/>
      </xdr:blipFill>
      <xdr:spPr>
        <a:xfrm>
          <a:off x="9969120" y="83446560"/>
          <a:ext cx="616680" cy="692640"/>
        </a:xfrm>
        <a:prstGeom prst="rect">
          <a:avLst/>
        </a:prstGeom>
        <a:ln>
          <a:noFill/>
        </a:ln>
      </xdr:spPr>
    </xdr:pic>
    <xdr:clientData/>
  </xdr:twoCellAnchor>
  <xdr:twoCellAnchor editAs="absolute">
    <xdr:from>
      <xdr:col>8</xdr:col>
      <xdr:colOff>52920</xdr:colOff>
      <xdr:row>553</xdr:row>
      <xdr:rowOff>65520</xdr:rowOff>
    </xdr:from>
    <xdr:to>
      <xdr:col>8</xdr:col>
      <xdr:colOff>673560</xdr:colOff>
      <xdr:row>558</xdr:row>
      <xdr:rowOff>2160</xdr:rowOff>
    </xdr:to>
    <xdr:pic>
      <xdr:nvPicPr>
        <xdr:cNvPr id="126" name="Image 1" descr=""/>
        <xdr:cNvPicPr/>
      </xdr:nvPicPr>
      <xdr:blipFill>
        <a:blip r:embed="rId32"/>
        <a:stretch/>
      </xdr:blipFill>
      <xdr:spPr>
        <a:xfrm>
          <a:off x="10063440" y="89390880"/>
          <a:ext cx="620640" cy="698400"/>
        </a:xfrm>
        <a:prstGeom prst="rect">
          <a:avLst/>
        </a:prstGeom>
        <a:ln>
          <a:noFill/>
        </a:ln>
      </xdr:spPr>
    </xdr:pic>
    <xdr:clientData/>
  </xdr:twoCellAnchor>
  <xdr:twoCellAnchor editAs="absolute">
    <xdr:from>
      <xdr:col>7</xdr:col>
      <xdr:colOff>825120</xdr:colOff>
      <xdr:row>592</xdr:row>
      <xdr:rowOff>10800</xdr:rowOff>
    </xdr:from>
    <xdr:to>
      <xdr:col>8</xdr:col>
      <xdr:colOff>575280</xdr:colOff>
      <xdr:row>596</xdr:row>
      <xdr:rowOff>93960</xdr:rowOff>
    </xdr:to>
    <xdr:pic>
      <xdr:nvPicPr>
        <xdr:cNvPr id="127" name="Image 1" descr=""/>
        <xdr:cNvPicPr/>
      </xdr:nvPicPr>
      <xdr:blipFill>
        <a:blip r:embed="rId33"/>
        <a:stretch/>
      </xdr:blipFill>
      <xdr:spPr>
        <a:xfrm>
          <a:off x="9969120" y="95562360"/>
          <a:ext cx="616680" cy="692640"/>
        </a:xfrm>
        <a:prstGeom prst="rect">
          <a:avLst/>
        </a:prstGeom>
        <a:ln>
          <a:noFill/>
        </a:ln>
      </xdr:spPr>
    </xdr:pic>
    <xdr:clientData/>
  </xdr:twoCellAnchor>
  <xdr:twoCellAnchor editAs="absolute">
    <xdr:from>
      <xdr:col>7</xdr:col>
      <xdr:colOff>825120</xdr:colOff>
      <xdr:row>629</xdr:row>
      <xdr:rowOff>137160</xdr:rowOff>
    </xdr:from>
    <xdr:to>
      <xdr:col>8</xdr:col>
      <xdr:colOff>575280</xdr:colOff>
      <xdr:row>634</xdr:row>
      <xdr:rowOff>67680</xdr:rowOff>
    </xdr:to>
    <xdr:pic>
      <xdr:nvPicPr>
        <xdr:cNvPr id="128" name="Image 1" descr=""/>
        <xdr:cNvPicPr/>
      </xdr:nvPicPr>
      <xdr:blipFill>
        <a:blip r:embed="rId34"/>
        <a:stretch/>
      </xdr:blipFill>
      <xdr:spPr>
        <a:xfrm>
          <a:off x="9969120" y="101584440"/>
          <a:ext cx="616680" cy="692640"/>
        </a:xfrm>
        <a:prstGeom prst="rect">
          <a:avLst/>
        </a:prstGeom>
        <a:ln>
          <a:noFill/>
        </a:ln>
      </xdr:spPr>
    </xdr:pic>
    <xdr:clientData/>
  </xdr:twoCellAnchor>
  <xdr:twoCellAnchor editAs="oneCell">
    <xdr:from>
      <xdr:col>0</xdr:col>
      <xdr:colOff>0</xdr:colOff>
      <xdr:row>0</xdr:row>
      <xdr:rowOff>0</xdr:rowOff>
    </xdr:from>
    <xdr:to>
      <xdr:col>7</xdr:col>
      <xdr:colOff>752040</xdr:colOff>
      <xdr:row>53</xdr:row>
      <xdr:rowOff>56880</xdr:rowOff>
    </xdr:to>
    <xdr:sp>
      <xdr:nvSpPr>
        <xdr:cNvPr id="129" name="CustomShape 1" hidden="1"/>
        <xdr:cNvSpPr/>
      </xdr:nvSpPr>
      <xdr:spPr>
        <a:xfrm>
          <a:off x="0" y="0"/>
          <a:ext cx="9896040" cy="95817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0" name="CustomShape 1" hidden="1"/>
        <xdr:cNvSpPr/>
      </xdr:nvSpPr>
      <xdr:spPr>
        <a:xfrm>
          <a:off x="0" y="0"/>
          <a:ext cx="9896040" cy="95817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1" name="CustomShape 1" hidden="1"/>
        <xdr:cNvSpPr/>
      </xdr:nvSpPr>
      <xdr:spPr>
        <a:xfrm>
          <a:off x="0" y="0"/>
          <a:ext cx="9896040" cy="95817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2" name="CustomShape 1" hidden="1"/>
        <xdr:cNvSpPr/>
      </xdr:nvSpPr>
      <xdr:spPr>
        <a:xfrm>
          <a:off x="0" y="0"/>
          <a:ext cx="9896040" cy="95817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3"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4"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5"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6"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7"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8"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39"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40"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41"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42"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43"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752040</xdr:colOff>
      <xdr:row>53</xdr:row>
      <xdr:rowOff>56880</xdr:rowOff>
    </xdr:to>
    <xdr:sp>
      <xdr:nvSpPr>
        <xdr:cNvPr id="144" name="CustomShape 1"/>
        <xdr:cNvSpPr/>
      </xdr:nvSpPr>
      <xdr:spPr>
        <a:xfrm>
          <a:off x="0" y="0"/>
          <a:ext cx="9896040" cy="9581760"/>
        </a:xfrm>
        <a:solidFill>
          <a:srgbClr val="ffffff"/>
        </a:solidFill>
        <a:ln w="9360">
          <a:solidFill>
            <a:srgbClr val="000000"/>
          </a:solidFill>
          <a:round/>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2160</xdr:colOff>
      <xdr:row>30</xdr:row>
      <xdr:rowOff>145800</xdr:rowOff>
    </xdr:from>
    <xdr:to>
      <xdr:col>11</xdr:col>
      <xdr:colOff>209880</xdr:colOff>
      <xdr:row>38</xdr:row>
      <xdr:rowOff>10080</xdr:rowOff>
    </xdr:to>
    <xdr:sp>
      <xdr:nvSpPr>
        <xdr:cNvPr id="145" name="CustomShape 1"/>
        <xdr:cNvSpPr/>
      </xdr:nvSpPr>
      <xdr:spPr>
        <a:xfrm>
          <a:off x="7202880" y="6152760"/>
          <a:ext cx="5655960" cy="108360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ea typeface="Linux Libertine G"/>
            </a:rPr>
            <a:t>El idioma predeterminado de cada página web puede ser determinado por software.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
            </a:rPr>
            <a:t>https://www.w3.org/TR/WCAG/#language-of-page</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312120</xdr:colOff>
      <xdr:row>367</xdr:row>
      <xdr:rowOff>65160</xdr:rowOff>
    </xdr:from>
    <xdr:to>
      <xdr:col>11</xdr:col>
      <xdr:colOff>185760</xdr:colOff>
      <xdr:row>396</xdr:row>
      <xdr:rowOff>95040</xdr:rowOff>
    </xdr:to>
    <xdr:sp>
      <xdr:nvSpPr>
        <xdr:cNvPr id="146" name="CustomShape 1"/>
        <xdr:cNvSpPr/>
      </xdr:nvSpPr>
      <xdr:spPr>
        <a:xfrm>
          <a:off x="7141320" y="59745600"/>
          <a:ext cx="5693400" cy="444924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Reversible: El envío es reversible.</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Revisado: Se verifica la información para detectar errores en la entrada de datos y se proporciona al usuario una oportunidad de corregirlos.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 Confirmado: Se proporciona un mecanismo para revisar, confirmar y corregir la información antes de finalizar el envío de los datos.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2"/>
            </a:rPr>
            <a:t>https://www.w3.org/TR/WCAG/#error-prevention-legal-financial-data</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335880</xdr:colOff>
      <xdr:row>331</xdr:row>
      <xdr:rowOff>117720</xdr:rowOff>
    </xdr:from>
    <xdr:to>
      <xdr:col>11</xdr:col>
      <xdr:colOff>185760</xdr:colOff>
      <xdr:row>344</xdr:row>
      <xdr:rowOff>137520</xdr:rowOff>
    </xdr:to>
    <xdr:sp>
      <xdr:nvSpPr>
        <xdr:cNvPr id="147" name="CustomShape 1"/>
        <xdr:cNvSpPr/>
      </xdr:nvSpPr>
      <xdr:spPr>
        <a:xfrm>
          <a:off x="7165080" y="54054360"/>
          <a:ext cx="5669640" cy="200124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3"/>
            </a:rPr>
            <a:t>https://www.w3.org/TR/WCAG/#error-suggestion</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330120</xdr:colOff>
      <xdr:row>292</xdr:row>
      <xdr:rowOff>147600</xdr:rowOff>
    </xdr:from>
    <xdr:to>
      <xdr:col>11</xdr:col>
      <xdr:colOff>185760</xdr:colOff>
      <xdr:row>303</xdr:row>
      <xdr:rowOff>10080</xdr:rowOff>
    </xdr:to>
    <xdr:sp>
      <xdr:nvSpPr>
        <xdr:cNvPr id="148" name="CustomShape 1"/>
        <xdr:cNvSpPr/>
      </xdr:nvSpPr>
      <xdr:spPr>
        <a:xfrm>
          <a:off x="7159320" y="47883600"/>
          <a:ext cx="5675400" cy="153900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Se proporcionan etiquetas o instrucciones cuando el contenido requiere la introducción de datos por parte del usuario.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4"/>
            </a:rPr>
            <a:t>https://www.w3.org/TR/WCAG/#labels-or-instructions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324360</xdr:colOff>
      <xdr:row>255</xdr:row>
      <xdr:rowOff>90000</xdr:rowOff>
    </xdr:from>
    <xdr:to>
      <xdr:col>11</xdr:col>
      <xdr:colOff>185760</xdr:colOff>
      <xdr:row>265</xdr:row>
      <xdr:rowOff>55440</xdr:rowOff>
    </xdr:to>
    <xdr:sp>
      <xdr:nvSpPr>
        <xdr:cNvPr id="149" name="CustomShape 1"/>
        <xdr:cNvSpPr/>
      </xdr:nvSpPr>
      <xdr:spPr>
        <a:xfrm>
          <a:off x="7153560" y="41929920"/>
          <a:ext cx="5681160" cy="14893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Si se detecta automáticamente un error en la entrada de datos, el elemento erróneo es identificado y el error se describe al usuario mediante un texto.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a:solidFill>
                <a:srgbClr val="3465a4"/>
              </a:solidFill>
              <a:uFill>
                <a:solidFill>
                  <a:srgbClr val="ffffff"/>
                </a:solidFill>
              </a:uFill>
              <a:latin typeface="Arial"/>
              <a:ea typeface="Linux Libertine G"/>
            </a:rPr>
            <a:t>https://www.w3.org/TR/WCAG/#error-identification</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10440</xdr:colOff>
      <xdr:row>218</xdr:row>
      <xdr:rowOff>41760</xdr:rowOff>
    </xdr:from>
    <xdr:to>
      <xdr:col>11</xdr:col>
      <xdr:colOff>285480</xdr:colOff>
      <xdr:row>228</xdr:row>
      <xdr:rowOff>6840</xdr:rowOff>
    </xdr:to>
    <xdr:sp>
      <xdr:nvSpPr>
        <xdr:cNvPr id="150" name="CustomShape 1"/>
        <xdr:cNvSpPr/>
      </xdr:nvSpPr>
      <xdr:spPr>
        <a:xfrm>
          <a:off x="7211160" y="35985600"/>
          <a:ext cx="5723280" cy="148932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Los componentes que tienen la misma funcionalidad dentro de un conjunto de páginas web son identificados de manera coherente. (Nivel AA)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5"/>
            </a:rPr>
            <a:t>https://www.w3.org/TR/WCAG/#consistent-identification</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324000</xdr:colOff>
      <xdr:row>179</xdr:row>
      <xdr:rowOff>108720</xdr:rowOff>
    </xdr:from>
    <xdr:to>
      <xdr:col>11</xdr:col>
      <xdr:colOff>185760</xdr:colOff>
      <xdr:row>192</xdr:row>
      <xdr:rowOff>42480</xdr:rowOff>
    </xdr:to>
    <xdr:sp>
      <xdr:nvSpPr>
        <xdr:cNvPr id="151" name="CustomShape 1"/>
        <xdr:cNvSpPr/>
      </xdr:nvSpPr>
      <xdr:spPr>
        <a:xfrm>
          <a:off x="7153200" y="29851920"/>
          <a:ext cx="5681520" cy="191484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6"/>
            </a:rPr>
            <a:t>https://www.w3.org/TR/WCAG/#consistent-navigation</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335520</xdr:colOff>
      <xdr:row>140</xdr:row>
      <xdr:rowOff>84960</xdr:rowOff>
    </xdr:from>
    <xdr:to>
      <xdr:col>11</xdr:col>
      <xdr:colOff>185760</xdr:colOff>
      <xdr:row>151</xdr:row>
      <xdr:rowOff>110880</xdr:rowOff>
    </xdr:to>
    <xdr:sp>
      <xdr:nvSpPr>
        <xdr:cNvPr id="152" name="CustomShape 1"/>
        <xdr:cNvSpPr/>
      </xdr:nvSpPr>
      <xdr:spPr>
        <a:xfrm>
          <a:off x="7164720" y="23627520"/>
          <a:ext cx="5670000" cy="1702080"/>
        </a:xfrm>
        <a:prstGeom prst="rect">
          <a:avLst/>
        </a:prstGeom>
        <a:solidFill>
          <a:srgbClr val="dddddd"/>
        </a:solidFill>
        <a:ln>
          <a:noFill/>
        </a:ln>
      </xdr:spPr>
      <xdr:style>
        <a:lnRef idx="0"/>
        <a:fillRef idx="0"/>
        <a:effectRef idx="0"/>
        <a:fontRef idx="minor"/>
      </xdr:style>
      <xdr:txBody>
        <a:bodyPr lIns="108000" rIns="108000" tIns="108000" bIns="108000"/>
        <a:p>
          <a:r>
            <a:rPr b="0" lang="es-ES" sz="1500" spc="-1" strike="noStrike">
              <a:solidFill>
                <a:srgbClr val="000000"/>
              </a:solidFill>
              <a:uFill>
                <a:solidFill>
                  <a:srgbClr val="ffffff"/>
                </a:solidFill>
              </a:u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7"/>
            </a:rPr>
            <a:t>https://www.w3.org/TR/WCAG/#on-input</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312840</xdr:colOff>
      <xdr:row>103</xdr:row>
      <xdr:rowOff>68040</xdr:rowOff>
    </xdr:from>
    <xdr:to>
      <xdr:col>11</xdr:col>
      <xdr:colOff>198000</xdr:colOff>
      <xdr:row>111</xdr:row>
      <xdr:rowOff>137520</xdr:rowOff>
    </xdr:to>
    <xdr:sp>
      <xdr:nvSpPr>
        <xdr:cNvPr id="153" name="CustomShape 1"/>
        <xdr:cNvSpPr/>
      </xdr:nvSpPr>
      <xdr:spPr>
        <a:xfrm>
          <a:off x="7142040" y="17714520"/>
          <a:ext cx="5704920" cy="128880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ea typeface="Linux Libertine G"/>
            </a:rPr>
            <a:t>Cuando cualquier componente recibe el foco, no inicia ningún cambio en el contexto.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8"/>
            </a:rPr>
            <a:t>https://www.w3.org/TR/WCAG/#on-focus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335520</xdr:colOff>
      <xdr:row>65</xdr:row>
      <xdr:rowOff>92880</xdr:rowOff>
    </xdr:from>
    <xdr:to>
      <xdr:col>11</xdr:col>
      <xdr:colOff>185760</xdr:colOff>
      <xdr:row>76</xdr:row>
      <xdr:rowOff>137520</xdr:rowOff>
    </xdr:to>
    <xdr:sp>
      <xdr:nvSpPr>
        <xdr:cNvPr id="154" name="CustomShape 1"/>
        <xdr:cNvSpPr/>
      </xdr:nvSpPr>
      <xdr:spPr>
        <a:xfrm>
          <a:off x="7164720" y="11691000"/>
          <a:ext cx="5670000" cy="172116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9"/>
            </a:rPr>
            <a:t>https://www.w3.org/TR/WCAG/#language-of-parts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7</xdr:col>
      <xdr:colOff>749880</xdr:colOff>
      <xdr:row>26</xdr:row>
      <xdr:rowOff>66960</xdr:rowOff>
    </xdr:from>
    <xdr:to>
      <xdr:col>8</xdr:col>
      <xdr:colOff>534960</xdr:colOff>
      <xdr:row>30</xdr:row>
      <xdr:rowOff>145800</xdr:rowOff>
    </xdr:to>
    <xdr:pic>
      <xdr:nvPicPr>
        <xdr:cNvPr id="155" name="Image 1" descr=""/>
        <xdr:cNvPicPr/>
      </xdr:nvPicPr>
      <xdr:blipFill>
        <a:blip r:embed="rId10"/>
        <a:stretch/>
      </xdr:blipFill>
      <xdr:spPr>
        <a:xfrm>
          <a:off x="9836640" y="5464440"/>
          <a:ext cx="604080" cy="688320"/>
        </a:xfrm>
        <a:prstGeom prst="rect">
          <a:avLst/>
        </a:prstGeom>
        <a:ln>
          <a:noFill/>
        </a:ln>
      </xdr:spPr>
    </xdr:pic>
    <xdr:clientData/>
  </xdr:twoCellAnchor>
  <xdr:twoCellAnchor editAs="absolute">
    <xdr:from>
      <xdr:col>7</xdr:col>
      <xdr:colOff>669960</xdr:colOff>
      <xdr:row>60</xdr:row>
      <xdr:rowOff>122400</xdr:rowOff>
    </xdr:from>
    <xdr:to>
      <xdr:col>8</xdr:col>
      <xdr:colOff>455040</xdr:colOff>
      <xdr:row>65</xdr:row>
      <xdr:rowOff>52920</xdr:rowOff>
    </xdr:to>
    <xdr:pic>
      <xdr:nvPicPr>
        <xdr:cNvPr id="156" name="Image 1" descr=""/>
        <xdr:cNvPicPr/>
      </xdr:nvPicPr>
      <xdr:blipFill>
        <a:blip r:embed="rId11"/>
        <a:stretch/>
      </xdr:blipFill>
      <xdr:spPr>
        <a:xfrm>
          <a:off x="9756720" y="10958400"/>
          <a:ext cx="604080" cy="692640"/>
        </a:xfrm>
        <a:prstGeom prst="rect">
          <a:avLst/>
        </a:prstGeom>
        <a:ln>
          <a:noFill/>
        </a:ln>
      </xdr:spPr>
    </xdr:pic>
    <xdr:clientData/>
  </xdr:twoCellAnchor>
  <xdr:twoCellAnchor editAs="absolute">
    <xdr:from>
      <xdr:col>7</xdr:col>
      <xdr:colOff>669960</xdr:colOff>
      <xdr:row>98</xdr:row>
      <xdr:rowOff>18360</xdr:rowOff>
    </xdr:from>
    <xdr:to>
      <xdr:col>8</xdr:col>
      <xdr:colOff>455040</xdr:colOff>
      <xdr:row>102</xdr:row>
      <xdr:rowOff>101520</xdr:rowOff>
    </xdr:to>
    <xdr:pic>
      <xdr:nvPicPr>
        <xdr:cNvPr id="157" name="Image 1" descr=""/>
        <xdr:cNvPicPr/>
      </xdr:nvPicPr>
      <xdr:blipFill>
        <a:blip r:embed="rId12"/>
        <a:stretch/>
      </xdr:blipFill>
      <xdr:spPr>
        <a:xfrm>
          <a:off x="9756720" y="16902720"/>
          <a:ext cx="604080" cy="693000"/>
        </a:xfrm>
        <a:prstGeom prst="rect">
          <a:avLst/>
        </a:prstGeom>
        <a:ln>
          <a:noFill/>
        </a:ln>
      </xdr:spPr>
    </xdr:pic>
    <xdr:clientData/>
  </xdr:twoCellAnchor>
  <xdr:twoCellAnchor editAs="absolute">
    <xdr:from>
      <xdr:col>7</xdr:col>
      <xdr:colOff>680760</xdr:colOff>
      <xdr:row>135</xdr:row>
      <xdr:rowOff>72360</xdr:rowOff>
    </xdr:from>
    <xdr:to>
      <xdr:col>8</xdr:col>
      <xdr:colOff>465840</xdr:colOff>
      <xdr:row>140</xdr:row>
      <xdr:rowOff>2880</xdr:rowOff>
    </xdr:to>
    <xdr:pic>
      <xdr:nvPicPr>
        <xdr:cNvPr id="158" name="Image 1" descr=""/>
        <xdr:cNvPicPr/>
      </xdr:nvPicPr>
      <xdr:blipFill>
        <a:blip r:embed="rId13"/>
        <a:stretch/>
      </xdr:blipFill>
      <xdr:spPr>
        <a:xfrm>
          <a:off x="9767520" y="22852800"/>
          <a:ext cx="604080" cy="692640"/>
        </a:xfrm>
        <a:prstGeom prst="rect">
          <a:avLst/>
        </a:prstGeom>
        <a:ln>
          <a:noFill/>
        </a:ln>
      </xdr:spPr>
    </xdr:pic>
    <xdr:clientData/>
  </xdr:twoCellAnchor>
  <xdr:twoCellAnchor editAs="absolute">
    <xdr:from>
      <xdr:col>7</xdr:col>
      <xdr:colOff>680760</xdr:colOff>
      <xdr:row>174</xdr:row>
      <xdr:rowOff>38520</xdr:rowOff>
    </xdr:from>
    <xdr:to>
      <xdr:col>8</xdr:col>
      <xdr:colOff>465840</xdr:colOff>
      <xdr:row>178</xdr:row>
      <xdr:rowOff>121680</xdr:rowOff>
    </xdr:to>
    <xdr:pic>
      <xdr:nvPicPr>
        <xdr:cNvPr id="159" name="Image 1" descr=""/>
        <xdr:cNvPicPr/>
      </xdr:nvPicPr>
      <xdr:blipFill>
        <a:blip r:embed="rId14"/>
        <a:stretch/>
      </xdr:blipFill>
      <xdr:spPr>
        <a:xfrm>
          <a:off x="9767520" y="29019600"/>
          <a:ext cx="604080" cy="693000"/>
        </a:xfrm>
        <a:prstGeom prst="rect">
          <a:avLst/>
        </a:prstGeom>
        <a:ln>
          <a:noFill/>
        </a:ln>
      </xdr:spPr>
    </xdr:pic>
    <xdr:clientData/>
  </xdr:twoCellAnchor>
  <xdr:twoCellAnchor editAs="absolute">
    <xdr:from>
      <xdr:col>7</xdr:col>
      <xdr:colOff>780480</xdr:colOff>
      <xdr:row>213</xdr:row>
      <xdr:rowOff>10800</xdr:rowOff>
    </xdr:from>
    <xdr:to>
      <xdr:col>8</xdr:col>
      <xdr:colOff>565560</xdr:colOff>
      <xdr:row>217</xdr:row>
      <xdr:rowOff>93600</xdr:rowOff>
    </xdr:to>
    <xdr:pic>
      <xdr:nvPicPr>
        <xdr:cNvPr id="160" name="Image 1" descr=""/>
        <xdr:cNvPicPr/>
      </xdr:nvPicPr>
      <xdr:blipFill>
        <a:blip r:embed="rId15"/>
        <a:stretch/>
      </xdr:blipFill>
      <xdr:spPr>
        <a:xfrm>
          <a:off x="9867240" y="35192880"/>
          <a:ext cx="604080" cy="692280"/>
        </a:xfrm>
        <a:prstGeom prst="rect">
          <a:avLst/>
        </a:prstGeom>
        <a:ln>
          <a:noFill/>
        </a:ln>
      </xdr:spPr>
    </xdr:pic>
    <xdr:clientData/>
  </xdr:twoCellAnchor>
  <xdr:twoCellAnchor editAs="absolute">
    <xdr:from>
      <xdr:col>7</xdr:col>
      <xdr:colOff>645840</xdr:colOff>
      <xdr:row>250</xdr:row>
      <xdr:rowOff>59040</xdr:rowOff>
    </xdr:from>
    <xdr:to>
      <xdr:col>8</xdr:col>
      <xdr:colOff>430920</xdr:colOff>
      <xdr:row>254</xdr:row>
      <xdr:rowOff>143640</xdr:rowOff>
    </xdr:to>
    <xdr:pic>
      <xdr:nvPicPr>
        <xdr:cNvPr id="161" name="Image 1" descr=""/>
        <xdr:cNvPicPr/>
      </xdr:nvPicPr>
      <xdr:blipFill>
        <a:blip r:embed="rId16"/>
        <a:stretch/>
      </xdr:blipFill>
      <xdr:spPr>
        <a:xfrm>
          <a:off x="9732600" y="41136840"/>
          <a:ext cx="604080" cy="694440"/>
        </a:xfrm>
        <a:prstGeom prst="rect">
          <a:avLst/>
        </a:prstGeom>
        <a:ln>
          <a:noFill/>
        </a:ln>
      </xdr:spPr>
    </xdr:pic>
    <xdr:clientData/>
  </xdr:twoCellAnchor>
  <xdr:twoCellAnchor editAs="absolute">
    <xdr:from>
      <xdr:col>7</xdr:col>
      <xdr:colOff>693360</xdr:colOff>
      <xdr:row>287</xdr:row>
      <xdr:rowOff>107280</xdr:rowOff>
    </xdr:from>
    <xdr:to>
      <xdr:col>8</xdr:col>
      <xdr:colOff>478440</xdr:colOff>
      <xdr:row>292</xdr:row>
      <xdr:rowOff>37800</xdr:rowOff>
    </xdr:to>
    <xdr:pic>
      <xdr:nvPicPr>
        <xdr:cNvPr id="162" name="Image 1" descr=""/>
        <xdr:cNvPicPr/>
      </xdr:nvPicPr>
      <xdr:blipFill>
        <a:blip r:embed="rId17"/>
        <a:stretch/>
      </xdr:blipFill>
      <xdr:spPr>
        <a:xfrm>
          <a:off x="9780120" y="47081160"/>
          <a:ext cx="604080" cy="692640"/>
        </a:xfrm>
        <a:prstGeom prst="rect">
          <a:avLst/>
        </a:prstGeom>
        <a:ln>
          <a:noFill/>
        </a:ln>
      </xdr:spPr>
    </xdr:pic>
    <xdr:clientData/>
  </xdr:twoCellAnchor>
  <xdr:twoCellAnchor editAs="absolute">
    <xdr:from>
      <xdr:col>7</xdr:col>
      <xdr:colOff>693360</xdr:colOff>
      <xdr:row>326</xdr:row>
      <xdr:rowOff>79200</xdr:rowOff>
    </xdr:from>
    <xdr:to>
      <xdr:col>8</xdr:col>
      <xdr:colOff>478440</xdr:colOff>
      <xdr:row>331</xdr:row>
      <xdr:rowOff>10080</xdr:rowOff>
    </xdr:to>
    <xdr:pic>
      <xdr:nvPicPr>
        <xdr:cNvPr id="163" name="Image 1" descr=""/>
        <xdr:cNvPicPr/>
      </xdr:nvPicPr>
      <xdr:blipFill>
        <a:blip r:embed="rId18"/>
        <a:stretch/>
      </xdr:blipFill>
      <xdr:spPr>
        <a:xfrm>
          <a:off x="9780120" y="53254080"/>
          <a:ext cx="604080" cy="692640"/>
        </a:xfrm>
        <a:prstGeom prst="rect">
          <a:avLst/>
        </a:prstGeom>
        <a:ln>
          <a:noFill/>
        </a:ln>
      </xdr:spPr>
    </xdr:pic>
    <xdr:clientData/>
  </xdr:twoCellAnchor>
  <xdr:twoCellAnchor editAs="absolute">
    <xdr:from>
      <xdr:col>7</xdr:col>
      <xdr:colOff>669600</xdr:colOff>
      <xdr:row>363</xdr:row>
      <xdr:rowOff>23760</xdr:rowOff>
    </xdr:from>
    <xdr:to>
      <xdr:col>8</xdr:col>
      <xdr:colOff>454680</xdr:colOff>
      <xdr:row>367</xdr:row>
      <xdr:rowOff>106920</xdr:rowOff>
    </xdr:to>
    <xdr:pic>
      <xdr:nvPicPr>
        <xdr:cNvPr id="164" name="Image 1" descr=""/>
        <xdr:cNvPicPr/>
      </xdr:nvPicPr>
      <xdr:blipFill>
        <a:blip r:embed="rId19"/>
        <a:stretch/>
      </xdr:blipFill>
      <xdr:spPr>
        <a:xfrm>
          <a:off x="9756360" y="59094360"/>
          <a:ext cx="604080" cy="693000"/>
        </a:xfrm>
        <a:prstGeom prst="rect">
          <a:avLst/>
        </a:prstGeom>
        <a:ln>
          <a:noFill/>
        </a:ln>
      </xdr:spPr>
    </xdr:pic>
    <xdr:clientData/>
  </xdr:twoCellAnchor>
  <xdr:twoCellAnchor editAs="oneCell">
    <xdr:from>
      <xdr:col>0</xdr:col>
      <xdr:colOff>0</xdr:colOff>
      <xdr:row>0</xdr:row>
      <xdr:rowOff>0</xdr:rowOff>
    </xdr:from>
    <xdr:to>
      <xdr:col>8</xdr:col>
      <xdr:colOff>18720</xdr:colOff>
      <xdr:row>53</xdr:row>
      <xdr:rowOff>56880</xdr:rowOff>
    </xdr:to>
    <xdr:sp>
      <xdr:nvSpPr>
        <xdr:cNvPr id="165" name="CustomShape 1" hidden="1"/>
        <xdr:cNvSpPr/>
      </xdr:nvSpPr>
      <xdr:spPr>
        <a:xfrm>
          <a:off x="0" y="0"/>
          <a:ext cx="9924480" cy="9569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66" name="CustomShape 1" hidden="1"/>
        <xdr:cNvSpPr/>
      </xdr:nvSpPr>
      <xdr:spPr>
        <a:xfrm>
          <a:off x="0" y="0"/>
          <a:ext cx="9924480" cy="9569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67" name="CustomShape 1" hidden="1"/>
        <xdr:cNvSpPr/>
      </xdr:nvSpPr>
      <xdr:spPr>
        <a:xfrm>
          <a:off x="0" y="0"/>
          <a:ext cx="9924480" cy="9569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68" name="CustomShape 1" hidden="1"/>
        <xdr:cNvSpPr/>
      </xdr:nvSpPr>
      <xdr:spPr>
        <a:xfrm>
          <a:off x="0" y="0"/>
          <a:ext cx="9924480" cy="9569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69"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0"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1"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2"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3"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4"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5"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6"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7"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8"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79"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8</xdr:col>
      <xdr:colOff>18720</xdr:colOff>
      <xdr:row>53</xdr:row>
      <xdr:rowOff>56880</xdr:rowOff>
    </xdr:to>
    <xdr:sp>
      <xdr:nvSpPr>
        <xdr:cNvPr id="180" name="CustomShape 1"/>
        <xdr:cNvSpPr/>
      </xdr:nvSpPr>
      <xdr:spPr>
        <a:xfrm>
          <a:off x="0" y="0"/>
          <a:ext cx="9924480" cy="9569160"/>
        </a:xfrm>
        <a:solidFill>
          <a:srgbClr val="ffffff"/>
        </a:solidFill>
        <a:ln w="9360">
          <a:solidFill>
            <a:srgbClr val="000000"/>
          </a:solidFill>
          <a:round/>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356040</xdr:colOff>
      <xdr:row>27</xdr:row>
      <xdr:rowOff>110520</xdr:rowOff>
    </xdr:from>
    <xdr:to>
      <xdr:col>11</xdr:col>
      <xdr:colOff>273600</xdr:colOff>
      <xdr:row>47</xdr:row>
      <xdr:rowOff>37800</xdr:rowOff>
    </xdr:to>
    <xdr:sp>
      <xdr:nvSpPr>
        <xdr:cNvPr id="181" name="CustomShape 1"/>
        <xdr:cNvSpPr/>
      </xdr:nvSpPr>
      <xdr:spPr>
        <a:xfrm>
          <a:off x="7185240" y="5711040"/>
          <a:ext cx="5861160" cy="297540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1"/>
            </a:rPr>
            <a:t>https://www.w3.org/TR/WCAG/#parsing</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4</xdr:col>
      <xdr:colOff>356040</xdr:colOff>
      <xdr:row>103</xdr:row>
      <xdr:rowOff>126360</xdr:rowOff>
    </xdr:from>
    <xdr:to>
      <xdr:col>11</xdr:col>
      <xdr:colOff>273600</xdr:colOff>
      <xdr:row>113</xdr:row>
      <xdr:rowOff>88560</xdr:rowOff>
    </xdr:to>
    <xdr:sp>
      <xdr:nvSpPr>
        <xdr:cNvPr id="182" name="CustomShape 1"/>
        <xdr:cNvSpPr/>
      </xdr:nvSpPr>
      <xdr:spPr>
        <a:xfrm>
          <a:off x="7185240" y="17823600"/>
          <a:ext cx="5861160" cy="148608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2"/>
            </a:rPr>
            <a:t>https://www.w3.org/TR/WCAG/#status-messages</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5</xdr:col>
      <xdr:colOff>23040</xdr:colOff>
      <xdr:row>64</xdr:row>
      <xdr:rowOff>21960</xdr:rowOff>
    </xdr:from>
    <xdr:to>
      <xdr:col>11</xdr:col>
      <xdr:colOff>318600</xdr:colOff>
      <xdr:row>89</xdr:row>
      <xdr:rowOff>137160</xdr:rowOff>
    </xdr:to>
    <xdr:sp>
      <xdr:nvSpPr>
        <xdr:cNvPr id="183" name="CustomShape 1"/>
        <xdr:cNvSpPr/>
      </xdr:nvSpPr>
      <xdr:spPr>
        <a:xfrm>
          <a:off x="7223760" y="11518560"/>
          <a:ext cx="5867640" cy="3925080"/>
        </a:xfrm>
        <a:prstGeom prst="rect">
          <a:avLst/>
        </a:prstGeom>
        <a:solidFill>
          <a:srgbClr val="dddddd"/>
        </a:solidFill>
        <a:ln>
          <a:noFill/>
        </a:ln>
      </xdr:spPr>
      <xdr:style>
        <a:lnRef idx="0"/>
        <a:fillRef idx="0"/>
        <a:effectRef idx="0"/>
        <a:fontRef idx="minor"/>
      </xdr:style>
      <xdr:txBody>
        <a:bodyPr lIns="0" rIns="0" tIns="0" bIns="0"/>
        <a:p>
          <a:r>
            <a:rPr b="0" lang="es-ES" sz="1500" spc="-1" strike="noStrike">
              <a:solidFill>
                <a:srgbClr val="000000"/>
              </a:solidFill>
              <a:uFill>
                <a:solidFill>
                  <a:srgbClr val="ffffff"/>
                </a:solidFill>
              </a:u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0" lang="es-ES" sz="1500" spc="-1" strike="noStrike">
              <a:solidFill>
                <a:srgbClr val="000000"/>
              </a:solidFill>
              <a:uFill>
                <a:solidFill>
                  <a:srgbClr val="ffffff"/>
                </a:solidFill>
              </a:u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endParaRPr b="0" lang="es-ES" sz="1200" spc="-1" strike="noStrike">
            <a:solidFill>
              <a:srgbClr val="000000"/>
            </a:solidFill>
            <a:uFill>
              <a:solidFill>
                <a:srgbClr val="ffffff"/>
              </a:solidFill>
            </a:uFill>
            <a:latin typeface="Times New Roman"/>
          </a:endParaRPr>
        </a:p>
        <a:p>
          <a:r>
            <a:rPr b="1" lang="es-ES" sz="1500" spc="-1" strike="noStrike" u="sng">
              <a:solidFill>
                <a:srgbClr val="0000ff"/>
              </a:solidFill>
              <a:uFill>
                <a:solidFill>
                  <a:srgbClr val="ffffff"/>
                </a:solidFill>
              </a:uFill>
              <a:latin typeface="Arial"/>
              <a:ea typeface="Linux Libertine G"/>
              <a:hlinkClick r:id="rId3"/>
            </a:rPr>
            <a:t>https://www.w3.org/TR/WCAG/#name-role-value</a:t>
          </a:r>
          <a:endParaRPr b="0" lang="es-ES" sz="1200" spc="-1" strike="noStrike">
            <a:solidFill>
              <a:srgbClr val="000000"/>
            </a:solidFill>
            <a:uFill>
              <a:solidFill>
                <a:srgbClr val="ffffff"/>
              </a:solidFill>
            </a:uFill>
            <a:latin typeface="Times New Roman"/>
          </a:endParaRPr>
        </a:p>
      </xdr:txBody>
    </xdr:sp>
    <xdr:clientData/>
  </xdr:twoCellAnchor>
  <xdr:twoCellAnchor editAs="absolute">
    <xdr:from>
      <xdr:col>7</xdr:col>
      <xdr:colOff>731880</xdr:colOff>
      <xdr:row>23</xdr:row>
      <xdr:rowOff>20160</xdr:rowOff>
    </xdr:from>
    <xdr:to>
      <xdr:col>8</xdr:col>
      <xdr:colOff>483120</xdr:colOff>
      <xdr:row>27</xdr:row>
      <xdr:rowOff>99360</xdr:rowOff>
    </xdr:to>
    <xdr:pic>
      <xdr:nvPicPr>
        <xdr:cNvPr id="184" name="Image 1" descr=""/>
        <xdr:cNvPicPr/>
      </xdr:nvPicPr>
      <xdr:blipFill>
        <a:blip r:embed="rId4"/>
        <a:stretch/>
      </xdr:blipFill>
      <xdr:spPr>
        <a:xfrm>
          <a:off x="9818640" y="5011200"/>
          <a:ext cx="608400" cy="688680"/>
        </a:xfrm>
        <a:prstGeom prst="rect">
          <a:avLst/>
        </a:prstGeom>
        <a:ln>
          <a:noFill/>
        </a:ln>
      </xdr:spPr>
    </xdr:pic>
    <xdr:clientData/>
  </xdr:twoCellAnchor>
  <xdr:twoCellAnchor editAs="absolute">
    <xdr:from>
      <xdr:col>7</xdr:col>
      <xdr:colOff>693720</xdr:colOff>
      <xdr:row>59</xdr:row>
      <xdr:rowOff>33840</xdr:rowOff>
    </xdr:from>
    <xdr:to>
      <xdr:col>8</xdr:col>
      <xdr:colOff>444960</xdr:colOff>
      <xdr:row>63</xdr:row>
      <xdr:rowOff>112680</xdr:rowOff>
    </xdr:to>
    <xdr:pic>
      <xdr:nvPicPr>
        <xdr:cNvPr id="185" name="Image 1" descr=""/>
        <xdr:cNvPicPr/>
      </xdr:nvPicPr>
      <xdr:blipFill>
        <a:blip r:embed="rId5"/>
        <a:stretch/>
      </xdr:blipFill>
      <xdr:spPr>
        <a:xfrm>
          <a:off x="9780480" y="10768320"/>
          <a:ext cx="608400" cy="688320"/>
        </a:xfrm>
        <a:prstGeom prst="rect">
          <a:avLst/>
        </a:prstGeom>
        <a:ln>
          <a:noFill/>
        </a:ln>
      </xdr:spPr>
    </xdr:pic>
    <xdr:clientData/>
  </xdr:twoCellAnchor>
  <xdr:twoCellAnchor editAs="absolute">
    <xdr:from>
      <xdr:col>7</xdr:col>
      <xdr:colOff>648720</xdr:colOff>
      <xdr:row>98</xdr:row>
      <xdr:rowOff>57600</xdr:rowOff>
    </xdr:from>
    <xdr:to>
      <xdr:col>8</xdr:col>
      <xdr:colOff>399960</xdr:colOff>
      <xdr:row>102</xdr:row>
      <xdr:rowOff>134640</xdr:rowOff>
    </xdr:to>
    <xdr:pic>
      <xdr:nvPicPr>
        <xdr:cNvPr id="186" name="Image 1" descr=""/>
        <xdr:cNvPicPr/>
      </xdr:nvPicPr>
      <xdr:blipFill>
        <a:blip r:embed="rId6"/>
        <a:stretch/>
      </xdr:blipFill>
      <xdr:spPr>
        <a:xfrm>
          <a:off x="9735480" y="16992720"/>
          <a:ext cx="608400" cy="686880"/>
        </a:xfrm>
        <a:prstGeom prst="rect">
          <a:avLst/>
        </a:prstGeom>
        <a:ln>
          <a:noFill/>
        </a:ln>
      </xdr:spPr>
    </xdr:pic>
    <xdr:clientData/>
  </xdr:twoCellAnchor>
  <xdr:twoCellAnchor editAs="oneCell">
    <xdr:from>
      <xdr:col>0</xdr:col>
      <xdr:colOff>0</xdr:colOff>
      <xdr:row>0</xdr:row>
      <xdr:rowOff>0</xdr:rowOff>
    </xdr:from>
    <xdr:to>
      <xdr:col>7</xdr:col>
      <xdr:colOff>856800</xdr:colOff>
      <xdr:row>53</xdr:row>
      <xdr:rowOff>104400</xdr:rowOff>
    </xdr:to>
    <xdr:sp>
      <xdr:nvSpPr>
        <xdr:cNvPr id="187" name="CustomShape 1" hidden="1"/>
        <xdr:cNvSpPr/>
      </xdr:nvSpPr>
      <xdr:spPr>
        <a:xfrm>
          <a:off x="0" y="0"/>
          <a:ext cx="9943560" cy="9667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104400</xdr:rowOff>
    </xdr:to>
    <xdr:sp>
      <xdr:nvSpPr>
        <xdr:cNvPr id="188" name="CustomShape 1" hidden="1"/>
        <xdr:cNvSpPr/>
      </xdr:nvSpPr>
      <xdr:spPr>
        <a:xfrm>
          <a:off x="0" y="0"/>
          <a:ext cx="9943560" cy="9667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89" name="CustomShape 1" hidden="1"/>
        <xdr:cNvSpPr/>
      </xdr:nvSpPr>
      <xdr:spPr>
        <a:xfrm>
          <a:off x="0" y="0"/>
          <a:ext cx="9943560" cy="95817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0" name="CustomShape 1" hidden="1"/>
        <xdr:cNvSpPr/>
      </xdr:nvSpPr>
      <xdr:spPr>
        <a:xfrm>
          <a:off x="0" y="0"/>
          <a:ext cx="9943560" cy="95817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1"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2"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3"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4"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5"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6"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7"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8"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199"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200"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201"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7</xdr:col>
      <xdr:colOff>856800</xdr:colOff>
      <xdr:row>53</xdr:row>
      <xdr:rowOff>18720</xdr:rowOff>
    </xdr:to>
    <xdr:sp>
      <xdr:nvSpPr>
        <xdr:cNvPr id="202" name="CustomShape 1"/>
        <xdr:cNvSpPr/>
      </xdr:nvSpPr>
      <xdr:spPr>
        <a:xfrm>
          <a:off x="0" y="0"/>
          <a:ext cx="9943560" cy="9581760"/>
        </a:xfrm>
        <a:solidFill>
          <a:srgbClr val="ffffff"/>
        </a:solidFill>
        <a:ln w="9360">
          <a:solidFill>
            <a:srgbClr val="000000"/>
          </a:solidFill>
          <a:round/>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266400</xdr:colOff>
      <xdr:row>58</xdr:row>
      <xdr:rowOff>132840</xdr:rowOff>
    </xdr:to>
    <xdr:sp>
      <xdr:nvSpPr>
        <xdr:cNvPr id="203" name="CustomShape 1" hidden="1"/>
        <xdr:cNvSpPr/>
      </xdr:nvSpPr>
      <xdr:spPr>
        <a:xfrm>
          <a:off x="0" y="0"/>
          <a:ext cx="9753120" cy="9708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04" name="CustomShape 1" hidden="1"/>
        <xdr:cNvSpPr/>
      </xdr:nvSpPr>
      <xdr:spPr>
        <a:xfrm>
          <a:off x="0" y="0"/>
          <a:ext cx="9753120" cy="9708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05"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06"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07"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08"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09"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0"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1"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2"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3"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4"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5"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6"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7"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8"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19"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12</xdr:col>
      <xdr:colOff>266400</xdr:colOff>
      <xdr:row>58</xdr:row>
      <xdr:rowOff>132840</xdr:rowOff>
    </xdr:to>
    <xdr:sp>
      <xdr:nvSpPr>
        <xdr:cNvPr id="220" name="CustomShape 1"/>
        <xdr:cNvSpPr/>
      </xdr:nvSpPr>
      <xdr:spPr>
        <a:xfrm>
          <a:off x="0" y="0"/>
          <a:ext cx="9753120" cy="9708480"/>
        </a:xfrm>
        <a:solidFill>
          <a:srgbClr val="ffffff"/>
        </a:solidFill>
        <a:ln w="9360">
          <a:solidFill>
            <a:srgbClr val="000000"/>
          </a:solidFill>
          <a:round/>
        </a:ln>
      </xdr:spPr>
      <xdr:style>
        <a:lnRef idx="0"/>
        <a:fillRef idx="0"/>
        <a:effectRef idx="0"/>
        <a:fontRef idx="minor"/>
      </xdr:style>
    </xdr:sp>
    <xdr:clientData/>
  </xdr:twoCellAnchor>
</xdr:wsDr>
</file>

<file path=xl/tables/table1.xml><?xml version="1.0" encoding="utf-8"?>
<table xmlns="http://schemas.openxmlformats.org/spreadsheetml/2006/main" id="1" name="Ambito_tematico" displayName="Ambito_tematico" ref="E9:E15" headerRowCount="1" totalsRowCount="0" totalsRowShown="0">
  <tableColumns count="1">
    <tableColumn id="1" name="Educación"/>
  </tableColumns>
</table>
</file>

<file path=xl/tables/table2.xml><?xml version="1.0" encoding="utf-8"?>
<table xmlns="http://schemas.openxmlformats.org/spreadsheetml/2006/main" id="2" name="Tipo_de_evaluación" displayName="Tipo_de_evaluación" ref="G9:G11" headerRowCount="1" totalsRowCount="0" totalsRowShown="0">
  <tableColumns count="1">
    <tableColumn id="1" name="Autoevaluacion con recursos propios"/>
  </tableColumns>
</table>
</file>

<file path=xl/tables/table3.xml><?xml version="1.0" encoding="utf-8"?>
<table xmlns="http://schemas.openxmlformats.org/spreadsheetml/2006/main" id="3" name="Tipo_de_sitio" displayName="Tipo_de_sitio" ref="Q9:Q10" headerRowCount="1" totalsRowCount="0" totalsRowShown="0">
  <tableColumns count="1">
    <tableColumn id="1" name="Sitio web"/>
  </tableColumns>
</tabl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www3.gobiernodecanarias.org/scs/gaptfformacion/" TargetMode="External"/><Relationship Id="rId2" Type="http://schemas.openxmlformats.org/officeDocument/2006/relationships/hyperlink" Target="https://www3.gobiernodecanarias.org/sanidad/scs/contenidoGenerico.jsp?idDocument=9090ca1f-a9bb-11de-ae50-15aa3b9230b7&amp;idCarpeta=ae273cd1-b385-11e9-82f7-8d5cff9227e6" TargetMode="External"/><Relationship Id="rId3" Type="http://schemas.openxmlformats.org/officeDocument/2006/relationships/hyperlink" Target="https://www3.gobiernodecanarias.org/sanidad/scs/mapa.jsp?idDocument=0200b78a-a2fa-11e0-9610-f1717f4d08a3&amp;idCarpeta=75cf3520-ab2b-11dd-970d-d73a0633ac17" TargetMode="External"/><Relationship Id="rId4"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5.xml"/><Relationship Id="rId3" Type="http://schemas.openxmlformats.org/officeDocument/2006/relationships/vmlDrawing" Target="../drawings/vmlDrawing3.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4.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7.xml"/><Relationship Id="rId3" Type="http://schemas.openxmlformats.org/officeDocument/2006/relationships/vmlDrawing" Target="../drawings/vmlDrawing5.vml"/>
</Relationships>
</file>

<file path=xl/worksheets/_rels/sheet10.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
</Relationships>
</file>

<file path=xl/worksheets/_rels/sheet11.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2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N2" activeCellId="0" sqref="N2"/>
    </sheetView>
  </sheetViews>
  <sheetFormatPr defaultRowHeight="13"/>
  <cols>
    <col collapsed="false" hidden="false" max="1" min="1" style="0" width="11.4744897959184"/>
    <col collapsed="false" hidden="false" max="13" min="2" style="0" width="11.2040816326531"/>
    <col collapsed="false" hidden="false" max="14" min="14" style="0" width="18.0867346938776"/>
    <col collapsed="false" hidden="false" max="1025" min="15" style="0" width="11.2040816326531"/>
  </cols>
  <sheetData>
    <row r="1" customFormat="false" ht="12.75" hidden="false" customHeight="true" outlineLevel="0" collapsed="false">
      <c r="A1" s="1"/>
      <c r="B1" s="2"/>
      <c r="C1" s="3"/>
      <c r="D1" s="3"/>
      <c r="E1" s="3"/>
      <c r="F1" s="3"/>
      <c r="G1" s="3"/>
      <c r="H1" s="3"/>
      <c r="I1" s="3"/>
      <c r="J1" s="3"/>
      <c r="K1" s="3"/>
      <c r="L1" s="3"/>
      <c r="M1" s="3"/>
      <c r="N1" s="3"/>
      <c r="O1" s="3"/>
      <c r="P1" s="3"/>
      <c r="Q1" s="3"/>
      <c r="R1" s="3"/>
      <c r="S1" s="3"/>
      <c r="T1" s="3"/>
      <c r="U1" s="3"/>
      <c r="V1" s="3"/>
      <c r="W1" s="3"/>
      <c r="X1" s="3"/>
      <c r="Y1" s="3"/>
      <c r="Z1" s="3"/>
    </row>
    <row r="2" customFormat="false" ht="25.25" hidden="false" customHeight="true" outlineLevel="0" collapsed="false">
      <c r="A2" s="1"/>
      <c r="B2" s="4" t="s">
        <v>0</v>
      </c>
      <c r="C2" s="3"/>
      <c r="D2" s="3"/>
      <c r="E2" s="3"/>
      <c r="F2" s="3"/>
      <c r="G2" s="3"/>
      <c r="H2" s="3"/>
      <c r="I2" s="3"/>
      <c r="J2" s="3"/>
      <c r="K2" s="3"/>
      <c r="L2" s="3"/>
      <c r="M2" s="3"/>
      <c r="N2" s="5" t="s">
        <v>1</v>
      </c>
      <c r="O2" s="3"/>
      <c r="P2" s="3"/>
      <c r="Q2" s="3"/>
      <c r="R2" s="3"/>
      <c r="S2" s="3"/>
      <c r="T2" s="3"/>
      <c r="U2" s="3"/>
      <c r="V2" s="3"/>
      <c r="W2" s="3"/>
      <c r="X2" s="3"/>
      <c r="Y2" s="3"/>
      <c r="Z2" s="3"/>
    </row>
    <row r="3" customFormat="false" ht="23.75" hidden="false" customHeight="true" outlineLevel="0" collapsed="false">
      <c r="A3" s="1"/>
      <c r="B3" s="6" t="s">
        <v>2</v>
      </c>
      <c r="C3" s="3"/>
      <c r="D3" s="3"/>
      <c r="E3" s="3"/>
      <c r="F3" s="3"/>
      <c r="G3" s="3"/>
      <c r="H3" s="3"/>
      <c r="I3" s="3"/>
      <c r="J3" s="3"/>
      <c r="K3" s="3"/>
      <c r="L3" s="3"/>
      <c r="M3" s="3"/>
      <c r="N3" s="3"/>
      <c r="O3" s="3"/>
      <c r="P3" s="3"/>
      <c r="Q3" s="3"/>
      <c r="R3" s="3"/>
      <c r="S3" s="3"/>
      <c r="T3" s="3"/>
      <c r="U3" s="3"/>
      <c r="V3" s="3"/>
      <c r="W3" s="3"/>
      <c r="X3" s="3"/>
      <c r="Y3" s="3"/>
      <c r="Z3" s="3"/>
    </row>
    <row r="4" customFormat="false" ht="16.75" hidden="false" customHeight="true" outlineLevel="0" collapsed="false">
      <c r="A4" s="1"/>
      <c r="B4" s="7"/>
      <c r="C4" s="3"/>
      <c r="D4" s="3"/>
      <c r="E4" s="3"/>
      <c r="F4" s="3"/>
      <c r="G4" s="3"/>
      <c r="H4" s="3"/>
      <c r="I4" s="3"/>
      <c r="J4" s="3"/>
      <c r="K4" s="3"/>
      <c r="L4" s="3"/>
      <c r="M4" s="3"/>
      <c r="N4" s="3"/>
      <c r="O4" s="3"/>
      <c r="P4" s="3"/>
      <c r="Q4" s="3"/>
      <c r="R4" s="3"/>
      <c r="S4" s="3"/>
      <c r="T4" s="3"/>
      <c r="U4" s="3"/>
      <c r="V4" s="3"/>
      <c r="W4" s="3"/>
      <c r="X4" s="3"/>
      <c r="Y4" s="3"/>
      <c r="Z4" s="3"/>
    </row>
    <row r="5" customFormat="false" ht="28.25" hidden="false" customHeight="true" outlineLevel="0" collapsed="false">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row>
    <row r="7" customFormat="false" ht="16" hidden="false" customHeight="false" outlineLevel="0" collapsed="false">
      <c r="B7" s="12" t="s">
        <v>4</v>
      </c>
    </row>
    <row r="9" customFormat="false" ht="134.75" hidden="false" customHeight="true" outlineLevel="0" collapsed="false">
      <c r="B9" s="0" t="s">
        <v>5</v>
      </c>
      <c r="C9" s="13"/>
      <c r="D9" s="13"/>
      <c r="E9" s="13"/>
      <c r="F9" s="13"/>
      <c r="G9" s="13"/>
      <c r="H9" s="13"/>
      <c r="I9" s="13"/>
      <c r="J9" s="13"/>
      <c r="K9" s="13"/>
      <c r="L9" s="13"/>
      <c r="M9" s="13"/>
      <c r="N9" s="13"/>
    </row>
    <row r="10" customFormat="false" ht="28.75" hidden="false" customHeight="true" outlineLevel="0" collapsed="false"/>
    <row r="11" customFormat="false" ht="86.25" hidden="false" customHeight="true" outlineLevel="0" collapsed="false">
      <c r="B11" s="0" t="s">
        <v>6</v>
      </c>
      <c r="C11" s="13"/>
      <c r="D11" s="13"/>
      <c r="E11" s="13"/>
      <c r="F11" s="13"/>
      <c r="G11" s="13"/>
      <c r="H11" s="13"/>
      <c r="I11" s="13"/>
      <c r="J11" s="13"/>
      <c r="K11" s="13"/>
      <c r="L11" s="13"/>
      <c r="M11" s="13"/>
      <c r="N11" s="13"/>
    </row>
    <row r="13" customFormat="false" ht="269.25" hidden="false" customHeight="true" outlineLevel="0" collapsed="false">
      <c r="B13" s="0" t="s">
        <v>7</v>
      </c>
      <c r="C13" s="14"/>
      <c r="D13" s="14"/>
      <c r="E13" s="14"/>
      <c r="F13" s="14"/>
      <c r="G13" s="14"/>
      <c r="H13" s="14"/>
      <c r="I13" s="14"/>
      <c r="J13" s="14"/>
      <c r="K13" s="14"/>
      <c r="L13" s="14"/>
      <c r="M13" s="14"/>
      <c r="N13" s="14"/>
    </row>
    <row r="15" customFormat="false" ht="87.75" hidden="false" customHeight="true" outlineLevel="0" collapsed="false">
      <c r="B15" s="0" t="s">
        <v>8</v>
      </c>
      <c r="C15" s="14"/>
      <c r="D15" s="14"/>
      <c r="E15" s="14"/>
      <c r="F15" s="14"/>
      <c r="G15" s="14"/>
      <c r="H15" s="14"/>
      <c r="I15" s="14"/>
      <c r="J15" s="14"/>
      <c r="K15" s="14"/>
      <c r="L15" s="14"/>
      <c r="M15" s="14"/>
      <c r="N15" s="14"/>
    </row>
    <row r="17" customFormat="false" ht="29.25" hidden="false" customHeight="true" outlineLevel="0" collapsed="false">
      <c r="B17" s="0" t="s">
        <v>9</v>
      </c>
      <c r="C17" s="14"/>
      <c r="D17" s="14"/>
      <c r="E17" s="14"/>
      <c r="F17" s="14"/>
      <c r="G17" s="14"/>
      <c r="H17" s="14"/>
      <c r="I17" s="14"/>
      <c r="J17" s="14"/>
      <c r="K17" s="14"/>
      <c r="L17" s="14"/>
      <c r="M17" s="14"/>
      <c r="N17" s="14"/>
    </row>
    <row r="22" customFormat="false" ht="16" hidden="false" customHeight="false" outlineLevel="0" collapsed="false"/>
  </sheetData>
  <sheetProtection sheet="true" password="dc4e" objects="true" scenarios="true"/>
  <mergeCells count="5">
    <mergeCell ref="B9:N9"/>
    <mergeCell ref="B11:N11"/>
    <mergeCell ref="B13:N13"/>
    <mergeCell ref="B15:N15"/>
    <mergeCell ref="B17:N17"/>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L66"/>
  <sheetViews>
    <sheetView windowProtection="false" showFormulas="false" showGridLines="true" showRowColHeaders="true" showZeros="true" rightToLeft="false" tabSelected="false" showOutlineSymbols="true" defaultGridColor="true" view="normal" topLeftCell="A49" colorId="64" zoomScale="90" zoomScaleNormal="90" zoomScalePageLayoutView="100" workbookViewId="0">
      <selection pane="topLeft" activeCell="C29" activeCellId="0" sqref="C29"/>
    </sheetView>
  </sheetViews>
  <sheetFormatPr defaultRowHeight="13"/>
  <cols>
    <col collapsed="false" hidden="false" max="1" min="1" style="15" width="11.2040816326531"/>
    <col collapsed="false" hidden="false" max="2" min="2" style="15" width="71.2755102040816"/>
    <col collapsed="false" hidden="false" max="3" min="3" style="15" width="100.301020408163"/>
    <col collapsed="false" hidden="false" max="4" min="4" style="15" width="7.96428571428571"/>
    <col collapsed="false" hidden="false" max="5" min="5" style="15" width="15.7959183673469"/>
    <col collapsed="false" hidden="false" max="11" min="6" style="15" width="9.04591836734694"/>
    <col collapsed="false" hidden="false" max="12" min="12" style="15" width="22.8112244897959"/>
    <col collapsed="false" hidden="false" max="13" min="13" style="15" width="3.91326530612245"/>
    <col collapsed="false" hidden="false" max="19" min="14" style="15" width="9.04591836734694"/>
    <col collapsed="false" hidden="false" max="20" min="20" style="15" width="19.7091836734694"/>
    <col collapsed="false" hidden="false" max="23" min="21" style="15" width="9.04591836734694"/>
    <col collapsed="false" hidden="false" max="26" min="24" style="15" width="8.50510204081633"/>
    <col collapsed="false" hidden="false" max="64" min="27" style="15" width="14.1734693877551"/>
    <col collapsed="false" hidden="false" max="1025" min="65" style="15" width="11.2040816326531"/>
  </cols>
  <sheetData>
    <row r="1" customFormat="false" ht="12.75" hidden="false" customHeight="true" outlineLevel="0" collapsed="false">
      <c r="A1" s="1"/>
      <c r="B1" s="2"/>
      <c r="C1" s="16"/>
      <c r="D1" s="16"/>
      <c r="E1" s="16"/>
      <c r="F1" s="16"/>
      <c r="G1" s="16"/>
      <c r="H1" s="16"/>
      <c r="I1" s="16"/>
      <c r="J1" s="16"/>
      <c r="K1" s="16"/>
      <c r="L1" s="16"/>
      <c r="M1" s="16"/>
      <c r="N1" s="16"/>
      <c r="O1" s="16"/>
      <c r="P1" s="16"/>
      <c r="Q1" s="16"/>
      <c r="R1" s="16"/>
      <c r="S1" s="16"/>
      <c r="T1" s="16"/>
      <c r="U1" s="16"/>
      <c r="V1" s="16"/>
      <c r="W1" s="16"/>
      <c r="X1" s="16"/>
      <c r="Y1" s="16"/>
      <c r="Z1" s="16"/>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row>
    <row r="2" customFormat="false" ht="25.25" hidden="false" customHeight="true" outlineLevel="0" collapsed="false">
      <c r="A2" s="1"/>
      <c r="B2" s="17" t="s">
        <v>0</v>
      </c>
      <c r="C2" s="16"/>
      <c r="D2" s="16"/>
      <c r="E2" s="16"/>
      <c r="F2" s="16"/>
      <c r="G2" s="16"/>
      <c r="H2" s="16"/>
      <c r="I2" s="16"/>
      <c r="J2" s="16"/>
      <c r="K2" s="16"/>
      <c r="L2" s="16"/>
      <c r="M2" s="16"/>
      <c r="N2" s="16"/>
      <c r="O2" s="16"/>
      <c r="P2" s="16"/>
      <c r="Q2" s="16"/>
      <c r="R2" s="16"/>
      <c r="S2" s="16"/>
      <c r="T2" s="16"/>
      <c r="U2" s="16"/>
      <c r="V2" s="16"/>
      <c r="W2" s="16"/>
      <c r="X2" s="16"/>
      <c r="Y2" s="16"/>
      <c r="Z2" s="16"/>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row>
    <row r="3" customFormat="false" ht="23.75" hidden="false" customHeight="true" outlineLevel="0" collapsed="false">
      <c r="A3" s="1"/>
      <c r="B3" s="18" t="s">
        <v>2</v>
      </c>
      <c r="C3" s="16"/>
      <c r="D3" s="16"/>
      <c r="E3" s="16"/>
      <c r="F3" s="16"/>
      <c r="G3" s="16"/>
      <c r="H3" s="16"/>
      <c r="I3" s="16"/>
      <c r="J3" s="16"/>
      <c r="K3" s="16"/>
      <c r="L3" s="16"/>
      <c r="M3" s="16"/>
      <c r="N3" s="16"/>
      <c r="O3" s="16"/>
      <c r="P3" s="16"/>
      <c r="Q3" s="16"/>
      <c r="R3" s="16"/>
      <c r="S3" s="16"/>
      <c r="T3" s="16"/>
      <c r="U3" s="16"/>
      <c r="V3" s="16"/>
      <c r="W3" s="16"/>
      <c r="X3" s="16"/>
      <c r="Y3" s="16"/>
      <c r="Z3" s="16"/>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row>
    <row r="4" customFormat="false" ht="16.75" hidden="false" customHeight="true" outlineLevel="0" collapsed="false">
      <c r="A4" s="1"/>
      <c r="B4" s="19"/>
      <c r="C4" s="16"/>
      <c r="D4" s="16"/>
      <c r="E4" s="16"/>
      <c r="F4" s="16"/>
      <c r="G4" s="16"/>
      <c r="H4" s="16"/>
      <c r="I4" s="16"/>
      <c r="J4" s="16"/>
      <c r="K4" s="16"/>
      <c r="L4" s="16"/>
      <c r="M4" s="16"/>
      <c r="N4" s="16"/>
      <c r="O4" s="16"/>
      <c r="P4" s="16"/>
      <c r="Q4" s="16"/>
      <c r="R4" s="16"/>
      <c r="S4" s="16"/>
      <c r="T4" s="16"/>
      <c r="U4" s="16"/>
      <c r="V4" s="16"/>
      <c r="W4" s="16"/>
      <c r="X4" s="16"/>
      <c r="Y4" s="16"/>
      <c r="Z4" s="16"/>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row>
    <row r="5" customFormat="false" ht="28.25" hidden="false" customHeight="true" outlineLevel="0" collapsed="false">
      <c r="A5" s="0"/>
      <c r="B5" s="8" t="s">
        <v>10</v>
      </c>
      <c r="C5" s="8"/>
      <c r="D5" s="20"/>
      <c r="E5" s="20"/>
      <c r="F5" s="20"/>
      <c r="G5" s="20"/>
      <c r="H5" s="20"/>
      <c r="I5" s="20"/>
      <c r="J5" s="20"/>
      <c r="K5" s="20"/>
      <c r="L5" s="20"/>
      <c r="M5" s="20"/>
      <c r="N5" s="20"/>
      <c r="O5" s="21"/>
      <c r="P5" s="21"/>
      <c r="Q5" s="21"/>
      <c r="R5" s="21"/>
      <c r="S5" s="21"/>
      <c r="T5" s="21"/>
      <c r="U5" s="21"/>
      <c r="V5" s="21"/>
      <c r="W5" s="21"/>
      <c r="X5" s="21"/>
      <c r="Y5" s="21"/>
      <c r="Z5" s="21"/>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row>
    <row r="6" customFormat="false" ht="10.75" hidden="false" customHeight="true" outlineLevel="0" collapsed="false">
      <c r="A6" s="0"/>
      <c r="B6" s="0"/>
      <c r="C6" s="23"/>
      <c r="D6" s="16"/>
      <c r="E6" s="16"/>
      <c r="F6" s="16"/>
      <c r="G6" s="16"/>
      <c r="H6" s="16"/>
      <c r="I6" s="16"/>
      <c r="J6" s="16"/>
      <c r="K6" s="16"/>
      <c r="L6" s="16"/>
      <c r="M6" s="16"/>
      <c r="N6" s="16"/>
      <c r="O6" s="16"/>
      <c r="P6" s="16"/>
      <c r="Q6" s="16"/>
      <c r="R6" s="16"/>
      <c r="S6" s="16"/>
      <c r="T6" s="16"/>
      <c r="U6" s="16"/>
      <c r="V6" s="16"/>
      <c r="W6" s="16"/>
      <c r="X6" s="16"/>
      <c r="Y6" s="16"/>
      <c r="Z6" s="16"/>
    </row>
    <row r="7" customFormat="false" ht="22.25" hidden="false" customHeight="true" outlineLevel="0" collapsed="false">
      <c r="A7" s="0"/>
      <c r="B7" s="24" t="s">
        <v>11</v>
      </c>
      <c r="C7" s="25"/>
      <c r="D7" s="16"/>
      <c r="E7" s="16"/>
      <c r="F7" s="16"/>
      <c r="G7" s="16"/>
      <c r="H7" s="16"/>
      <c r="I7" s="16"/>
      <c r="J7" s="16"/>
      <c r="K7" s="16"/>
      <c r="L7" s="16"/>
      <c r="M7" s="16"/>
      <c r="N7" s="16"/>
      <c r="O7" s="16"/>
      <c r="P7" s="16"/>
      <c r="Q7" s="16"/>
      <c r="R7" s="16"/>
      <c r="S7" s="16"/>
      <c r="T7" s="16"/>
      <c r="U7" s="16"/>
      <c r="V7" s="16"/>
      <c r="W7" s="16"/>
      <c r="X7" s="16"/>
      <c r="Y7" s="16"/>
      <c r="Z7" s="16"/>
    </row>
    <row r="8" customFormat="false" ht="10.5" hidden="false" customHeight="true" outlineLevel="0" collapsed="false">
      <c r="A8" s="0"/>
      <c r="B8" s="24"/>
      <c r="C8" s="26"/>
      <c r="D8" s="16"/>
      <c r="E8" s="16"/>
      <c r="F8" s="16"/>
      <c r="G8" s="16"/>
      <c r="H8" s="16"/>
      <c r="I8" s="16"/>
      <c r="J8" s="16"/>
      <c r="K8" s="16"/>
      <c r="L8" s="16"/>
      <c r="M8" s="16"/>
      <c r="N8" s="16"/>
      <c r="O8" s="16"/>
      <c r="P8" s="16"/>
      <c r="Q8" s="16"/>
      <c r="R8" s="16"/>
      <c r="S8" s="16"/>
      <c r="T8" s="16"/>
      <c r="U8" s="16"/>
      <c r="V8" s="16"/>
      <c r="W8" s="16"/>
      <c r="X8" s="16"/>
      <c r="Y8" s="16"/>
      <c r="Z8" s="16"/>
    </row>
    <row r="9" customFormat="false" ht="22.25" hidden="false" customHeight="true" outlineLevel="0" collapsed="false">
      <c r="A9" s="0"/>
      <c r="B9" s="24" t="s">
        <v>12</v>
      </c>
      <c r="C9" s="25"/>
      <c r="D9" s="16" t="s">
        <v>13</v>
      </c>
      <c r="E9" s="16"/>
      <c r="F9" s="16"/>
      <c r="G9" s="16"/>
      <c r="H9" s="16"/>
      <c r="I9" s="16"/>
      <c r="J9" s="16"/>
      <c r="K9" s="16"/>
      <c r="L9" s="16"/>
      <c r="M9" s="16"/>
      <c r="N9" s="16"/>
      <c r="O9" s="16"/>
      <c r="P9" s="16"/>
      <c r="Q9" s="16"/>
      <c r="R9" s="16"/>
      <c r="S9" s="16"/>
      <c r="T9" s="16"/>
      <c r="U9" s="16"/>
      <c r="V9" s="16"/>
      <c r="W9" s="16"/>
      <c r="X9" s="16"/>
      <c r="Y9" s="16"/>
      <c r="Z9" s="16"/>
    </row>
    <row r="10" customFormat="false" ht="10.75" hidden="false" customHeight="true" outlineLevel="0" collapsed="false">
      <c r="A10" s="0"/>
      <c r="B10" s="0"/>
      <c r="C10" s="23"/>
      <c r="D10" s="16"/>
      <c r="E10" s="16"/>
      <c r="F10" s="16"/>
      <c r="G10" s="16"/>
      <c r="H10" s="16"/>
      <c r="I10" s="16"/>
      <c r="J10" s="16"/>
      <c r="K10" s="16"/>
      <c r="L10" s="16"/>
      <c r="M10" s="16"/>
      <c r="N10" s="16"/>
      <c r="O10" s="16"/>
      <c r="P10" s="16"/>
      <c r="Q10" s="16"/>
      <c r="R10" s="16"/>
      <c r="S10" s="16"/>
      <c r="T10" s="16"/>
      <c r="U10" s="16"/>
      <c r="V10" s="16"/>
      <c r="W10" s="16"/>
      <c r="X10" s="16"/>
      <c r="Y10" s="16"/>
      <c r="Z10" s="16"/>
    </row>
    <row r="11" customFormat="false" ht="22.25" hidden="false" customHeight="true" outlineLevel="0" collapsed="false">
      <c r="A11" s="0"/>
      <c r="B11" s="24" t="s">
        <v>14</v>
      </c>
      <c r="C11" s="25"/>
      <c r="D11" s="16"/>
      <c r="E11" s="16"/>
      <c r="F11" s="16"/>
      <c r="G11" s="16"/>
      <c r="H11" s="16"/>
      <c r="I11" s="16"/>
      <c r="J11" s="16"/>
      <c r="K11" s="16"/>
      <c r="L11" s="16"/>
      <c r="M11" s="16"/>
      <c r="N11" s="16"/>
      <c r="O11" s="16"/>
      <c r="P11" s="16"/>
      <c r="Q11" s="16"/>
      <c r="R11" s="16"/>
      <c r="S11" s="16"/>
      <c r="T11" s="16"/>
      <c r="U11" s="16"/>
      <c r="V11" s="16"/>
      <c r="W11" s="16"/>
      <c r="X11" s="16"/>
      <c r="Y11" s="16"/>
      <c r="Z11" s="16"/>
    </row>
    <row r="12" customFormat="false" ht="13" hidden="false" customHeight="true" outlineLevel="0" collapsed="false">
      <c r="A12" s="0"/>
      <c r="B12" s="24"/>
      <c r="C12" s="24"/>
      <c r="D12" s="16"/>
      <c r="E12" s="16"/>
      <c r="F12" s="16"/>
      <c r="G12" s="16"/>
      <c r="H12" s="16"/>
      <c r="I12" s="16"/>
      <c r="J12" s="16"/>
      <c r="K12" s="16"/>
      <c r="L12" s="16"/>
      <c r="M12" s="16"/>
      <c r="N12" s="16"/>
      <c r="O12" s="16"/>
      <c r="P12" s="16"/>
      <c r="Q12" s="16"/>
      <c r="R12" s="16"/>
      <c r="S12" s="16"/>
      <c r="T12" s="16"/>
      <c r="U12" s="16"/>
      <c r="V12" s="16"/>
      <c r="W12" s="16"/>
      <c r="X12" s="16"/>
      <c r="Y12" s="16"/>
      <c r="Z12" s="16"/>
    </row>
    <row r="13" customFormat="false" ht="22.25" hidden="false" customHeight="true" outlineLevel="0" collapsed="false">
      <c r="A13" s="0"/>
      <c r="B13" s="24" t="s">
        <v>15</v>
      </c>
      <c r="C13" s="25"/>
      <c r="D13" s="0" t="s">
        <v>16</v>
      </c>
      <c r="E13" s="16"/>
      <c r="F13" s="16"/>
      <c r="G13" s="16"/>
      <c r="H13" s="16"/>
      <c r="I13" s="16"/>
      <c r="J13" s="16"/>
      <c r="K13" s="16"/>
      <c r="L13" s="16"/>
      <c r="M13" s="16"/>
      <c r="N13" s="16"/>
      <c r="O13" s="16"/>
      <c r="P13" s="16"/>
      <c r="Q13" s="16"/>
      <c r="R13" s="16"/>
      <c r="S13" s="16"/>
      <c r="T13" s="16"/>
      <c r="U13" s="16"/>
      <c r="V13" s="16"/>
      <c r="W13" s="16"/>
      <c r="X13" s="16"/>
      <c r="Y13" s="16"/>
      <c r="Z13" s="16"/>
    </row>
    <row r="14" customFormat="false" ht="10.75" hidden="false" customHeight="true" outlineLevel="0" collapsed="false">
      <c r="A14" s="0"/>
      <c r="B14" s="0"/>
      <c r="C14" s="23"/>
      <c r="D14" s="16"/>
      <c r="E14" s="16"/>
      <c r="F14" s="16"/>
      <c r="G14" s="16"/>
      <c r="H14" s="16"/>
      <c r="I14" s="16"/>
      <c r="J14" s="16"/>
      <c r="K14" s="16"/>
      <c r="L14" s="16"/>
      <c r="M14" s="16"/>
      <c r="N14" s="16"/>
      <c r="O14" s="16"/>
      <c r="P14" s="16"/>
      <c r="Q14" s="16"/>
      <c r="R14" s="16"/>
      <c r="S14" s="16"/>
      <c r="T14" s="16"/>
      <c r="U14" s="16"/>
      <c r="V14" s="16"/>
      <c r="W14" s="16"/>
      <c r="X14" s="16"/>
      <c r="Y14" s="16"/>
      <c r="Z14" s="16"/>
    </row>
    <row r="15" customFormat="false" ht="13.25" hidden="false" customHeight="true" outlineLevel="0" collapsed="false">
      <c r="A15" s="27"/>
      <c r="B15" s="28"/>
      <c r="C15" s="28"/>
      <c r="D15" s="28"/>
      <c r="E15" s="28"/>
      <c r="F15" s="28"/>
      <c r="G15" s="28"/>
      <c r="H15" s="28"/>
      <c r="I15" s="28"/>
      <c r="J15" s="28"/>
      <c r="K15" s="28"/>
      <c r="L15" s="28"/>
      <c r="M15" s="28"/>
      <c r="N15" s="28"/>
      <c r="O15" s="16"/>
      <c r="P15" s="16"/>
      <c r="Q15" s="16"/>
      <c r="R15" s="16"/>
      <c r="S15" s="16"/>
      <c r="T15" s="16"/>
      <c r="U15" s="16"/>
      <c r="V15" s="16"/>
      <c r="W15" s="16"/>
      <c r="X15" s="16"/>
      <c r="Y15" s="16"/>
      <c r="Z15" s="16"/>
    </row>
    <row r="16" customFormat="false" ht="10.5" hidden="false" customHeight="true" outlineLevel="0" collapsed="false">
      <c r="A16" s="0"/>
      <c r="B16" s="0"/>
      <c r="C16" s="0"/>
      <c r="D16" s="16"/>
      <c r="E16" s="16"/>
      <c r="F16" s="16"/>
      <c r="G16" s="16"/>
      <c r="H16" s="16"/>
      <c r="I16" s="16"/>
      <c r="J16" s="16"/>
      <c r="K16" s="16"/>
      <c r="L16" s="16"/>
      <c r="M16" s="16"/>
      <c r="N16" s="16"/>
      <c r="O16" s="16"/>
      <c r="P16" s="16"/>
      <c r="Q16" s="16"/>
      <c r="R16" s="16"/>
      <c r="S16" s="16"/>
      <c r="T16" s="16"/>
      <c r="U16" s="16"/>
      <c r="V16" s="16"/>
      <c r="W16" s="16"/>
      <c r="X16" s="16"/>
      <c r="Y16" s="16"/>
      <c r="Z16" s="16"/>
    </row>
    <row r="17" customFormat="false" ht="22.25" hidden="false" customHeight="true" outlineLevel="0" collapsed="false">
      <c r="A17" s="0"/>
      <c r="B17" s="24" t="s">
        <v>17</v>
      </c>
      <c r="C17" s="25"/>
      <c r="D17" s="16" t="s">
        <v>18</v>
      </c>
      <c r="E17" s="16"/>
      <c r="F17" s="16"/>
      <c r="G17" s="16"/>
      <c r="H17" s="16"/>
      <c r="I17" s="16"/>
      <c r="J17" s="16"/>
      <c r="K17" s="16"/>
      <c r="L17" s="16"/>
      <c r="M17" s="16"/>
      <c r="N17" s="16"/>
      <c r="O17" s="16"/>
      <c r="P17" s="16"/>
      <c r="Q17" s="16"/>
      <c r="R17" s="16"/>
      <c r="S17" s="16"/>
      <c r="T17" s="16"/>
      <c r="U17" s="16"/>
      <c r="V17" s="16"/>
      <c r="W17" s="16"/>
      <c r="X17" s="16"/>
      <c r="Y17" s="16"/>
      <c r="Z17" s="16"/>
    </row>
    <row r="18" customFormat="false" ht="10.5" hidden="false" customHeight="true" outlineLevel="0" collapsed="false">
      <c r="A18" s="0"/>
      <c r="B18" s="24"/>
      <c r="C18" s="26"/>
      <c r="D18" s="16"/>
      <c r="E18" s="16"/>
      <c r="F18" s="16"/>
      <c r="G18" s="16"/>
      <c r="H18" s="16"/>
      <c r="I18" s="16"/>
      <c r="J18" s="16"/>
      <c r="K18" s="16"/>
      <c r="L18" s="16"/>
      <c r="M18" s="16"/>
      <c r="N18" s="16"/>
      <c r="O18" s="16"/>
      <c r="P18" s="16"/>
      <c r="Q18" s="16"/>
      <c r="R18" s="16"/>
      <c r="S18" s="16"/>
      <c r="T18" s="16"/>
      <c r="U18" s="16"/>
      <c r="V18" s="16"/>
      <c r="W18" s="16"/>
      <c r="X18" s="16"/>
      <c r="Y18" s="16"/>
      <c r="Z18" s="16"/>
    </row>
    <row r="19" customFormat="false" ht="22.25" hidden="false" customHeight="true" outlineLevel="0" collapsed="false">
      <c r="A19" s="0"/>
      <c r="B19" s="24" t="s">
        <v>19</v>
      </c>
      <c r="C19" s="25"/>
      <c r="D19" s="16" t="s">
        <v>20</v>
      </c>
      <c r="E19" s="16"/>
      <c r="F19" s="16"/>
      <c r="G19" s="16"/>
      <c r="H19" s="16"/>
      <c r="I19" s="16"/>
      <c r="J19" s="16"/>
      <c r="K19" s="16"/>
      <c r="L19" s="16"/>
      <c r="M19" s="16"/>
      <c r="N19" s="16"/>
      <c r="O19" s="16"/>
      <c r="P19" s="16"/>
      <c r="Q19" s="16"/>
      <c r="R19" s="16"/>
      <c r="S19" s="16"/>
      <c r="T19" s="16"/>
      <c r="U19" s="16"/>
      <c r="V19" s="16"/>
      <c r="W19" s="16"/>
      <c r="X19" s="16"/>
      <c r="Y19" s="16"/>
      <c r="Z19" s="16"/>
    </row>
    <row r="20" customFormat="false" ht="10.75" hidden="false" customHeight="true" outlineLevel="0" collapsed="false">
      <c r="A20" s="0"/>
      <c r="B20" s="0"/>
      <c r="C20" s="23"/>
      <c r="D20" s="16"/>
      <c r="E20" s="16"/>
      <c r="F20" s="16"/>
      <c r="G20" s="16"/>
      <c r="H20" s="16"/>
      <c r="I20" s="16"/>
      <c r="J20" s="16"/>
      <c r="K20" s="16"/>
      <c r="L20" s="16"/>
      <c r="M20" s="16"/>
      <c r="N20" s="16"/>
      <c r="O20" s="16"/>
      <c r="P20" s="16"/>
      <c r="Q20" s="16"/>
      <c r="R20" s="16"/>
      <c r="S20" s="16"/>
      <c r="T20" s="16"/>
      <c r="U20" s="16"/>
      <c r="V20" s="16"/>
      <c r="W20" s="16"/>
      <c r="X20" s="16"/>
      <c r="Y20" s="16"/>
      <c r="Z20" s="16"/>
    </row>
    <row r="21" customFormat="false" ht="22.25" hidden="false" customHeight="true" outlineLevel="0" collapsed="false">
      <c r="A21" s="0"/>
      <c r="B21" s="24" t="s">
        <v>21</v>
      </c>
      <c r="C21" s="25"/>
      <c r="D21" s="16" t="s">
        <v>22</v>
      </c>
      <c r="E21" s="16"/>
      <c r="F21" s="16"/>
      <c r="G21" s="16"/>
      <c r="H21" s="16"/>
      <c r="I21" s="16"/>
      <c r="J21" s="16"/>
      <c r="K21" s="16"/>
      <c r="L21" s="16"/>
      <c r="M21" s="16"/>
      <c r="N21" s="16"/>
      <c r="O21" s="16"/>
      <c r="P21" s="16"/>
      <c r="Q21" s="16"/>
      <c r="R21" s="16"/>
      <c r="S21" s="16"/>
      <c r="T21" s="16"/>
      <c r="U21" s="16"/>
      <c r="V21" s="16"/>
      <c r="W21" s="16"/>
      <c r="X21" s="16"/>
      <c r="Y21" s="16"/>
      <c r="Z21" s="16"/>
    </row>
    <row r="22" customFormat="false" ht="14" hidden="false" customHeight="true" outlineLevel="0" collapsed="false">
      <c r="A22" s="0"/>
      <c r="B22" s="24"/>
      <c r="C22" s="23"/>
      <c r="D22" s="16"/>
      <c r="E22" s="16"/>
      <c r="F22" s="16"/>
      <c r="G22" s="16"/>
      <c r="H22" s="16"/>
      <c r="I22" s="16"/>
      <c r="J22" s="16"/>
      <c r="K22" s="16"/>
      <c r="L22" s="16"/>
      <c r="M22" s="16"/>
      <c r="N22" s="16"/>
      <c r="O22" s="16"/>
      <c r="P22" s="16"/>
      <c r="Q22" s="16"/>
      <c r="R22" s="16"/>
      <c r="S22" s="16"/>
      <c r="T22" s="16"/>
      <c r="U22" s="16"/>
      <c r="V22" s="16"/>
      <c r="W22" s="16"/>
      <c r="X22" s="16"/>
      <c r="Y22" s="16"/>
      <c r="Z22" s="16"/>
    </row>
    <row r="23" customFormat="false" ht="13.25" hidden="false" customHeight="true" outlineLevel="0" collapsed="false">
      <c r="A23" s="27"/>
      <c r="B23" s="28"/>
      <c r="C23" s="28"/>
      <c r="D23" s="28"/>
      <c r="E23" s="28"/>
      <c r="F23" s="28"/>
      <c r="G23" s="28"/>
      <c r="H23" s="28"/>
      <c r="I23" s="28"/>
      <c r="J23" s="28"/>
      <c r="K23" s="28"/>
      <c r="L23" s="28"/>
      <c r="M23" s="28"/>
      <c r="N23" s="28"/>
      <c r="O23" s="16"/>
      <c r="P23" s="16"/>
      <c r="Q23" s="16"/>
      <c r="R23" s="16"/>
      <c r="S23" s="16"/>
      <c r="T23" s="16"/>
      <c r="U23" s="16"/>
      <c r="V23" s="16"/>
      <c r="W23" s="16"/>
      <c r="X23" s="16"/>
      <c r="Y23" s="16"/>
      <c r="Z23" s="16"/>
    </row>
    <row r="24" customFormat="false" ht="10.75" hidden="false" customHeight="true" outlineLevel="0" collapsed="false">
      <c r="B24" s="0"/>
      <c r="C24" s="23"/>
      <c r="D24" s="16"/>
      <c r="E24" s="16"/>
      <c r="F24" s="16"/>
      <c r="G24" s="16"/>
      <c r="H24" s="16"/>
      <c r="I24" s="16"/>
      <c r="J24" s="16"/>
      <c r="K24" s="16"/>
      <c r="L24" s="16"/>
      <c r="M24" s="16"/>
      <c r="N24" s="16"/>
      <c r="O24" s="16"/>
      <c r="P24" s="16"/>
      <c r="Q24" s="16"/>
      <c r="R24" s="16"/>
      <c r="S24" s="16"/>
      <c r="T24" s="16"/>
      <c r="U24" s="16"/>
      <c r="V24" s="16"/>
      <c r="W24" s="16"/>
      <c r="X24" s="16"/>
      <c r="Y24" s="16"/>
      <c r="Z24" s="16"/>
    </row>
    <row r="25" customFormat="false" ht="22.25" hidden="false" customHeight="true" outlineLevel="0" collapsed="false">
      <c r="B25" s="24" t="s">
        <v>23</v>
      </c>
      <c r="C25" s="25"/>
      <c r="D25" s="16"/>
      <c r="E25" s="16"/>
      <c r="F25" s="16"/>
      <c r="G25" s="16"/>
      <c r="H25" s="16"/>
      <c r="I25" s="16"/>
      <c r="J25" s="16"/>
      <c r="K25" s="16"/>
      <c r="L25" s="16"/>
      <c r="M25" s="16"/>
      <c r="N25" s="16"/>
      <c r="O25" s="16"/>
      <c r="P25" s="16"/>
      <c r="Q25" s="16"/>
      <c r="R25" s="16"/>
      <c r="S25" s="16"/>
      <c r="T25" s="16"/>
      <c r="U25" s="16"/>
      <c r="V25" s="16"/>
      <c r="W25" s="16"/>
      <c r="X25" s="16"/>
      <c r="Y25" s="16"/>
      <c r="Z25" s="16"/>
    </row>
    <row r="26" customFormat="false" ht="10.75" hidden="false" customHeight="true" outlineLevel="0" collapsed="false">
      <c r="B26" s="0"/>
      <c r="C26" s="23"/>
      <c r="D26" s="16"/>
      <c r="E26" s="16"/>
      <c r="F26" s="16"/>
      <c r="G26" s="16"/>
      <c r="H26" s="16"/>
      <c r="I26" s="16"/>
      <c r="J26" s="16"/>
      <c r="K26" s="16"/>
      <c r="L26" s="16"/>
      <c r="M26" s="16"/>
      <c r="N26" s="16"/>
      <c r="O26" s="16"/>
      <c r="P26" s="16"/>
      <c r="Q26" s="16"/>
      <c r="R26" s="16"/>
      <c r="S26" s="16"/>
      <c r="T26" s="16"/>
      <c r="U26" s="16"/>
      <c r="V26" s="16"/>
      <c r="W26" s="16"/>
      <c r="X26" s="16"/>
      <c r="Y26" s="16"/>
      <c r="Z26" s="16"/>
    </row>
    <row r="27" customFormat="false" ht="22.25" hidden="false" customHeight="true" outlineLevel="0" collapsed="false">
      <c r="B27" s="24" t="s">
        <v>24</v>
      </c>
      <c r="C27" s="29" t="s">
        <v>25</v>
      </c>
      <c r="D27" s="16"/>
      <c r="E27" s="16"/>
      <c r="F27" s="16"/>
      <c r="G27" s="16"/>
      <c r="H27" s="16"/>
      <c r="I27" s="16"/>
      <c r="J27" s="16"/>
      <c r="K27" s="16"/>
      <c r="L27" s="16"/>
      <c r="M27" s="16"/>
      <c r="N27" s="16"/>
      <c r="O27" s="16"/>
      <c r="P27" s="16"/>
      <c r="Q27" s="16"/>
      <c r="R27" s="16"/>
      <c r="S27" s="16"/>
      <c r="T27" s="16"/>
      <c r="U27" s="16"/>
      <c r="V27" s="16"/>
      <c r="W27" s="16"/>
      <c r="X27" s="16"/>
      <c r="Y27" s="16"/>
      <c r="Z27" s="16"/>
    </row>
    <row r="28" customFormat="false" ht="10.75" hidden="false" customHeight="true" outlineLevel="0" collapsed="false">
      <c r="B28" s="0"/>
      <c r="C28" s="23"/>
      <c r="D28" s="16"/>
      <c r="E28" s="16"/>
      <c r="F28" s="16"/>
      <c r="G28" s="16"/>
      <c r="H28" s="16"/>
      <c r="I28" s="16"/>
      <c r="J28" s="16"/>
      <c r="K28" s="16"/>
      <c r="L28" s="16"/>
      <c r="M28" s="16"/>
      <c r="N28" s="16"/>
      <c r="O28" s="16"/>
      <c r="P28" s="16"/>
      <c r="Q28" s="16"/>
      <c r="R28" s="16"/>
      <c r="S28" s="16"/>
      <c r="T28" s="16"/>
      <c r="U28" s="16"/>
      <c r="V28" s="16"/>
      <c r="W28" s="16"/>
      <c r="X28" s="16"/>
      <c r="Y28" s="16"/>
      <c r="Z28" s="16"/>
    </row>
    <row r="29" customFormat="false" ht="22.25" hidden="false" customHeight="true" outlineLevel="0" collapsed="false">
      <c r="B29" s="24" t="s">
        <v>26</v>
      </c>
      <c r="C29" s="25"/>
      <c r="D29" s="22" t="s">
        <v>27</v>
      </c>
      <c r="E29" s="16"/>
      <c r="F29" s="16"/>
      <c r="G29" s="16"/>
      <c r="H29" s="16"/>
      <c r="I29" s="16"/>
      <c r="J29" s="16"/>
      <c r="K29" s="16"/>
      <c r="L29" s="16"/>
      <c r="M29" s="16"/>
      <c r="N29" s="16"/>
      <c r="O29" s="16"/>
      <c r="P29" s="16"/>
      <c r="Q29" s="16"/>
      <c r="R29" s="16"/>
      <c r="S29" s="16"/>
      <c r="T29" s="16"/>
      <c r="U29" s="16"/>
      <c r="V29" s="16"/>
      <c r="W29" s="16"/>
      <c r="X29" s="16"/>
      <c r="Y29" s="16"/>
      <c r="Z29" s="16"/>
    </row>
    <row r="30" customFormat="false" ht="13.25" hidden="false" customHeight="true" outlineLevel="0" collapsed="false">
      <c r="B30" s="24"/>
      <c r="C30" s="24"/>
      <c r="D30" s="22"/>
      <c r="E30" s="16"/>
      <c r="F30" s="16"/>
      <c r="G30" s="16"/>
      <c r="H30" s="16"/>
      <c r="I30" s="16"/>
      <c r="J30" s="16"/>
      <c r="K30" s="16"/>
      <c r="L30" s="16"/>
      <c r="M30" s="16"/>
      <c r="N30" s="16"/>
      <c r="O30" s="16"/>
      <c r="P30" s="16"/>
      <c r="Q30" s="16"/>
      <c r="R30" s="16"/>
      <c r="S30" s="16"/>
      <c r="T30" s="16"/>
      <c r="U30" s="16"/>
      <c r="V30" s="16"/>
      <c r="W30" s="16"/>
      <c r="X30" s="16"/>
      <c r="Y30" s="16"/>
      <c r="Z30" s="16"/>
    </row>
    <row r="31" customFormat="false" ht="22.25" hidden="false" customHeight="true" outlineLevel="0" collapsed="false">
      <c r="B31" s="24" t="s">
        <v>28</v>
      </c>
      <c r="C31" s="25"/>
      <c r="D31" s="30" t="s">
        <v>29</v>
      </c>
      <c r="E31" s="30"/>
      <c r="F31" s="30"/>
      <c r="G31" s="30"/>
      <c r="H31" s="30"/>
      <c r="I31" s="30"/>
      <c r="J31" s="30"/>
      <c r="K31" s="30"/>
      <c r="L31" s="30"/>
      <c r="M31" s="30"/>
      <c r="N31" s="16"/>
      <c r="O31" s="16"/>
      <c r="P31" s="16"/>
      <c r="Q31" s="16"/>
      <c r="R31" s="16"/>
      <c r="S31" s="16"/>
      <c r="T31" s="0"/>
      <c r="U31" s="0"/>
      <c r="V31" s="16"/>
      <c r="W31" s="16"/>
      <c r="X31" s="16"/>
      <c r="Y31" s="16"/>
      <c r="Z31" s="16"/>
    </row>
    <row r="32" customFormat="false" ht="10.75" hidden="false" customHeight="true" outlineLevel="0" collapsed="false">
      <c r="B32" s="0"/>
      <c r="C32" s="23"/>
      <c r="D32" s="16"/>
      <c r="E32" s="16"/>
      <c r="F32" s="16"/>
      <c r="G32" s="16"/>
      <c r="H32" s="16"/>
      <c r="I32" s="16"/>
      <c r="J32" s="16"/>
      <c r="K32" s="16"/>
      <c r="L32" s="16"/>
      <c r="M32" s="16"/>
      <c r="N32" s="16"/>
      <c r="O32" s="16"/>
      <c r="P32" s="16"/>
      <c r="Q32" s="16"/>
      <c r="R32" s="16"/>
      <c r="S32" s="16"/>
      <c r="T32" s="16"/>
      <c r="U32" s="16"/>
      <c r="V32" s="16"/>
      <c r="W32" s="16"/>
      <c r="X32" s="16"/>
      <c r="Y32" s="16"/>
      <c r="Z32" s="16"/>
    </row>
    <row r="33" customFormat="false" ht="22.5" hidden="false" customHeight="true" outlineLevel="0" collapsed="false">
      <c r="B33" s="31" t="s">
        <v>30</v>
      </c>
      <c r="C33" s="25"/>
      <c r="D33" s="0"/>
      <c r="E33" s="0"/>
      <c r="F33" s="0"/>
      <c r="G33" s="0"/>
      <c r="H33" s="0"/>
      <c r="I33" s="0"/>
      <c r="J33" s="0"/>
      <c r="K33" s="0"/>
      <c r="L33" s="0"/>
      <c r="M33" s="0"/>
      <c r="N33" s="0"/>
      <c r="O33" s="0"/>
      <c r="P33" s="0"/>
      <c r="Q33" s="0"/>
      <c r="R33" s="0"/>
      <c r="S33" s="0"/>
      <c r="T33" s="0"/>
      <c r="U33" s="0"/>
      <c r="V33" s="0"/>
      <c r="W33" s="0"/>
      <c r="X33" s="0"/>
      <c r="Y33" s="0"/>
      <c r="Z33" s="0"/>
    </row>
    <row r="34" customFormat="false" ht="10.75" hidden="false" customHeight="true" outlineLevel="0" collapsed="false">
      <c r="B34" s="0"/>
      <c r="C34" s="23"/>
      <c r="D34" s="16"/>
      <c r="E34" s="16"/>
      <c r="F34" s="16"/>
      <c r="G34" s="16"/>
      <c r="H34" s="16"/>
      <c r="I34" s="16"/>
      <c r="J34" s="16"/>
      <c r="K34" s="16"/>
      <c r="L34" s="16"/>
      <c r="M34" s="16"/>
      <c r="N34" s="16"/>
      <c r="O34" s="16"/>
      <c r="P34" s="16"/>
      <c r="Q34" s="16"/>
      <c r="R34" s="16"/>
      <c r="S34" s="16"/>
      <c r="T34" s="16"/>
      <c r="U34" s="16"/>
      <c r="V34" s="16"/>
      <c r="W34" s="16"/>
      <c r="X34" s="16"/>
      <c r="Y34" s="16"/>
      <c r="Z34" s="16"/>
    </row>
    <row r="35" customFormat="false" ht="22.5" hidden="false" customHeight="true" outlineLevel="0" collapsed="false">
      <c r="B35" s="31" t="s">
        <v>31</v>
      </c>
      <c r="C35" s="25"/>
      <c r="D35" s="30" t="s">
        <v>32</v>
      </c>
      <c r="E35" s="30"/>
      <c r="F35" s="30"/>
      <c r="G35" s="30"/>
      <c r="H35" s="30"/>
      <c r="I35" s="30"/>
      <c r="J35" s="30"/>
      <c r="K35" s="30"/>
      <c r="L35" s="30"/>
      <c r="M35" s="30"/>
      <c r="N35" s="0"/>
      <c r="O35" s="0"/>
      <c r="P35" s="0"/>
      <c r="Q35" s="0"/>
      <c r="R35" s="0"/>
      <c r="S35" s="0"/>
      <c r="T35" s="0"/>
      <c r="U35" s="0"/>
      <c r="V35" s="0"/>
      <c r="W35" s="0"/>
      <c r="X35" s="0"/>
      <c r="Y35" s="0"/>
      <c r="Z35" s="0"/>
    </row>
    <row r="36" customFormat="false" ht="11.5" hidden="false" customHeight="true" outlineLevel="0" collapsed="false">
      <c r="B36" s="31"/>
      <c r="C36" s="31"/>
      <c r="D36" s="0"/>
      <c r="E36" s="0"/>
      <c r="F36" s="0"/>
      <c r="G36" s="0"/>
      <c r="H36" s="0"/>
      <c r="I36" s="0"/>
      <c r="J36" s="0"/>
      <c r="K36" s="0"/>
      <c r="L36" s="0"/>
      <c r="M36" s="0"/>
      <c r="N36" s="0"/>
      <c r="O36" s="0"/>
      <c r="P36" s="0"/>
      <c r="Q36" s="0"/>
      <c r="R36" s="0"/>
      <c r="S36" s="0"/>
      <c r="T36" s="0"/>
      <c r="U36" s="0"/>
      <c r="V36" s="0"/>
      <c r="W36" s="0"/>
      <c r="X36" s="0"/>
      <c r="Y36" s="0"/>
      <c r="Z36" s="0"/>
    </row>
    <row r="37" customFormat="false" ht="14" hidden="false" customHeight="true" outlineLevel="0" collapsed="false">
      <c r="B37" s="28"/>
      <c r="C37" s="28"/>
      <c r="D37" s="28"/>
      <c r="E37" s="28"/>
      <c r="F37" s="28"/>
      <c r="G37" s="28"/>
      <c r="H37" s="28"/>
      <c r="I37" s="28"/>
      <c r="J37" s="28"/>
      <c r="K37" s="28"/>
      <c r="L37" s="28"/>
      <c r="M37" s="28"/>
      <c r="N37" s="28"/>
      <c r="O37" s="0"/>
      <c r="P37" s="0"/>
      <c r="Q37" s="0"/>
      <c r="R37" s="0"/>
      <c r="S37" s="0"/>
      <c r="T37" s="0"/>
      <c r="U37" s="0"/>
      <c r="V37" s="0"/>
      <c r="W37" s="0"/>
      <c r="X37" s="0"/>
      <c r="Y37" s="0"/>
      <c r="Z37" s="0"/>
    </row>
    <row r="38" customFormat="false" ht="10.75" hidden="false" customHeight="true" outlineLevel="0" collapsed="false">
      <c r="B38" s="0"/>
      <c r="C38" s="22"/>
      <c r="D38" s="16"/>
      <c r="E38" s="16"/>
      <c r="F38" s="16"/>
      <c r="G38" s="16"/>
      <c r="H38" s="16"/>
      <c r="I38" s="16"/>
      <c r="J38" s="16"/>
      <c r="K38" s="16"/>
      <c r="L38" s="16"/>
      <c r="M38" s="16"/>
      <c r="N38" s="16"/>
      <c r="O38" s="16"/>
      <c r="P38" s="0"/>
      <c r="Q38" s="16"/>
      <c r="R38" s="16"/>
      <c r="S38" s="16"/>
      <c r="T38" s="0"/>
      <c r="U38" s="16"/>
      <c r="V38" s="16"/>
      <c r="W38" s="16"/>
      <c r="X38" s="16"/>
      <c r="Y38" s="16"/>
      <c r="Z38" s="16"/>
    </row>
    <row r="39" customFormat="false" ht="22.25" hidden="false" customHeight="true" outlineLevel="0" collapsed="false">
      <c r="B39" s="24" t="s">
        <v>33</v>
      </c>
      <c r="C39" s="0" t="s">
        <v>34</v>
      </c>
      <c r="D39" s="26"/>
      <c r="E39" s="16"/>
      <c r="F39" s="16"/>
      <c r="G39" s="16"/>
      <c r="H39" s="16"/>
      <c r="I39" s="16"/>
      <c r="J39" s="16"/>
      <c r="K39" s="16"/>
      <c r="L39" s="16"/>
      <c r="M39" s="16"/>
      <c r="N39" s="16"/>
      <c r="O39" s="16"/>
      <c r="P39" s="0"/>
      <c r="Q39" s="16"/>
      <c r="R39" s="16"/>
      <c r="S39" s="16"/>
      <c r="T39" s="0"/>
      <c r="U39" s="16"/>
      <c r="V39" s="16"/>
      <c r="W39" s="16"/>
      <c r="X39" s="16"/>
      <c r="Y39" s="16"/>
      <c r="Z39" s="16"/>
    </row>
    <row r="40" customFormat="false" ht="10.75" hidden="false" customHeight="true" outlineLevel="0" collapsed="false">
      <c r="B40" s="0"/>
      <c r="C40" s="22"/>
      <c r="D40" s="16"/>
      <c r="E40" s="16"/>
      <c r="F40" s="16"/>
      <c r="G40" s="16"/>
      <c r="H40" s="16"/>
      <c r="I40" s="16"/>
      <c r="J40" s="16"/>
      <c r="K40" s="16"/>
      <c r="L40" s="16"/>
      <c r="M40" s="16"/>
      <c r="N40" s="16"/>
      <c r="O40" s="16"/>
      <c r="P40" s="0"/>
      <c r="Q40" s="16"/>
      <c r="R40" s="16"/>
      <c r="S40" s="16"/>
      <c r="T40" s="0"/>
      <c r="U40" s="16"/>
      <c r="V40" s="16"/>
      <c r="W40" s="16"/>
      <c r="X40" s="16"/>
      <c r="Y40" s="16"/>
      <c r="Z40" s="16"/>
    </row>
    <row r="41" customFormat="false" ht="21.75" hidden="false" customHeight="true" outlineLevel="0" collapsed="false">
      <c r="B41" s="24" t="s">
        <v>35</v>
      </c>
      <c r="C41" s="25"/>
      <c r="D41" s="16"/>
      <c r="E41" s="16"/>
      <c r="F41" s="16"/>
      <c r="G41" s="16"/>
      <c r="H41" s="16"/>
      <c r="I41" s="16"/>
      <c r="J41" s="16"/>
      <c r="K41" s="16"/>
      <c r="L41" s="16"/>
      <c r="M41" s="16"/>
      <c r="N41" s="16"/>
      <c r="O41" s="16"/>
      <c r="P41" s="0"/>
      <c r="Q41" s="16"/>
      <c r="R41" s="16"/>
      <c r="S41" s="16"/>
      <c r="T41" s="0"/>
      <c r="U41" s="16"/>
      <c r="V41" s="16"/>
      <c r="W41" s="16"/>
      <c r="X41" s="16"/>
      <c r="Y41" s="16"/>
      <c r="Z41" s="16"/>
    </row>
    <row r="42" customFormat="false" ht="10.75" hidden="false" customHeight="true" outlineLevel="0" collapsed="false">
      <c r="B42" s="0"/>
      <c r="C42" s="22"/>
      <c r="D42" s="16"/>
      <c r="E42" s="16"/>
      <c r="F42" s="16"/>
      <c r="G42" s="16"/>
      <c r="H42" s="16"/>
      <c r="I42" s="16"/>
      <c r="J42" s="16"/>
      <c r="K42" s="16"/>
      <c r="L42" s="16"/>
      <c r="M42" s="16"/>
      <c r="N42" s="16"/>
      <c r="O42" s="16"/>
      <c r="P42" s="0"/>
      <c r="Q42" s="16"/>
      <c r="R42" s="16"/>
      <c r="S42" s="16"/>
      <c r="T42" s="0"/>
      <c r="U42" s="16"/>
      <c r="V42" s="16"/>
      <c r="W42" s="16"/>
      <c r="X42" s="16"/>
      <c r="Y42" s="16"/>
      <c r="Z42" s="16"/>
    </row>
    <row r="43" customFormat="false" ht="13.5" hidden="false" customHeight="true" outlineLevel="0" collapsed="false">
      <c r="B43" s="28"/>
      <c r="C43" s="28"/>
      <c r="D43" s="28"/>
      <c r="E43" s="28"/>
      <c r="F43" s="28"/>
      <c r="G43" s="28"/>
      <c r="H43" s="28"/>
      <c r="I43" s="28"/>
      <c r="J43" s="28"/>
      <c r="K43" s="28"/>
      <c r="L43" s="28"/>
      <c r="M43" s="28"/>
      <c r="N43" s="28"/>
      <c r="O43" s="16"/>
      <c r="P43" s="0"/>
      <c r="Q43" s="16"/>
      <c r="R43" s="16"/>
      <c r="S43" s="16"/>
      <c r="T43" s="0"/>
      <c r="U43" s="16"/>
      <c r="V43" s="16"/>
      <c r="W43" s="16"/>
      <c r="X43" s="16"/>
      <c r="Y43" s="16"/>
      <c r="Z43" s="16"/>
    </row>
    <row r="44" customFormat="false" ht="10.75" hidden="false" customHeight="true" outlineLevel="0" collapsed="false">
      <c r="B44" s="0"/>
      <c r="C44" s="22"/>
      <c r="D44" s="16"/>
      <c r="E44" s="16"/>
      <c r="F44" s="16"/>
      <c r="G44" s="16"/>
      <c r="H44" s="16"/>
      <c r="I44" s="16"/>
      <c r="J44" s="16"/>
      <c r="K44" s="16"/>
      <c r="L44" s="16"/>
      <c r="M44" s="16"/>
      <c r="N44" s="16"/>
      <c r="O44" s="16"/>
      <c r="P44" s="0"/>
      <c r="Q44" s="16"/>
      <c r="R44" s="16"/>
      <c r="S44" s="16"/>
      <c r="T44" s="0"/>
      <c r="U44" s="16"/>
      <c r="V44" s="16"/>
      <c r="W44" s="16"/>
      <c r="X44" s="16"/>
      <c r="Y44" s="16"/>
      <c r="Z44" s="16"/>
    </row>
    <row r="45" customFormat="false" ht="22.25" hidden="false" customHeight="true" outlineLevel="0" collapsed="false">
      <c r="B45" s="24" t="s">
        <v>36</v>
      </c>
      <c r="C45" s="25"/>
      <c r="D45" s="26" t="s">
        <v>37</v>
      </c>
      <c r="E45" s="16"/>
      <c r="F45" s="16"/>
      <c r="G45" s="16"/>
      <c r="H45" s="16"/>
      <c r="I45" s="16"/>
      <c r="J45" s="16"/>
      <c r="K45" s="16"/>
      <c r="L45" s="16"/>
      <c r="M45" s="16"/>
      <c r="N45" s="16"/>
      <c r="O45" s="16"/>
      <c r="P45" s="0"/>
      <c r="Q45" s="0"/>
      <c r="R45" s="16"/>
      <c r="S45" s="16"/>
      <c r="T45" s="0"/>
      <c r="U45" s="16"/>
      <c r="V45" s="16"/>
      <c r="W45" s="16"/>
      <c r="X45" s="16"/>
      <c r="Y45" s="16"/>
      <c r="Z45" s="16"/>
    </row>
    <row r="46" customFormat="false" ht="10.5" hidden="false" customHeight="true" outlineLevel="0" collapsed="false">
      <c r="B46" s="0"/>
      <c r="C46" s="0"/>
      <c r="D46" s="0"/>
      <c r="E46" s="0"/>
      <c r="F46" s="0"/>
      <c r="G46" s="0"/>
      <c r="H46" s="0"/>
      <c r="I46" s="0"/>
      <c r="J46" s="0"/>
      <c r="K46" s="0"/>
      <c r="L46" s="0"/>
      <c r="M46" s="0"/>
      <c r="N46" s="0"/>
      <c r="O46" s="0"/>
      <c r="P46" s="0"/>
      <c r="Q46" s="0"/>
      <c r="R46" s="0"/>
      <c r="S46" s="0"/>
      <c r="T46" s="0"/>
      <c r="U46" s="0"/>
      <c r="V46" s="0"/>
      <c r="W46" s="0"/>
      <c r="X46" s="0"/>
      <c r="Y46" s="0"/>
      <c r="Z46" s="0"/>
    </row>
    <row r="47" customFormat="false" ht="21.75" hidden="false" customHeight="true" outlineLevel="0" collapsed="false">
      <c r="B47" s="24" t="s">
        <v>38</v>
      </c>
      <c r="C47" s="32"/>
      <c r="D47" s="33" t="s">
        <v>39</v>
      </c>
      <c r="E47" s="0"/>
      <c r="F47" s="0"/>
      <c r="G47" s="0"/>
      <c r="H47" s="0"/>
      <c r="I47" s="0"/>
      <c r="J47" s="0"/>
      <c r="K47" s="0"/>
      <c r="L47" s="0"/>
      <c r="M47" s="16"/>
      <c r="N47" s="16"/>
      <c r="O47" s="16"/>
      <c r="P47" s="0"/>
      <c r="Q47" s="16"/>
      <c r="R47" s="16"/>
      <c r="S47" s="16"/>
      <c r="T47" s="0"/>
      <c r="U47" s="16"/>
      <c r="V47" s="16"/>
      <c r="W47" s="16"/>
      <c r="X47" s="16"/>
      <c r="Y47" s="16"/>
      <c r="Z47" s="16"/>
    </row>
    <row r="48" customFormat="false" ht="14.75" hidden="false" customHeight="true" outlineLevel="0" collapsed="false">
      <c r="B48" s="0"/>
      <c r="C48" s="34" t="s">
        <v>40</v>
      </c>
      <c r="D48" s="35" t="s">
        <v>41</v>
      </c>
      <c r="E48" s="0"/>
      <c r="F48" s="0"/>
      <c r="G48" s="36"/>
      <c r="H48" s="0"/>
      <c r="I48" s="0"/>
      <c r="J48" s="0"/>
      <c r="K48" s="0"/>
      <c r="L48" s="0"/>
      <c r="M48" s="0"/>
      <c r="N48" s="0"/>
      <c r="O48" s="0"/>
      <c r="P48" s="0"/>
      <c r="Q48" s="0"/>
      <c r="R48" s="0"/>
      <c r="S48" s="0"/>
      <c r="T48" s="0"/>
      <c r="U48" s="0"/>
      <c r="V48" s="0"/>
      <c r="W48" s="0"/>
      <c r="X48" s="0"/>
      <c r="Y48" s="0"/>
      <c r="Z48" s="0"/>
    </row>
    <row r="49" customFormat="false" ht="14.75" hidden="false" customHeight="true" outlineLevel="0" collapsed="false">
      <c r="B49" s="0"/>
      <c r="C49" s="34" t="s">
        <v>42</v>
      </c>
      <c r="D49" s="35" t="s">
        <v>41</v>
      </c>
      <c r="E49" s="0"/>
      <c r="F49" s="0"/>
      <c r="G49" s="36"/>
      <c r="H49" s="0"/>
      <c r="I49" s="0"/>
      <c r="J49" s="0"/>
      <c r="K49" s="0"/>
      <c r="L49" s="0"/>
      <c r="M49" s="0"/>
      <c r="N49" s="0"/>
      <c r="O49" s="0"/>
      <c r="P49" s="0"/>
      <c r="Q49" s="0"/>
      <c r="R49" s="0"/>
      <c r="S49" s="0"/>
      <c r="T49" s="0"/>
      <c r="U49" s="0"/>
      <c r="V49" s="0"/>
      <c r="W49" s="0"/>
      <c r="X49" s="0"/>
      <c r="Y49" s="0"/>
      <c r="Z49" s="0"/>
    </row>
    <row r="50" customFormat="false" ht="14.75" hidden="false" customHeight="true" outlineLevel="0" collapsed="false">
      <c r="B50" s="0"/>
      <c r="C50" s="34" t="s">
        <v>43</v>
      </c>
      <c r="D50" s="35" t="s">
        <v>41</v>
      </c>
      <c r="E50" s="0"/>
      <c r="F50" s="0"/>
      <c r="G50" s="36"/>
      <c r="H50" s="0"/>
      <c r="I50" s="0"/>
      <c r="J50" s="0"/>
      <c r="K50" s="0"/>
      <c r="L50" s="0"/>
      <c r="M50" s="0"/>
      <c r="N50" s="0"/>
      <c r="O50" s="0"/>
      <c r="P50" s="0"/>
      <c r="Q50" s="0"/>
      <c r="R50" s="0"/>
      <c r="S50" s="0"/>
      <c r="T50" s="0"/>
      <c r="U50" s="0"/>
      <c r="V50" s="0"/>
      <c r="W50" s="0"/>
      <c r="X50" s="0"/>
      <c r="Y50" s="0"/>
      <c r="Z50" s="0"/>
    </row>
    <row r="51" customFormat="false" ht="14.75" hidden="false" customHeight="true" outlineLevel="0" collapsed="false">
      <c r="B51" s="0"/>
      <c r="C51" s="34" t="s">
        <v>44</v>
      </c>
      <c r="D51" s="35" t="s">
        <v>41</v>
      </c>
      <c r="E51" s="0"/>
      <c r="F51" s="0"/>
      <c r="G51" s="36"/>
      <c r="H51" s="0"/>
      <c r="I51" s="0"/>
      <c r="J51" s="0"/>
      <c r="K51" s="0"/>
      <c r="L51" s="0"/>
      <c r="M51" s="0"/>
      <c r="N51" s="0"/>
      <c r="O51" s="0"/>
      <c r="P51" s="0"/>
      <c r="Q51" s="0"/>
      <c r="R51" s="0"/>
      <c r="S51" s="0"/>
      <c r="T51" s="0"/>
      <c r="U51" s="0"/>
      <c r="V51" s="0"/>
      <c r="W51" s="0"/>
      <c r="X51" s="0"/>
      <c r="Y51" s="0"/>
      <c r="Z51" s="0"/>
    </row>
    <row r="52" customFormat="false" ht="14.75" hidden="false" customHeight="true" outlineLevel="0" collapsed="false">
      <c r="B52" s="0"/>
      <c r="C52" s="34" t="s">
        <v>45</v>
      </c>
      <c r="D52" s="35" t="s">
        <v>41</v>
      </c>
      <c r="E52" s="0"/>
      <c r="F52" s="0"/>
      <c r="G52" s="36"/>
      <c r="H52" s="0"/>
      <c r="I52" s="0"/>
      <c r="J52" s="0"/>
      <c r="K52" s="0"/>
      <c r="L52" s="0"/>
      <c r="M52" s="0"/>
      <c r="N52" s="0"/>
      <c r="O52" s="0"/>
      <c r="P52" s="0"/>
      <c r="Q52" s="0"/>
      <c r="R52" s="0"/>
      <c r="S52" s="0"/>
      <c r="T52" s="0"/>
      <c r="U52" s="0"/>
      <c r="V52" s="0"/>
      <c r="W52" s="0"/>
      <c r="X52" s="0"/>
      <c r="Y52" s="0"/>
      <c r="Z52" s="0"/>
    </row>
    <row r="53" customFormat="false" ht="14.75" hidden="false" customHeight="true" outlineLevel="0" collapsed="false">
      <c r="B53" s="0"/>
      <c r="C53" s="34" t="s">
        <v>46</v>
      </c>
      <c r="D53" s="35" t="s">
        <v>41</v>
      </c>
      <c r="E53" s="0"/>
      <c r="F53" s="0"/>
      <c r="G53" s="36"/>
      <c r="H53" s="0"/>
      <c r="I53" s="0"/>
      <c r="J53" s="0"/>
      <c r="K53" s="0"/>
      <c r="L53" s="0"/>
      <c r="M53" s="0"/>
      <c r="N53" s="0"/>
      <c r="O53" s="0"/>
      <c r="P53" s="0"/>
      <c r="Q53" s="0"/>
      <c r="R53" s="0"/>
      <c r="S53" s="0"/>
      <c r="T53" s="0"/>
      <c r="U53" s="0"/>
      <c r="V53" s="0"/>
      <c r="W53" s="0"/>
      <c r="X53" s="0"/>
      <c r="Y53" s="0"/>
      <c r="Z53" s="0"/>
    </row>
    <row r="54" customFormat="false" ht="14.75" hidden="false" customHeight="true" outlineLevel="0" collapsed="false">
      <c r="B54" s="0"/>
      <c r="C54" s="34" t="s">
        <v>47</v>
      </c>
      <c r="D54" s="35" t="s">
        <v>41</v>
      </c>
      <c r="E54" s="0"/>
      <c r="F54" s="0"/>
      <c r="G54" s="36"/>
      <c r="H54" s="0"/>
      <c r="I54" s="0"/>
      <c r="J54" s="0"/>
      <c r="K54" s="0"/>
      <c r="L54" s="0"/>
      <c r="M54" s="0"/>
      <c r="N54" s="0"/>
      <c r="O54" s="0"/>
      <c r="P54" s="0"/>
      <c r="Q54" s="0"/>
      <c r="R54" s="0"/>
      <c r="S54" s="0"/>
      <c r="T54" s="0"/>
      <c r="U54" s="0"/>
      <c r="V54" s="0"/>
      <c r="W54" s="0"/>
      <c r="X54" s="0"/>
      <c r="Y54" s="0"/>
      <c r="Z54" s="0"/>
    </row>
    <row r="55" customFormat="false" ht="14.75" hidden="false" customHeight="true" outlineLevel="0" collapsed="false">
      <c r="B55" s="0"/>
      <c r="C55" s="34" t="s">
        <v>48</v>
      </c>
      <c r="D55" s="35" t="s">
        <v>41</v>
      </c>
      <c r="E55" s="0"/>
      <c r="F55" s="0"/>
      <c r="G55" s="36"/>
      <c r="H55" s="0"/>
      <c r="I55" s="0"/>
      <c r="J55" s="0"/>
      <c r="K55" s="0"/>
      <c r="L55" s="0"/>
      <c r="M55" s="0"/>
      <c r="N55" s="0"/>
      <c r="O55" s="0"/>
      <c r="P55" s="0"/>
      <c r="Q55" s="0"/>
      <c r="R55" s="0"/>
      <c r="S55" s="0"/>
      <c r="T55" s="0"/>
      <c r="U55" s="0"/>
      <c r="V55" s="0"/>
      <c r="W55" s="0"/>
      <c r="X55" s="0"/>
      <c r="Y55" s="0"/>
      <c r="Z55" s="0"/>
    </row>
    <row r="56" customFormat="false" ht="14.75" hidden="false" customHeight="true" outlineLevel="0" collapsed="false">
      <c r="B56" s="0"/>
      <c r="C56" s="34" t="s">
        <v>49</v>
      </c>
      <c r="D56" s="35" t="s">
        <v>41</v>
      </c>
      <c r="E56" s="0"/>
      <c r="F56" s="0"/>
      <c r="G56" s="36"/>
      <c r="H56" s="0"/>
      <c r="I56" s="0"/>
      <c r="J56" s="0"/>
      <c r="K56" s="0"/>
      <c r="L56" s="0"/>
      <c r="M56" s="0"/>
      <c r="N56" s="0"/>
      <c r="O56" s="0"/>
      <c r="P56" s="0"/>
      <c r="Q56" s="0"/>
      <c r="R56" s="0"/>
      <c r="S56" s="0"/>
      <c r="T56" s="0"/>
      <c r="U56" s="0"/>
      <c r="V56" s="0"/>
      <c r="W56" s="0"/>
      <c r="X56" s="0"/>
      <c r="Y56" s="0"/>
      <c r="Z56" s="0"/>
    </row>
    <row r="57" customFormat="false" ht="14.75" hidden="false" customHeight="true" outlineLevel="0" collapsed="false">
      <c r="B57" s="0"/>
      <c r="C57" s="34" t="s">
        <v>50</v>
      </c>
      <c r="D57" s="35" t="s">
        <v>41</v>
      </c>
      <c r="E57" s="0"/>
      <c r="F57" s="0"/>
      <c r="G57" s="36"/>
      <c r="H57" s="0"/>
      <c r="I57" s="0"/>
      <c r="J57" s="0"/>
      <c r="K57" s="0"/>
      <c r="L57" s="0"/>
      <c r="M57" s="0"/>
      <c r="N57" s="0"/>
      <c r="O57" s="0"/>
      <c r="P57" s="0"/>
      <c r="Q57" s="0"/>
      <c r="R57" s="0"/>
      <c r="S57" s="0"/>
      <c r="T57" s="0"/>
      <c r="U57" s="0"/>
      <c r="V57" s="0"/>
      <c r="W57" s="0"/>
      <c r="X57" s="0"/>
      <c r="Y57" s="0"/>
      <c r="Z57" s="0"/>
    </row>
    <row r="58" customFormat="false" ht="14.75" hidden="false" customHeight="true" outlineLevel="0" collapsed="false">
      <c r="B58" s="0"/>
      <c r="C58" s="34" t="s">
        <v>51</v>
      </c>
      <c r="D58" s="35" t="s">
        <v>41</v>
      </c>
      <c r="E58" s="0"/>
      <c r="F58" s="0"/>
      <c r="G58" s="36"/>
      <c r="H58" s="0"/>
      <c r="I58" s="0"/>
      <c r="J58" s="0"/>
      <c r="K58" s="0"/>
      <c r="L58" s="0"/>
      <c r="M58" s="0"/>
      <c r="N58" s="0"/>
      <c r="O58" s="0"/>
      <c r="P58" s="0"/>
      <c r="Q58" s="0"/>
      <c r="R58" s="0"/>
      <c r="S58" s="0"/>
      <c r="T58" s="0"/>
      <c r="U58" s="0"/>
      <c r="V58" s="0"/>
      <c r="W58" s="0"/>
      <c r="X58" s="0"/>
      <c r="Y58" s="0"/>
      <c r="Z58" s="0"/>
    </row>
    <row r="59" customFormat="false" ht="13.25" hidden="false" customHeight="true" outlineLevel="0" collapsed="false">
      <c r="B59" s="24"/>
      <c r="C59" s="26"/>
      <c r="D59" s="26"/>
      <c r="E59" s="16"/>
      <c r="F59" s="16"/>
      <c r="G59" s="37"/>
      <c r="H59" s="16"/>
      <c r="I59" s="16"/>
      <c r="J59" s="16"/>
      <c r="K59" s="16"/>
      <c r="L59" s="16"/>
      <c r="M59" s="16"/>
      <c r="N59" s="16"/>
      <c r="O59" s="16"/>
      <c r="P59" s="16"/>
      <c r="Q59" s="16"/>
      <c r="R59" s="16"/>
      <c r="S59" s="16"/>
      <c r="T59" s="0"/>
      <c r="U59" s="16"/>
      <c r="V59" s="16"/>
      <c r="W59" s="16"/>
      <c r="X59" s="16"/>
      <c r="Y59" s="16"/>
      <c r="Z59" s="16"/>
    </row>
    <row r="60" customFormat="false" ht="22.25" hidden="false" customHeight="true" outlineLevel="0" collapsed="false">
      <c r="B60" s="24" t="s">
        <v>52</v>
      </c>
      <c r="C60" s="25"/>
      <c r="D60" s="26"/>
      <c r="E60" s="16"/>
      <c r="F60" s="16"/>
      <c r="G60" s="16"/>
      <c r="H60" s="16"/>
      <c r="I60" s="16"/>
      <c r="J60" s="16"/>
      <c r="K60" s="16"/>
      <c r="L60" s="16"/>
      <c r="M60" s="16"/>
      <c r="N60" s="16"/>
      <c r="O60" s="16"/>
      <c r="P60" s="16"/>
      <c r="Q60" s="16"/>
      <c r="R60" s="16"/>
      <c r="S60" s="16"/>
      <c r="T60" s="0"/>
      <c r="U60" s="16"/>
      <c r="V60" s="16"/>
      <c r="W60" s="16"/>
      <c r="X60" s="16"/>
      <c r="Y60" s="16"/>
      <c r="Z60" s="16"/>
    </row>
    <row r="61" customFormat="false" ht="10.75" hidden="false" customHeight="true" outlineLevel="0" collapsed="false">
      <c r="B61" s="16"/>
      <c r="C61" s="26"/>
      <c r="D61" s="16"/>
      <c r="E61" s="16"/>
      <c r="F61" s="16"/>
      <c r="G61" s="16"/>
      <c r="H61" s="16"/>
      <c r="I61" s="16"/>
      <c r="J61" s="16"/>
      <c r="K61" s="16"/>
      <c r="L61" s="16"/>
      <c r="M61" s="16"/>
      <c r="N61" s="16"/>
      <c r="O61" s="16"/>
      <c r="P61" s="16"/>
      <c r="Q61" s="16"/>
      <c r="R61" s="16"/>
      <c r="S61" s="16"/>
      <c r="T61" s="0"/>
      <c r="U61" s="16"/>
      <c r="V61" s="16"/>
      <c r="W61" s="16"/>
      <c r="X61" s="16"/>
      <c r="Y61" s="16"/>
      <c r="Z61" s="16"/>
    </row>
    <row r="62" customFormat="false" ht="22.25" hidden="false" customHeight="true" outlineLevel="0" collapsed="false">
      <c r="B62" s="24" t="s">
        <v>53</v>
      </c>
      <c r="C62" s="25"/>
      <c r="D62" s="26" t="s">
        <v>54</v>
      </c>
      <c r="E62" s="16"/>
      <c r="F62" s="16"/>
      <c r="G62" s="16"/>
      <c r="H62" s="16"/>
      <c r="I62" s="16"/>
      <c r="J62" s="16"/>
      <c r="K62" s="16"/>
      <c r="L62" s="16"/>
      <c r="M62" s="16"/>
      <c r="N62" s="16"/>
      <c r="O62" s="16"/>
      <c r="P62" s="16"/>
      <c r="Q62" s="16"/>
      <c r="R62" s="16"/>
      <c r="S62" s="16"/>
      <c r="T62" s="0"/>
      <c r="U62" s="16"/>
      <c r="V62" s="16"/>
      <c r="W62" s="16"/>
      <c r="X62" s="16"/>
      <c r="Y62" s="16"/>
      <c r="Z62" s="16"/>
    </row>
    <row r="63" customFormat="false" ht="10.75" hidden="false" customHeight="true" outlineLevel="0" collapsed="false">
      <c r="B63" s="16"/>
      <c r="C63" s="26"/>
      <c r="D63" s="16"/>
      <c r="E63" s="16"/>
      <c r="F63" s="16"/>
      <c r="G63" s="16"/>
      <c r="H63" s="16"/>
      <c r="I63" s="16"/>
      <c r="J63" s="16"/>
      <c r="K63" s="16"/>
      <c r="L63" s="16"/>
      <c r="M63" s="16"/>
      <c r="N63" s="16"/>
      <c r="O63" s="16"/>
      <c r="P63" s="16"/>
      <c r="Q63" s="16"/>
      <c r="R63" s="16"/>
      <c r="S63" s="16"/>
      <c r="T63" s="0"/>
      <c r="U63" s="16"/>
      <c r="V63" s="16"/>
      <c r="W63" s="16"/>
      <c r="X63" s="16"/>
      <c r="Y63" s="16"/>
      <c r="Z63" s="16"/>
    </row>
    <row r="64" customFormat="false" ht="22.25" hidden="false" customHeight="true" outlineLevel="0" collapsed="false">
      <c r="B64" s="24" t="s">
        <v>55</v>
      </c>
      <c r="C64" s="38"/>
      <c r="D64" s="26" t="s">
        <v>56</v>
      </c>
      <c r="E64" s="16"/>
      <c r="F64" s="16"/>
      <c r="G64" s="16"/>
      <c r="H64" s="16"/>
      <c r="I64" s="16"/>
      <c r="J64" s="16"/>
      <c r="K64" s="16"/>
      <c r="L64" s="16"/>
      <c r="M64" s="16"/>
      <c r="N64" s="16"/>
      <c r="O64" s="16"/>
      <c r="P64" s="16"/>
      <c r="Q64" s="16"/>
      <c r="R64" s="16"/>
      <c r="S64" s="16"/>
      <c r="T64" s="0"/>
      <c r="U64" s="16"/>
      <c r="V64" s="16"/>
      <c r="W64" s="16"/>
      <c r="X64" s="16"/>
      <c r="Y64" s="16"/>
      <c r="Z64" s="16"/>
    </row>
    <row r="65" customFormat="false" ht="19.25"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row r="1001" customFormat="false" ht="12" hidden="false" customHeight="true" outlineLevel="0" collapsed="false"/>
    <row r="1002" customFormat="false" ht="12" hidden="false" customHeight="true" outlineLevel="0" collapsed="false"/>
    <row r="1003" customFormat="false" ht="12" hidden="false" customHeight="true" outlineLevel="0" collapsed="false"/>
    <row r="1004" customFormat="false" ht="12" hidden="false" customHeight="true" outlineLevel="0" collapsed="false"/>
    <row r="1005" customFormat="false" ht="12" hidden="false" customHeight="true" outlineLevel="0" collapsed="false"/>
    <row r="1006" customFormat="false" ht="12" hidden="false" customHeight="true" outlineLevel="0" collapsed="false"/>
    <row r="1007" customFormat="false" ht="12" hidden="false" customHeight="true" outlineLevel="0" collapsed="false"/>
    <row r="1008" customFormat="false" ht="12" hidden="false" customHeight="true" outlineLevel="0" collapsed="false"/>
    <row r="1009" customFormat="false" ht="12" hidden="false" customHeight="true" outlineLevel="0" collapsed="false"/>
    <row r="1010" customFormat="false" ht="12" hidden="false" customHeight="true" outlineLevel="0" collapsed="false"/>
    <row r="1011" customFormat="false" ht="12" hidden="false" customHeight="true" outlineLevel="0" collapsed="false"/>
    <row r="1012" customFormat="false" ht="12" hidden="false" customHeight="true" outlineLevel="0" collapsed="false"/>
    <row r="1013" customFormat="false" ht="12" hidden="false" customHeight="true" outlineLevel="0" collapsed="false"/>
    <row r="1014" customFormat="false" ht="12" hidden="false" customHeight="true" outlineLevel="0" collapsed="false"/>
    <row r="1015" customFormat="false" ht="12" hidden="false" customHeight="true" outlineLevel="0" collapsed="false"/>
    <row r="1016" customFormat="false" ht="12" hidden="false" customHeight="true" outlineLevel="0" collapsed="false"/>
    <row r="1017" customFormat="false" ht="12" hidden="false" customHeight="true" outlineLevel="0" collapsed="false"/>
    <row r="1018" customFormat="false" ht="12" hidden="false" customHeight="true" outlineLevel="0" collapsed="false"/>
    <row r="1019" customFormat="false" ht="12" hidden="false" customHeight="true" outlineLevel="0" collapsed="false"/>
    <row r="1020" customFormat="false" ht="12" hidden="false" customHeight="true" outlineLevel="0" collapsed="false"/>
    <row r="1021" customFormat="false" ht="12" hidden="false" customHeight="true" outlineLevel="0" collapsed="false"/>
    <row r="1022" customFormat="false" ht="12" hidden="false" customHeight="true" outlineLevel="0" collapsed="false"/>
    <row r="1023" customFormat="false" ht="12" hidden="false" customHeight="true" outlineLevel="0" collapsed="false"/>
    <row r="1024" customFormat="false" ht="12" hidden="false" customHeight="true" outlineLevel="0" collapsed="false"/>
    <row r="1025" customFormat="false" ht="12" hidden="false" customHeight="true" outlineLevel="0" collapsed="false"/>
    <row r="1026" customFormat="false" ht="12" hidden="false" customHeight="true" outlineLevel="0" collapsed="false"/>
    <row r="1027" customFormat="false" ht="12" hidden="false" customHeight="true" outlineLevel="0" collapsed="false"/>
    <row r="1028" customFormat="false" ht="12" hidden="false" customHeight="true" outlineLevel="0" collapsed="false"/>
    <row r="1029" customFormat="false" ht="12" hidden="false" customHeight="true" outlineLevel="0" collapsed="false"/>
    <row r="1030" customFormat="false" ht="12" hidden="false" customHeight="true" outlineLevel="0" collapsed="false"/>
    <row r="1031" customFormat="false" ht="12" hidden="false" customHeight="true" outlineLevel="0" collapsed="false"/>
    <row r="1032" customFormat="false" ht="12" hidden="false" customHeight="true" outlineLevel="0" collapsed="false"/>
    <row r="1033" customFormat="false" ht="12" hidden="false" customHeight="true" outlineLevel="0" collapsed="false"/>
    <row r="1034" customFormat="false" ht="12" hidden="false" customHeight="true" outlineLevel="0" collapsed="false"/>
    <row r="1035" customFormat="false" ht="12" hidden="false" customHeight="true" outlineLevel="0" collapsed="false"/>
    <row r="1036" customFormat="false" ht="12" hidden="false" customHeight="true" outlineLevel="0" collapsed="false"/>
    <row r="1037" customFormat="false" ht="12" hidden="false" customHeight="true" outlineLevel="0" collapsed="false"/>
    <row r="1038" customFormat="false" ht="12" hidden="false" customHeight="true" outlineLevel="0" collapsed="false"/>
  </sheetData>
  <sheetProtection sheet="true" password="dc4e" objects="true" scenario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BH65536"/>
  <sheetViews>
    <sheetView windowProtection="false"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C9" activeCellId="0" sqref="C9"/>
    </sheetView>
  </sheetViews>
  <sheetFormatPr defaultRowHeight="21.5"/>
  <cols>
    <col collapsed="false" hidden="false" max="1" min="1" style="0" width="11.2040816326531"/>
    <col collapsed="false" hidden="false" max="2" min="2" style="0" width="13.7704081632653"/>
    <col collapsed="false" hidden="false" max="3" min="3" style="0" width="8.50510204081633"/>
    <col collapsed="false" hidden="false" max="4" min="4" style="0" width="9.31632653061224"/>
    <col collapsed="false" hidden="false" max="5" min="5" style="0" width="14.1734693877551"/>
    <col collapsed="false" hidden="false" max="6" min="6" style="0" width="8.23469387755102"/>
    <col collapsed="false" hidden="false" max="7" min="7" style="0" width="11.2040816326531"/>
    <col collapsed="false" hidden="false" max="8" min="8" style="0" width="11.7448979591837"/>
    <col collapsed="false" hidden="false" max="9" min="9" style="0" width="8.50510204081633"/>
    <col collapsed="false" hidden="false" max="10" min="10" style="0" width="11.2040816326531"/>
    <col collapsed="false" hidden="false" max="11" min="11" style="0" width="19.1683673469388"/>
    <col collapsed="false" hidden="false" max="12" min="12" style="0" width="40.2295918367347"/>
    <col collapsed="false" hidden="false" max="1025" min="13" style="0" width="11.2040816326531"/>
  </cols>
  <sheetData>
    <row r="1" customFormat="false" ht="12.75" hidden="false" customHeight="true" outlineLevel="0" collapsed="false">
      <c r="A1" s="1"/>
      <c r="B1" s="2"/>
      <c r="C1" s="3"/>
      <c r="D1" s="3"/>
      <c r="E1" s="3"/>
      <c r="F1" s="3"/>
      <c r="G1" s="3"/>
      <c r="H1" s="3"/>
      <c r="I1" s="3"/>
      <c r="J1" s="3"/>
      <c r="K1" s="3"/>
      <c r="L1" s="3"/>
      <c r="M1" s="3"/>
      <c r="N1" s="3"/>
      <c r="O1" s="3"/>
      <c r="P1" s="3"/>
      <c r="Q1" s="3"/>
      <c r="R1" s="3"/>
      <c r="S1" s="3"/>
      <c r="T1" s="3"/>
      <c r="U1" s="3"/>
      <c r="V1" s="3"/>
    </row>
    <row r="2" customFormat="false" ht="25.25" hidden="false" customHeight="true" outlineLevel="0" collapsed="false">
      <c r="A2" s="1"/>
      <c r="B2" s="4" t="s">
        <v>0</v>
      </c>
      <c r="C2" s="3"/>
      <c r="D2" s="3"/>
      <c r="E2" s="3"/>
      <c r="F2" s="3"/>
      <c r="G2" s="3"/>
      <c r="H2" s="3"/>
      <c r="I2" s="3"/>
      <c r="J2" s="3"/>
      <c r="K2" s="3"/>
      <c r="L2" s="3"/>
      <c r="M2" s="3"/>
      <c r="N2" s="3"/>
      <c r="O2" s="3"/>
      <c r="P2" s="3"/>
      <c r="Q2" s="3"/>
      <c r="R2" s="3"/>
      <c r="S2" s="3"/>
      <c r="T2" s="3"/>
      <c r="U2" s="3"/>
      <c r="V2" s="3"/>
    </row>
    <row r="3" customFormat="false" ht="23.75" hidden="false" customHeight="true" outlineLevel="0" collapsed="false">
      <c r="A3" s="1"/>
      <c r="B3" s="6" t="s">
        <v>2</v>
      </c>
      <c r="C3" s="3"/>
      <c r="D3" s="3"/>
      <c r="E3" s="3"/>
      <c r="F3" s="3"/>
      <c r="G3" s="3"/>
      <c r="H3" s="3"/>
      <c r="I3" s="3"/>
      <c r="J3" s="3"/>
      <c r="K3" s="3"/>
      <c r="L3" s="3"/>
      <c r="M3" s="3"/>
      <c r="N3" s="3"/>
      <c r="O3" s="3"/>
      <c r="P3" s="3"/>
      <c r="Q3" s="3"/>
      <c r="R3" s="3"/>
      <c r="S3" s="3"/>
      <c r="T3" s="3"/>
      <c r="U3" s="3"/>
      <c r="V3" s="3"/>
    </row>
    <row r="4" customFormat="false" ht="16.75" hidden="false" customHeight="true" outlineLevel="0" collapsed="false">
      <c r="A4" s="1"/>
      <c r="B4" s="7"/>
      <c r="C4" s="3"/>
      <c r="D4" s="3"/>
      <c r="E4" s="3"/>
      <c r="F4" s="3"/>
      <c r="G4" s="3"/>
      <c r="H4" s="3"/>
      <c r="I4" s="3"/>
      <c r="J4" s="3"/>
      <c r="K4" s="3"/>
      <c r="L4" s="3"/>
      <c r="M4" s="3"/>
      <c r="N4" s="3"/>
      <c r="O4" s="3"/>
      <c r="P4" s="3"/>
      <c r="Q4" s="3"/>
      <c r="R4" s="3"/>
      <c r="S4" s="3"/>
      <c r="T4" s="3"/>
      <c r="U4" s="3"/>
      <c r="V4" s="3"/>
    </row>
    <row r="5" customFormat="false" ht="28.25" hidden="false" customHeight="true" outlineLevel="0" collapsed="false">
      <c r="B5" s="8" t="s">
        <v>57</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row>
    <row r="6" customFormat="false" ht="28" hidden="false" customHeight="true" outlineLevel="0" collapsed="false">
      <c r="B6" s="39" t="s">
        <v>58</v>
      </c>
      <c r="C6" s="39"/>
      <c r="D6" s="39"/>
      <c r="E6" s="39"/>
      <c r="F6" s="39"/>
      <c r="G6" s="39"/>
      <c r="H6" s="39"/>
      <c r="I6" s="39"/>
      <c r="J6" s="39"/>
      <c r="K6" s="39"/>
      <c r="L6" s="39"/>
    </row>
    <row r="7" customFormat="false" ht="33.25" hidden="false" customHeight="true" outlineLevel="0" collapsed="false">
      <c r="B7" s="40" t="s">
        <v>59</v>
      </c>
      <c r="C7" s="40"/>
      <c r="D7" s="40"/>
      <c r="E7" s="40"/>
      <c r="F7" s="40"/>
      <c r="G7" s="40"/>
      <c r="H7" s="40"/>
      <c r="I7" s="40"/>
      <c r="J7" s="40"/>
      <c r="K7" s="40"/>
      <c r="L7" s="40"/>
    </row>
    <row r="9" customFormat="false" ht="17" hidden="false" customHeight="true" outlineLevel="0" collapsed="false">
      <c r="B9" s="41" t="s">
        <v>60</v>
      </c>
      <c r="C9" s="35" t="s">
        <v>41</v>
      </c>
      <c r="E9" s="41" t="s">
        <v>61</v>
      </c>
      <c r="F9" s="35" t="s">
        <v>41</v>
      </c>
      <c r="H9" s="41" t="s">
        <v>62</v>
      </c>
      <c r="I9" s="35" t="s">
        <v>41</v>
      </c>
    </row>
    <row r="10" customFormat="false" ht="17" hidden="false" customHeight="true" outlineLevel="0" collapsed="false">
      <c r="B10" s="41" t="s">
        <v>63</v>
      </c>
      <c r="C10" s="35" t="s">
        <v>41</v>
      </c>
      <c r="E10" s="41" t="s">
        <v>64</v>
      </c>
      <c r="F10" s="35" t="s">
        <v>41</v>
      </c>
      <c r="H10" s="41" t="s">
        <v>65</v>
      </c>
      <c r="I10" s="35" t="s">
        <v>41</v>
      </c>
    </row>
    <row r="11" customFormat="false" ht="17" hidden="false" customHeight="true" outlineLevel="0" collapsed="false">
      <c r="B11" s="41" t="s">
        <v>66</v>
      </c>
      <c r="C11" s="35" t="s">
        <v>41</v>
      </c>
      <c r="E11" s="41" t="s">
        <v>67</v>
      </c>
      <c r="F11" s="35" t="s">
        <v>41</v>
      </c>
      <c r="H11" s="41" t="s">
        <v>68</v>
      </c>
      <c r="I11" s="35" t="s">
        <v>41</v>
      </c>
    </row>
    <row r="12" customFormat="false" ht="17" hidden="false" customHeight="true" outlineLevel="0" collapsed="false">
      <c r="B12" s="41" t="s">
        <v>69</v>
      </c>
      <c r="C12" s="35" t="s">
        <v>41</v>
      </c>
      <c r="E12" s="41" t="s">
        <v>70</v>
      </c>
      <c r="F12" s="35" t="s">
        <v>41</v>
      </c>
      <c r="H12" s="41" t="s">
        <v>71</v>
      </c>
      <c r="I12" s="35" t="s">
        <v>41</v>
      </c>
      <c r="K12" s="42" t="s">
        <v>72</v>
      </c>
      <c r="L12" s="42" t="s">
        <v>73</v>
      </c>
    </row>
    <row r="13" customFormat="false" ht="17" hidden="false" customHeight="true" outlineLevel="0" collapsed="false">
      <c r="B13" s="41" t="s">
        <v>74</v>
      </c>
      <c r="C13" s="35" t="s">
        <v>41</v>
      </c>
      <c r="E13" s="41" t="s">
        <v>75</v>
      </c>
      <c r="F13" s="35" t="s">
        <v>41</v>
      </c>
      <c r="K13" s="43"/>
      <c r="L13" s="43"/>
    </row>
    <row r="14" customFormat="false" ht="17" hidden="false" customHeight="true" outlineLevel="0" collapsed="false">
      <c r="K14" s="43"/>
      <c r="L14" s="43"/>
    </row>
    <row r="15" customFormat="false" ht="17" hidden="false" customHeight="true" outlineLevel="0" collapsed="false">
      <c r="K15" s="43"/>
      <c r="L15" s="43"/>
    </row>
    <row r="16" customFormat="false" ht="17" hidden="false" customHeight="true" outlineLevel="0" collapsed="false">
      <c r="K16" s="43"/>
      <c r="L16" s="43"/>
    </row>
    <row r="17" customFormat="false" ht="13" hidden="false" customHeight="false" outlineLevel="0" collapsed="false">
      <c r="K17" s="43"/>
      <c r="L17" s="43"/>
    </row>
    <row r="18" customFormat="false" ht="13" hidden="false" customHeight="false" outlineLevel="0" collapsed="false">
      <c r="K18" s="43"/>
      <c r="L18" s="43"/>
    </row>
    <row r="19" customFormat="false" ht="13" hidden="false" customHeight="false" outlineLevel="0" collapsed="false">
      <c r="K19" s="43"/>
      <c r="L19" s="43"/>
    </row>
    <row r="20" customFormat="false" ht="13" hidden="false" customHeight="false" outlineLevel="0" collapsed="false">
      <c r="K20" s="43"/>
      <c r="L20" s="43"/>
    </row>
    <row r="21" customFormat="false" ht="13" hidden="false" customHeight="false" outlineLevel="0" collapsed="false">
      <c r="K21" s="43"/>
      <c r="L21" s="43"/>
    </row>
    <row r="22" customFormat="false" ht="13" hidden="false" customHeight="false" outlineLevel="0" collapsed="false">
      <c r="K22" s="43"/>
      <c r="L22" s="43"/>
    </row>
    <row r="23" customFormat="false" ht="13" hidden="false" customHeight="false" outlineLevel="0" collapsed="false">
      <c r="K23" s="43"/>
      <c r="L23" s="43"/>
    </row>
    <row r="1048576" customFormat="false" ht="13" hidden="false" customHeight="false" outlineLevel="0" collapsed="false"/>
  </sheetData>
  <sheetProtection sheet="true" password="dc4e" objects="true" scenarios="true"/>
  <mergeCells count="2">
    <mergeCell ref="B6:L6"/>
    <mergeCell ref="B7:L7"/>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L53"/>
  <sheetViews>
    <sheetView windowProtection="false"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E17" activeCellId="0" sqref="E17"/>
    </sheetView>
  </sheetViews>
  <sheetFormatPr defaultRowHeight="13"/>
  <cols>
    <col collapsed="false" hidden="false" max="1" min="1" style="15" width="11.4744897959184"/>
    <col collapsed="false" hidden="false" max="2" min="2" style="15" width="9.31632653061224"/>
    <col collapsed="false" hidden="false" max="3" min="3" style="15" width="26.8622448979592"/>
    <col collapsed="false" hidden="false" max="4" min="4" style="15" width="25.6479591836735"/>
    <col collapsed="false" hidden="false" max="5" min="5" style="15" width="51.1632653061225"/>
    <col collapsed="false" hidden="false" max="6" min="6" style="15" width="56.2908163265306"/>
    <col collapsed="false" hidden="false" max="7" min="7" style="15" width="80.9948979591837"/>
    <col collapsed="false" hidden="false" max="8" min="8" style="15" width="27.1326530612245"/>
    <col collapsed="false" hidden="false" max="24" min="9" style="15" width="8.50510204081633"/>
    <col collapsed="false" hidden="false" max="64" min="25" style="15" width="14.1734693877551"/>
    <col collapsed="false" hidden="false" max="1025" min="65" style="15" width="11.2040816326531"/>
  </cols>
  <sheetData>
    <row r="1" customFormat="false" ht="12.75" hidden="false" customHeight="true" outlineLevel="0" collapsed="false">
      <c r="A1" s="1"/>
      <c r="B1" s="2"/>
      <c r="C1" s="16"/>
      <c r="D1" s="16"/>
      <c r="E1" s="16"/>
      <c r="F1" s="16"/>
      <c r="G1" s="16"/>
      <c r="H1" s="16"/>
      <c r="I1" s="16"/>
      <c r="J1" s="16"/>
      <c r="K1" s="16"/>
      <c r="L1" s="16"/>
      <c r="M1" s="16"/>
      <c r="N1" s="16"/>
      <c r="O1" s="16"/>
      <c r="P1" s="16"/>
      <c r="Q1" s="16"/>
      <c r="R1" s="16"/>
      <c r="S1" s="16"/>
      <c r="T1" s="16"/>
      <c r="U1" s="16"/>
      <c r="V1" s="16"/>
      <c r="W1" s="16"/>
      <c r="X1" s="16"/>
      <c r="Y1" s="16"/>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row>
    <row r="2" customFormat="false" ht="25.25" hidden="false" customHeight="true" outlineLevel="0" collapsed="false">
      <c r="A2" s="1"/>
      <c r="B2" s="17" t="s">
        <v>0</v>
      </c>
      <c r="C2" s="16"/>
      <c r="D2" s="16"/>
      <c r="E2" s="16"/>
      <c r="F2" s="16"/>
      <c r="G2" s="16"/>
      <c r="H2" s="16"/>
      <c r="I2" s="16"/>
      <c r="J2" s="16"/>
      <c r="K2" s="16"/>
      <c r="L2" s="16"/>
      <c r="M2" s="16"/>
      <c r="N2" s="16"/>
      <c r="O2" s="16"/>
      <c r="P2" s="16"/>
      <c r="Q2" s="16"/>
      <c r="R2" s="16"/>
      <c r="S2" s="16"/>
      <c r="T2" s="16"/>
      <c r="U2" s="16"/>
      <c r="V2" s="16"/>
      <c r="W2" s="16"/>
      <c r="X2" s="16"/>
      <c r="Y2" s="16"/>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row>
    <row r="3" customFormat="false" ht="23.75" hidden="false" customHeight="true" outlineLevel="0" collapsed="false">
      <c r="A3" s="1"/>
      <c r="B3" s="18" t="s">
        <v>2</v>
      </c>
      <c r="C3" s="16"/>
      <c r="D3" s="16"/>
      <c r="E3" s="16"/>
      <c r="F3" s="44" t="s">
        <v>76</v>
      </c>
      <c r="G3" s="16"/>
      <c r="H3" s="16"/>
      <c r="I3" s="16"/>
      <c r="J3" s="16"/>
      <c r="K3" s="16"/>
      <c r="L3" s="16"/>
      <c r="M3" s="16"/>
      <c r="N3" s="16"/>
      <c r="O3" s="16"/>
      <c r="P3" s="16"/>
      <c r="Q3" s="16"/>
      <c r="R3" s="16"/>
      <c r="S3" s="16"/>
      <c r="T3" s="16"/>
      <c r="U3" s="16"/>
      <c r="V3" s="16"/>
      <c r="W3" s="16"/>
      <c r="X3" s="16"/>
      <c r="Y3" s="16"/>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row>
    <row r="4" customFormat="false" ht="16.75" hidden="false" customHeight="true" outlineLevel="0" collapsed="false">
      <c r="A4" s="1"/>
      <c r="B4" s="19"/>
      <c r="C4" s="16"/>
      <c r="D4" s="16"/>
      <c r="E4" s="16"/>
      <c r="F4" s="16"/>
      <c r="G4" s="16"/>
      <c r="H4" s="16"/>
      <c r="I4" s="16"/>
      <c r="J4" s="16"/>
      <c r="K4" s="16"/>
      <c r="L4" s="16"/>
      <c r="M4" s="16"/>
      <c r="N4" s="16"/>
      <c r="O4" s="16"/>
      <c r="P4" s="16"/>
      <c r="Q4" s="16"/>
      <c r="R4" s="16"/>
      <c r="S4" s="16"/>
      <c r="T4" s="16"/>
      <c r="U4" s="16"/>
      <c r="V4" s="16"/>
      <c r="W4" s="16"/>
      <c r="X4" s="16"/>
      <c r="Y4" s="16"/>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row>
    <row r="5" customFormat="false" ht="28.25" hidden="false" customHeight="true" outlineLevel="0" collapsed="false">
      <c r="A5" s="0"/>
      <c r="B5" s="45" t="s">
        <v>77</v>
      </c>
      <c r="C5" s="45"/>
      <c r="D5" s="45"/>
      <c r="E5" s="45"/>
      <c r="F5" s="45"/>
      <c r="G5" s="45"/>
      <c r="H5" s="21"/>
      <c r="I5" s="21"/>
      <c r="J5" s="21"/>
      <c r="K5" s="21"/>
      <c r="L5" s="21"/>
      <c r="M5" s="21"/>
      <c r="N5" s="21"/>
      <c r="O5" s="21"/>
      <c r="P5" s="21"/>
      <c r="Q5" s="21"/>
      <c r="R5" s="21"/>
      <c r="S5" s="21"/>
      <c r="T5" s="21"/>
      <c r="U5" s="21"/>
      <c r="V5" s="21"/>
      <c r="W5" s="21"/>
      <c r="X5" s="21"/>
      <c r="Y5" s="21"/>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row>
    <row r="6" customFormat="false" ht="17.75" hidden="false" customHeight="true" outlineLevel="0" collapsed="false">
      <c r="A6" s="46"/>
      <c r="B6" s="46"/>
      <c r="C6" s="46"/>
      <c r="D6" s="46"/>
      <c r="E6" s="46"/>
      <c r="F6" s="16"/>
      <c r="G6" s="16"/>
      <c r="H6" s="16"/>
      <c r="I6" s="16"/>
      <c r="J6" s="16"/>
      <c r="K6" s="16"/>
      <c r="L6" s="16"/>
      <c r="M6" s="16"/>
      <c r="N6" s="16"/>
      <c r="O6" s="16"/>
      <c r="P6" s="16"/>
      <c r="Q6" s="16"/>
      <c r="R6" s="16"/>
      <c r="S6" s="16"/>
      <c r="T6" s="16"/>
      <c r="U6" s="16"/>
      <c r="V6" s="16"/>
      <c r="W6" s="16"/>
      <c r="X6" s="16"/>
    </row>
    <row r="7" customFormat="false" ht="18.25" hidden="false" customHeight="true" outlineLevel="0" collapsed="false">
      <c r="A7" s="0"/>
      <c r="B7" s="47" t="s">
        <v>78</v>
      </c>
      <c r="C7" s="48" t="s">
        <v>79</v>
      </c>
      <c r="D7" s="48" t="s">
        <v>80</v>
      </c>
      <c r="E7" s="47" t="s">
        <v>81</v>
      </c>
      <c r="F7" s="49" t="s">
        <v>82</v>
      </c>
      <c r="G7" s="49" t="s">
        <v>83</v>
      </c>
      <c r="H7" s="16"/>
      <c r="I7" s="16"/>
      <c r="J7" s="16"/>
      <c r="K7" s="16"/>
      <c r="L7" s="16"/>
      <c r="M7" s="16"/>
      <c r="N7" s="16"/>
      <c r="O7" s="16"/>
      <c r="P7" s="16"/>
      <c r="Q7" s="16"/>
      <c r="R7" s="16"/>
      <c r="S7" s="16"/>
      <c r="T7" s="16"/>
      <c r="U7" s="16"/>
      <c r="V7" s="16"/>
      <c r="W7" s="16"/>
      <c r="X7" s="16"/>
    </row>
    <row r="8" customFormat="false" ht="18.25" hidden="false" customHeight="true" outlineLevel="0" collapsed="false">
      <c r="A8" s="0"/>
      <c r="B8" s="50" t="n">
        <v>1</v>
      </c>
      <c r="C8" s="51" t="s">
        <v>84</v>
      </c>
      <c r="D8" s="52" t="s">
        <v>85</v>
      </c>
      <c r="E8" s="53" t="s">
        <v>25</v>
      </c>
      <c r="F8" s="54" t="s">
        <v>86</v>
      </c>
      <c r="G8" s="54" t="s">
        <v>87</v>
      </c>
      <c r="H8" s="16"/>
      <c r="I8" s="16"/>
      <c r="J8" s="16"/>
      <c r="K8" s="16"/>
      <c r="L8" s="16"/>
      <c r="M8" s="16"/>
      <c r="N8" s="16"/>
      <c r="O8" s="16"/>
      <c r="P8" s="16"/>
      <c r="Q8" s="16"/>
      <c r="R8" s="16"/>
      <c r="S8" s="16"/>
      <c r="T8" s="16"/>
      <c r="U8" s="16"/>
      <c r="V8" s="16"/>
      <c r="W8" s="16"/>
      <c r="X8" s="16"/>
    </row>
    <row r="9" customFormat="false" ht="18.25" hidden="false" customHeight="true" outlineLevel="0" collapsed="false">
      <c r="A9" s="0"/>
      <c r="B9" s="50" t="n">
        <v>2</v>
      </c>
      <c r="C9" s="51" t="s">
        <v>88</v>
      </c>
      <c r="D9" s="52" t="s">
        <v>89</v>
      </c>
      <c r="E9" s="55" t="s">
        <v>90</v>
      </c>
      <c r="F9" s="56" t="s">
        <v>91</v>
      </c>
      <c r="G9" s="56" t="s">
        <v>92</v>
      </c>
      <c r="H9" s="16"/>
      <c r="I9" s="16"/>
      <c r="J9" s="16"/>
      <c r="K9" s="16"/>
      <c r="L9" s="16"/>
      <c r="M9" s="16"/>
      <c r="N9" s="16"/>
      <c r="O9" s="16"/>
      <c r="P9" s="16"/>
      <c r="Q9" s="16"/>
      <c r="R9" s="16"/>
      <c r="S9" s="16"/>
      <c r="T9" s="16"/>
      <c r="U9" s="16"/>
      <c r="V9" s="16"/>
      <c r="W9" s="16"/>
      <c r="X9" s="16"/>
    </row>
    <row r="10" customFormat="false" ht="18.25" hidden="false" customHeight="true" outlineLevel="0" collapsed="false">
      <c r="A10" s="0"/>
      <c r="B10" s="50" t="n">
        <v>3</v>
      </c>
      <c r="C10" s="51" t="s">
        <v>93</v>
      </c>
      <c r="D10" s="52" t="s">
        <v>89</v>
      </c>
      <c r="E10" s="57" t="s">
        <v>94</v>
      </c>
      <c r="F10" s="56" t="s">
        <v>95</v>
      </c>
      <c r="G10" s="56" t="s">
        <v>96</v>
      </c>
      <c r="H10" s="16"/>
      <c r="I10" s="16"/>
      <c r="J10" s="16"/>
      <c r="K10" s="16"/>
      <c r="L10" s="16"/>
      <c r="M10" s="16"/>
      <c r="N10" s="16"/>
      <c r="O10" s="16"/>
      <c r="P10" s="16"/>
      <c r="Q10" s="16"/>
      <c r="R10" s="16"/>
      <c r="S10" s="16"/>
      <c r="T10" s="16"/>
      <c r="U10" s="16"/>
      <c r="V10" s="16"/>
      <c r="W10" s="16"/>
      <c r="X10" s="16"/>
    </row>
    <row r="11" customFormat="false" ht="18.25" hidden="false" customHeight="true" outlineLevel="0" collapsed="false">
      <c r="A11" s="0"/>
      <c r="B11" s="50" t="n">
        <v>4</v>
      </c>
      <c r="C11" s="51" t="s">
        <v>97</v>
      </c>
      <c r="D11" s="52" t="s">
        <v>89</v>
      </c>
      <c r="E11" s="58" t="s">
        <v>98</v>
      </c>
      <c r="F11" s="56" t="s">
        <v>99</v>
      </c>
      <c r="G11" s="56" t="s">
        <v>100</v>
      </c>
      <c r="H11" s="16"/>
      <c r="I11" s="16"/>
      <c r="J11" s="16"/>
      <c r="K11" s="16"/>
      <c r="L11" s="16"/>
      <c r="M11" s="16"/>
      <c r="N11" s="16"/>
      <c r="O11" s="16"/>
      <c r="P11" s="16"/>
      <c r="Q11" s="16"/>
      <c r="R11" s="16"/>
      <c r="S11" s="16"/>
      <c r="T11" s="16"/>
      <c r="U11" s="16"/>
      <c r="V11" s="16"/>
      <c r="W11" s="16"/>
      <c r="X11" s="16"/>
    </row>
    <row r="12" customFormat="false" ht="18.25" hidden="false" customHeight="true" outlineLevel="0" collapsed="false">
      <c r="A12" s="0"/>
      <c r="B12" s="50" t="n">
        <v>5</v>
      </c>
      <c r="C12" s="59" t="s">
        <v>101</v>
      </c>
      <c r="D12" s="60" t="s">
        <v>89</v>
      </c>
      <c r="E12" s="53" t="s">
        <v>102</v>
      </c>
      <c r="F12" s="61" t="s">
        <v>103</v>
      </c>
      <c r="G12" s="61" t="s">
        <v>104</v>
      </c>
      <c r="H12" s="16"/>
      <c r="I12" s="16"/>
      <c r="J12" s="16"/>
      <c r="K12" s="16"/>
      <c r="L12" s="16"/>
      <c r="M12" s="16"/>
      <c r="N12" s="16"/>
      <c r="O12" s="16"/>
      <c r="P12" s="16"/>
      <c r="Q12" s="16"/>
      <c r="R12" s="16"/>
      <c r="S12" s="16"/>
      <c r="T12" s="16"/>
      <c r="U12" s="16"/>
      <c r="V12" s="16"/>
      <c r="W12" s="16"/>
      <c r="X12" s="16"/>
    </row>
    <row r="13" customFormat="false" ht="18.25" hidden="false" customHeight="true" outlineLevel="0" collapsed="false">
      <c r="A13" s="0"/>
      <c r="B13" s="50" t="n">
        <v>6</v>
      </c>
      <c r="C13" s="51" t="s">
        <v>105</v>
      </c>
      <c r="D13" s="52" t="s">
        <v>89</v>
      </c>
      <c r="E13" s="53" t="s">
        <v>106</v>
      </c>
      <c r="F13" s="61" t="s">
        <v>107</v>
      </c>
      <c r="G13" s="61" t="s">
        <v>108</v>
      </c>
      <c r="H13" s="16"/>
      <c r="I13" s="16"/>
      <c r="J13" s="16"/>
      <c r="K13" s="16"/>
      <c r="L13" s="16"/>
      <c r="M13" s="16"/>
      <c r="N13" s="16"/>
      <c r="O13" s="16"/>
      <c r="P13" s="16"/>
      <c r="Q13" s="16"/>
      <c r="R13" s="16"/>
      <c r="S13" s="16"/>
      <c r="T13" s="0"/>
      <c r="U13" s="16"/>
      <c r="V13" s="16"/>
      <c r="W13" s="16"/>
      <c r="X13" s="16"/>
    </row>
    <row r="14" customFormat="false" ht="18.25" hidden="false" customHeight="true" outlineLevel="0" collapsed="false">
      <c r="A14" s="0"/>
      <c r="B14" s="50" t="n">
        <v>7</v>
      </c>
      <c r="C14" s="59" t="s">
        <v>109</v>
      </c>
      <c r="D14" s="52" t="s">
        <v>110</v>
      </c>
      <c r="E14" s="53" t="s">
        <v>111</v>
      </c>
      <c r="F14" s="61" t="s">
        <v>112</v>
      </c>
      <c r="G14" s="61" t="s">
        <v>113</v>
      </c>
      <c r="H14" s="16"/>
      <c r="I14" s="16"/>
      <c r="J14" s="16"/>
      <c r="K14" s="16"/>
      <c r="L14" s="16"/>
      <c r="M14" s="16"/>
      <c r="N14" s="16"/>
      <c r="O14" s="16"/>
      <c r="P14" s="16"/>
      <c r="Q14" s="16"/>
      <c r="R14" s="16"/>
      <c r="S14" s="16"/>
      <c r="T14" s="16"/>
      <c r="U14" s="16"/>
      <c r="V14" s="16"/>
      <c r="W14" s="16"/>
      <c r="X14" s="16"/>
    </row>
    <row r="15" customFormat="false" ht="18.25" hidden="false" customHeight="true" outlineLevel="0" collapsed="false">
      <c r="A15" s="0"/>
      <c r="B15" s="50" t="n">
        <v>8</v>
      </c>
      <c r="C15" s="51" t="s">
        <v>114</v>
      </c>
      <c r="D15" s="52" t="s">
        <v>115</v>
      </c>
      <c r="E15" s="62" t="s">
        <v>116</v>
      </c>
      <c r="F15" s="56" t="s">
        <v>117</v>
      </c>
      <c r="G15" s="56" t="s">
        <v>118</v>
      </c>
      <c r="H15" s="16"/>
      <c r="I15" s="16"/>
      <c r="J15" s="16"/>
      <c r="K15" s="16"/>
      <c r="L15" s="16"/>
      <c r="M15" s="16"/>
      <c r="N15" s="16"/>
      <c r="O15" s="16"/>
      <c r="P15" s="16"/>
      <c r="Q15" s="16"/>
      <c r="R15" s="16"/>
      <c r="S15" s="16"/>
      <c r="T15" s="16"/>
      <c r="U15" s="16"/>
      <c r="V15" s="16"/>
      <c r="W15" s="16"/>
      <c r="X15" s="16"/>
    </row>
    <row r="16" customFormat="false" ht="18.25" hidden="false" customHeight="true" outlineLevel="0" collapsed="false">
      <c r="A16" s="0"/>
      <c r="B16" s="50" t="n">
        <v>9</v>
      </c>
      <c r="C16" s="51" t="s">
        <v>119</v>
      </c>
      <c r="D16" s="52" t="s">
        <v>120</v>
      </c>
      <c r="E16" s="62" t="s">
        <v>121</v>
      </c>
      <c r="F16" s="56" t="s">
        <v>122</v>
      </c>
      <c r="G16" s="56" t="s">
        <v>104</v>
      </c>
      <c r="H16" s="16"/>
      <c r="I16" s="16"/>
      <c r="J16" s="16"/>
      <c r="K16" s="16"/>
      <c r="L16" s="16"/>
      <c r="M16" s="16"/>
      <c r="N16" s="16"/>
      <c r="O16" s="16"/>
      <c r="P16" s="16"/>
      <c r="Q16" s="16"/>
      <c r="R16" s="16"/>
      <c r="S16" s="16"/>
      <c r="T16" s="16"/>
      <c r="U16" s="16"/>
      <c r="V16" s="16"/>
      <c r="W16" s="16"/>
      <c r="X16" s="16"/>
    </row>
    <row r="17" customFormat="false" ht="18.25" hidden="false" customHeight="true" outlineLevel="0" collapsed="false">
      <c r="A17" s="0"/>
      <c r="B17" s="50" t="n">
        <v>10</v>
      </c>
      <c r="C17" s="51" t="s">
        <v>123</v>
      </c>
      <c r="D17" s="52" t="s">
        <v>110</v>
      </c>
      <c r="E17" s="62" t="s">
        <v>124</v>
      </c>
      <c r="F17" s="56" t="s">
        <v>122</v>
      </c>
      <c r="G17" s="56" t="s">
        <v>113</v>
      </c>
      <c r="H17" s="16"/>
      <c r="I17" s="16"/>
      <c r="J17" s="16"/>
      <c r="K17" s="16"/>
      <c r="L17" s="16"/>
      <c r="M17" s="16"/>
      <c r="N17" s="16"/>
      <c r="O17" s="16"/>
      <c r="P17" s="16"/>
      <c r="Q17" s="16"/>
      <c r="R17" s="16"/>
      <c r="S17" s="16"/>
      <c r="T17" s="16"/>
      <c r="U17" s="16"/>
      <c r="V17" s="16"/>
      <c r="W17" s="16"/>
      <c r="X17" s="16"/>
    </row>
    <row r="18" customFormat="false" ht="18.25" hidden="false" customHeight="true" outlineLevel="0" collapsed="false">
      <c r="A18" s="0"/>
      <c r="B18" s="50" t="n">
        <v>11</v>
      </c>
      <c r="C18" s="51"/>
      <c r="D18" s="52"/>
      <c r="E18" s="53"/>
      <c r="F18" s="56" t="s">
        <v>37</v>
      </c>
      <c r="G18" s="56"/>
      <c r="H18" s="16"/>
      <c r="I18" s="16"/>
      <c r="J18" s="16"/>
      <c r="K18" s="16"/>
      <c r="L18" s="16"/>
      <c r="M18" s="16"/>
      <c r="N18" s="16"/>
      <c r="O18" s="16"/>
      <c r="P18" s="16"/>
      <c r="Q18" s="16"/>
      <c r="R18" s="16"/>
      <c r="S18" s="16"/>
      <c r="T18" s="16"/>
      <c r="U18" s="16"/>
      <c r="V18" s="16"/>
      <c r="W18" s="16"/>
      <c r="X18" s="16"/>
    </row>
    <row r="19" customFormat="false" ht="18.25" hidden="false" customHeight="true" outlineLevel="0" collapsed="false">
      <c r="A19" s="0"/>
      <c r="B19" s="50" t="n">
        <v>12</v>
      </c>
      <c r="C19" s="51"/>
      <c r="D19" s="52"/>
      <c r="E19" s="53"/>
      <c r="F19" s="56" t="s">
        <v>37</v>
      </c>
      <c r="G19" s="56"/>
      <c r="H19" s="16"/>
      <c r="I19" s="16"/>
      <c r="J19" s="16"/>
      <c r="K19" s="16"/>
      <c r="L19" s="16"/>
      <c r="M19" s="16"/>
      <c r="N19" s="16"/>
      <c r="O19" s="16"/>
      <c r="P19" s="16"/>
      <c r="Q19" s="16"/>
      <c r="R19" s="16"/>
      <c r="S19" s="16"/>
      <c r="T19" s="16"/>
      <c r="U19" s="16"/>
      <c r="V19" s="16"/>
      <c r="W19" s="16"/>
      <c r="X19" s="16"/>
    </row>
    <row r="20" customFormat="false" ht="18.25" hidden="false" customHeight="true" outlineLevel="0" collapsed="false">
      <c r="A20" s="0"/>
      <c r="B20" s="50" t="n">
        <v>13</v>
      </c>
      <c r="C20" s="51"/>
      <c r="D20" s="52"/>
      <c r="E20" s="53"/>
      <c r="F20" s="56"/>
      <c r="G20" s="56"/>
      <c r="H20" s="16"/>
      <c r="I20" s="16"/>
      <c r="J20" s="16"/>
      <c r="K20" s="16"/>
      <c r="L20" s="16"/>
      <c r="M20" s="16"/>
      <c r="N20" s="16"/>
      <c r="O20" s="16"/>
      <c r="P20" s="16"/>
      <c r="Q20" s="16"/>
      <c r="R20" s="16"/>
      <c r="S20" s="16"/>
      <c r="T20" s="16"/>
      <c r="U20" s="16"/>
      <c r="V20" s="16"/>
      <c r="W20" s="16"/>
      <c r="X20" s="16"/>
    </row>
    <row r="21" customFormat="false" ht="18.25" hidden="false" customHeight="true" outlineLevel="0" collapsed="false">
      <c r="A21" s="0"/>
      <c r="B21" s="50" t="n">
        <v>14</v>
      </c>
      <c r="C21" s="51"/>
      <c r="D21" s="52"/>
      <c r="E21" s="53"/>
      <c r="F21" s="56"/>
      <c r="G21" s="56"/>
      <c r="H21" s="16"/>
      <c r="I21" s="16"/>
      <c r="J21" s="16"/>
      <c r="K21" s="16"/>
      <c r="L21" s="16"/>
      <c r="M21" s="16"/>
      <c r="N21" s="16"/>
      <c r="O21" s="16"/>
      <c r="P21" s="16"/>
      <c r="Q21" s="16"/>
      <c r="R21" s="16"/>
      <c r="S21" s="16"/>
      <c r="T21" s="16"/>
      <c r="U21" s="16"/>
      <c r="V21" s="16"/>
      <c r="W21" s="16"/>
      <c r="X21" s="16"/>
    </row>
    <row r="22" customFormat="false" ht="18.25" hidden="false" customHeight="true" outlineLevel="0" collapsed="false">
      <c r="A22" s="0"/>
      <c r="B22" s="50" t="n">
        <v>15</v>
      </c>
      <c r="C22" s="51"/>
      <c r="D22" s="52"/>
      <c r="E22" s="53"/>
      <c r="F22" s="56"/>
      <c r="G22" s="56"/>
      <c r="H22" s="16"/>
      <c r="I22" s="16"/>
      <c r="J22" s="16"/>
      <c r="K22" s="16"/>
      <c r="L22" s="16"/>
      <c r="M22" s="16"/>
      <c r="N22" s="16"/>
      <c r="O22" s="16"/>
      <c r="P22" s="16"/>
      <c r="Q22" s="16"/>
      <c r="R22" s="16"/>
      <c r="S22" s="16"/>
      <c r="T22" s="16"/>
      <c r="U22" s="16"/>
      <c r="V22" s="16"/>
      <c r="W22" s="16"/>
      <c r="X22" s="16"/>
    </row>
    <row r="23" customFormat="false" ht="18.25" hidden="false" customHeight="true" outlineLevel="0" collapsed="false">
      <c r="A23" s="0"/>
      <c r="B23" s="50" t="n">
        <v>16</v>
      </c>
      <c r="C23" s="51"/>
      <c r="D23" s="52"/>
      <c r="E23" s="53"/>
      <c r="F23" s="56"/>
      <c r="G23" s="56"/>
      <c r="H23" s="16"/>
      <c r="I23" s="16"/>
      <c r="J23" s="16"/>
      <c r="K23" s="16"/>
      <c r="L23" s="16"/>
      <c r="M23" s="16"/>
      <c r="N23" s="16"/>
      <c r="O23" s="16"/>
      <c r="P23" s="16"/>
      <c r="Q23" s="16"/>
      <c r="R23" s="16"/>
      <c r="S23" s="16"/>
      <c r="T23" s="16"/>
      <c r="U23" s="16"/>
      <c r="V23" s="16"/>
      <c r="W23" s="16"/>
      <c r="X23" s="16"/>
    </row>
    <row r="24" customFormat="false" ht="18.25" hidden="false" customHeight="true" outlineLevel="0" collapsed="false">
      <c r="A24" s="0"/>
      <c r="B24" s="50" t="n">
        <v>17</v>
      </c>
      <c r="C24" s="51"/>
      <c r="D24" s="52"/>
      <c r="E24" s="53"/>
      <c r="F24" s="56"/>
      <c r="G24" s="56"/>
      <c r="H24" s="16"/>
      <c r="I24" s="16"/>
      <c r="J24" s="16"/>
      <c r="K24" s="16"/>
      <c r="L24" s="16"/>
      <c r="M24" s="16"/>
      <c r="N24" s="16"/>
      <c r="O24" s="16"/>
      <c r="P24" s="16"/>
      <c r="Q24" s="16"/>
      <c r="R24" s="16"/>
      <c r="S24" s="16"/>
      <c r="T24" s="16"/>
      <c r="U24" s="16"/>
      <c r="V24" s="16"/>
      <c r="W24" s="16"/>
      <c r="X24" s="16"/>
    </row>
    <row r="25" customFormat="false" ht="18.25" hidden="false" customHeight="true" outlineLevel="0" collapsed="false">
      <c r="A25" s="0"/>
      <c r="B25" s="50" t="n">
        <v>18</v>
      </c>
      <c r="C25" s="51"/>
      <c r="D25" s="52"/>
      <c r="E25" s="53"/>
      <c r="F25" s="56"/>
      <c r="G25" s="56"/>
      <c r="H25" s="16"/>
      <c r="I25" s="16"/>
      <c r="J25" s="16"/>
      <c r="K25" s="16"/>
      <c r="L25" s="16"/>
      <c r="M25" s="16"/>
      <c r="N25" s="16"/>
      <c r="O25" s="16"/>
      <c r="P25" s="16"/>
      <c r="Q25" s="16"/>
      <c r="R25" s="16"/>
      <c r="S25" s="16"/>
      <c r="T25" s="16"/>
      <c r="U25" s="16"/>
      <c r="V25" s="16"/>
      <c r="W25" s="16"/>
      <c r="X25" s="16"/>
    </row>
    <row r="26" customFormat="false" ht="18.25" hidden="false" customHeight="true" outlineLevel="0" collapsed="false">
      <c r="A26" s="0"/>
      <c r="B26" s="50" t="n">
        <v>19</v>
      </c>
      <c r="C26" s="51"/>
      <c r="D26" s="52"/>
      <c r="E26" s="53"/>
      <c r="F26" s="56"/>
      <c r="G26" s="56"/>
      <c r="H26" s="16"/>
      <c r="I26" s="16"/>
      <c r="J26" s="16"/>
      <c r="K26" s="16"/>
      <c r="L26" s="16"/>
      <c r="M26" s="16"/>
      <c r="N26" s="16"/>
      <c r="O26" s="16"/>
      <c r="P26" s="16"/>
      <c r="Q26" s="16"/>
      <c r="R26" s="16"/>
      <c r="S26" s="16"/>
      <c r="T26" s="16"/>
      <c r="U26" s="16"/>
      <c r="V26" s="16"/>
      <c r="W26" s="16"/>
      <c r="X26" s="16"/>
    </row>
    <row r="27" customFormat="false" ht="18.25" hidden="false" customHeight="true" outlineLevel="0" collapsed="false">
      <c r="A27" s="0"/>
      <c r="B27" s="50" t="n">
        <v>20</v>
      </c>
      <c r="C27" s="51"/>
      <c r="D27" s="52"/>
      <c r="E27" s="53"/>
      <c r="F27" s="56"/>
      <c r="G27" s="56"/>
      <c r="H27" s="16"/>
      <c r="I27" s="16"/>
      <c r="J27" s="16"/>
      <c r="K27" s="16"/>
      <c r="L27" s="16"/>
      <c r="M27" s="16"/>
      <c r="N27" s="16"/>
      <c r="O27" s="16"/>
      <c r="P27" s="16"/>
      <c r="Q27" s="16"/>
      <c r="R27" s="16"/>
      <c r="S27" s="16"/>
      <c r="T27" s="16"/>
      <c r="U27" s="16"/>
      <c r="V27" s="16"/>
      <c r="W27" s="16"/>
      <c r="X27" s="16"/>
    </row>
    <row r="28" customFormat="false" ht="18.25" hidden="false" customHeight="true" outlineLevel="0" collapsed="false">
      <c r="A28" s="0"/>
      <c r="B28" s="50" t="n">
        <v>21</v>
      </c>
      <c r="C28" s="51"/>
      <c r="D28" s="52"/>
      <c r="E28" s="53"/>
      <c r="F28" s="56"/>
      <c r="G28" s="56"/>
      <c r="H28" s="16"/>
      <c r="I28" s="16"/>
      <c r="J28" s="16"/>
      <c r="K28" s="16"/>
      <c r="L28" s="16"/>
      <c r="M28" s="16"/>
      <c r="N28" s="16"/>
      <c r="O28" s="16"/>
      <c r="P28" s="16"/>
      <c r="Q28" s="16"/>
      <c r="R28" s="16"/>
      <c r="S28" s="16"/>
      <c r="T28" s="16"/>
      <c r="U28" s="16"/>
      <c r="V28" s="16"/>
      <c r="W28" s="16"/>
      <c r="X28" s="16"/>
    </row>
    <row r="29" customFormat="false" ht="18.25" hidden="false" customHeight="true" outlineLevel="0" collapsed="false">
      <c r="A29" s="0"/>
      <c r="B29" s="50" t="n">
        <v>22</v>
      </c>
      <c r="C29" s="51"/>
      <c r="D29" s="52"/>
      <c r="E29" s="53"/>
      <c r="F29" s="56"/>
      <c r="G29" s="56"/>
      <c r="H29" s="16"/>
      <c r="I29" s="16"/>
      <c r="J29" s="16"/>
      <c r="K29" s="16"/>
      <c r="L29" s="16"/>
      <c r="M29" s="16"/>
      <c r="N29" s="16"/>
      <c r="O29" s="16"/>
      <c r="P29" s="16"/>
      <c r="Q29" s="16"/>
      <c r="R29" s="16"/>
      <c r="S29" s="16"/>
      <c r="T29" s="16"/>
      <c r="U29" s="16"/>
      <c r="V29" s="16"/>
      <c r="W29" s="16"/>
      <c r="X29" s="16"/>
    </row>
    <row r="30" customFormat="false" ht="18.25" hidden="false" customHeight="true" outlineLevel="0" collapsed="false">
      <c r="A30" s="0"/>
      <c r="B30" s="50" t="n">
        <v>23</v>
      </c>
      <c r="C30" s="51"/>
      <c r="D30" s="52"/>
      <c r="E30" s="53"/>
      <c r="F30" s="56"/>
      <c r="G30" s="56"/>
      <c r="H30" s="16"/>
      <c r="I30" s="16"/>
      <c r="J30" s="16"/>
      <c r="K30" s="16"/>
      <c r="L30" s="16"/>
      <c r="M30" s="16"/>
      <c r="N30" s="16"/>
      <c r="O30" s="16"/>
      <c r="P30" s="16"/>
      <c r="Q30" s="16"/>
      <c r="R30" s="16"/>
      <c r="S30" s="16"/>
      <c r="T30" s="16"/>
      <c r="U30" s="16"/>
      <c r="V30" s="16"/>
      <c r="W30" s="16"/>
      <c r="X30" s="16"/>
    </row>
    <row r="31" customFormat="false" ht="18.25" hidden="false" customHeight="true" outlineLevel="0" collapsed="false">
      <c r="A31" s="0"/>
      <c r="B31" s="50" t="n">
        <v>24</v>
      </c>
      <c r="C31" s="51"/>
      <c r="D31" s="52"/>
      <c r="E31" s="53"/>
      <c r="F31" s="56" t="s">
        <v>37</v>
      </c>
      <c r="G31" s="56"/>
      <c r="H31" s="16"/>
      <c r="I31" s="16"/>
      <c r="J31" s="16"/>
      <c r="K31" s="16"/>
      <c r="L31" s="16"/>
      <c r="M31" s="16"/>
      <c r="N31" s="16"/>
      <c r="O31" s="16"/>
      <c r="P31" s="16"/>
      <c r="Q31" s="16"/>
      <c r="R31" s="16"/>
      <c r="S31" s="16"/>
      <c r="T31" s="16"/>
      <c r="U31" s="16"/>
      <c r="V31" s="16"/>
      <c r="W31" s="16"/>
      <c r="X31" s="16"/>
    </row>
    <row r="32" customFormat="false" ht="18.25" hidden="false" customHeight="true" outlineLevel="0" collapsed="false">
      <c r="A32" s="0"/>
      <c r="B32" s="50" t="n">
        <v>25</v>
      </c>
      <c r="C32" s="51"/>
      <c r="D32" s="52"/>
      <c r="E32" s="53"/>
      <c r="F32" s="56" t="s">
        <v>37</v>
      </c>
      <c r="G32" s="56"/>
      <c r="H32" s="16"/>
      <c r="I32" s="16"/>
      <c r="J32" s="16"/>
      <c r="K32" s="16"/>
      <c r="L32" s="16"/>
      <c r="M32" s="16"/>
      <c r="N32" s="16"/>
      <c r="O32" s="16"/>
      <c r="P32" s="16"/>
      <c r="Q32" s="16"/>
      <c r="R32" s="16"/>
      <c r="S32" s="16"/>
      <c r="T32" s="16"/>
      <c r="U32" s="16"/>
      <c r="V32" s="16"/>
      <c r="W32" s="16"/>
      <c r="X32" s="16"/>
    </row>
    <row r="33" customFormat="false" ht="18.25" hidden="false" customHeight="true" outlineLevel="0" collapsed="false">
      <c r="A33" s="0"/>
      <c r="B33" s="50" t="n">
        <v>26</v>
      </c>
      <c r="C33" s="51"/>
      <c r="D33" s="52"/>
      <c r="E33" s="53"/>
      <c r="F33" s="56" t="s">
        <v>37</v>
      </c>
      <c r="G33" s="56"/>
      <c r="H33" s="16"/>
      <c r="I33" s="16"/>
      <c r="J33" s="16"/>
      <c r="K33" s="16"/>
      <c r="L33" s="16"/>
      <c r="M33" s="16"/>
      <c r="N33" s="16"/>
      <c r="O33" s="16"/>
      <c r="P33" s="16"/>
      <c r="Q33" s="16"/>
      <c r="R33" s="16"/>
      <c r="S33" s="16"/>
      <c r="T33" s="16"/>
      <c r="U33" s="16"/>
      <c r="V33" s="16"/>
      <c r="W33" s="16"/>
      <c r="X33" s="16"/>
    </row>
    <row r="34" customFormat="false" ht="18.25" hidden="false" customHeight="true" outlineLevel="0" collapsed="false">
      <c r="A34" s="0"/>
      <c r="B34" s="50" t="n">
        <v>27</v>
      </c>
      <c r="C34" s="51"/>
      <c r="D34" s="52"/>
      <c r="E34" s="53"/>
      <c r="F34" s="56" t="s">
        <v>37</v>
      </c>
      <c r="G34" s="56"/>
      <c r="H34" s="16"/>
      <c r="I34" s="16"/>
      <c r="J34" s="16"/>
      <c r="K34" s="16"/>
      <c r="L34" s="16"/>
      <c r="M34" s="16"/>
      <c r="N34" s="16"/>
      <c r="O34" s="16"/>
      <c r="P34" s="16"/>
      <c r="Q34" s="16"/>
      <c r="R34" s="16"/>
      <c r="S34" s="16"/>
      <c r="T34" s="16"/>
      <c r="U34" s="16"/>
      <c r="V34" s="16"/>
      <c r="W34" s="16"/>
      <c r="X34" s="16"/>
    </row>
    <row r="35" customFormat="false" ht="18.25" hidden="false" customHeight="true" outlineLevel="0" collapsed="false">
      <c r="A35" s="0"/>
      <c r="B35" s="50" t="n">
        <v>28</v>
      </c>
      <c r="C35" s="51"/>
      <c r="D35" s="52"/>
      <c r="E35" s="53"/>
      <c r="F35" s="56" t="s">
        <v>37</v>
      </c>
      <c r="G35" s="56"/>
      <c r="H35" s="16"/>
      <c r="I35" s="16"/>
      <c r="J35" s="16"/>
      <c r="K35" s="16"/>
      <c r="L35" s="16"/>
      <c r="M35" s="16"/>
      <c r="N35" s="16"/>
      <c r="O35" s="16"/>
      <c r="P35" s="16"/>
      <c r="Q35" s="16"/>
      <c r="R35" s="16"/>
      <c r="S35" s="16"/>
      <c r="T35" s="16"/>
      <c r="U35" s="16"/>
      <c r="V35" s="16"/>
      <c r="W35" s="16"/>
      <c r="X35" s="16"/>
    </row>
    <row r="36" customFormat="false" ht="18.25" hidden="false" customHeight="true" outlineLevel="0" collapsed="false">
      <c r="A36" s="0"/>
      <c r="B36" s="50" t="n">
        <v>29</v>
      </c>
      <c r="C36" s="51"/>
      <c r="D36" s="52"/>
      <c r="E36" s="53"/>
      <c r="F36" s="56" t="s">
        <v>37</v>
      </c>
      <c r="G36" s="56"/>
      <c r="H36" s="16"/>
      <c r="I36" s="16"/>
      <c r="J36" s="16"/>
      <c r="K36" s="16"/>
      <c r="L36" s="16"/>
      <c r="M36" s="16"/>
      <c r="N36" s="16"/>
      <c r="O36" s="16"/>
      <c r="P36" s="16"/>
      <c r="Q36" s="16"/>
      <c r="R36" s="16"/>
      <c r="S36" s="16"/>
      <c r="T36" s="16"/>
      <c r="U36" s="16"/>
      <c r="V36" s="16"/>
      <c r="W36" s="16"/>
      <c r="X36" s="16"/>
    </row>
    <row r="37" customFormat="false" ht="18.25" hidden="false" customHeight="true" outlineLevel="0" collapsed="false">
      <c r="A37" s="0"/>
      <c r="B37" s="50" t="n">
        <v>30</v>
      </c>
      <c r="C37" s="51"/>
      <c r="D37" s="52"/>
      <c r="E37" s="53"/>
      <c r="F37" s="56"/>
      <c r="G37" s="56"/>
      <c r="H37" s="16"/>
      <c r="I37" s="16"/>
      <c r="J37" s="16"/>
      <c r="K37" s="16"/>
      <c r="L37" s="16"/>
      <c r="M37" s="16"/>
      <c r="N37" s="16"/>
      <c r="O37" s="16"/>
      <c r="P37" s="16"/>
      <c r="Q37" s="16"/>
      <c r="R37" s="16"/>
      <c r="S37" s="16"/>
      <c r="T37" s="16"/>
      <c r="U37" s="16"/>
      <c r="V37" s="16"/>
      <c r="W37" s="16"/>
      <c r="X37" s="16"/>
    </row>
    <row r="38" customFormat="false" ht="18.25" hidden="false" customHeight="true" outlineLevel="0" collapsed="false">
      <c r="A38" s="0"/>
      <c r="B38" s="50" t="n">
        <v>31</v>
      </c>
      <c r="C38" s="51"/>
      <c r="D38" s="52"/>
      <c r="E38" s="53"/>
      <c r="F38" s="56"/>
      <c r="G38" s="56"/>
      <c r="H38" s="16"/>
      <c r="I38" s="16"/>
      <c r="J38" s="16"/>
      <c r="K38" s="16"/>
      <c r="L38" s="16"/>
      <c r="M38" s="16"/>
      <c r="N38" s="16"/>
      <c r="O38" s="16"/>
      <c r="P38" s="16"/>
      <c r="Q38" s="16"/>
      <c r="R38" s="16"/>
      <c r="S38" s="16"/>
      <c r="T38" s="16"/>
      <c r="U38" s="16"/>
      <c r="V38" s="16"/>
      <c r="W38" s="16"/>
      <c r="X38" s="16"/>
    </row>
    <row r="39" customFormat="false" ht="18.25" hidden="false" customHeight="true" outlineLevel="0" collapsed="false">
      <c r="A39" s="0"/>
      <c r="B39" s="50" t="n">
        <v>32</v>
      </c>
      <c r="C39" s="51"/>
      <c r="D39" s="52"/>
      <c r="E39" s="53"/>
      <c r="F39" s="56"/>
      <c r="G39" s="56"/>
      <c r="H39" s="16"/>
      <c r="I39" s="16"/>
      <c r="J39" s="16"/>
      <c r="K39" s="16"/>
      <c r="L39" s="16"/>
      <c r="M39" s="16"/>
      <c r="N39" s="16"/>
      <c r="O39" s="16"/>
      <c r="P39" s="16"/>
      <c r="Q39" s="16"/>
      <c r="R39" s="16"/>
      <c r="S39" s="16"/>
      <c r="T39" s="16"/>
      <c r="U39" s="16"/>
      <c r="V39" s="16"/>
      <c r="W39" s="16"/>
      <c r="X39" s="16"/>
    </row>
    <row r="40" customFormat="false" ht="18.25" hidden="false" customHeight="true" outlineLevel="0" collapsed="false">
      <c r="A40" s="0"/>
      <c r="B40" s="50" t="n">
        <v>33</v>
      </c>
      <c r="C40" s="51"/>
      <c r="D40" s="52"/>
      <c r="E40" s="53"/>
      <c r="F40" s="56"/>
      <c r="G40" s="56"/>
      <c r="H40" s="16"/>
      <c r="I40" s="16"/>
      <c r="J40" s="16"/>
      <c r="K40" s="16"/>
      <c r="L40" s="16"/>
      <c r="M40" s="16"/>
      <c r="N40" s="16"/>
      <c r="O40" s="16"/>
      <c r="P40" s="16"/>
      <c r="Q40" s="16"/>
      <c r="R40" s="16"/>
      <c r="S40" s="16"/>
      <c r="T40" s="16"/>
      <c r="U40" s="16"/>
      <c r="V40" s="16"/>
      <c r="W40" s="16"/>
      <c r="X40" s="16"/>
    </row>
    <row r="41" customFormat="false" ht="18.25" hidden="false" customHeight="true" outlineLevel="0" collapsed="false">
      <c r="A41" s="0"/>
      <c r="B41" s="50" t="n">
        <v>34</v>
      </c>
      <c r="C41" s="51"/>
      <c r="D41" s="52"/>
      <c r="E41" s="53"/>
      <c r="F41" s="56"/>
      <c r="G41" s="56"/>
      <c r="H41" s="16"/>
      <c r="I41" s="16"/>
      <c r="J41" s="16"/>
      <c r="K41" s="16"/>
      <c r="L41" s="16"/>
      <c r="M41" s="16"/>
      <c r="N41" s="16"/>
      <c r="O41" s="16"/>
      <c r="P41" s="16"/>
      <c r="Q41" s="16"/>
      <c r="R41" s="16"/>
      <c r="S41" s="16"/>
      <c r="T41" s="16"/>
      <c r="U41" s="16"/>
      <c r="V41" s="16"/>
      <c r="W41" s="16"/>
      <c r="X41" s="16"/>
    </row>
    <row r="42" customFormat="false" ht="18.25" hidden="false" customHeight="true" outlineLevel="0" collapsed="false">
      <c r="A42" s="0"/>
      <c r="B42" s="50" t="n">
        <v>35</v>
      </c>
      <c r="C42" s="51"/>
      <c r="D42" s="52"/>
      <c r="E42" s="53"/>
      <c r="F42" s="56" t="s">
        <v>37</v>
      </c>
      <c r="G42" s="56"/>
      <c r="H42" s="16"/>
      <c r="I42" s="16"/>
      <c r="J42" s="16"/>
      <c r="K42" s="16"/>
      <c r="L42" s="16"/>
      <c r="M42" s="16"/>
      <c r="N42" s="16"/>
      <c r="O42" s="16"/>
      <c r="P42" s="16"/>
      <c r="Q42" s="16"/>
      <c r="R42" s="16"/>
      <c r="S42" s="16"/>
      <c r="T42" s="16"/>
      <c r="U42" s="16"/>
      <c r="V42" s="16"/>
      <c r="W42" s="16"/>
      <c r="X42" s="16"/>
    </row>
    <row r="43" customFormat="false" ht="12" hidden="false" customHeight="true" outlineLevel="0" collapsed="false">
      <c r="A43" s="0"/>
      <c r="B43" s="63"/>
      <c r="C43" s="63"/>
      <c r="D43" s="63"/>
      <c r="E43" s="63"/>
      <c r="F43" s="63"/>
      <c r="G43" s="16"/>
      <c r="H43" s="16"/>
      <c r="I43" s="16"/>
      <c r="J43" s="16"/>
      <c r="K43" s="16"/>
      <c r="L43" s="16"/>
      <c r="M43" s="16"/>
      <c r="N43" s="16"/>
      <c r="O43" s="16"/>
      <c r="P43" s="16"/>
      <c r="Q43" s="16"/>
      <c r="R43" s="16"/>
      <c r="S43" s="16"/>
      <c r="T43" s="16"/>
      <c r="U43" s="16"/>
      <c r="V43" s="16"/>
      <c r="W43" s="16"/>
      <c r="X43" s="16"/>
    </row>
    <row r="44" customFormat="false" ht="12" hidden="false" customHeight="true" outlineLevel="0" collapsed="false">
      <c r="A44" s="0"/>
      <c r="B44" s="63"/>
      <c r="C44" s="63"/>
      <c r="D44" s="63"/>
      <c r="E44" s="63"/>
      <c r="F44" s="63"/>
      <c r="G44" s="16"/>
      <c r="H44" s="16"/>
      <c r="I44" s="16"/>
      <c r="J44" s="16"/>
      <c r="K44" s="16"/>
      <c r="L44" s="16"/>
      <c r="M44" s="16"/>
      <c r="N44" s="16"/>
      <c r="O44" s="16"/>
      <c r="P44" s="16"/>
      <c r="Q44" s="16"/>
      <c r="R44" s="16"/>
      <c r="S44" s="16"/>
      <c r="T44" s="16"/>
      <c r="U44" s="16"/>
      <c r="V44" s="16"/>
      <c r="W44" s="16"/>
      <c r="X44" s="16"/>
    </row>
    <row r="45" customFormat="false" ht="18.25" hidden="false" customHeight="true" outlineLevel="0" collapsed="false">
      <c r="A45" s="0"/>
      <c r="B45" s="64" t="s">
        <v>125</v>
      </c>
      <c r="C45" s="65"/>
      <c r="D45" s="66" t="n">
        <f aca="false">COUNTA(E8:E42)</f>
        <v>10</v>
      </c>
      <c r="E45" s="0"/>
      <c r="F45" s="16"/>
      <c r="G45" s="16"/>
      <c r="H45" s="16"/>
      <c r="I45" s="16"/>
      <c r="J45" s="16"/>
      <c r="K45" s="16"/>
      <c r="L45" s="16"/>
      <c r="M45" s="16"/>
      <c r="N45" s="16"/>
      <c r="O45" s="16"/>
      <c r="P45" s="16"/>
      <c r="Q45" s="16"/>
      <c r="R45" s="16"/>
      <c r="S45" s="16"/>
      <c r="T45" s="16"/>
      <c r="U45" s="16"/>
      <c r="V45" s="16"/>
      <c r="W45" s="16"/>
      <c r="X45" s="16"/>
    </row>
    <row r="46" customFormat="false" ht="18.25" hidden="false" customHeight="true" outlineLevel="0" collapsed="false">
      <c r="A46" s="0"/>
      <c r="B46" s="16"/>
      <c r="C46" s="16"/>
      <c r="D46" s="16"/>
      <c r="E46" s="16"/>
      <c r="F46" s="0"/>
      <c r="G46" s="16"/>
      <c r="H46" s="16"/>
      <c r="I46" s="16"/>
      <c r="J46" s="16"/>
      <c r="K46" s="16"/>
      <c r="L46" s="16"/>
      <c r="M46" s="16"/>
      <c r="N46" s="16"/>
      <c r="O46" s="16"/>
      <c r="P46" s="16"/>
      <c r="Q46" s="16"/>
      <c r="R46" s="16"/>
      <c r="S46" s="16"/>
      <c r="T46" s="16"/>
      <c r="U46" s="16"/>
      <c r="V46" s="16"/>
      <c r="W46" s="16"/>
      <c r="X46" s="16"/>
    </row>
    <row r="47" customFormat="false" ht="18.25" hidden="false" customHeight="true" outlineLevel="0" collapsed="false">
      <c r="A47" s="0"/>
      <c r="B47" s="64" t="s">
        <v>126</v>
      </c>
      <c r="C47" s="65"/>
      <c r="D47" s="66" t="n">
        <f aca="false">D45-D49</f>
        <v>10</v>
      </c>
      <c r="E47" s="16"/>
      <c r="F47" s="16"/>
      <c r="G47" s="16"/>
      <c r="H47" s="16"/>
      <c r="I47" s="16"/>
      <c r="J47" s="16"/>
      <c r="K47" s="16"/>
      <c r="L47" s="16"/>
      <c r="M47" s="16"/>
      <c r="N47" s="16"/>
      <c r="O47" s="16"/>
      <c r="P47" s="16"/>
      <c r="Q47" s="16"/>
      <c r="R47" s="16"/>
      <c r="S47" s="16"/>
      <c r="T47" s="16"/>
      <c r="U47" s="16"/>
      <c r="V47" s="16"/>
      <c r="W47" s="16"/>
      <c r="X47" s="16"/>
    </row>
    <row r="48" customFormat="false" ht="16.75" hidden="false" customHeight="true" outlineLevel="0" collapsed="false">
      <c r="A48" s="0"/>
      <c r="B48" s="21"/>
      <c r="C48" s="22"/>
      <c r="D48" s="22"/>
      <c r="E48" s="22"/>
      <c r="F48" s="21"/>
      <c r="G48" s="16"/>
      <c r="H48" s="16"/>
      <c r="I48" s="16"/>
      <c r="J48" s="16"/>
      <c r="K48" s="16"/>
      <c r="L48" s="16"/>
      <c r="M48" s="16"/>
      <c r="N48" s="16"/>
      <c r="O48" s="16"/>
      <c r="P48" s="16"/>
      <c r="Q48" s="16"/>
      <c r="R48" s="16"/>
      <c r="S48" s="16"/>
      <c r="T48" s="16"/>
      <c r="U48" s="16"/>
      <c r="V48" s="16"/>
      <c r="W48" s="16"/>
      <c r="X48" s="16"/>
    </row>
    <row r="49" customFormat="false" ht="18.5" hidden="false" customHeight="true" outlineLevel="0" collapsed="false">
      <c r="A49" s="0"/>
      <c r="B49" s="64" t="s">
        <v>127</v>
      </c>
      <c r="C49" s="67"/>
      <c r="D49" s="66" t="n">
        <f aca="false">COUNTIF(D8:D42,"Aleatoria")</f>
        <v>0</v>
      </c>
      <c r="E49" s="16"/>
      <c r="F49" s="16"/>
      <c r="G49" s="16"/>
      <c r="H49" s="16"/>
      <c r="I49" s="16"/>
      <c r="J49" s="16"/>
      <c r="K49" s="16"/>
      <c r="L49" s="16"/>
      <c r="M49" s="16"/>
      <c r="N49" s="16"/>
      <c r="O49" s="16"/>
      <c r="P49" s="16"/>
      <c r="Q49" s="16"/>
      <c r="R49" s="16"/>
      <c r="S49" s="16"/>
      <c r="T49" s="16"/>
      <c r="U49" s="16"/>
      <c r="V49" s="16"/>
      <c r="W49" s="16"/>
      <c r="X49" s="16"/>
    </row>
    <row r="50" customFormat="false" ht="12" hidden="false" customHeight="true" outlineLevel="0" collapsed="false">
      <c r="A50" s="0"/>
      <c r="B50" s="16"/>
      <c r="C50" s="16"/>
      <c r="D50" s="16"/>
      <c r="E50" s="16"/>
      <c r="F50" s="16"/>
      <c r="G50" s="16"/>
      <c r="H50" s="0"/>
      <c r="I50" s="16"/>
      <c r="J50" s="16"/>
      <c r="K50" s="16"/>
      <c r="L50" s="16"/>
      <c r="M50" s="16"/>
      <c r="N50" s="16"/>
      <c r="O50" s="16"/>
      <c r="P50" s="16"/>
      <c r="Q50" s="16"/>
      <c r="R50" s="16"/>
      <c r="S50" s="16"/>
      <c r="T50" s="16"/>
      <c r="U50" s="16"/>
      <c r="V50" s="16"/>
      <c r="W50" s="16"/>
      <c r="X50" s="16"/>
    </row>
    <row r="51" customFormat="false" ht="12" hidden="false" customHeight="true" outlineLevel="0" collapsed="false">
      <c r="A51" s="0"/>
      <c r="B51" s="16"/>
      <c r="C51" s="16"/>
      <c r="D51" s="16"/>
      <c r="E51" s="16"/>
      <c r="F51" s="16"/>
      <c r="G51" s="16"/>
      <c r="H51" s="16"/>
      <c r="I51" s="16"/>
      <c r="J51" s="16"/>
      <c r="K51" s="16"/>
      <c r="L51" s="16"/>
      <c r="M51" s="16"/>
      <c r="N51" s="16"/>
      <c r="O51" s="16"/>
      <c r="P51" s="16"/>
      <c r="Q51" s="16"/>
      <c r="R51" s="16"/>
      <c r="S51" s="16"/>
      <c r="T51" s="16"/>
      <c r="U51" s="16"/>
      <c r="V51" s="16"/>
      <c r="W51" s="16"/>
      <c r="X51" s="16"/>
    </row>
    <row r="52" customFormat="false" ht="20" hidden="false" customHeight="true" outlineLevel="0" collapsed="false">
      <c r="A52" s="0"/>
      <c r="B52" s="64" t="s">
        <v>128</v>
      </c>
      <c r="C52" s="67"/>
      <c r="D52" s="68" t="str">
        <f aca="false">IF(AND(D49&gt;=0.1*D47,D49&gt;0, COUNTIF(D8:D42,"Declaración Accesibilidad"), COUNTIF(D8:D42,"Página inicio"),   COUNTA(C8:C42)=COUNTA(E8:E42),   COUNTA(D8:D42)=COUNTA(E8:E42)    ),"SI","NO")</f>
        <v>NO</v>
      </c>
      <c r="E52" s="0"/>
      <c r="F52" s="16"/>
      <c r="G52" s="16"/>
      <c r="H52" s="16"/>
      <c r="I52" s="16"/>
      <c r="J52" s="16"/>
      <c r="K52" s="16"/>
      <c r="L52" s="16"/>
      <c r="M52" s="16"/>
      <c r="N52" s="16"/>
      <c r="O52" s="16"/>
      <c r="P52" s="16"/>
      <c r="Q52" s="16"/>
      <c r="R52" s="16"/>
      <c r="S52" s="16"/>
      <c r="T52" s="16"/>
      <c r="U52" s="16"/>
      <c r="V52" s="16"/>
      <c r="W52" s="16"/>
      <c r="X52" s="16"/>
    </row>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sheetData>
  <sheetProtection sheet="true" password="dc4e" objects="true" scenarios="true"/>
  <mergeCells count="1">
    <mergeCell ref="B5:G5"/>
  </mergeCells>
  <conditionalFormatting sqref="E44">
    <cfRule type="expression" priority="2" aboveAverage="0" equalAverage="0" bottom="0" percent="0" rank="0" text="" dxfId="0">
      <formula>LEN(TRIM(F44))&gt;0</formula>
    </cfRule>
  </conditionalFormatting>
  <conditionalFormatting sqref="D52">
    <cfRule type="cellIs" priority="3" operator="equal" aboveAverage="0" equalAverage="0" bottom="0" percent="0" rank="0" text="" dxfId="1">
      <formula>"SI"</formula>
    </cfRule>
    <cfRule type="cellIs" priority="4" operator="equal" aboveAverage="0" equalAverage="0" bottom="0" percent="0" rank="0" text="" dxfId="2">
      <formula>"NO"</formula>
    </cfRule>
  </conditionalFormatting>
  <hyperlinks>
    <hyperlink ref="E15" r:id="rId1" display="https://www3.gobiernodecanarias.org/scs/gaptfformacion/"/>
    <hyperlink ref="E16" r:id="rId2" display="https://www3.gobiernodecanarias.org/sanidad/scs/contenidoGenerico.jsp?idDocument=9090ca1f-a9bb-11de-ae50-15aa3b9230b7&amp;idCarpeta=ae273cd1-b385-11e9-82f7-8d5cff9227e6"/>
    <hyperlink ref="E17" r:id="rId3" display="https://www3.gobiernodecanarias.org/sanidad/scs/mapa.jsp?idDocument=0200b78a-a2fa-11e0-9610-f1717f4d08a3&amp;idCarpeta=75cf3520-ab2b-11dd-970d-d73a0633ac1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4"/>
</worksheet>
</file>

<file path=xl/worksheets/sheet5.xml><?xml version="1.0" encoding="utf-8"?>
<worksheet xmlns="http://schemas.openxmlformats.org/spreadsheetml/2006/main" xmlns:r="http://schemas.openxmlformats.org/officeDocument/2006/relationships">
  <sheetPr filterMode="false">
    <pageSetUpPr fitToPage="false"/>
  </sheetPr>
  <dimension ref="A1:BL777"/>
  <sheetViews>
    <sheetView windowProtection="false" showFormulas="false" showGridLines="true" showRowColHeaders="true" showZeros="true" rightToLeft="false" tabSelected="false" showOutlineSymbols="true" defaultGridColor="true" view="normal" topLeftCell="A803" colorId="64" zoomScale="90" zoomScaleNormal="90" zoomScalePageLayoutView="100" workbookViewId="0">
      <selection pane="topLeft" activeCell="D751" activeCellId="0" sqref="D751"/>
    </sheetView>
  </sheetViews>
  <sheetFormatPr defaultRowHeight="13"/>
  <cols>
    <col collapsed="false" hidden="false" max="1" min="1" style="15" width="7.69387755102041"/>
    <col collapsed="false" hidden="false" max="2" min="2" style="15" width="15.9285714285714"/>
    <col collapsed="false" hidden="false" max="3" min="3" style="15" width="55.3469387755102"/>
    <col collapsed="false" hidden="false" max="4" min="4" style="69" width="18.0867346938776"/>
    <col collapsed="false" hidden="false" max="5" min="5" style="69" width="5.26530612244898"/>
    <col collapsed="false" hidden="false" max="6" min="6" style="15" width="16.1989795918367"/>
    <col collapsed="false" hidden="false" max="7" min="7" style="15" width="14.4438775510204"/>
    <col collapsed="false" hidden="false" max="8" min="8" style="15" width="12.2857142857143"/>
    <col collapsed="false" hidden="false" max="9" min="9" style="15" width="11.4744897959184"/>
    <col collapsed="false" hidden="false" max="10" min="10" style="15" width="17.0102040816327"/>
    <col collapsed="false" hidden="false" max="11" min="11" style="15" width="14.1734693877551"/>
    <col collapsed="false" hidden="false" max="15" min="12" style="15" width="12.2857142857143"/>
    <col collapsed="false" hidden="false" max="16" min="16" style="15" width="19.1683673469388"/>
    <col collapsed="false" hidden="false" max="17" min="17" style="15" width="6.75"/>
    <col collapsed="false" hidden="false" max="18" min="18" style="15" width="4.59183673469388"/>
    <col collapsed="false" hidden="false" max="19" min="19" style="15" width="12.6887755102041"/>
    <col collapsed="false" hidden="false" max="20" min="20" style="15" width="11.8775510204082"/>
    <col collapsed="false" hidden="false" max="21" min="21" style="15" width="6.61224489795918"/>
    <col collapsed="false" hidden="false" max="22" min="22" style="15" width="5.26530612244898"/>
    <col collapsed="false" hidden="false" max="23" min="23" style="15" width="11.7448979591837"/>
    <col collapsed="false" hidden="false" max="24" min="24" style="15" width="11.6071428571429"/>
    <col collapsed="false" hidden="false" max="25" min="25" style="15" width="7.1530612244898"/>
    <col collapsed="false" hidden="false" max="64" min="26" style="15" width="14.1734693877551"/>
    <col collapsed="false" hidden="false" max="1025" min="65" style="15" width="11.2040816326531"/>
  </cols>
  <sheetData>
    <row r="1" customFormat="false" ht="14" hidden="false" customHeight="true" outlineLevel="0" collapsed="false">
      <c r="A1" s="70"/>
      <c r="B1" s="71"/>
      <c r="C1" s="71"/>
      <c r="D1" s="72"/>
      <c r="E1" s="73"/>
      <c r="F1" s="16"/>
      <c r="G1" s="16"/>
      <c r="H1" s="16"/>
      <c r="I1" s="16"/>
      <c r="J1" s="16"/>
      <c r="K1" s="16"/>
      <c r="L1" s="16"/>
      <c r="M1" s="16"/>
      <c r="N1" s="16"/>
      <c r="O1" s="16"/>
      <c r="P1" s="16"/>
      <c r="Q1" s="16"/>
      <c r="R1" s="16"/>
      <c r="S1" s="16"/>
      <c r="T1" s="16"/>
      <c r="U1" s="16"/>
      <c r="V1" s="16"/>
      <c r="W1" s="16"/>
      <c r="X1" s="16"/>
      <c r="Y1" s="16"/>
      <c r="Z1" s="16"/>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row>
    <row r="2" customFormat="false" ht="27" hidden="false" customHeight="true" outlineLevel="0" collapsed="false">
      <c r="A2" s="70"/>
      <c r="B2" s="17" t="s">
        <v>0</v>
      </c>
      <c r="C2" s="70"/>
      <c r="D2" s="72"/>
      <c r="E2" s="73"/>
      <c r="F2" s="0"/>
      <c r="G2" s="0"/>
      <c r="H2" s="0"/>
      <c r="I2" s="0"/>
      <c r="J2" s="0"/>
      <c r="K2" s="0"/>
      <c r="L2" s="0"/>
      <c r="M2" s="0"/>
      <c r="N2" s="0"/>
      <c r="O2" s="0"/>
      <c r="P2" s="16"/>
      <c r="Q2" s="16"/>
      <c r="R2" s="16"/>
      <c r="S2" s="16"/>
      <c r="T2" s="16"/>
      <c r="U2" s="16"/>
      <c r="V2" s="16"/>
      <c r="W2" s="16"/>
      <c r="X2" s="16"/>
      <c r="Y2" s="16"/>
      <c r="Z2" s="16"/>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row>
    <row r="3" customFormat="false" ht="26" hidden="false" customHeight="true" outlineLevel="0" collapsed="false">
      <c r="A3" s="70"/>
      <c r="B3" s="18" t="s">
        <v>2</v>
      </c>
      <c r="C3" s="70"/>
      <c r="D3" s="72"/>
      <c r="E3" s="73"/>
      <c r="F3" s="0"/>
      <c r="G3" s="0"/>
      <c r="H3" s="0"/>
      <c r="I3" s="0"/>
      <c r="J3" s="0"/>
      <c r="K3" s="0"/>
      <c r="L3" s="0"/>
      <c r="M3" s="0"/>
      <c r="N3" s="0"/>
      <c r="O3" s="0"/>
      <c r="P3" s="0"/>
      <c r="Q3" s="0"/>
      <c r="R3" s="0"/>
      <c r="S3" s="0"/>
      <c r="T3" s="0"/>
      <c r="U3" s="0"/>
      <c r="V3" s="0"/>
      <c r="W3" s="0"/>
      <c r="X3" s="0"/>
      <c r="Y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row>
    <row r="4" customFormat="false" ht="26" hidden="false" customHeight="true" outlineLevel="0" collapsed="false">
      <c r="B4" s="1"/>
      <c r="C4" s="19"/>
      <c r="D4" s="74"/>
      <c r="E4" s="74"/>
      <c r="F4" s="0"/>
      <c r="G4" s="0"/>
      <c r="H4" s="0"/>
      <c r="I4" s="0"/>
      <c r="J4" s="0"/>
      <c r="K4" s="16"/>
      <c r="L4" s="0"/>
      <c r="M4" s="0"/>
      <c r="N4" s="16"/>
      <c r="O4" s="16"/>
      <c r="P4" s="0"/>
      <c r="Q4" s="0"/>
      <c r="R4" s="0"/>
      <c r="S4" s="0"/>
      <c r="T4" s="0"/>
      <c r="U4" s="0"/>
      <c r="V4" s="0"/>
      <c r="W4" s="0"/>
      <c r="X4" s="0"/>
      <c r="Y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row>
    <row r="5" customFormat="false" ht="28" hidden="false" customHeight="true" outlineLevel="0" collapsed="false">
      <c r="B5" s="8" t="s">
        <v>129</v>
      </c>
      <c r="C5" s="8"/>
      <c r="D5" s="20"/>
      <c r="E5" s="75"/>
      <c r="F5" s="20"/>
      <c r="G5" s="20"/>
      <c r="H5" s="20"/>
      <c r="I5" s="20"/>
      <c r="J5" s="20"/>
      <c r="K5" s="20"/>
      <c r="L5" s="20"/>
      <c r="M5" s="20"/>
      <c r="N5" s="21"/>
      <c r="O5" s="21"/>
      <c r="P5" s="0"/>
      <c r="Q5" s="0"/>
      <c r="R5" s="0"/>
      <c r="S5" s="0"/>
      <c r="T5" s="0"/>
      <c r="U5" s="0"/>
      <c r="V5" s="0"/>
      <c r="W5" s="0"/>
      <c r="X5" s="0"/>
      <c r="Y5" s="0"/>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row>
    <row r="6" customFormat="false" ht="11.75" hidden="false" customHeight="true" outlineLevel="0" collapsed="false">
      <c r="B6" s="76"/>
      <c r="C6" s="76"/>
      <c r="D6" s="76"/>
      <c r="E6" s="77"/>
      <c r="F6" s="76"/>
      <c r="G6" s="76"/>
      <c r="H6" s="76"/>
      <c r="I6" s="76"/>
      <c r="J6" s="76"/>
      <c r="K6" s="76"/>
      <c r="L6" s="76"/>
      <c r="M6" s="76"/>
      <c r="N6" s="16"/>
      <c r="O6" s="16"/>
      <c r="P6" s="0"/>
      <c r="Q6" s="0"/>
      <c r="R6" s="0"/>
      <c r="S6" s="0"/>
      <c r="T6" s="0"/>
      <c r="U6" s="0"/>
      <c r="V6" s="0"/>
      <c r="W6" s="0"/>
      <c r="X6" s="0"/>
      <c r="Y6" s="0"/>
      <c r="AD6" s="0"/>
    </row>
    <row r="7" customFormat="false" ht="12.5" hidden="false" customHeight="true" outlineLevel="0" collapsed="false">
      <c r="B7" s="16"/>
      <c r="C7" s="16"/>
      <c r="D7" s="16"/>
      <c r="E7" s="73"/>
      <c r="F7" s="16"/>
      <c r="G7" s="16"/>
      <c r="H7" s="16"/>
      <c r="I7" s="16"/>
      <c r="J7" s="16"/>
      <c r="K7" s="16"/>
      <c r="L7" s="16"/>
      <c r="M7" s="16"/>
      <c r="N7" s="16"/>
      <c r="O7" s="16"/>
      <c r="P7" s="0"/>
      <c r="Q7" s="0"/>
      <c r="R7" s="0"/>
      <c r="S7" s="0"/>
      <c r="T7" s="0"/>
      <c r="U7" s="0"/>
      <c r="V7" s="0"/>
      <c r="W7" s="0"/>
      <c r="X7" s="0"/>
      <c r="Y7" s="0"/>
      <c r="AD7" s="0"/>
    </row>
    <row r="8" customFormat="false" ht="19" hidden="false" customHeight="true" outlineLevel="0" collapsed="false">
      <c r="B8" s="78" t="s">
        <v>130</v>
      </c>
      <c r="C8" s="16"/>
      <c r="D8" s="73"/>
      <c r="E8" s="73"/>
      <c r="F8" s="16"/>
      <c r="G8" s="16"/>
      <c r="H8" s="16"/>
      <c r="I8" s="16"/>
      <c r="J8" s="16"/>
      <c r="K8" s="16"/>
      <c r="L8" s="16"/>
      <c r="M8" s="16"/>
      <c r="N8" s="16"/>
      <c r="O8" s="16"/>
      <c r="P8" s="0"/>
      <c r="Q8" s="0"/>
      <c r="R8" s="0"/>
      <c r="S8" s="0"/>
      <c r="T8" s="0"/>
      <c r="U8" s="0"/>
      <c r="V8" s="0"/>
      <c r="W8" s="0"/>
      <c r="X8" s="0"/>
      <c r="Y8" s="0"/>
      <c r="AD8" s="0"/>
    </row>
    <row r="9" customFormat="false" ht="21.5" hidden="false" customHeight="true" outlineLevel="0" collapsed="false">
      <c r="B9" s="78" t="s">
        <v>131</v>
      </c>
      <c r="C9" s="16"/>
      <c r="D9" s="73"/>
      <c r="E9" s="73"/>
      <c r="F9" s="16"/>
      <c r="G9" s="16"/>
      <c r="H9" s="16"/>
      <c r="I9" s="16"/>
      <c r="J9" s="16"/>
      <c r="K9" s="16"/>
      <c r="L9" s="16"/>
      <c r="M9" s="16"/>
      <c r="N9" s="16"/>
      <c r="O9" s="16"/>
      <c r="P9" s="0"/>
      <c r="Q9" s="0"/>
      <c r="R9" s="0"/>
      <c r="S9" s="0"/>
      <c r="T9" s="0"/>
      <c r="U9" s="0"/>
      <c r="V9" s="0"/>
      <c r="W9" s="0"/>
      <c r="X9" s="0"/>
      <c r="Y9" s="0"/>
      <c r="AD9" s="0"/>
    </row>
    <row r="10" customFormat="false" ht="17" hidden="false" customHeight="true" outlineLevel="0" collapsed="false">
      <c r="B10" s="16"/>
      <c r="C10" s="16"/>
      <c r="D10" s="73"/>
      <c r="E10" s="73"/>
      <c r="F10" s="0"/>
      <c r="G10" s="0"/>
      <c r="H10" s="0"/>
      <c r="I10" s="0"/>
      <c r="J10" s="0"/>
      <c r="K10" s="16"/>
      <c r="L10" s="16"/>
      <c r="M10" s="16"/>
      <c r="N10" s="16"/>
      <c r="O10" s="16"/>
      <c r="P10" s="16"/>
      <c r="Q10" s="16"/>
      <c r="R10" s="16"/>
      <c r="S10" s="0"/>
      <c r="T10" s="0"/>
      <c r="U10" s="16"/>
      <c r="V10" s="16"/>
      <c r="W10" s="16"/>
      <c r="X10" s="16"/>
      <c r="Y10" s="16"/>
      <c r="AD10" s="0"/>
    </row>
    <row r="11" customFormat="false" ht="25.25" hidden="false" customHeight="true" outlineLevel="0" collapsed="false">
      <c r="B11" s="79" t="s">
        <v>132</v>
      </c>
      <c r="C11" s="79"/>
      <c r="D11" s="70"/>
      <c r="E11" s="74"/>
      <c r="F11" s="80" t="s">
        <v>133</v>
      </c>
      <c r="G11" s="81" t="s">
        <v>134</v>
      </c>
      <c r="H11" s="82" t="s">
        <v>135</v>
      </c>
      <c r="I11" s="83"/>
      <c r="J11" s="80" t="s">
        <v>136</v>
      </c>
      <c r="K11" s="81" t="s">
        <v>134</v>
      </c>
      <c r="L11" s="82" t="s">
        <v>135</v>
      </c>
      <c r="M11" s="16"/>
      <c r="N11" s="16"/>
      <c r="O11" s="16"/>
      <c r="P11" s="16"/>
      <c r="Q11" s="16"/>
      <c r="R11" s="16"/>
      <c r="S11" s="0"/>
      <c r="T11" s="0"/>
      <c r="U11" s="16"/>
      <c r="V11" s="16"/>
      <c r="W11" s="16"/>
      <c r="X11" s="16"/>
      <c r="Y11" s="16"/>
      <c r="AD11" s="0"/>
    </row>
    <row r="12" customFormat="false" ht="12" hidden="false" customHeight="true" outlineLevel="0" collapsed="false">
      <c r="B12" s="84" t="s">
        <v>137</v>
      </c>
      <c r="C12" s="85" t="n">
        <v>9</v>
      </c>
      <c r="D12" s="70"/>
      <c r="E12" s="74"/>
      <c r="F12" s="86" t="s">
        <v>138</v>
      </c>
      <c r="G12" s="87" t="n">
        <f aca="false">J20+J58+J96+J134+J172+J210+J248+J286+J324+J362+J400+J438+J476+J514+J552+J590+J628+J666+J704+J743</f>
        <v>117</v>
      </c>
      <c r="H12" s="88" t="n">
        <f aca="false">IF(($G$15+$K$15)=0,0,G12/($G$15+$K$15))</f>
        <v>0.585</v>
      </c>
      <c r="I12" s="70"/>
      <c r="J12" s="89" t="s">
        <v>139</v>
      </c>
      <c r="K12" s="87" t="n">
        <f aca="false">G20+G58+G96+G134+G172+G210+G248+G286+G324+G362+G400+G438+G476+G514+G552+G590+G628+G666+G704+G743</f>
        <v>0</v>
      </c>
      <c r="L12" s="88" t="n">
        <f aca="false">IF(($G$15+$K$15)=0,0,K12/($G$15+$K$15))</f>
        <v>0</v>
      </c>
      <c r="M12" s="16"/>
      <c r="N12" s="16"/>
      <c r="O12" s="16"/>
      <c r="P12" s="16"/>
      <c r="Q12" s="16"/>
      <c r="R12" s="16"/>
      <c r="S12" s="0"/>
      <c r="T12" s="0"/>
      <c r="U12" s="16"/>
      <c r="V12" s="16"/>
      <c r="W12" s="16"/>
      <c r="X12" s="16"/>
      <c r="Y12" s="16"/>
      <c r="AD12" s="0"/>
    </row>
    <row r="13" customFormat="false" ht="12" hidden="false" customHeight="true" outlineLevel="0" collapsed="false">
      <c r="B13" s="84" t="s">
        <v>140</v>
      </c>
      <c r="C13" s="85" t="n">
        <v>11</v>
      </c>
      <c r="D13" s="70"/>
      <c r="E13" s="74"/>
      <c r="F13" s="86" t="s">
        <v>141</v>
      </c>
      <c r="G13" s="87" t="n">
        <f aca="false">I20+I58+I96+I134+I172+I210+I248+I286+I324+I362+I400+I438+I476+I514+I552+I590+I628+I666+I704+I743</f>
        <v>17</v>
      </c>
      <c r="H13" s="88" t="n">
        <f aca="false">IF(($G$15+$K$15)=0,0,G13/($G$15+$K$15))</f>
        <v>0.085</v>
      </c>
      <c r="I13" s="70"/>
      <c r="J13" s="89" t="s">
        <v>142</v>
      </c>
      <c r="K13" s="87" t="n">
        <f aca="false">F20+F58+F96+F134+F172+F210+F248+F286+F324+F362+F400+F438+F476+F514+F552+F590+F628+F666+F704+F743</f>
        <v>0</v>
      </c>
      <c r="L13" s="88" t="n">
        <f aca="false">IF(($G$15+$K$15)=0,0,K13/($G$15+$K$15))</f>
        <v>0</v>
      </c>
      <c r="M13" s="16"/>
      <c r="N13" s="16"/>
      <c r="O13" s="16"/>
      <c r="P13" s="16"/>
      <c r="Q13" s="16"/>
      <c r="R13" s="16"/>
      <c r="S13" s="0"/>
      <c r="T13" s="0"/>
      <c r="U13" s="16"/>
      <c r="V13" s="16"/>
      <c r="W13" s="16"/>
      <c r="X13" s="16"/>
      <c r="Y13" s="16"/>
      <c r="AD13" s="0"/>
    </row>
    <row r="14" customFormat="false" ht="12" hidden="false" customHeight="true" outlineLevel="0" collapsed="false">
      <c r="B14" s="90" t="s">
        <v>143</v>
      </c>
      <c r="C14" s="91" t="n">
        <f aca="false">C12+C13</f>
        <v>20</v>
      </c>
      <c r="D14" s="70"/>
      <c r="E14" s="74"/>
      <c r="F14" s="86" t="s">
        <v>144</v>
      </c>
      <c r="G14" s="87" t="n">
        <f aca="false">H20+H58+H96+H134+H172+H210+H248+H286+H324+H362+H400+H438+H476+H514+H552+H590+H628+H666+H704+H743</f>
        <v>66</v>
      </c>
      <c r="H14" s="88" t="n">
        <f aca="false">IF(($G$15+$K$15)=0,0,G14/($G$15+$K$15))</f>
        <v>0.33</v>
      </c>
      <c r="I14" s="70"/>
      <c r="J14" s="89" t="s">
        <v>145</v>
      </c>
      <c r="K14" s="87" t="n">
        <f aca="false">K20+K58+K96+K134+K172+K210+K248+K286+K324+K362+K400+K438+K476+K514+K552+K590+K628+K666+K704+K743</f>
        <v>0</v>
      </c>
      <c r="L14" s="88" t="n">
        <f aca="false">IF(($G$15+$K$15)=0,0,K14/($G$15+$K$15))</f>
        <v>0</v>
      </c>
      <c r="M14" s="16"/>
      <c r="N14" s="16"/>
      <c r="O14" s="16"/>
      <c r="P14" s="16"/>
      <c r="Q14" s="16"/>
      <c r="R14" s="16"/>
      <c r="S14" s="0"/>
      <c r="T14" s="0"/>
      <c r="U14" s="16"/>
      <c r="V14" s="16"/>
      <c r="W14" s="16"/>
      <c r="X14" s="16"/>
      <c r="Y14" s="16"/>
      <c r="AD14" s="0"/>
    </row>
    <row r="15" customFormat="false" ht="12" hidden="false" customHeight="true" outlineLevel="0" collapsed="false">
      <c r="B15" s="83"/>
      <c r="C15" s="70"/>
      <c r="D15" s="70"/>
      <c r="E15" s="74"/>
      <c r="F15" s="90" t="s">
        <v>143</v>
      </c>
      <c r="G15" s="92" t="n">
        <f aca="false">SUM(G12:G14)</f>
        <v>200</v>
      </c>
      <c r="H15" s="93" t="n">
        <f aca="false">SUM(H12:H14)</f>
        <v>1</v>
      </c>
      <c r="I15" s="70"/>
      <c r="J15" s="90" t="s">
        <v>143</v>
      </c>
      <c r="K15" s="92" t="n">
        <f aca="false">SUM(K12:K14)</f>
        <v>0</v>
      </c>
      <c r="L15" s="93" t="n">
        <f aca="false">SUM(L12:L14)</f>
        <v>0</v>
      </c>
      <c r="M15" s="16"/>
      <c r="N15" s="16"/>
      <c r="O15" s="16"/>
      <c r="P15" s="16"/>
      <c r="Q15" s="16"/>
      <c r="R15" s="16"/>
      <c r="S15" s="0"/>
      <c r="T15" s="0"/>
      <c r="U15" s="16"/>
      <c r="V15" s="16"/>
      <c r="W15" s="16"/>
      <c r="X15" s="16"/>
      <c r="Y15" s="16"/>
      <c r="AD15" s="0"/>
    </row>
    <row r="16" customFormat="false" ht="12" hidden="false" customHeight="true" outlineLevel="0" collapsed="false">
      <c r="B16" s="16"/>
      <c r="C16" s="16"/>
      <c r="D16" s="70"/>
      <c r="E16" s="70"/>
      <c r="F16" s="70"/>
      <c r="G16" s="70"/>
      <c r="H16" s="70"/>
      <c r="I16" s="70"/>
      <c r="J16" s="70"/>
      <c r="K16" s="70"/>
      <c r="L16" s="16"/>
      <c r="M16" s="16"/>
      <c r="N16" s="16"/>
      <c r="O16" s="16"/>
      <c r="P16" s="16"/>
      <c r="Q16" s="16"/>
      <c r="R16" s="16"/>
      <c r="S16" s="0"/>
      <c r="T16" s="0"/>
      <c r="U16" s="16"/>
      <c r="V16" s="16"/>
      <c r="W16" s="16"/>
      <c r="X16" s="16"/>
      <c r="Y16" s="16"/>
      <c r="AD16" s="0"/>
    </row>
    <row r="17" customFormat="false" ht="12" hidden="false" customHeight="true" outlineLevel="0" collapsed="false">
      <c r="B17" s="16"/>
      <c r="C17" s="16"/>
      <c r="D17" s="73"/>
      <c r="E17" s="94"/>
      <c r="F17" s="0"/>
      <c r="G17" s="0"/>
      <c r="H17" s="0"/>
      <c r="I17" s="0"/>
      <c r="J17" s="0"/>
      <c r="K17" s="16"/>
      <c r="L17" s="16"/>
      <c r="M17" s="16"/>
      <c r="N17" s="0"/>
      <c r="O17" s="0"/>
      <c r="P17" s="0"/>
      <c r="Q17" s="0"/>
      <c r="R17" s="0"/>
      <c r="S17" s="0"/>
      <c r="T17" s="0"/>
      <c r="U17" s="0"/>
      <c r="V17" s="0"/>
      <c r="W17" s="0"/>
      <c r="X17" s="0"/>
      <c r="Y17" s="0"/>
      <c r="AD17" s="0"/>
    </row>
    <row r="18" customFormat="false" ht="29.75" hidden="false" customHeight="true" outlineLevel="0" collapsed="false">
      <c r="B18" s="95" t="s">
        <v>137</v>
      </c>
      <c r="C18" s="96" t="s">
        <v>146</v>
      </c>
      <c r="D18" s="97" t="s">
        <v>147</v>
      </c>
      <c r="E18" s="0"/>
      <c r="F18" s="0"/>
      <c r="G18" s="0"/>
      <c r="H18" s="0"/>
      <c r="I18" s="0"/>
      <c r="J18" s="0"/>
      <c r="K18" s="16"/>
      <c r="L18" s="16"/>
      <c r="M18" s="0"/>
      <c r="N18" s="0"/>
      <c r="O18" s="0"/>
      <c r="P18" s="0"/>
      <c r="Q18" s="0"/>
      <c r="R18" s="0"/>
      <c r="S18" s="0"/>
      <c r="T18" s="0"/>
      <c r="U18" s="0"/>
      <c r="V18" s="0"/>
      <c r="W18" s="0"/>
      <c r="X18" s="0"/>
      <c r="Y18" s="0"/>
      <c r="AD18" s="0"/>
    </row>
    <row r="19" customFormat="false" ht="12" hidden="false" customHeight="true" outlineLevel="0" collapsed="false">
      <c r="B19" s="98" t="str">
        <f aca="false">IF( ISBLANK('03.Muestra'!$C8),"",'03.Muestra'!$C8)</f>
        <v>Servicio Canario de Salud</v>
      </c>
      <c r="C19" s="98" t="str">
        <f aca="false">IF( ISBLANK('03.Muestra'!$E8),"",'03.Muestra'!$E8)</f>
        <v>https://www3.gobiernodecanarias.org/sanidad/scs/</v>
      </c>
      <c r="D19" s="99" t="s">
        <v>138</v>
      </c>
      <c r="E19" s="73" t="str">
        <f aca="false">IF(D19&lt;&gt;"",IF(AND('P2.Operable'!B19&lt;&gt;"",'P2.Operable'!C19&lt;&gt;""),"","ERR"),"")</f>
        <v/>
      </c>
      <c r="F19" s="100" t="str">
        <f aca="false" t="array" ref="F19:J19">TRANSPOSE('DATA - Oculta'!$U$9:$U$13)</f>
        <v>N/T</v>
      </c>
      <c r="G19" s="101" t="str">
        <v>N/D</v>
      </c>
      <c r="H19" s="102" t="str">
        <v>N/A</v>
      </c>
      <c r="I19" s="103" t="str">
        <v>Falla</v>
      </c>
      <c r="J19" s="104" t="str">
        <v>Pasa</v>
      </c>
      <c r="K19" s="105" t="s">
        <v>145</v>
      </c>
      <c r="L19" s="16"/>
      <c r="M19" s="0"/>
      <c r="N19" s="0"/>
      <c r="O19" s="0"/>
      <c r="P19" s="0"/>
      <c r="Q19" s="0"/>
      <c r="R19" s="0"/>
      <c r="S19" s="0"/>
      <c r="T19" s="0"/>
      <c r="U19" s="0"/>
      <c r="V19" s="0"/>
      <c r="W19" s="0"/>
      <c r="X19" s="0"/>
      <c r="Y19" s="0"/>
      <c r="AD19" s="0"/>
    </row>
    <row r="20" customFormat="false" ht="12" hidden="false" customHeight="true" outlineLevel="0" collapsed="false">
      <c r="B20" s="98" t="str">
        <f aca="false">IF( ISBLANK('03.Muestra'!$C9),"",'03.Muestra'!$C9)</f>
        <v>Profesionales</v>
      </c>
      <c r="C20" s="98" t="str">
        <f aca="false">IF( ISBLANK('03.Muestra'!$E9),"",'03.Muestra'!$E9)</f>
        <v>https://www3.gobiernodecanarias.org/sanidad/scs/tematica.jsp?idCarpeta=381a58ec-a15a-11e9-a502-d7333c007c29</v>
      </c>
      <c r="D20" s="99" t="s">
        <v>138</v>
      </c>
      <c r="E20" s="73" t="str">
        <f aca="false">IF(D20&lt;&gt;"",IF(AND(B20&lt;&gt;"",C20&lt;&gt;""),"","ERR"),"")</f>
        <v/>
      </c>
      <c r="F20" s="106" t="n">
        <f aca="true">COUNTIF($D19:INDIRECT("$D" &amp;  SUM(ROW()-1,'03.Muestra'!$D$45)-1),F19)</f>
        <v>0</v>
      </c>
      <c r="G20" s="106" t="n">
        <f aca="true">COUNTIF($D19:INDIRECT("$D" &amp;  SUM(ROW()-1,'03.Muestra'!$D$45)-1),G19)</f>
        <v>0</v>
      </c>
      <c r="H20" s="106" t="n">
        <f aca="true">COUNTIF($D19:INDIRECT("$D" &amp;  SUM(ROW()-1,'03.Muestra'!$D$45)-1),H19)</f>
        <v>0</v>
      </c>
      <c r="I20" s="106" t="n">
        <f aca="true">COUNTIF($D19:INDIRECT("$D" &amp;  SUM(ROW()-1,'03.Muestra'!$D$45)-1),I19)</f>
        <v>5</v>
      </c>
      <c r="J20" s="106" t="n">
        <f aca="true">COUNTIF($D19:INDIRECT("$D" &amp;  SUM(ROW()-1,'03.Muestra'!$D$45)-1),J19)</f>
        <v>5</v>
      </c>
      <c r="K20" s="106" t="n">
        <f aca="true">IF('03.Muestra'!$D$45=0,0,COUNTBLANK($D19:INDIRECT("$D" &amp;  SUM(ROW()-1,'03.Muestra'!$D$45)-1)))</f>
        <v>0</v>
      </c>
      <c r="L20" s="16"/>
      <c r="M20" s="0"/>
      <c r="N20" s="0"/>
      <c r="O20" s="0"/>
      <c r="P20" s="0"/>
      <c r="Q20" s="0"/>
      <c r="R20" s="0"/>
      <c r="S20" s="0"/>
      <c r="T20" s="0"/>
      <c r="U20" s="0"/>
      <c r="V20" s="0"/>
      <c r="W20" s="0"/>
      <c r="X20" s="0"/>
      <c r="Y20" s="0"/>
      <c r="AD20" s="0"/>
    </row>
    <row r="21" customFormat="false" ht="12" hidden="false" customHeight="true" outlineLevel="0" collapsed="false">
      <c r="B21" s="98" t="str">
        <f aca="false">IF( ISBLANK('03.Muestra'!$C10),"",'03.Muestra'!$C10)</f>
        <v>Vacunación frente Covid-19</v>
      </c>
      <c r="C21" s="98" t="str">
        <f aca="false">IF( ISBLANK('03.Muestra'!$E10),"",'03.Muestra'!$E10)</f>
        <v>https://www3.gobiernodecanarias.org/sanidad/scs/contenidoGenerico.jsp?idDocument=c6332147-5728-11eb-8a2c-c902a217e6a5&amp;idCarpeta=e01092c2-7d66-11ea-871d-cb574c2473a4</v>
      </c>
      <c r="D21" s="99" t="s">
        <v>138</v>
      </c>
      <c r="E21" s="73" t="str">
        <f aca="false">IF(D21&lt;&gt;"",IF(AND(B21&lt;&gt;"",C21&lt;&gt;""),"","ERR"),"")</f>
        <v/>
      </c>
      <c r="F21" s="16"/>
      <c r="G21" s="16"/>
      <c r="H21" s="16"/>
      <c r="I21" s="16"/>
      <c r="J21" s="16"/>
      <c r="K21" s="16"/>
      <c r="L21" s="0"/>
      <c r="M21" s="0"/>
      <c r="N21" s="0"/>
      <c r="O21" s="0"/>
      <c r="P21" s="0"/>
      <c r="Q21" s="0"/>
      <c r="R21" s="0"/>
      <c r="S21" s="0"/>
      <c r="T21" s="0"/>
      <c r="U21" s="0"/>
      <c r="V21" s="0"/>
      <c r="W21" s="0"/>
      <c r="X21" s="0"/>
      <c r="Y21" s="0"/>
      <c r="AD21" s="0"/>
    </row>
    <row r="22" customFormat="false" ht="12" hidden="false" customHeight="true" outlineLevel="0" collapsed="false">
      <c r="B22" s="98" t="str">
        <f aca="false">IF( ISBLANK('03.Muestra'!$C11),"",'03.Muestra'!$C11)</f>
        <v>SCS-Registro de centros</v>
      </c>
      <c r="C22" s="98" t="str">
        <f aca="false">IF( ISBLANK('03.Muestra'!$E11),"",'03.Muestra'!$E11)</f>
        <v>https://www3.gobiernodecanarias.org/sanidad/scs/RegistroCentros/DoLoad</v>
      </c>
      <c r="D22" s="99" t="s">
        <v>141</v>
      </c>
      <c r="E22" s="73" t="str">
        <f aca="false">IF(D22&lt;&gt;"",IF(AND(B22&lt;&gt;"",C22&lt;&gt;""),"","ERR"),"")</f>
        <v/>
      </c>
      <c r="F22" s="16"/>
      <c r="G22" s="16"/>
      <c r="H22" s="16"/>
      <c r="I22" s="16"/>
      <c r="J22" s="0"/>
      <c r="K22" s="107" t="s">
        <v>148</v>
      </c>
      <c r="L22" s="108" t="s">
        <v>149</v>
      </c>
      <c r="M22" s="0"/>
      <c r="N22" s="0"/>
      <c r="O22" s="0"/>
      <c r="P22" s="0"/>
      <c r="Q22" s="0"/>
      <c r="R22" s="0"/>
      <c r="S22" s="0"/>
      <c r="T22" s="0"/>
      <c r="U22" s="0"/>
      <c r="V22" s="0"/>
      <c r="W22" s="0"/>
      <c r="X22" s="0"/>
      <c r="Y22" s="0"/>
      <c r="AD22" s="0"/>
    </row>
    <row r="23" customFormat="false" ht="12" hidden="false" customHeight="true" outlineLevel="0" collapsed="false">
      <c r="B23" s="98" t="str">
        <f aca="false">IF( ISBLANK('03.Muestra'!$C12),"",'03.Muestra'!$C12)</f>
        <v>MiAutoTestCovid</v>
      </c>
      <c r="C23" s="98" t="str">
        <f aca="false">IF( ISBLANK('03.Muestra'!$E12),"",'03.Muestra'!$E12)</f>
        <v>https://www3.gobiernodecanarias.org/sanidad/scs/Miautotestcovid/</v>
      </c>
      <c r="D23" s="99" t="s">
        <v>141</v>
      </c>
      <c r="E23" s="73" t="str">
        <f aca="false">IF(D23&lt;&gt;"",IF(AND(B23&lt;&gt;"",C23&lt;&gt;""),"","ERR"),"")</f>
        <v/>
      </c>
      <c r="F23" s="72"/>
      <c r="G23" s="16"/>
      <c r="H23" s="16"/>
      <c r="I23" s="16"/>
      <c r="J23" s="0"/>
      <c r="K23" s="107" t="s">
        <v>150</v>
      </c>
      <c r="L23" s="108" t="s">
        <v>151</v>
      </c>
      <c r="M23" s="0"/>
      <c r="N23" s="0"/>
      <c r="O23" s="0"/>
      <c r="P23" s="0"/>
      <c r="Q23" s="0"/>
      <c r="R23" s="0"/>
      <c r="S23" s="0"/>
      <c r="T23" s="0"/>
      <c r="U23" s="0"/>
      <c r="V23" s="0"/>
      <c r="W23" s="0"/>
      <c r="X23" s="0"/>
      <c r="Y23" s="0"/>
      <c r="AD23" s="0"/>
    </row>
    <row r="24" customFormat="false" ht="12" hidden="false" customHeight="true" outlineLevel="0" collapsed="false">
      <c r="B24" s="98" t="str">
        <f aca="false">IF( ISBLANK('03.Muestra'!$C13),"",'03.Muestra'!$C13)</f>
        <v>Informes epidemiológicos</v>
      </c>
      <c r="C24" s="98" t="str">
        <f aca="false">IF( ISBLANK('03.Muestra'!$E13),"",'03.Muestra'!$E13)</f>
        <v>https://www3.gobiernodecanarias.org/sanidad/scs/contenidoGenerico.jsp?idDocument=83670f95-f738-11ea-8b38-0997195c2925&amp;idCarpeta=e01092c2-7d66-11ea-871d-cb574c2473a4</v>
      </c>
      <c r="D24" s="99" t="s">
        <v>141</v>
      </c>
      <c r="E24" s="73" t="str">
        <f aca="false">IF(D24&lt;&gt;"",IF(AND(B24&lt;&gt;"",C24&lt;&gt;""),"","ERR"),"")</f>
        <v/>
      </c>
      <c r="F24" s="16"/>
      <c r="G24" s="16"/>
      <c r="H24" s="16"/>
      <c r="I24" s="16"/>
      <c r="J24" s="0"/>
      <c r="K24" s="107" t="s">
        <v>152</v>
      </c>
      <c r="L24" s="108" t="s">
        <v>153</v>
      </c>
      <c r="M24" s="0"/>
      <c r="N24" s="0"/>
      <c r="O24" s="0"/>
      <c r="P24" s="0"/>
      <c r="Q24" s="0"/>
      <c r="R24" s="0"/>
      <c r="S24" s="0"/>
      <c r="T24" s="0"/>
      <c r="U24" s="0"/>
      <c r="V24" s="0"/>
      <c r="W24" s="0"/>
      <c r="X24" s="0"/>
      <c r="Y24" s="0"/>
      <c r="AD24" s="16"/>
    </row>
    <row r="25" customFormat="false" ht="12" hidden="false" customHeight="true" outlineLevel="0" collapsed="false">
      <c r="B25" s="98" t="str">
        <f aca="false">IF( ISBLANK('03.Muestra'!$C14),"",'03.Muestra'!$C14)</f>
        <v>Mapa Sanitario</v>
      </c>
      <c r="C25" s="98" t="str">
        <f aca="false">IF( ISBLANK('03.Muestra'!$E14),"",'03.Muestra'!$E14)</f>
        <v>https://www3.gobiernodecanarias.org/sanidad/scs/mapa.jsp?idDocument=f1272534-b1e0-11e0-8086-e35e241032d3&amp;idCarpeta=75cf3520-ab2b-11dd-970d-d73a0633ac17</v>
      </c>
      <c r="D25" s="99" t="s">
        <v>138</v>
      </c>
      <c r="E25" s="73" t="str">
        <f aca="false">IF(D25&lt;&gt;"",IF(AND(B25&lt;&gt;"",C25&lt;&gt;""),"","ERR"),"")</f>
        <v/>
      </c>
      <c r="F25" s="16"/>
      <c r="G25" s="16"/>
      <c r="H25" s="16"/>
      <c r="I25" s="16"/>
      <c r="J25" s="16"/>
      <c r="K25" s="16"/>
      <c r="L25" s="16"/>
      <c r="M25" s="0"/>
      <c r="N25" s="0"/>
      <c r="O25" s="0"/>
      <c r="P25" s="0"/>
      <c r="Q25" s="0"/>
      <c r="R25" s="0"/>
      <c r="S25" s="0"/>
      <c r="T25" s="0"/>
      <c r="U25" s="0"/>
      <c r="V25" s="0"/>
      <c r="W25" s="0"/>
      <c r="X25" s="0"/>
      <c r="Y25" s="0"/>
      <c r="AD25" s="16"/>
    </row>
    <row r="26" customFormat="false" ht="12" hidden="false" customHeight="true" outlineLevel="0" collapsed="false">
      <c r="B26" s="98" t="str">
        <f aca="false">IF( ISBLANK('03.Muestra'!$C15),"",'03.Muestra'!$C15)</f>
        <v>gaptfformacion</v>
      </c>
      <c r="C26" s="98" t="str">
        <f aca="false">IF( ISBLANK('03.Muestra'!$E15),"",'03.Muestra'!$E15)</f>
        <v>https://www3.gobiernodecanarias.org/scs/gaptfformacion/</v>
      </c>
      <c r="D26" s="99" t="s">
        <v>141</v>
      </c>
      <c r="E26" s="73" t="str">
        <f aca="false">IF(D26&lt;&gt;"",IF(AND(B26&lt;&gt;"",C26&lt;&gt;""),"","ERR"),"")</f>
        <v/>
      </c>
      <c r="F26" s="16"/>
      <c r="G26" s="16"/>
      <c r="H26" s="16"/>
      <c r="I26" s="16"/>
      <c r="J26" s="16"/>
      <c r="K26" s="16"/>
      <c r="L26" s="16"/>
      <c r="M26" s="0"/>
      <c r="N26" s="0"/>
      <c r="O26" s="0"/>
      <c r="P26" s="0"/>
      <c r="Q26" s="0"/>
      <c r="R26" s="0"/>
      <c r="S26" s="0"/>
      <c r="T26" s="0"/>
      <c r="U26" s="0"/>
      <c r="V26" s="0"/>
      <c r="W26" s="0"/>
      <c r="X26" s="0"/>
      <c r="Y26" s="0"/>
      <c r="AD26" s="16"/>
    </row>
    <row r="27" customFormat="false" ht="12" hidden="false" customHeight="true" outlineLevel="0" collapsed="false">
      <c r="B27" s="98" t="str">
        <f aca="false">IF( ISBLANK('03.Muestra'!$C16),"",'03.Muestra'!$C16)</f>
        <v>Tarjeta Sanitaria</v>
      </c>
      <c r="C27" s="98" t="str">
        <f aca="false">IF( ISBLANK('03.Muestra'!$E16),"",'03.Muestra'!$E16)</f>
        <v>https://www3.gobiernodecanarias.org/sanidad/scs/contenidoGenerico.jsp?idDocument=9090ca1f-a9bb-11de-ae50-15aa3b9230b7&amp;idCarpeta=ae273cd1-b385-11e9-82f7-8d5cff9227e6</v>
      </c>
      <c r="D27" s="99" t="s">
        <v>138</v>
      </c>
      <c r="E27" s="73" t="str">
        <f aca="false">IF(D27&lt;&gt;"",IF(AND(B27&lt;&gt;"",C27&lt;&gt;""),"","ERR"),"")</f>
        <v/>
      </c>
      <c r="F27" s="16"/>
      <c r="G27" s="16"/>
      <c r="H27" s="16"/>
      <c r="I27" s="16"/>
      <c r="J27" s="16"/>
      <c r="K27" s="0"/>
      <c r="L27" s="0"/>
      <c r="M27" s="0"/>
      <c r="N27" s="0"/>
      <c r="O27" s="0"/>
      <c r="P27" s="0"/>
      <c r="Q27" s="16"/>
      <c r="R27" s="16"/>
      <c r="S27" s="16"/>
      <c r="T27" s="16"/>
      <c r="U27" s="16"/>
      <c r="V27" s="0"/>
      <c r="W27" s="0"/>
      <c r="X27" s="0"/>
      <c r="Y27" s="0"/>
      <c r="AD27" s="16"/>
    </row>
    <row r="28" customFormat="false" ht="12" hidden="false" customHeight="true" outlineLevel="0" collapsed="false">
      <c r="B28" s="98" t="str">
        <f aca="false">IF( ISBLANK('03.Muestra'!$C17),"",'03.Muestra'!$C17)</f>
        <v>Mapa Playas</v>
      </c>
      <c r="C28" s="98" t="str">
        <f aca="false">IF( ISBLANK('03.Muestra'!$E17),"",'03.Muestra'!$E17)</f>
        <v>https://www3.gobiernodecanarias.org/sanidad/scs/mapa.jsp?idDocument=0200b78a-a2fa-11e0-9610-f1717f4d08a3&amp;idCarpeta=75cf3520-ab2b-11dd-970d-d73a0633ac17</v>
      </c>
      <c r="D28" s="99" t="s">
        <v>141</v>
      </c>
      <c r="E28" s="73" t="str">
        <f aca="false">IF(D28&lt;&gt;"",IF(AND(B28&lt;&gt;"",C28&lt;&gt;""),"","ERR"),"")</f>
        <v/>
      </c>
      <c r="F28" s="16"/>
      <c r="G28" s="16"/>
      <c r="H28" s="16"/>
      <c r="I28" s="16"/>
      <c r="J28" s="16"/>
      <c r="K28" s="0"/>
      <c r="L28" s="0"/>
      <c r="M28" s="0"/>
      <c r="N28" s="16"/>
      <c r="O28" s="16"/>
      <c r="P28" s="16"/>
      <c r="Q28" s="16"/>
      <c r="R28" s="16"/>
      <c r="S28" s="16"/>
      <c r="T28" s="16"/>
      <c r="U28" s="16"/>
      <c r="V28" s="0"/>
      <c r="W28" s="0"/>
      <c r="X28" s="0"/>
      <c r="Y28" s="0"/>
      <c r="AD28" s="16"/>
    </row>
    <row r="29" customFormat="false" ht="12" hidden="false" customHeight="true" outlineLevel="0" collapsed="false">
      <c r="B29" s="98" t="str">
        <f aca="false">IF( ISBLANK('03.Muestra'!$C18),"",'03.Muestra'!$C18)</f>
        <v/>
      </c>
      <c r="C29" s="98" t="str">
        <f aca="false">IF( ISBLANK('03.Muestra'!$E18),"",'03.Muestra'!$E18)</f>
        <v/>
      </c>
      <c r="D29" s="99" t="str">
        <f aca="false">IF(AND(B29&lt;&gt;"",C29&lt;&gt;""),"N/T","")</f>
        <v/>
      </c>
      <c r="E29" s="73" t="str">
        <f aca="false">IF(D29&lt;&gt;"",IF(AND(B29&lt;&gt;"",C29&lt;&gt;""),"","ERR"),"")</f>
        <v/>
      </c>
      <c r="F29" s="16"/>
      <c r="G29" s="16"/>
      <c r="H29" s="16"/>
      <c r="I29" s="16"/>
      <c r="J29" s="16"/>
      <c r="K29" s="0"/>
      <c r="L29" s="0"/>
      <c r="M29" s="0"/>
      <c r="N29" s="0"/>
      <c r="O29" s="0"/>
      <c r="P29" s="16"/>
      <c r="Q29" s="108"/>
      <c r="R29" s="108"/>
      <c r="S29" s="16"/>
      <c r="T29" s="16"/>
      <c r="U29" s="16"/>
      <c r="V29" s="16"/>
      <c r="W29" s="16"/>
      <c r="X29" s="16"/>
      <c r="Y29" s="16"/>
    </row>
    <row r="30" customFormat="false" ht="12" hidden="false" customHeight="true" outlineLevel="0" collapsed="false">
      <c r="B30" s="98" t="str">
        <f aca="false">IF( ISBLANK('03.Muestra'!$C19),"",'03.Muestra'!$C19)</f>
        <v/>
      </c>
      <c r="C30" s="98" t="str">
        <f aca="false">IF( ISBLANK('03.Muestra'!$E19),"",'03.Muestra'!$E19)</f>
        <v/>
      </c>
      <c r="D30" s="99" t="str">
        <f aca="false">IF(AND(B30&lt;&gt;"",C30&lt;&gt;""),"N/T","")</f>
        <v/>
      </c>
      <c r="E30" s="73" t="str">
        <f aca="false">IF(D30&lt;&gt;"",IF(AND(B30&lt;&gt;"",C30&lt;&gt;""),"","ERR"),"")</f>
        <v/>
      </c>
      <c r="F30" s="16"/>
      <c r="G30" s="16"/>
      <c r="H30" s="16"/>
      <c r="I30" s="16"/>
      <c r="J30" s="16"/>
      <c r="K30" s="16"/>
      <c r="L30" s="16"/>
      <c r="M30" s="0"/>
      <c r="N30" s="0"/>
      <c r="O30" s="16"/>
      <c r="P30" s="16"/>
      <c r="Q30" s="16"/>
      <c r="R30" s="16"/>
      <c r="S30" s="16"/>
      <c r="T30" s="16"/>
      <c r="U30" s="16"/>
      <c r="V30" s="16"/>
      <c r="W30" s="16"/>
      <c r="X30" s="16"/>
      <c r="Y30" s="16"/>
    </row>
    <row r="31" customFormat="false" ht="12" hidden="false" customHeight="true" outlineLevel="0" collapsed="false">
      <c r="B31" s="98" t="str">
        <f aca="false">IF( ISBLANK('03.Muestra'!$C20),"",'03.Muestra'!$C20)</f>
        <v/>
      </c>
      <c r="C31" s="98" t="str">
        <f aca="false">IF( ISBLANK('03.Muestra'!$E20),"",'03.Muestra'!$E20)</f>
        <v/>
      </c>
      <c r="D31" s="99" t="str">
        <f aca="false">IF(AND(B31&lt;&gt;"",C31&lt;&gt;""),"N/T","")</f>
        <v/>
      </c>
      <c r="E31" s="73" t="str">
        <f aca="false">IF(D31&lt;&gt;"",IF(AND(B31&lt;&gt;"",C31&lt;&gt;""),"","ERR"),"")</f>
        <v/>
      </c>
      <c r="F31" s="16"/>
      <c r="G31" s="16"/>
      <c r="H31" s="16"/>
      <c r="I31" s="16"/>
      <c r="J31" s="16"/>
      <c r="K31" s="16"/>
      <c r="L31" s="16"/>
      <c r="M31" s="0"/>
      <c r="N31" s="0"/>
      <c r="O31" s="16"/>
      <c r="P31" s="16"/>
      <c r="Q31" s="16"/>
      <c r="R31" s="16"/>
      <c r="S31" s="16"/>
      <c r="T31" s="16"/>
      <c r="U31" s="16"/>
      <c r="V31" s="16"/>
      <c r="W31" s="16"/>
      <c r="X31" s="16"/>
      <c r="Y31" s="16"/>
    </row>
    <row r="32" customFormat="false" ht="12" hidden="false" customHeight="true" outlineLevel="0" collapsed="false">
      <c r="B32" s="98" t="str">
        <f aca="false">IF( ISBLANK('03.Muestra'!$C21),"",'03.Muestra'!$C21)</f>
        <v/>
      </c>
      <c r="C32" s="98" t="str">
        <f aca="false">IF( ISBLANK('03.Muestra'!$E21),"",'03.Muestra'!$E21)</f>
        <v/>
      </c>
      <c r="D32" s="99" t="str">
        <f aca="false">IF(AND(B32&lt;&gt;"",C32&lt;&gt;""),"N/T","")</f>
        <v/>
      </c>
      <c r="E32" s="73" t="str">
        <f aca="false">IF(D32&lt;&gt;"",IF(AND(B32&lt;&gt;"",C32&lt;&gt;""),"","ERR"),"")</f>
        <v/>
      </c>
      <c r="F32" s="16"/>
      <c r="G32" s="16"/>
      <c r="H32" s="16"/>
      <c r="I32" s="16"/>
      <c r="J32" s="16"/>
      <c r="K32" s="16"/>
      <c r="L32" s="16"/>
      <c r="M32" s="0"/>
      <c r="N32" s="0"/>
      <c r="O32" s="16"/>
      <c r="P32" s="16"/>
      <c r="Q32" s="16"/>
      <c r="R32" s="16"/>
      <c r="S32" s="16"/>
      <c r="T32" s="16"/>
      <c r="U32" s="16"/>
      <c r="V32" s="16"/>
      <c r="W32" s="16"/>
      <c r="X32" s="16"/>
      <c r="Y32" s="16"/>
    </row>
    <row r="33" customFormat="false" ht="12" hidden="false" customHeight="true" outlineLevel="0" collapsed="false">
      <c r="B33" s="98" t="str">
        <f aca="false">IF( ISBLANK('03.Muestra'!$C22),"",'03.Muestra'!$C22)</f>
        <v/>
      </c>
      <c r="C33" s="98" t="str">
        <f aca="false">IF( ISBLANK('03.Muestra'!$E22),"",'03.Muestra'!$E22)</f>
        <v/>
      </c>
      <c r="D33" s="99" t="str">
        <f aca="false">IF(AND(B33&lt;&gt;"",C33&lt;&gt;""),"N/T","")</f>
        <v/>
      </c>
      <c r="E33" s="73" t="str">
        <f aca="false">IF(D33&lt;&gt;"",IF(AND(B33&lt;&gt;"",C33&lt;&gt;""),"","ERR"),"")</f>
        <v/>
      </c>
      <c r="F33" s="16"/>
      <c r="G33" s="16"/>
      <c r="H33" s="16"/>
      <c r="I33" s="16"/>
      <c r="J33" s="16"/>
      <c r="K33" s="16"/>
      <c r="L33" s="16"/>
      <c r="M33" s="0"/>
      <c r="N33" s="16"/>
      <c r="O33" s="16"/>
      <c r="P33" s="16"/>
      <c r="Q33" s="16"/>
      <c r="R33" s="16"/>
      <c r="S33" s="16"/>
      <c r="T33" s="16"/>
      <c r="U33" s="16"/>
      <c r="V33" s="16"/>
      <c r="W33" s="16"/>
      <c r="X33" s="16"/>
      <c r="Y33" s="16"/>
    </row>
    <row r="34" customFormat="false" ht="12" hidden="false" customHeight="true" outlineLevel="0" collapsed="false">
      <c r="B34" s="98" t="str">
        <f aca="false">IF( ISBLANK('03.Muestra'!$C23),"",'03.Muestra'!$C23)</f>
        <v/>
      </c>
      <c r="C34" s="98" t="str">
        <f aca="false">IF( ISBLANK('03.Muestra'!$E23),"",'03.Muestra'!$E23)</f>
        <v/>
      </c>
      <c r="D34" s="99" t="str">
        <f aca="false">IF(AND(B34&lt;&gt;"",C34&lt;&gt;""),"N/T","")</f>
        <v/>
      </c>
      <c r="E34" s="73" t="str">
        <f aca="false">IF(D34&lt;&gt;"",IF(AND(B34&lt;&gt;"",C34&lt;&gt;""),"","ERR"),"")</f>
        <v/>
      </c>
      <c r="F34" s="16"/>
      <c r="G34" s="16"/>
      <c r="H34" s="16"/>
      <c r="I34" s="16"/>
      <c r="J34" s="16"/>
      <c r="K34" s="16"/>
      <c r="L34" s="0"/>
      <c r="M34" s="0"/>
      <c r="N34" s="0"/>
      <c r="O34" s="0"/>
      <c r="P34" s="0"/>
      <c r="Q34" s="0"/>
      <c r="R34" s="0"/>
      <c r="S34" s="0"/>
      <c r="T34" s="0"/>
      <c r="U34" s="0"/>
      <c r="V34" s="0"/>
      <c r="W34" s="16"/>
      <c r="X34" s="16"/>
      <c r="Y34" s="16"/>
    </row>
    <row r="35" customFormat="false" ht="12" hidden="false" customHeight="true" outlineLevel="0" collapsed="false">
      <c r="B35" s="98" t="str">
        <f aca="false">IF( ISBLANK('03.Muestra'!$C24),"",'03.Muestra'!$C24)</f>
        <v/>
      </c>
      <c r="C35" s="98" t="str">
        <f aca="false">IF( ISBLANK('03.Muestra'!$E24),"",'03.Muestra'!$E24)</f>
        <v/>
      </c>
      <c r="D35" s="99" t="str">
        <f aca="false">IF(AND(B35&lt;&gt;"",C35&lt;&gt;""),"N/T","")</f>
        <v/>
      </c>
      <c r="E35" s="73" t="str">
        <f aca="false">IF(D35&lt;&gt;"",IF(AND(B35&lt;&gt;"",C35&lt;&gt;""),"","ERR"),"")</f>
        <v/>
      </c>
      <c r="F35" s="16"/>
      <c r="G35" s="16"/>
      <c r="H35" s="16"/>
      <c r="I35" s="16"/>
      <c r="J35" s="16"/>
      <c r="K35" s="16"/>
      <c r="L35" s="0"/>
      <c r="M35" s="0"/>
      <c r="N35" s="0"/>
      <c r="O35" s="0"/>
      <c r="P35" s="0"/>
      <c r="Q35" s="0"/>
      <c r="R35" s="0"/>
      <c r="S35" s="0"/>
      <c r="T35" s="0"/>
      <c r="U35" s="0"/>
      <c r="V35" s="0"/>
      <c r="W35" s="16"/>
      <c r="X35" s="16"/>
      <c r="Y35" s="16"/>
    </row>
    <row r="36" customFormat="false" ht="12" hidden="false" customHeight="true" outlineLevel="0" collapsed="false">
      <c r="B36" s="98" t="str">
        <f aca="false">IF( ISBLANK('03.Muestra'!$C25),"",'03.Muestra'!$C25)</f>
        <v/>
      </c>
      <c r="C36" s="98" t="str">
        <f aca="false">IF( ISBLANK('03.Muestra'!$E25),"",'03.Muestra'!$E25)</f>
        <v/>
      </c>
      <c r="D36" s="99" t="str">
        <f aca="false">IF(AND(B36&lt;&gt;"",C36&lt;&gt;""),"N/T","")</f>
        <v/>
      </c>
      <c r="E36" s="73" t="str">
        <f aca="false">IF(D36&lt;&gt;"",IF(AND(B36&lt;&gt;"",C36&lt;&gt;""),"","ERR"),"")</f>
        <v/>
      </c>
      <c r="F36" s="16"/>
      <c r="G36" s="16"/>
      <c r="H36" s="16"/>
      <c r="I36" s="16"/>
      <c r="J36" s="16"/>
      <c r="K36" s="16"/>
      <c r="L36" s="0"/>
      <c r="M36" s="0"/>
      <c r="N36" s="0"/>
      <c r="O36" s="0"/>
      <c r="P36" s="0"/>
      <c r="Q36" s="0"/>
      <c r="R36" s="0"/>
      <c r="S36" s="0"/>
      <c r="T36" s="0"/>
      <c r="U36" s="0"/>
      <c r="V36" s="0"/>
      <c r="W36" s="16"/>
      <c r="X36" s="16"/>
      <c r="Y36" s="16"/>
    </row>
    <row r="37" customFormat="false" ht="12" hidden="false" customHeight="true" outlineLevel="0" collapsed="false">
      <c r="B37" s="98" t="str">
        <f aca="false">IF( ISBLANK('03.Muestra'!$C26),"",'03.Muestra'!$C26)</f>
        <v/>
      </c>
      <c r="C37" s="98" t="str">
        <f aca="false">IF( ISBLANK('03.Muestra'!$E26),"",'03.Muestra'!$E26)</f>
        <v/>
      </c>
      <c r="D37" s="99" t="str">
        <f aca="false">IF(AND(B37&lt;&gt;"",C37&lt;&gt;""),"N/T","")</f>
        <v/>
      </c>
      <c r="E37" s="73" t="str">
        <f aca="false">IF(D37&lt;&gt;"",IF(AND(B37&lt;&gt;"",C37&lt;&gt;""),"","ERR"),"")</f>
        <v/>
      </c>
      <c r="F37" s="16"/>
      <c r="G37" s="16"/>
      <c r="H37" s="16"/>
      <c r="I37" s="16"/>
      <c r="J37" s="16"/>
      <c r="K37" s="16"/>
      <c r="L37" s="16"/>
      <c r="M37" s="0"/>
      <c r="N37" s="0"/>
      <c r="O37" s="0"/>
      <c r="P37" s="0"/>
      <c r="Q37" s="16"/>
      <c r="R37" s="0"/>
      <c r="S37" s="0"/>
      <c r="T37" s="0"/>
      <c r="U37" s="0"/>
      <c r="V37" s="0"/>
      <c r="W37" s="16"/>
      <c r="X37" s="16"/>
      <c r="Y37" s="16"/>
    </row>
    <row r="38" customFormat="false" ht="12" hidden="false" customHeight="true" outlineLevel="0" collapsed="false">
      <c r="B38" s="98" t="str">
        <f aca="false">IF( ISBLANK('03.Muestra'!$C27),"",'03.Muestra'!$C27)</f>
        <v/>
      </c>
      <c r="C38" s="98" t="str">
        <f aca="false">IF( ISBLANK('03.Muestra'!$E27),"",'03.Muestra'!$E27)</f>
        <v/>
      </c>
      <c r="D38" s="99" t="str">
        <f aca="false">IF(AND(B38&lt;&gt;"",C38&lt;&gt;""),"N/T","")</f>
        <v/>
      </c>
      <c r="E38" s="73" t="str">
        <f aca="false">IF(D38&lt;&gt;"",IF(AND(B38&lt;&gt;"",C38&lt;&gt;""),"","ERR"),"")</f>
        <v/>
      </c>
      <c r="F38" s="16"/>
      <c r="G38" s="16"/>
      <c r="H38" s="16"/>
      <c r="I38" s="16"/>
      <c r="J38" s="16"/>
      <c r="K38" s="16"/>
      <c r="L38" s="16"/>
      <c r="M38" s="0"/>
      <c r="N38" s="0"/>
      <c r="O38" s="0"/>
      <c r="P38" s="0"/>
      <c r="Q38" s="16"/>
      <c r="R38" s="0"/>
      <c r="S38" s="0"/>
      <c r="T38" s="0"/>
      <c r="U38" s="0"/>
      <c r="V38" s="0"/>
      <c r="W38" s="16"/>
      <c r="X38" s="16"/>
      <c r="Y38" s="16"/>
    </row>
    <row r="39" customFormat="false" ht="12" hidden="false" customHeight="true" outlineLevel="0" collapsed="false">
      <c r="B39" s="98" t="str">
        <f aca="false">IF( ISBLANK('03.Muestra'!$C28),"",'03.Muestra'!$C28)</f>
        <v/>
      </c>
      <c r="C39" s="98" t="str">
        <f aca="false">IF( ISBLANK('03.Muestra'!$E28),"",'03.Muestra'!$E28)</f>
        <v/>
      </c>
      <c r="D39" s="99" t="str">
        <f aca="false">IF(AND(B39&lt;&gt;"",C39&lt;&gt;""),"N/T","")</f>
        <v/>
      </c>
      <c r="E39" s="73" t="str">
        <f aca="false">IF(D39&lt;&gt;"",IF(AND(B39&lt;&gt;"",C39&lt;&gt;""),"","ERR"),"")</f>
        <v/>
      </c>
      <c r="F39" s="16"/>
      <c r="G39" s="16"/>
      <c r="H39" s="16"/>
      <c r="I39" s="16"/>
      <c r="J39" s="16"/>
      <c r="K39" s="16"/>
      <c r="L39" s="16"/>
      <c r="M39" s="0"/>
      <c r="N39" s="0"/>
      <c r="O39" s="0"/>
      <c r="P39" s="0"/>
      <c r="Q39" s="16"/>
      <c r="R39" s="0"/>
      <c r="S39" s="0"/>
      <c r="T39" s="0"/>
      <c r="U39" s="0"/>
      <c r="V39" s="0"/>
      <c r="W39" s="16"/>
      <c r="X39" s="16"/>
      <c r="Y39" s="16"/>
    </row>
    <row r="40" customFormat="false" ht="12" hidden="false" customHeight="true" outlineLevel="0" collapsed="false">
      <c r="B40" s="98" t="str">
        <f aca="false">IF( ISBLANK('03.Muestra'!$C29),"",'03.Muestra'!$C29)</f>
        <v/>
      </c>
      <c r="C40" s="98" t="str">
        <f aca="false">IF( ISBLANK('03.Muestra'!$E29),"",'03.Muestra'!$E29)</f>
        <v/>
      </c>
      <c r="D40" s="99" t="str">
        <f aca="false">IF(AND(B40&lt;&gt;"",C40&lt;&gt;""),"N/T","")</f>
        <v/>
      </c>
      <c r="E40" s="73" t="str">
        <f aca="false">IF(D40&lt;&gt;"",IF(AND(B40&lt;&gt;"",C40&lt;&gt;""),"","ERR"),"")</f>
        <v/>
      </c>
      <c r="F40" s="16"/>
      <c r="G40" s="16"/>
      <c r="H40" s="16"/>
      <c r="I40" s="16"/>
      <c r="J40" s="16"/>
      <c r="K40" s="16"/>
      <c r="L40" s="16"/>
      <c r="M40" s="0"/>
      <c r="N40" s="0"/>
      <c r="O40" s="0"/>
      <c r="P40" s="0"/>
      <c r="Q40" s="16"/>
      <c r="R40" s="16"/>
      <c r="S40" s="16"/>
      <c r="T40" s="16"/>
      <c r="U40" s="16"/>
      <c r="V40" s="16"/>
      <c r="W40" s="16"/>
      <c r="X40" s="16"/>
      <c r="Y40" s="16"/>
    </row>
    <row r="41" customFormat="false" ht="12" hidden="false" customHeight="true" outlineLevel="0" collapsed="false">
      <c r="B41" s="98" t="str">
        <f aca="false">IF( ISBLANK('03.Muestra'!$C30),"",'03.Muestra'!$C30)</f>
        <v/>
      </c>
      <c r="C41" s="98" t="str">
        <f aca="false">IF( ISBLANK('03.Muestra'!$E30),"",'03.Muestra'!$E30)</f>
        <v/>
      </c>
      <c r="D41" s="99" t="str">
        <f aca="false">IF(AND(B41&lt;&gt;"",C41&lt;&gt;""),"N/T","")</f>
        <v/>
      </c>
      <c r="E41" s="73" t="str">
        <f aca="false">IF(D41&lt;&gt;"",IF(AND(B41&lt;&gt;"",C41&lt;&gt;""),"","ERR"),"")</f>
        <v/>
      </c>
      <c r="F41" s="16"/>
      <c r="G41" s="16"/>
      <c r="H41" s="16"/>
      <c r="I41" s="16"/>
      <c r="J41" s="16"/>
      <c r="K41" s="16"/>
      <c r="L41" s="16"/>
      <c r="M41" s="0"/>
      <c r="N41" s="0"/>
      <c r="O41" s="0"/>
      <c r="P41" s="0"/>
      <c r="Q41" s="0"/>
      <c r="R41" s="0"/>
      <c r="S41" s="0"/>
      <c r="T41" s="0"/>
      <c r="U41" s="0"/>
      <c r="V41" s="0"/>
      <c r="W41" s="0"/>
      <c r="X41" s="0"/>
      <c r="Y41" s="16"/>
    </row>
    <row r="42" customFormat="false" ht="12" hidden="false" customHeight="true" outlineLevel="0" collapsed="false">
      <c r="B42" s="98" t="str">
        <f aca="false">IF( ISBLANK('03.Muestra'!$C31),"",'03.Muestra'!$C31)</f>
        <v/>
      </c>
      <c r="C42" s="98" t="str">
        <f aca="false">IF( ISBLANK('03.Muestra'!$E31),"",'03.Muestra'!$E31)</f>
        <v/>
      </c>
      <c r="D42" s="99" t="str">
        <f aca="false">IF(AND(B42&lt;&gt;"",C42&lt;&gt;""),"N/T","")</f>
        <v/>
      </c>
      <c r="E42" s="73" t="str">
        <f aca="false">IF(D42&lt;&gt;"",IF(AND(B42&lt;&gt;"",C42&lt;&gt;""),"","ERR"),"")</f>
        <v/>
      </c>
      <c r="F42" s="16"/>
      <c r="G42" s="16"/>
      <c r="H42" s="16"/>
      <c r="I42" s="16"/>
      <c r="J42" s="16"/>
      <c r="K42" s="16"/>
      <c r="L42" s="16"/>
      <c r="M42" s="0"/>
      <c r="N42" s="0"/>
      <c r="O42" s="0"/>
      <c r="P42" s="0"/>
      <c r="Q42" s="0"/>
      <c r="R42" s="0"/>
      <c r="S42" s="0"/>
      <c r="T42" s="0"/>
      <c r="U42" s="0"/>
      <c r="V42" s="0"/>
      <c r="W42" s="0"/>
      <c r="X42" s="0"/>
      <c r="Y42" s="16"/>
    </row>
    <row r="43" customFormat="false" ht="12" hidden="false" customHeight="true" outlineLevel="0" collapsed="false">
      <c r="B43" s="98" t="str">
        <f aca="false">IF( ISBLANK('03.Muestra'!$C32),"",'03.Muestra'!$C32)</f>
        <v/>
      </c>
      <c r="C43" s="98" t="str">
        <f aca="false">IF( ISBLANK('03.Muestra'!$E32),"",'03.Muestra'!$E32)</f>
        <v/>
      </c>
      <c r="D43" s="99" t="str">
        <f aca="false">IF(AND(B43&lt;&gt;"",C43&lt;&gt;""),"N/T","")</f>
        <v/>
      </c>
      <c r="E43" s="73" t="str">
        <f aca="false">IF(D43&lt;&gt;"",IF(AND(B43&lt;&gt;"",C43&lt;&gt;""),"","ERR"),"")</f>
        <v/>
      </c>
      <c r="F43" s="16"/>
      <c r="G43" s="16"/>
      <c r="H43" s="16"/>
      <c r="I43" s="16"/>
      <c r="J43" s="16"/>
      <c r="K43" s="16"/>
      <c r="L43" s="16"/>
      <c r="M43" s="0"/>
      <c r="N43" s="0"/>
      <c r="O43" s="0"/>
      <c r="P43" s="0"/>
      <c r="Q43" s="0"/>
      <c r="R43" s="0"/>
      <c r="S43" s="0"/>
      <c r="T43" s="0"/>
      <c r="U43" s="0"/>
      <c r="V43" s="0"/>
      <c r="W43" s="0"/>
      <c r="X43" s="0"/>
      <c r="Y43" s="16"/>
    </row>
    <row r="44" customFormat="false" ht="12" hidden="false" customHeight="true" outlineLevel="0" collapsed="false">
      <c r="B44" s="98" t="str">
        <f aca="false">IF( ISBLANK('03.Muestra'!$C33),"",'03.Muestra'!$C33)</f>
        <v/>
      </c>
      <c r="C44" s="98" t="str">
        <f aca="false">IF( ISBLANK('03.Muestra'!$E33),"",'03.Muestra'!$E33)</f>
        <v/>
      </c>
      <c r="D44" s="99" t="str">
        <f aca="false">IF(AND(B44&lt;&gt;"",C44&lt;&gt;""),"N/T","")</f>
        <v/>
      </c>
      <c r="E44" s="73" t="str">
        <f aca="false">IF(D44&lt;&gt;"",IF(AND(B44&lt;&gt;"",C44&lt;&gt;""),"","ERR"),"")</f>
        <v/>
      </c>
      <c r="F44" s="16"/>
      <c r="G44" s="16"/>
      <c r="H44" s="16"/>
      <c r="I44" s="16"/>
      <c r="J44" s="16"/>
      <c r="K44" s="16"/>
      <c r="L44" s="16"/>
      <c r="M44" s="0"/>
      <c r="N44" s="0"/>
      <c r="O44" s="0"/>
      <c r="P44" s="0"/>
      <c r="Q44" s="16"/>
      <c r="R44" s="16"/>
      <c r="S44" s="16"/>
      <c r="T44" s="16"/>
      <c r="U44" s="16"/>
      <c r="V44" s="16"/>
      <c r="W44" s="16"/>
      <c r="X44" s="16"/>
      <c r="Y44" s="16"/>
    </row>
    <row r="45" customFormat="false" ht="12" hidden="false" customHeight="true" outlineLevel="0" collapsed="false">
      <c r="B45" s="98" t="str">
        <f aca="false">IF( ISBLANK('03.Muestra'!$C34),"",'03.Muestra'!$C34)</f>
        <v/>
      </c>
      <c r="C45" s="98" t="str">
        <f aca="false">IF( ISBLANK('03.Muestra'!$E34),"",'03.Muestra'!$E34)</f>
        <v/>
      </c>
      <c r="D45" s="99" t="str">
        <f aca="false">IF(AND(B45&lt;&gt;"",C45&lt;&gt;""),"N/T","")</f>
        <v/>
      </c>
      <c r="E45" s="73" t="str">
        <f aca="false">IF(D45&lt;&gt;"",IF(AND(B45&lt;&gt;"",C45&lt;&gt;""),"","ERR"),"")</f>
        <v/>
      </c>
      <c r="F45" s="16"/>
      <c r="G45" s="16"/>
      <c r="H45" s="16"/>
      <c r="I45" s="16"/>
      <c r="J45" s="16"/>
      <c r="K45" s="16"/>
      <c r="L45" s="16"/>
      <c r="M45" s="0"/>
      <c r="N45" s="0"/>
      <c r="O45" s="0"/>
      <c r="P45" s="0"/>
      <c r="Q45" s="16"/>
      <c r="R45" s="16"/>
      <c r="S45" s="16"/>
      <c r="T45" s="16"/>
      <c r="U45" s="16"/>
      <c r="V45" s="16"/>
      <c r="W45" s="16"/>
      <c r="X45" s="16"/>
      <c r="Y45" s="16"/>
    </row>
    <row r="46" customFormat="false" ht="12" hidden="false" customHeight="true" outlineLevel="0" collapsed="false">
      <c r="B46" s="98" t="str">
        <f aca="false">IF( ISBLANK('03.Muestra'!$C35),"",'03.Muestra'!$C35)</f>
        <v/>
      </c>
      <c r="C46" s="98" t="str">
        <f aca="false">IF( ISBLANK('03.Muestra'!$E35),"",'03.Muestra'!$E35)</f>
        <v/>
      </c>
      <c r="D46" s="99" t="str">
        <f aca="false">IF(AND(B46&lt;&gt;"",C46&lt;&gt;""),"N/T","")</f>
        <v/>
      </c>
      <c r="E46" s="73" t="str">
        <f aca="false">IF(D46&lt;&gt;"",IF(AND(B46&lt;&gt;"",C46&lt;&gt;""),"","ERR"),"")</f>
        <v/>
      </c>
      <c r="F46" s="0"/>
      <c r="G46" s="0"/>
      <c r="H46" s="0"/>
      <c r="I46" s="16"/>
      <c r="J46" s="16"/>
      <c r="K46" s="16"/>
      <c r="L46" s="16"/>
      <c r="M46" s="0"/>
      <c r="N46" s="0"/>
      <c r="O46" s="0"/>
      <c r="P46" s="0"/>
      <c r="Q46" s="16"/>
      <c r="R46" s="16"/>
      <c r="S46" s="109"/>
      <c r="T46" s="16"/>
      <c r="U46" s="16"/>
      <c r="V46" s="16"/>
      <c r="W46" s="16"/>
      <c r="X46" s="16"/>
      <c r="Y46" s="16"/>
    </row>
    <row r="47" customFormat="false" ht="12" hidden="false" customHeight="true" outlineLevel="0" collapsed="false">
      <c r="B47" s="98" t="str">
        <f aca="false">IF( ISBLANK('03.Muestra'!$C36),"",'03.Muestra'!$C36)</f>
        <v/>
      </c>
      <c r="C47" s="98" t="str">
        <f aca="false">IF( ISBLANK('03.Muestra'!$E36),"",'03.Muestra'!$E36)</f>
        <v/>
      </c>
      <c r="D47" s="99" t="str">
        <f aca="false">IF(AND(B47&lt;&gt;"",C47&lt;&gt;""),"N/T","")</f>
        <v/>
      </c>
      <c r="E47" s="73" t="str">
        <f aca="false">IF(D47&lt;&gt;"",IF(AND(B47&lt;&gt;"",C47&lt;&gt;""),"","ERR"),"")</f>
        <v/>
      </c>
      <c r="F47" s="0"/>
      <c r="G47" s="0"/>
      <c r="H47" s="0"/>
      <c r="I47" s="16"/>
      <c r="J47" s="16"/>
      <c r="K47" s="16"/>
      <c r="L47" s="16"/>
      <c r="M47" s="0"/>
      <c r="N47" s="0"/>
      <c r="O47" s="0"/>
      <c r="P47" s="0"/>
      <c r="Q47" s="16"/>
      <c r="R47" s="16"/>
      <c r="S47" s="16"/>
      <c r="T47" s="16"/>
      <c r="U47" s="16"/>
      <c r="V47" s="16"/>
      <c r="W47" s="16"/>
      <c r="X47" s="16"/>
      <c r="Y47" s="16"/>
    </row>
    <row r="48" customFormat="false" ht="12" hidden="false" customHeight="true" outlineLevel="0" collapsed="false">
      <c r="B48" s="98" t="str">
        <f aca="false">IF( ISBLANK('03.Muestra'!$C37),"",'03.Muestra'!$C37)</f>
        <v/>
      </c>
      <c r="C48" s="98" t="str">
        <f aca="false">IF( ISBLANK('03.Muestra'!$E37),"",'03.Muestra'!$E37)</f>
        <v/>
      </c>
      <c r="D48" s="99" t="str">
        <f aca="false">IF(AND(B48&lt;&gt;"",C48&lt;&gt;""),"N/T","")</f>
        <v/>
      </c>
      <c r="E48" s="73" t="str">
        <f aca="false">IF(D48&lt;&gt;"",IF(AND(B48&lt;&gt;"",C48&lt;&gt;""),"","ERR"),"")</f>
        <v/>
      </c>
      <c r="F48" s="0"/>
      <c r="G48" s="0"/>
      <c r="H48" s="0"/>
      <c r="I48" s="16"/>
      <c r="J48" s="16"/>
      <c r="K48" s="16"/>
      <c r="L48" s="16"/>
      <c r="M48" s="0"/>
      <c r="N48" s="0"/>
      <c r="O48" s="0"/>
      <c r="P48" s="0"/>
      <c r="Q48" s="16"/>
      <c r="R48" s="16"/>
      <c r="S48" s="16"/>
      <c r="T48" s="16"/>
      <c r="U48" s="16"/>
      <c r="V48" s="16"/>
      <c r="W48" s="16"/>
      <c r="X48" s="16"/>
      <c r="Y48" s="16"/>
    </row>
    <row r="49" customFormat="false" ht="12" hidden="false" customHeight="true" outlineLevel="0" collapsed="false">
      <c r="B49" s="98" t="str">
        <f aca="false">IF( ISBLANK('03.Muestra'!$C38),"",'03.Muestra'!$C38)</f>
        <v/>
      </c>
      <c r="C49" s="98" t="str">
        <f aca="false">IF( ISBLANK('03.Muestra'!$E38),"",'03.Muestra'!$E38)</f>
        <v/>
      </c>
      <c r="D49" s="99" t="str">
        <f aca="false">IF(AND(B49&lt;&gt;"",C49&lt;&gt;""),"N/T","")</f>
        <v/>
      </c>
      <c r="E49" s="73" t="str">
        <f aca="false">IF(D49&lt;&gt;"",IF(AND(B49&lt;&gt;"",C49&lt;&gt;""),"","ERR"),"")</f>
        <v/>
      </c>
      <c r="F49" s="0"/>
      <c r="G49" s="0"/>
      <c r="H49" s="0"/>
      <c r="I49" s="16"/>
      <c r="J49" s="16"/>
      <c r="K49" s="16"/>
      <c r="L49" s="16"/>
      <c r="M49" s="0"/>
      <c r="N49" s="0"/>
      <c r="O49" s="0"/>
      <c r="P49" s="0"/>
      <c r="Q49" s="16"/>
      <c r="R49" s="16"/>
      <c r="S49" s="16"/>
      <c r="T49" s="16"/>
      <c r="U49" s="16"/>
      <c r="V49" s="16"/>
      <c r="W49" s="16"/>
      <c r="X49" s="16"/>
      <c r="Y49" s="16"/>
    </row>
    <row r="50" customFormat="false" ht="12" hidden="false" customHeight="true" outlineLevel="0" collapsed="false">
      <c r="B50" s="98" t="str">
        <f aca="false">IF( ISBLANK('03.Muestra'!$C39),"",'03.Muestra'!$C39)</f>
        <v/>
      </c>
      <c r="C50" s="98" t="str">
        <f aca="false">IF( ISBLANK('03.Muestra'!$E39),"",'03.Muestra'!$E39)</f>
        <v/>
      </c>
      <c r="D50" s="99" t="str">
        <f aca="false">IF(AND(B50&lt;&gt;"",C50&lt;&gt;""),"N/T","")</f>
        <v/>
      </c>
      <c r="E50" s="73" t="str">
        <f aca="false">IF(D50&lt;&gt;"",IF(AND(B50&lt;&gt;"",C50&lt;&gt;""),"","ERR"),"")</f>
        <v/>
      </c>
      <c r="F50" s="0"/>
      <c r="G50" s="0"/>
      <c r="H50" s="0"/>
      <c r="I50" s="16"/>
      <c r="J50" s="16"/>
      <c r="K50" s="16"/>
      <c r="L50" s="16"/>
      <c r="M50" s="0"/>
      <c r="N50" s="0"/>
      <c r="O50" s="0"/>
      <c r="P50" s="0"/>
      <c r="Q50" s="16"/>
      <c r="R50" s="16"/>
      <c r="S50" s="16"/>
      <c r="T50" s="16"/>
      <c r="U50" s="16"/>
      <c r="V50" s="16"/>
      <c r="W50" s="16"/>
      <c r="X50" s="16"/>
      <c r="Y50" s="16"/>
    </row>
    <row r="51" customFormat="false" ht="12" hidden="false" customHeight="true" outlineLevel="0" collapsed="false">
      <c r="B51" s="98" t="str">
        <f aca="false">IF( ISBLANK('03.Muestra'!$C40),"",'03.Muestra'!$C40)</f>
        <v/>
      </c>
      <c r="C51" s="98" t="str">
        <f aca="false">IF( ISBLANK('03.Muestra'!$E40),"",'03.Muestra'!$E40)</f>
        <v/>
      </c>
      <c r="D51" s="99" t="str">
        <f aca="false">IF(AND(B51&lt;&gt;"",C51&lt;&gt;""),"N/T","")</f>
        <v/>
      </c>
      <c r="E51" s="73" t="str">
        <f aca="false">IF(D51&lt;&gt;"",IF(AND(B51&lt;&gt;"",C51&lt;&gt;""),"","ERR"),"")</f>
        <v/>
      </c>
      <c r="F51" s="0"/>
      <c r="G51" s="0"/>
      <c r="H51" s="0"/>
      <c r="I51" s="16"/>
      <c r="J51" s="16"/>
      <c r="K51" s="16"/>
      <c r="L51" s="16"/>
      <c r="M51" s="0"/>
      <c r="N51" s="0"/>
      <c r="O51" s="0"/>
      <c r="P51" s="0"/>
      <c r="Q51" s="16"/>
      <c r="R51" s="16"/>
      <c r="S51" s="16"/>
      <c r="T51" s="16"/>
      <c r="U51" s="16"/>
      <c r="V51" s="16"/>
      <c r="W51" s="16"/>
      <c r="X51" s="16"/>
      <c r="Y51" s="16"/>
    </row>
    <row r="52" customFormat="false" ht="12" hidden="false" customHeight="true" outlineLevel="0" collapsed="false">
      <c r="B52" s="98" t="str">
        <f aca="false">IF( ISBLANK('03.Muestra'!$C41),"",'03.Muestra'!$C41)</f>
        <v/>
      </c>
      <c r="C52" s="98" t="str">
        <f aca="false">IF( ISBLANK('03.Muestra'!$E41),"",'03.Muestra'!$E41)</f>
        <v/>
      </c>
      <c r="D52" s="99" t="str">
        <f aca="false">IF(AND(B52&lt;&gt;"",C52&lt;&gt;""),"N/T","")</f>
        <v/>
      </c>
      <c r="E52" s="73" t="str">
        <f aca="false">IF(D52&lt;&gt;"",IF(AND(B52&lt;&gt;"",C52&lt;&gt;""),"","ERR"),"")</f>
        <v/>
      </c>
      <c r="F52" s="0"/>
      <c r="G52" s="0"/>
      <c r="H52" s="0"/>
      <c r="I52" s="16"/>
      <c r="J52" s="16"/>
      <c r="K52" s="16"/>
      <c r="L52" s="16"/>
      <c r="M52" s="0"/>
      <c r="N52" s="0"/>
      <c r="O52" s="0"/>
      <c r="P52" s="0"/>
      <c r="Q52" s="16"/>
      <c r="R52" s="16"/>
      <c r="S52" s="16"/>
      <c r="T52" s="16"/>
      <c r="U52" s="16"/>
      <c r="V52" s="16"/>
      <c r="W52" s="16"/>
      <c r="X52" s="16"/>
      <c r="Y52" s="16"/>
    </row>
    <row r="53" customFormat="false" ht="12" hidden="false" customHeight="true" outlineLevel="0" collapsed="false">
      <c r="B53" s="98" t="str">
        <f aca="false">IF( ISBLANK('03.Muestra'!$C42),"",'03.Muestra'!$C42)</f>
        <v/>
      </c>
      <c r="C53" s="98" t="str">
        <f aca="false">IF( ISBLANK('03.Muestra'!$E42),"",'03.Muestra'!$E42)</f>
        <v/>
      </c>
      <c r="D53" s="99" t="str">
        <f aca="false">IF(AND(B53&lt;&gt;"",C53&lt;&gt;""),"N/T","")</f>
        <v/>
      </c>
      <c r="E53" s="73" t="str">
        <f aca="false">IF(D53&lt;&gt;"",IF(AND(B53&lt;&gt;"",C53&lt;&gt;""),"","ERR"),"")</f>
        <v/>
      </c>
      <c r="F53" s="0"/>
      <c r="G53" s="0"/>
      <c r="H53" s="0"/>
      <c r="I53" s="16"/>
      <c r="J53" s="16"/>
      <c r="K53" s="16"/>
      <c r="L53" s="16"/>
      <c r="M53" s="0"/>
      <c r="N53" s="0"/>
      <c r="O53" s="0"/>
      <c r="P53" s="0"/>
      <c r="Q53" s="16"/>
      <c r="R53" s="16"/>
      <c r="S53" s="16"/>
      <c r="T53" s="16"/>
      <c r="U53" s="16"/>
      <c r="V53" s="16"/>
      <c r="W53" s="16"/>
      <c r="X53" s="16"/>
      <c r="Y53" s="16"/>
    </row>
    <row r="54" customFormat="false" ht="12" hidden="false" customHeight="true" outlineLevel="0" collapsed="false">
      <c r="B54" s="16"/>
      <c r="C54" s="16"/>
      <c r="D54" s="73"/>
      <c r="E54" s="73"/>
      <c r="F54" s="16"/>
      <c r="G54" s="16"/>
      <c r="H54" s="16"/>
      <c r="I54" s="16"/>
      <c r="J54" s="16"/>
      <c r="K54" s="16"/>
      <c r="L54" s="16"/>
      <c r="M54" s="0"/>
      <c r="N54" s="0"/>
      <c r="O54" s="0"/>
      <c r="P54" s="0"/>
      <c r="Q54" s="16"/>
      <c r="R54" s="16"/>
      <c r="S54" s="16"/>
      <c r="T54" s="16"/>
      <c r="U54" s="16"/>
      <c r="V54" s="16"/>
      <c r="W54" s="16"/>
      <c r="X54" s="16"/>
      <c r="Y54" s="16"/>
    </row>
    <row r="55" customFormat="false" ht="12" hidden="false" customHeight="true" outlineLevel="0" collapsed="false">
      <c r="B55" s="16"/>
      <c r="C55" s="16"/>
      <c r="D55" s="73"/>
      <c r="E55" s="94"/>
      <c r="F55" s="16"/>
      <c r="G55" s="16"/>
      <c r="H55" s="16"/>
      <c r="I55" s="16"/>
      <c r="J55" s="16"/>
      <c r="K55" s="16"/>
      <c r="L55" s="16"/>
      <c r="M55" s="16"/>
      <c r="N55" s="16"/>
      <c r="O55" s="16"/>
      <c r="P55" s="16"/>
      <c r="Q55" s="16"/>
      <c r="R55" s="16"/>
      <c r="S55" s="16"/>
      <c r="T55" s="16"/>
      <c r="U55" s="16"/>
      <c r="V55" s="16"/>
      <c r="W55" s="16"/>
      <c r="X55" s="16"/>
      <c r="Y55" s="16"/>
    </row>
    <row r="56" customFormat="false" ht="32.25" hidden="false" customHeight="true" outlineLevel="0" collapsed="false">
      <c r="B56" s="95" t="s">
        <v>137</v>
      </c>
      <c r="C56" s="96" t="s">
        <v>154</v>
      </c>
      <c r="D56" s="97" t="s">
        <v>147</v>
      </c>
      <c r="E56" s="110"/>
      <c r="F56" s="0"/>
      <c r="G56" s="0"/>
      <c r="H56" s="0"/>
      <c r="I56" s="0"/>
      <c r="J56" s="0"/>
      <c r="K56" s="16"/>
      <c r="L56" s="16"/>
      <c r="M56" s="16"/>
      <c r="N56" s="16"/>
      <c r="O56" s="16"/>
      <c r="P56" s="16"/>
      <c r="Q56" s="16"/>
      <c r="R56" s="16"/>
      <c r="S56" s="16"/>
      <c r="T56" s="16"/>
      <c r="U56" s="16"/>
      <c r="V56" s="16"/>
      <c r="W56" s="16"/>
      <c r="X56" s="16"/>
      <c r="Y56" s="16"/>
    </row>
    <row r="57" customFormat="false" ht="12" hidden="false" customHeight="true" outlineLevel="0" collapsed="false">
      <c r="B57" s="98" t="str">
        <f aca="false">IF( ISBLANK('03.Muestra'!$C8),"",'03.Muestra'!$C8)</f>
        <v>Servicio Canario de Salud</v>
      </c>
      <c r="C57" s="98" t="str">
        <f aca="false">IF( ISBLANK('03.Muestra'!$E8),"",'03.Muestra'!$E8)</f>
        <v>https://www3.gobiernodecanarias.org/sanidad/scs/</v>
      </c>
      <c r="D57" s="99" t="s">
        <v>150</v>
      </c>
      <c r="E57" s="73" t="str">
        <f aca="false">IF(D57&lt;&gt;"",IF(AND(B57&lt;&gt;"",C57&lt;&gt;""),"","ERR"),"")</f>
        <v/>
      </c>
      <c r="F57" s="100" t="str">
        <f aca="false" t="array" ref="F57:J57">TRANSPOSE('DATA - Oculta'!$U$9:$U$13)</f>
        <v>N/T</v>
      </c>
      <c r="G57" s="101" t="str">
        <v>N/D</v>
      </c>
      <c r="H57" s="102" t="str">
        <v>N/A</v>
      </c>
      <c r="I57" s="103" t="str">
        <v>Falla</v>
      </c>
      <c r="J57" s="104" t="str">
        <v>Pasa</v>
      </c>
      <c r="K57" s="105" t="s">
        <v>145</v>
      </c>
      <c r="L57" s="16"/>
      <c r="M57" s="16"/>
      <c r="N57" s="16"/>
      <c r="O57" s="16"/>
      <c r="P57" s="16"/>
      <c r="Q57" s="16"/>
      <c r="R57" s="16"/>
      <c r="S57" s="16"/>
      <c r="T57" s="16"/>
      <c r="U57" s="16"/>
      <c r="V57" s="16"/>
      <c r="W57" s="16"/>
      <c r="X57" s="16"/>
      <c r="Y57" s="16"/>
    </row>
    <row r="58" customFormat="false" ht="12" hidden="false" customHeight="true" outlineLevel="0" collapsed="false">
      <c r="B58" s="98" t="str">
        <f aca="false">IF( ISBLANK('03.Muestra'!$C9),"",'03.Muestra'!$C9)</f>
        <v>Profesionales</v>
      </c>
      <c r="C58" s="98" t="str">
        <f aca="false">IF( ISBLANK('03.Muestra'!$E9),"",'03.Muestra'!$E9)</f>
        <v>https://www3.gobiernodecanarias.org/sanidad/scs/tematica.jsp?idCarpeta=381a58ec-a15a-11e9-a502-d7333c007c29</v>
      </c>
      <c r="D58" s="99" t="s">
        <v>150</v>
      </c>
      <c r="E58" s="73" t="str">
        <f aca="false">IF(D58&lt;&gt;"",IF(AND(B58&lt;&gt;"",C58&lt;&gt;""),"","ERR"),"")</f>
        <v/>
      </c>
      <c r="F58" s="106" t="n">
        <f aca="true">COUNTIF($D57:INDIRECT("$D" &amp;  SUM(ROW()-1,'03.Muestra'!$D$45)-1),F57)</f>
        <v>0</v>
      </c>
      <c r="G58" s="106" t="n">
        <f aca="true">COUNTIF($D57:INDIRECT("$D" &amp;  SUM(ROW()-1,'03.Muestra'!$D$45)-1),G57)</f>
        <v>0</v>
      </c>
      <c r="H58" s="106" t="n">
        <f aca="true">COUNTIF($D57:INDIRECT("$D" &amp;  SUM(ROW()-1,'03.Muestra'!$D$45)-1),H57)</f>
        <v>10</v>
      </c>
      <c r="I58" s="106" t="n">
        <f aca="true">COUNTIF($D57:INDIRECT("$D" &amp;  SUM(ROW()-1,'03.Muestra'!$D$45)-1),I57)</f>
        <v>0</v>
      </c>
      <c r="J58" s="106" t="n">
        <f aca="true">COUNTIF($D57:INDIRECT("$D" &amp;  SUM(ROW()-1,'03.Muestra'!$D$45)-1),J57)</f>
        <v>0</v>
      </c>
      <c r="K58" s="106" t="n">
        <f aca="true">IF('03.Muestra'!$D$45=0,0,COUNTBLANK($D57:INDIRECT("$D" &amp;  SUM(ROW()-1,'03.Muestra'!$D$45)-1)))</f>
        <v>0</v>
      </c>
      <c r="L58" s="16"/>
      <c r="M58" s="16"/>
      <c r="N58" s="16"/>
      <c r="O58" s="16"/>
      <c r="P58" s="16"/>
      <c r="Q58" s="16"/>
      <c r="R58" s="16"/>
      <c r="S58" s="16"/>
      <c r="T58" s="16"/>
      <c r="U58" s="16"/>
      <c r="V58" s="16"/>
      <c r="W58" s="16"/>
      <c r="X58" s="16"/>
      <c r="Y58" s="16"/>
    </row>
    <row r="59" customFormat="false" ht="12" hidden="false" customHeight="true" outlineLevel="0" collapsed="false">
      <c r="B59" s="98" t="str">
        <f aca="false">IF( ISBLANK('03.Muestra'!$C10),"",'03.Muestra'!$C10)</f>
        <v>Vacunación frente Covid-19</v>
      </c>
      <c r="C59" s="98" t="str">
        <f aca="false">IF( ISBLANK('03.Muestra'!$E10),"",'03.Muestra'!$E10)</f>
        <v>https://www3.gobiernodecanarias.org/sanidad/scs/contenidoGenerico.jsp?idDocument=c6332147-5728-11eb-8a2c-c902a217e6a5&amp;idCarpeta=e01092c2-7d66-11ea-871d-cb574c2473a4</v>
      </c>
      <c r="D59" s="99" t="s">
        <v>150</v>
      </c>
      <c r="E59" s="73" t="str">
        <f aca="false">IF(D59&lt;&gt;"",IF(AND(B59&lt;&gt;"",C59&lt;&gt;""),"","ERR"),"")</f>
        <v/>
      </c>
      <c r="F59" s="0"/>
      <c r="G59" s="16"/>
      <c r="H59" s="16"/>
      <c r="I59" s="16"/>
      <c r="J59" s="16"/>
      <c r="K59" s="16"/>
      <c r="L59" s="16"/>
      <c r="M59" s="16"/>
      <c r="N59" s="16"/>
      <c r="O59" s="16"/>
      <c r="P59" s="16"/>
      <c r="Q59" s="16"/>
      <c r="R59" s="16"/>
      <c r="S59" s="16"/>
      <c r="T59" s="16"/>
      <c r="U59" s="16"/>
      <c r="V59" s="16"/>
      <c r="W59" s="16"/>
      <c r="X59" s="16"/>
      <c r="Y59" s="16"/>
    </row>
    <row r="60" customFormat="false" ht="12" hidden="false" customHeight="true" outlineLevel="0" collapsed="false">
      <c r="B60" s="98" t="str">
        <f aca="false">IF( ISBLANK('03.Muestra'!$C11),"",'03.Muestra'!$C11)</f>
        <v>SCS-Registro de centros</v>
      </c>
      <c r="C60" s="98" t="str">
        <f aca="false">IF( ISBLANK('03.Muestra'!$E11),"",'03.Muestra'!$E11)</f>
        <v>https://www3.gobiernodecanarias.org/sanidad/scs/RegistroCentros/DoLoad</v>
      </c>
      <c r="D60" s="99" t="s">
        <v>150</v>
      </c>
      <c r="E60" s="73" t="str">
        <f aca="false">IF(D60&lt;&gt;"",IF(AND(B60&lt;&gt;"",C60&lt;&gt;""),"","ERR"),"")</f>
        <v/>
      </c>
      <c r="F60" s="0"/>
      <c r="G60" s="16"/>
      <c r="H60" s="16"/>
      <c r="I60" s="16"/>
      <c r="J60" s="16"/>
      <c r="K60" s="16"/>
      <c r="L60" s="16"/>
      <c r="M60" s="16"/>
      <c r="N60" s="16"/>
      <c r="O60" s="16"/>
      <c r="P60" s="16"/>
      <c r="Q60" s="16"/>
      <c r="R60" s="16"/>
      <c r="S60" s="16"/>
      <c r="T60" s="16"/>
      <c r="U60" s="16"/>
      <c r="V60" s="16"/>
      <c r="W60" s="16"/>
      <c r="X60" s="16"/>
      <c r="Y60" s="16"/>
    </row>
    <row r="61" customFormat="false" ht="12" hidden="false" customHeight="true" outlineLevel="0" collapsed="false">
      <c r="B61" s="98" t="str">
        <f aca="false">IF( ISBLANK('03.Muestra'!$C12),"",'03.Muestra'!$C12)</f>
        <v>MiAutoTestCovid</v>
      </c>
      <c r="C61" s="98" t="str">
        <f aca="false">IF( ISBLANK('03.Muestra'!$E12),"",'03.Muestra'!$E12)</f>
        <v>https://www3.gobiernodecanarias.org/sanidad/scs/Miautotestcovid/</v>
      </c>
      <c r="D61" s="99" t="s">
        <v>150</v>
      </c>
      <c r="E61" s="73" t="str">
        <f aca="false">IF(D61&lt;&gt;"",IF(AND(B61&lt;&gt;"",C61&lt;&gt;""),"","ERR"),"")</f>
        <v/>
      </c>
      <c r="F61" s="0"/>
      <c r="G61" s="16"/>
      <c r="H61" s="16"/>
      <c r="I61" s="16"/>
      <c r="J61" s="16"/>
      <c r="K61" s="16"/>
      <c r="L61" s="16"/>
      <c r="M61" s="16"/>
      <c r="N61" s="16"/>
      <c r="O61" s="16"/>
      <c r="P61" s="16"/>
      <c r="Q61" s="16"/>
      <c r="R61" s="16"/>
      <c r="S61" s="16"/>
      <c r="T61" s="16"/>
      <c r="U61" s="16"/>
      <c r="V61" s="16"/>
      <c r="W61" s="16"/>
      <c r="X61" s="16"/>
      <c r="Y61" s="16"/>
    </row>
    <row r="62" customFormat="false" ht="12" hidden="false" customHeight="true" outlineLevel="0" collapsed="false">
      <c r="B62" s="98" t="str">
        <f aca="false">IF( ISBLANK('03.Muestra'!$C13),"",'03.Muestra'!$C13)</f>
        <v>Informes epidemiológicos</v>
      </c>
      <c r="C62" s="98" t="str">
        <f aca="false">IF( ISBLANK('03.Muestra'!$E13),"",'03.Muestra'!$E13)</f>
        <v>https://www3.gobiernodecanarias.org/sanidad/scs/contenidoGenerico.jsp?idDocument=83670f95-f738-11ea-8b38-0997195c2925&amp;idCarpeta=e01092c2-7d66-11ea-871d-cb574c2473a4</v>
      </c>
      <c r="D62" s="99" t="s">
        <v>150</v>
      </c>
      <c r="E62" s="73" t="str">
        <f aca="false">IF(D62&lt;&gt;"",IF(AND(B62&lt;&gt;"",C62&lt;&gt;""),"","ERR"),"")</f>
        <v/>
      </c>
      <c r="F62" s="0"/>
      <c r="G62" s="16"/>
      <c r="H62" s="16"/>
      <c r="I62" s="16"/>
      <c r="J62" s="16"/>
      <c r="K62" s="16"/>
      <c r="L62" s="16"/>
      <c r="M62" s="16"/>
      <c r="N62" s="16"/>
      <c r="O62" s="16"/>
      <c r="P62" s="16"/>
      <c r="Q62" s="16"/>
      <c r="R62" s="16"/>
      <c r="S62" s="16"/>
      <c r="T62" s="16"/>
      <c r="U62" s="16"/>
      <c r="V62" s="16"/>
      <c r="W62" s="16"/>
      <c r="X62" s="16"/>
      <c r="Y62" s="16"/>
    </row>
    <row r="63" customFormat="false" ht="12" hidden="false" customHeight="true" outlineLevel="0" collapsed="false">
      <c r="B63" s="98" t="str">
        <f aca="false">IF( ISBLANK('03.Muestra'!$C14),"",'03.Muestra'!$C14)</f>
        <v>Mapa Sanitario</v>
      </c>
      <c r="C63" s="98" t="str">
        <f aca="false">IF( ISBLANK('03.Muestra'!$E14),"",'03.Muestra'!$E14)</f>
        <v>https://www3.gobiernodecanarias.org/sanidad/scs/mapa.jsp?idDocument=f1272534-b1e0-11e0-8086-e35e241032d3&amp;idCarpeta=75cf3520-ab2b-11dd-970d-d73a0633ac17</v>
      </c>
      <c r="D63" s="99" t="s">
        <v>150</v>
      </c>
      <c r="E63" s="73" t="str">
        <f aca="false">IF(D63&lt;&gt;"",IF(AND(B63&lt;&gt;"",C63&lt;&gt;""),"","ERR"),"")</f>
        <v/>
      </c>
      <c r="F63" s="16"/>
      <c r="G63" s="16"/>
      <c r="H63" s="16"/>
      <c r="I63" s="16"/>
      <c r="J63" s="16"/>
      <c r="K63" s="16"/>
      <c r="L63" s="16"/>
      <c r="M63" s="16"/>
      <c r="N63" s="16"/>
      <c r="O63" s="16"/>
      <c r="P63" s="16"/>
      <c r="Q63" s="16"/>
      <c r="R63" s="16"/>
      <c r="S63" s="16"/>
      <c r="T63" s="16"/>
      <c r="U63" s="16"/>
      <c r="V63" s="16"/>
      <c r="W63" s="16"/>
      <c r="X63" s="16"/>
      <c r="Y63" s="16"/>
    </row>
    <row r="64" customFormat="false" ht="12" hidden="false" customHeight="true" outlineLevel="0" collapsed="false">
      <c r="B64" s="98" t="str">
        <f aca="false">IF( ISBLANK('03.Muestra'!$C15),"",'03.Muestra'!$C15)</f>
        <v>gaptfformacion</v>
      </c>
      <c r="C64" s="98" t="str">
        <f aca="false">IF( ISBLANK('03.Muestra'!$E15),"",'03.Muestra'!$E15)</f>
        <v>https://www3.gobiernodecanarias.org/scs/gaptfformacion/</v>
      </c>
      <c r="D64" s="99" t="s">
        <v>150</v>
      </c>
      <c r="E64" s="73" t="str">
        <f aca="false">IF(D64&lt;&gt;"",IF(AND(B64&lt;&gt;"",C64&lt;&gt;""),"","ERR"),"")</f>
        <v/>
      </c>
      <c r="F64" s="16"/>
      <c r="G64" s="16"/>
      <c r="H64" s="16"/>
      <c r="I64" s="16"/>
      <c r="J64" s="16"/>
      <c r="K64" s="16"/>
      <c r="L64" s="16"/>
      <c r="M64" s="16"/>
      <c r="N64" s="16"/>
      <c r="O64" s="16"/>
      <c r="P64" s="16"/>
      <c r="Q64" s="16"/>
      <c r="R64" s="16"/>
      <c r="S64" s="16"/>
      <c r="T64" s="16"/>
      <c r="U64" s="16"/>
      <c r="V64" s="16"/>
      <c r="W64" s="16"/>
      <c r="X64" s="16"/>
      <c r="Y64" s="16"/>
    </row>
    <row r="65" customFormat="false" ht="12" hidden="false" customHeight="true" outlineLevel="0" collapsed="false">
      <c r="B65" s="98" t="str">
        <f aca="false">IF( ISBLANK('03.Muestra'!$C16),"",'03.Muestra'!$C16)</f>
        <v>Tarjeta Sanitaria</v>
      </c>
      <c r="C65" s="98" t="str">
        <f aca="false">IF( ISBLANK('03.Muestra'!$E16),"",'03.Muestra'!$E16)</f>
        <v>https://www3.gobiernodecanarias.org/sanidad/scs/contenidoGenerico.jsp?idDocument=9090ca1f-a9bb-11de-ae50-15aa3b9230b7&amp;idCarpeta=ae273cd1-b385-11e9-82f7-8d5cff9227e6</v>
      </c>
      <c r="D65" s="99" t="s">
        <v>150</v>
      </c>
      <c r="E65" s="73" t="str">
        <f aca="false">IF(D65&lt;&gt;"",IF(AND(B65&lt;&gt;"",C65&lt;&gt;""),"","ERR"),"")</f>
        <v/>
      </c>
      <c r="F65" s="16"/>
      <c r="G65" s="16"/>
      <c r="H65" s="16"/>
      <c r="I65" s="16"/>
      <c r="J65" s="16"/>
      <c r="K65" s="16"/>
      <c r="L65" s="16"/>
      <c r="M65" s="16"/>
      <c r="N65" s="16"/>
      <c r="O65" s="16"/>
      <c r="P65" s="16"/>
      <c r="Q65" s="16"/>
      <c r="R65" s="16"/>
      <c r="S65" s="16"/>
      <c r="T65" s="16"/>
      <c r="U65" s="16"/>
      <c r="V65" s="16"/>
      <c r="W65" s="16"/>
      <c r="X65" s="16"/>
      <c r="Y65" s="16"/>
    </row>
    <row r="66" customFormat="false" ht="12" hidden="false" customHeight="true" outlineLevel="0" collapsed="false">
      <c r="B66" s="98" t="str">
        <f aca="false">IF( ISBLANK('03.Muestra'!$C17),"",'03.Muestra'!$C17)</f>
        <v>Mapa Playas</v>
      </c>
      <c r="C66" s="98" t="str">
        <f aca="false">IF( ISBLANK('03.Muestra'!$E17),"",'03.Muestra'!$E17)</f>
        <v>https://www3.gobiernodecanarias.org/sanidad/scs/mapa.jsp?idDocument=0200b78a-a2fa-11e0-9610-f1717f4d08a3&amp;idCarpeta=75cf3520-ab2b-11dd-970d-d73a0633ac17</v>
      </c>
      <c r="D66" s="99" t="s">
        <v>150</v>
      </c>
      <c r="E66" s="73" t="str">
        <f aca="false">IF(D66&lt;&gt;"",IF(AND(B66&lt;&gt;"",C66&lt;&gt;""),"","ERR"),"")</f>
        <v/>
      </c>
      <c r="F66" s="16"/>
      <c r="G66" s="16"/>
      <c r="H66" s="16"/>
      <c r="I66" s="16"/>
      <c r="J66" s="16"/>
      <c r="K66" s="16"/>
      <c r="L66" s="16"/>
      <c r="M66" s="16"/>
      <c r="N66" s="16"/>
      <c r="O66" s="16"/>
      <c r="P66" s="16"/>
      <c r="Q66" s="16"/>
      <c r="R66" s="16"/>
      <c r="S66" s="16"/>
      <c r="T66" s="16"/>
      <c r="U66" s="16"/>
      <c r="V66" s="16"/>
      <c r="W66" s="16"/>
      <c r="X66" s="16"/>
      <c r="Y66" s="16"/>
    </row>
    <row r="67" customFormat="false" ht="12" hidden="false" customHeight="true" outlineLevel="0" collapsed="false">
      <c r="B67" s="98" t="str">
        <f aca="false">IF( ISBLANK('03.Muestra'!$C18),"",'03.Muestra'!$C18)</f>
        <v/>
      </c>
      <c r="C67" s="98" t="str">
        <f aca="false">IF( ISBLANK('03.Muestra'!$E18),"",'03.Muestra'!$E18)</f>
        <v/>
      </c>
      <c r="D67" s="99" t="str">
        <f aca="false">IF(AND(B67&lt;&gt;"",C67&lt;&gt;""),"N/T","")</f>
        <v/>
      </c>
      <c r="E67" s="73" t="str">
        <f aca="false">IF(D67&lt;&gt;"",IF(AND(B67&lt;&gt;"",C67&lt;&gt;""),"","ERR"),"")</f>
        <v/>
      </c>
      <c r="F67" s="16"/>
      <c r="G67" s="16"/>
      <c r="H67" s="16"/>
      <c r="I67" s="16"/>
      <c r="J67" s="16"/>
      <c r="K67" s="16"/>
      <c r="L67" s="16"/>
      <c r="M67" s="16"/>
      <c r="N67" s="16"/>
      <c r="O67" s="16"/>
      <c r="P67" s="16"/>
      <c r="Q67" s="16"/>
      <c r="R67" s="16"/>
      <c r="S67" s="16"/>
      <c r="T67" s="16"/>
      <c r="U67" s="16"/>
      <c r="V67" s="16"/>
      <c r="W67" s="16"/>
      <c r="X67" s="16"/>
      <c r="Y67" s="16"/>
    </row>
    <row r="68" customFormat="false" ht="12" hidden="false" customHeight="true" outlineLevel="0" collapsed="false">
      <c r="B68" s="98" t="str">
        <f aca="false">IF( ISBLANK('03.Muestra'!$C19),"",'03.Muestra'!$C19)</f>
        <v/>
      </c>
      <c r="C68" s="98" t="str">
        <f aca="false">IF( ISBLANK('03.Muestra'!$E19),"",'03.Muestra'!$E19)</f>
        <v/>
      </c>
      <c r="D68" s="99" t="str">
        <f aca="false">IF(AND(B68&lt;&gt;"",C68&lt;&gt;""),"N/T","")</f>
        <v/>
      </c>
      <c r="E68" s="73" t="str">
        <f aca="false">IF(D68&lt;&gt;"",IF(AND(B68&lt;&gt;"",C68&lt;&gt;""),"","ERR"),"")</f>
        <v/>
      </c>
      <c r="F68" s="16"/>
      <c r="G68" s="16"/>
      <c r="H68" s="16"/>
      <c r="I68" s="16"/>
      <c r="J68" s="16"/>
      <c r="K68" s="16"/>
      <c r="L68" s="16"/>
      <c r="M68" s="16"/>
      <c r="N68" s="16"/>
      <c r="O68" s="16"/>
      <c r="P68" s="16"/>
      <c r="Q68" s="16"/>
      <c r="R68" s="16"/>
      <c r="S68" s="16"/>
      <c r="T68" s="16"/>
      <c r="U68" s="16"/>
      <c r="V68" s="16"/>
      <c r="W68" s="16"/>
      <c r="X68" s="16"/>
      <c r="Y68" s="16"/>
    </row>
    <row r="69" customFormat="false" ht="12" hidden="false" customHeight="true" outlineLevel="0" collapsed="false">
      <c r="B69" s="98" t="str">
        <f aca="false">IF( ISBLANK('03.Muestra'!$C20),"",'03.Muestra'!$C20)</f>
        <v/>
      </c>
      <c r="C69" s="98" t="str">
        <f aca="false">IF( ISBLANK('03.Muestra'!$E20),"",'03.Muestra'!$E20)</f>
        <v/>
      </c>
      <c r="D69" s="99" t="str">
        <f aca="false">IF(AND(B69&lt;&gt;"",C69&lt;&gt;""),"N/T","")</f>
        <v/>
      </c>
      <c r="E69" s="73" t="str">
        <f aca="false">IF(D69&lt;&gt;"",IF(AND(B69&lt;&gt;"",C69&lt;&gt;""),"","ERR"),"")</f>
        <v/>
      </c>
      <c r="F69" s="16"/>
      <c r="G69" s="16"/>
      <c r="H69" s="16"/>
      <c r="I69" s="16"/>
      <c r="J69" s="16"/>
      <c r="K69" s="16"/>
      <c r="L69" s="16"/>
      <c r="M69" s="16"/>
      <c r="N69" s="16"/>
      <c r="O69" s="16"/>
      <c r="P69" s="16"/>
      <c r="Q69" s="16"/>
      <c r="R69" s="16"/>
      <c r="S69" s="16"/>
      <c r="T69" s="16"/>
      <c r="U69" s="16"/>
      <c r="V69" s="16"/>
      <c r="W69" s="16"/>
      <c r="X69" s="16"/>
      <c r="Y69" s="16"/>
    </row>
    <row r="70" customFormat="false" ht="12" hidden="false" customHeight="true" outlineLevel="0" collapsed="false">
      <c r="B70" s="98" t="str">
        <f aca="false">IF( ISBLANK('03.Muestra'!$C21),"",'03.Muestra'!$C21)</f>
        <v/>
      </c>
      <c r="C70" s="98" t="str">
        <f aca="false">IF( ISBLANK('03.Muestra'!$E21),"",'03.Muestra'!$E21)</f>
        <v/>
      </c>
      <c r="D70" s="99" t="str">
        <f aca="false">IF(AND(B70&lt;&gt;"",C70&lt;&gt;""),"N/T","")</f>
        <v/>
      </c>
      <c r="E70" s="73" t="str">
        <f aca="false">IF(D70&lt;&gt;"",IF(AND(B70&lt;&gt;"",C70&lt;&gt;""),"","ERR"),"")</f>
        <v/>
      </c>
      <c r="F70" s="16"/>
      <c r="G70" s="16"/>
      <c r="H70" s="16"/>
      <c r="I70" s="16"/>
      <c r="J70" s="16"/>
      <c r="K70" s="16"/>
      <c r="L70" s="16"/>
      <c r="M70" s="16"/>
      <c r="N70" s="16"/>
      <c r="O70" s="16"/>
      <c r="P70" s="16"/>
      <c r="Q70" s="16"/>
      <c r="R70" s="16"/>
      <c r="S70" s="16"/>
      <c r="T70" s="16"/>
      <c r="U70" s="16"/>
      <c r="V70" s="16"/>
      <c r="W70" s="16"/>
      <c r="X70" s="16"/>
      <c r="Y70" s="16"/>
    </row>
    <row r="71" customFormat="false" ht="12" hidden="false" customHeight="true" outlineLevel="0" collapsed="false">
      <c r="B71" s="98" t="str">
        <f aca="false">IF( ISBLANK('03.Muestra'!$C22),"",'03.Muestra'!$C22)</f>
        <v/>
      </c>
      <c r="C71" s="98" t="str">
        <f aca="false">IF( ISBLANK('03.Muestra'!$E22),"",'03.Muestra'!$E22)</f>
        <v/>
      </c>
      <c r="D71" s="99" t="str">
        <f aca="false">IF(AND(B71&lt;&gt;"",C71&lt;&gt;""),"N/T","")</f>
        <v/>
      </c>
      <c r="E71" s="73" t="str">
        <f aca="false">IF(D71&lt;&gt;"",IF(AND(B71&lt;&gt;"",C71&lt;&gt;""),"","ERR"),"")</f>
        <v/>
      </c>
      <c r="F71" s="16"/>
      <c r="G71" s="16"/>
      <c r="H71" s="16"/>
      <c r="I71" s="16"/>
      <c r="J71" s="16"/>
      <c r="K71" s="16"/>
      <c r="L71" s="16"/>
      <c r="M71" s="16"/>
      <c r="N71" s="16"/>
      <c r="O71" s="16"/>
      <c r="P71" s="16"/>
      <c r="Q71" s="16"/>
      <c r="R71" s="16"/>
      <c r="S71" s="16"/>
      <c r="T71" s="16"/>
      <c r="U71" s="16"/>
      <c r="V71" s="16"/>
      <c r="W71" s="16"/>
      <c r="X71" s="16"/>
      <c r="Y71" s="16"/>
    </row>
    <row r="72" customFormat="false" ht="12" hidden="false" customHeight="true" outlineLevel="0" collapsed="false">
      <c r="B72" s="98" t="str">
        <f aca="false">IF( ISBLANK('03.Muestra'!$C23),"",'03.Muestra'!$C23)</f>
        <v/>
      </c>
      <c r="C72" s="98" t="str">
        <f aca="false">IF( ISBLANK('03.Muestra'!$E23),"",'03.Muestra'!$E23)</f>
        <v/>
      </c>
      <c r="D72" s="99" t="str">
        <f aca="false">IF(AND(B72&lt;&gt;"",C72&lt;&gt;""),"N/T","")</f>
        <v/>
      </c>
      <c r="E72" s="73" t="str">
        <f aca="false">IF(D72&lt;&gt;"",IF(AND(B72&lt;&gt;"",C72&lt;&gt;""),"","ERR"),"")</f>
        <v/>
      </c>
      <c r="F72" s="16"/>
      <c r="G72" s="16"/>
      <c r="H72" s="16"/>
      <c r="I72" s="16"/>
      <c r="J72" s="16"/>
      <c r="K72" s="16"/>
      <c r="L72" s="16"/>
      <c r="M72" s="16"/>
      <c r="N72" s="16"/>
      <c r="O72" s="16"/>
      <c r="P72" s="16"/>
      <c r="Q72" s="16"/>
      <c r="R72" s="16"/>
      <c r="S72" s="16"/>
      <c r="T72" s="16"/>
      <c r="U72" s="16"/>
      <c r="V72" s="16"/>
      <c r="W72" s="16"/>
      <c r="X72" s="16"/>
      <c r="Y72" s="16"/>
    </row>
    <row r="73" customFormat="false" ht="12" hidden="false" customHeight="true" outlineLevel="0" collapsed="false">
      <c r="B73" s="98" t="str">
        <f aca="false">IF( ISBLANK('03.Muestra'!$C24),"",'03.Muestra'!$C24)</f>
        <v/>
      </c>
      <c r="C73" s="98" t="str">
        <f aca="false">IF( ISBLANK('03.Muestra'!$E24),"",'03.Muestra'!$E24)</f>
        <v/>
      </c>
      <c r="D73" s="99" t="str">
        <f aca="false">IF(AND(B73&lt;&gt;"",C73&lt;&gt;""),"N/T","")</f>
        <v/>
      </c>
      <c r="E73" s="73" t="str">
        <f aca="false">IF(D73&lt;&gt;"",IF(AND(B73&lt;&gt;"",C73&lt;&gt;""),"","ERR"),"")</f>
        <v/>
      </c>
      <c r="F73" s="16"/>
      <c r="G73" s="16"/>
      <c r="H73" s="16"/>
      <c r="I73" s="16"/>
      <c r="J73" s="16"/>
      <c r="K73" s="16"/>
      <c r="L73" s="16"/>
      <c r="M73" s="16"/>
      <c r="N73" s="16"/>
      <c r="O73" s="16"/>
      <c r="P73" s="16"/>
      <c r="Q73" s="16"/>
      <c r="R73" s="16"/>
      <c r="S73" s="16"/>
      <c r="T73" s="16"/>
      <c r="U73" s="16"/>
      <c r="V73" s="16"/>
      <c r="W73" s="16"/>
      <c r="X73" s="16"/>
      <c r="Y73" s="16"/>
    </row>
    <row r="74" customFormat="false" ht="12" hidden="false" customHeight="true" outlineLevel="0" collapsed="false">
      <c r="B74" s="98" t="str">
        <f aca="false">IF( ISBLANK('03.Muestra'!$C25),"",'03.Muestra'!$C25)</f>
        <v/>
      </c>
      <c r="C74" s="98" t="str">
        <f aca="false">IF( ISBLANK('03.Muestra'!$E25),"",'03.Muestra'!$E25)</f>
        <v/>
      </c>
      <c r="D74" s="99" t="str">
        <f aca="false">IF(AND(B74&lt;&gt;"",C74&lt;&gt;""),"N/T","")</f>
        <v/>
      </c>
      <c r="E74" s="73" t="str">
        <f aca="false">IF(D74&lt;&gt;"",IF(AND(B74&lt;&gt;"",C74&lt;&gt;""),"","ERR"),"")</f>
        <v/>
      </c>
      <c r="F74" s="16"/>
      <c r="G74" s="16"/>
      <c r="H74" s="16"/>
      <c r="I74" s="16"/>
      <c r="J74" s="16"/>
      <c r="K74" s="16"/>
      <c r="L74" s="16"/>
      <c r="M74" s="16"/>
      <c r="N74" s="16"/>
      <c r="O74" s="16"/>
      <c r="P74" s="16"/>
      <c r="Q74" s="16"/>
      <c r="R74" s="16"/>
      <c r="S74" s="16"/>
      <c r="T74" s="16"/>
      <c r="U74" s="16"/>
      <c r="V74" s="16"/>
      <c r="W74" s="16"/>
      <c r="X74" s="16"/>
      <c r="Y74" s="16"/>
    </row>
    <row r="75" customFormat="false" ht="12" hidden="false" customHeight="true" outlineLevel="0" collapsed="false">
      <c r="B75" s="98" t="str">
        <f aca="false">IF( ISBLANK('03.Muestra'!$C26),"",'03.Muestra'!$C26)</f>
        <v/>
      </c>
      <c r="C75" s="98" t="str">
        <f aca="false">IF( ISBLANK('03.Muestra'!$E26),"",'03.Muestra'!$E26)</f>
        <v/>
      </c>
      <c r="D75" s="99" t="str">
        <f aca="false">IF(AND(B75&lt;&gt;"",C75&lt;&gt;""),"N/T","")</f>
        <v/>
      </c>
      <c r="E75" s="73" t="str">
        <f aca="false">IF(D75&lt;&gt;"",IF(AND(B75&lt;&gt;"",C75&lt;&gt;""),"","ERR"),"")</f>
        <v/>
      </c>
      <c r="F75" s="16"/>
      <c r="G75" s="16"/>
      <c r="H75" s="16"/>
      <c r="I75" s="16"/>
      <c r="J75" s="16"/>
      <c r="K75" s="16"/>
      <c r="L75" s="16"/>
      <c r="M75" s="16"/>
      <c r="N75" s="16"/>
      <c r="O75" s="16"/>
      <c r="P75" s="16"/>
      <c r="Q75" s="16"/>
      <c r="R75" s="16"/>
      <c r="S75" s="16"/>
      <c r="T75" s="16"/>
      <c r="U75" s="16"/>
      <c r="V75" s="16"/>
      <c r="W75" s="16"/>
      <c r="X75" s="16"/>
      <c r="Y75" s="16"/>
    </row>
    <row r="76" customFormat="false" ht="12" hidden="false" customHeight="true" outlineLevel="0" collapsed="false">
      <c r="B76" s="98" t="str">
        <f aca="false">IF( ISBLANK('03.Muestra'!$C27),"",'03.Muestra'!$C27)</f>
        <v/>
      </c>
      <c r="C76" s="98" t="str">
        <f aca="false">IF( ISBLANK('03.Muestra'!$E27),"",'03.Muestra'!$E27)</f>
        <v/>
      </c>
      <c r="D76" s="99" t="str">
        <f aca="false">IF(AND(B76&lt;&gt;"",C76&lt;&gt;""),"N/T","")</f>
        <v/>
      </c>
      <c r="E76" s="73" t="str">
        <f aca="false">IF(D76&lt;&gt;"",IF(AND(B76&lt;&gt;"",C76&lt;&gt;""),"","ERR"),"")</f>
        <v/>
      </c>
      <c r="F76" s="16"/>
      <c r="G76" s="16"/>
      <c r="H76" s="16"/>
      <c r="I76" s="16"/>
      <c r="J76" s="16"/>
      <c r="K76" s="16"/>
      <c r="L76" s="16"/>
      <c r="M76" s="16"/>
      <c r="N76" s="16"/>
      <c r="O76" s="16"/>
      <c r="P76" s="16"/>
      <c r="Q76" s="16"/>
      <c r="R76" s="16"/>
      <c r="S76" s="16"/>
      <c r="T76" s="16"/>
      <c r="U76" s="16"/>
      <c r="V76" s="16"/>
      <c r="W76" s="16"/>
      <c r="X76" s="16"/>
      <c r="Y76" s="16"/>
    </row>
    <row r="77" customFormat="false" ht="12" hidden="false" customHeight="true" outlineLevel="0" collapsed="false">
      <c r="B77" s="98" t="str">
        <f aca="false">IF( ISBLANK('03.Muestra'!$C28),"",'03.Muestra'!$C28)</f>
        <v/>
      </c>
      <c r="C77" s="98" t="str">
        <f aca="false">IF( ISBLANK('03.Muestra'!$E28),"",'03.Muestra'!$E28)</f>
        <v/>
      </c>
      <c r="D77" s="99" t="str">
        <f aca="false">IF(AND(B77&lt;&gt;"",C77&lt;&gt;""),"N/T","")</f>
        <v/>
      </c>
      <c r="E77" s="73" t="str">
        <f aca="false">IF(D77&lt;&gt;"",IF(AND(B77&lt;&gt;"",C77&lt;&gt;""),"","ERR"),"")</f>
        <v/>
      </c>
      <c r="F77" s="16"/>
      <c r="G77" s="16"/>
      <c r="H77" s="16"/>
      <c r="I77" s="16"/>
      <c r="J77" s="16"/>
      <c r="K77" s="16"/>
      <c r="L77" s="16"/>
      <c r="M77" s="16"/>
      <c r="N77" s="16"/>
      <c r="O77" s="16"/>
      <c r="P77" s="16"/>
      <c r="Q77" s="16"/>
      <c r="R77" s="16"/>
      <c r="S77" s="16"/>
      <c r="T77" s="16"/>
      <c r="U77" s="16"/>
      <c r="V77" s="16"/>
      <c r="W77" s="16"/>
      <c r="X77" s="16"/>
      <c r="Y77" s="16"/>
    </row>
    <row r="78" customFormat="false" ht="12" hidden="false" customHeight="true" outlineLevel="0" collapsed="false">
      <c r="B78" s="98" t="str">
        <f aca="false">IF( ISBLANK('03.Muestra'!$C29),"",'03.Muestra'!$C29)</f>
        <v/>
      </c>
      <c r="C78" s="98" t="str">
        <f aca="false">IF( ISBLANK('03.Muestra'!$E29),"",'03.Muestra'!$E29)</f>
        <v/>
      </c>
      <c r="D78" s="99" t="str">
        <f aca="false">IF(AND(B78&lt;&gt;"",C78&lt;&gt;""),"N/T","")</f>
        <v/>
      </c>
      <c r="E78" s="73" t="str">
        <f aca="false">IF(D78&lt;&gt;"",IF(AND(B78&lt;&gt;"",C78&lt;&gt;""),"","ERR"),"")</f>
        <v/>
      </c>
      <c r="F78" s="16"/>
      <c r="G78" s="16"/>
      <c r="H78" s="16"/>
      <c r="I78" s="16"/>
      <c r="J78" s="16"/>
      <c r="K78" s="16"/>
      <c r="L78" s="16"/>
      <c r="M78" s="16"/>
      <c r="N78" s="16"/>
      <c r="O78" s="16"/>
      <c r="P78" s="16"/>
      <c r="Q78" s="16"/>
      <c r="R78" s="16"/>
      <c r="S78" s="16"/>
      <c r="T78" s="16"/>
      <c r="U78" s="16"/>
      <c r="V78" s="16"/>
      <c r="W78" s="16"/>
      <c r="X78" s="16"/>
      <c r="Y78" s="16"/>
    </row>
    <row r="79" customFormat="false" ht="12" hidden="false" customHeight="true" outlineLevel="0" collapsed="false">
      <c r="B79" s="98" t="str">
        <f aca="false">IF( ISBLANK('03.Muestra'!$C30),"",'03.Muestra'!$C30)</f>
        <v/>
      </c>
      <c r="C79" s="98" t="str">
        <f aca="false">IF( ISBLANK('03.Muestra'!$E30),"",'03.Muestra'!$E30)</f>
        <v/>
      </c>
      <c r="D79" s="99" t="str">
        <f aca="false">IF(AND(B79&lt;&gt;"",C79&lt;&gt;""),"N/T","")</f>
        <v/>
      </c>
      <c r="E79" s="73" t="str">
        <f aca="false">IF(D79&lt;&gt;"",IF(AND(B79&lt;&gt;"",C79&lt;&gt;""),"","ERR"),"")</f>
        <v/>
      </c>
      <c r="F79" s="16"/>
      <c r="G79" s="16"/>
      <c r="H79" s="16"/>
      <c r="I79" s="16"/>
      <c r="J79" s="16"/>
      <c r="K79" s="16"/>
      <c r="L79" s="16"/>
      <c r="M79" s="16"/>
      <c r="N79" s="16"/>
      <c r="O79" s="16"/>
      <c r="P79" s="16"/>
      <c r="Q79" s="16"/>
      <c r="R79" s="16"/>
      <c r="S79" s="16"/>
      <c r="T79" s="16"/>
      <c r="U79" s="16"/>
      <c r="V79" s="16"/>
      <c r="W79" s="16"/>
      <c r="X79" s="16"/>
      <c r="Y79" s="16"/>
    </row>
    <row r="80" customFormat="false" ht="12" hidden="false" customHeight="true" outlineLevel="0" collapsed="false">
      <c r="B80" s="98" t="str">
        <f aca="false">IF( ISBLANK('03.Muestra'!$C31),"",'03.Muestra'!$C31)</f>
        <v/>
      </c>
      <c r="C80" s="98" t="str">
        <f aca="false">IF( ISBLANK('03.Muestra'!$E31),"",'03.Muestra'!$E31)</f>
        <v/>
      </c>
      <c r="D80" s="99" t="str">
        <f aca="false">IF(AND(B80&lt;&gt;"",C80&lt;&gt;""),"N/T","")</f>
        <v/>
      </c>
      <c r="E80" s="73" t="str">
        <f aca="false">IF(D80&lt;&gt;"",IF(AND(B80&lt;&gt;"",C80&lt;&gt;""),"","ERR"),"")</f>
        <v/>
      </c>
      <c r="F80" s="16"/>
      <c r="G80" s="16"/>
      <c r="H80" s="16"/>
      <c r="I80" s="16"/>
      <c r="J80" s="16"/>
      <c r="K80" s="16"/>
      <c r="L80" s="16"/>
      <c r="M80" s="16"/>
      <c r="N80" s="16"/>
      <c r="O80" s="16"/>
      <c r="P80" s="16"/>
      <c r="Q80" s="16"/>
      <c r="R80" s="16"/>
      <c r="S80" s="16"/>
      <c r="T80" s="16"/>
      <c r="U80" s="16"/>
      <c r="V80" s="16"/>
      <c r="W80" s="16"/>
      <c r="X80" s="16"/>
      <c r="Y80" s="16"/>
    </row>
    <row r="81" customFormat="false" ht="12" hidden="false" customHeight="true" outlineLevel="0" collapsed="false">
      <c r="B81" s="98" t="str">
        <f aca="false">IF( ISBLANK('03.Muestra'!$C32),"",'03.Muestra'!$C32)</f>
        <v/>
      </c>
      <c r="C81" s="98" t="str">
        <f aca="false">IF( ISBLANK('03.Muestra'!$E32),"",'03.Muestra'!$E32)</f>
        <v/>
      </c>
      <c r="D81" s="99" t="str">
        <f aca="false">IF(AND(B81&lt;&gt;"",C81&lt;&gt;""),"N/T","")</f>
        <v/>
      </c>
      <c r="E81" s="73" t="str">
        <f aca="false">IF(D81&lt;&gt;"",IF(AND(B81&lt;&gt;"",C81&lt;&gt;""),"","ERR"),"")</f>
        <v/>
      </c>
      <c r="F81" s="16"/>
      <c r="G81" s="16"/>
      <c r="H81" s="16"/>
      <c r="I81" s="16"/>
      <c r="J81" s="16"/>
      <c r="K81" s="16"/>
      <c r="L81" s="16"/>
      <c r="M81" s="16"/>
      <c r="N81" s="16"/>
      <c r="O81" s="16"/>
      <c r="P81" s="16"/>
      <c r="Q81" s="16"/>
      <c r="R81" s="16"/>
      <c r="S81" s="16"/>
      <c r="T81" s="16"/>
      <c r="U81" s="16"/>
      <c r="V81" s="16"/>
      <c r="W81" s="16"/>
      <c r="X81" s="16"/>
      <c r="Y81" s="16"/>
    </row>
    <row r="82" customFormat="false" ht="12" hidden="false" customHeight="true" outlineLevel="0" collapsed="false">
      <c r="B82" s="98" t="str">
        <f aca="false">IF( ISBLANK('03.Muestra'!$C33),"",'03.Muestra'!$C33)</f>
        <v/>
      </c>
      <c r="C82" s="98" t="str">
        <f aca="false">IF( ISBLANK('03.Muestra'!$E33),"",'03.Muestra'!$E33)</f>
        <v/>
      </c>
      <c r="D82" s="99" t="str">
        <f aca="false">IF(AND(B82&lt;&gt;"",C82&lt;&gt;""),"N/T","")</f>
        <v/>
      </c>
      <c r="E82" s="73" t="str">
        <f aca="false">IF(D82&lt;&gt;"",IF(AND(B82&lt;&gt;"",C82&lt;&gt;""),"","ERR"),"")</f>
        <v/>
      </c>
      <c r="F82" s="16"/>
      <c r="G82" s="16"/>
      <c r="H82" s="16"/>
      <c r="I82" s="16"/>
      <c r="J82" s="16"/>
      <c r="K82" s="16"/>
      <c r="L82" s="16"/>
      <c r="M82" s="16"/>
      <c r="N82" s="16"/>
      <c r="O82" s="16"/>
      <c r="P82" s="16"/>
      <c r="Q82" s="16"/>
      <c r="R82" s="16"/>
      <c r="S82" s="16"/>
      <c r="T82" s="16"/>
      <c r="U82" s="16"/>
      <c r="V82" s="16"/>
      <c r="W82" s="16"/>
      <c r="X82" s="16"/>
      <c r="Y82" s="16"/>
    </row>
    <row r="83" customFormat="false" ht="12" hidden="false" customHeight="true" outlineLevel="0" collapsed="false">
      <c r="B83" s="98" t="str">
        <f aca="false">IF( ISBLANK('03.Muestra'!$C34),"",'03.Muestra'!$C34)</f>
        <v/>
      </c>
      <c r="C83" s="98" t="str">
        <f aca="false">IF( ISBLANK('03.Muestra'!$E34),"",'03.Muestra'!$E34)</f>
        <v/>
      </c>
      <c r="D83" s="99" t="str">
        <f aca="false">IF(AND(B83&lt;&gt;"",C83&lt;&gt;""),"N/T","")</f>
        <v/>
      </c>
      <c r="E83" s="73" t="str">
        <f aca="false">IF(D83&lt;&gt;"",IF(AND(B83&lt;&gt;"",C83&lt;&gt;""),"","ERR"),"")</f>
        <v/>
      </c>
      <c r="F83" s="16"/>
      <c r="G83" s="16"/>
      <c r="H83" s="16"/>
      <c r="I83" s="16"/>
      <c r="J83" s="16"/>
      <c r="K83" s="16"/>
      <c r="L83" s="16"/>
      <c r="M83" s="16"/>
      <c r="N83" s="16"/>
      <c r="O83" s="16"/>
      <c r="P83" s="16"/>
      <c r="Q83" s="16"/>
      <c r="R83" s="16"/>
      <c r="S83" s="16"/>
      <c r="T83" s="16"/>
      <c r="U83" s="16"/>
      <c r="V83" s="16"/>
      <c r="W83" s="16"/>
      <c r="X83" s="16"/>
      <c r="Y83" s="16"/>
    </row>
    <row r="84" customFormat="false" ht="12" hidden="false" customHeight="true" outlineLevel="0" collapsed="false">
      <c r="B84" s="98" t="str">
        <f aca="false">IF( ISBLANK('03.Muestra'!$C35),"",'03.Muestra'!$C35)</f>
        <v/>
      </c>
      <c r="C84" s="98" t="str">
        <f aca="false">IF( ISBLANK('03.Muestra'!$E35),"",'03.Muestra'!$E35)</f>
        <v/>
      </c>
      <c r="D84" s="99" t="str">
        <f aca="false">IF(AND(B84&lt;&gt;"",C84&lt;&gt;""),"N/T","")</f>
        <v/>
      </c>
      <c r="E84" s="73" t="str">
        <f aca="false">IF(D84&lt;&gt;"",IF(AND(B84&lt;&gt;"",C84&lt;&gt;""),"","ERR"),"")</f>
        <v/>
      </c>
      <c r="F84" s="0"/>
      <c r="G84" s="16"/>
      <c r="H84" s="16"/>
      <c r="I84" s="16"/>
      <c r="J84" s="16"/>
      <c r="K84" s="16"/>
      <c r="L84" s="16"/>
      <c r="M84" s="16"/>
      <c r="N84" s="16"/>
      <c r="O84" s="16"/>
      <c r="P84" s="16"/>
      <c r="Q84" s="16"/>
      <c r="R84" s="16"/>
      <c r="S84" s="16"/>
      <c r="T84" s="16"/>
      <c r="U84" s="16"/>
      <c r="V84" s="16"/>
      <c r="W84" s="16"/>
      <c r="X84" s="16"/>
      <c r="Y84" s="16"/>
    </row>
    <row r="85" customFormat="false" ht="12" hidden="false" customHeight="true" outlineLevel="0" collapsed="false">
      <c r="B85" s="98" t="str">
        <f aca="false">IF( ISBLANK('03.Muestra'!$C36),"",'03.Muestra'!$C36)</f>
        <v/>
      </c>
      <c r="C85" s="98" t="str">
        <f aca="false">IF( ISBLANK('03.Muestra'!$E36),"",'03.Muestra'!$E36)</f>
        <v/>
      </c>
      <c r="D85" s="99" t="str">
        <f aca="false">IF(AND(B85&lt;&gt;"",C85&lt;&gt;""),"N/T","")</f>
        <v/>
      </c>
      <c r="E85" s="73" t="str">
        <f aca="false">IF(D85&lt;&gt;"",IF(AND(B85&lt;&gt;"",C85&lt;&gt;""),"","ERR"),"")</f>
        <v/>
      </c>
      <c r="F85" s="0"/>
      <c r="G85" s="16"/>
      <c r="H85" s="16"/>
      <c r="I85" s="16"/>
      <c r="J85" s="16"/>
      <c r="K85" s="16"/>
      <c r="L85" s="16"/>
      <c r="M85" s="16"/>
      <c r="N85" s="16"/>
      <c r="O85" s="16"/>
      <c r="P85" s="16"/>
      <c r="Q85" s="16"/>
      <c r="R85" s="16"/>
      <c r="S85" s="16"/>
      <c r="T85" s="16"/>
      <c r="U85" s="16"/>
      <c r="V85" s="16"/>
      <c r="W85" s="16"/>
      <c r="X85" s="16"/>
      <c r="Y85" s="16"/>
    </row>
    <row r="86" customFormat="false" ht="12" hidden="false" customHeight="true" outlineLevel="0" collapsed="false">
      <c r="B86" s="98" t="str">
        <f aca="false">IF( ISBLANK('03.Muestra'!$C37),"",'03.Muestra'!$C37)</f>
        <v/>
      </c>
      <c r="C86" s="98" t="str">
        <f aca="false">IF( ISBLANK('03.Muestra'!$E37),"",'03.Muestra'!$E37)</f>
        <v/>
      </c>
      <c r="D86" s="99" t="str">
        <f aca="false">IF(AND(B86&lt;&gt;"",C86&lt;&gt;""),"N/T","")</f>
        <v/>
      </c>
      <c r="E86" s="73" t="str">
        <f aca="false">IF(D86&lt;&gt;"",IF(AND(B86&lt;&gt;"",C86&lt;&gt;""),"","ERR"),"")</f>
        <v/>
      </c>
      <c r="F86" s="0"/>
      <c r="G86" s="16"/>
      <c r="H86" s="16"/>
      <c r="I86" s="16"/>
      <c r="J86" s="16"/>
      <c r="K86" s="16"/>
      <c r="L86" s="16"/>
      <c r="M86" s="16"/>
      <c r="N86" s="16"/>
      <c r="O86" s="16"/>
      <c r="P86" s="16"/>
      <c r="Q86" s="16"/>
      <c r="R86" s="16"/>
      <c r="S86" s="16"/>
      <c r="T86" s="16"/>
      <c r="U86" s="16"/>
      <c r="V86" s="16"/>
      <c r="W86" s="16"/>
      <c r="X86" s="16"/>
      <c r="Y86" s="16"/>
    </row>
    <row r="87" customFormat="false" ht="12" hidden="false" customHeight="true" outlineLevel="0" collapsed="false">
      <c r="B87" s="98" t="str">
        <f aca="false">IF( ISBLANK('03.Muestra'!$C38),"",'03.Muestra'!$C38)</f>
        <v/>
      </c>
      <c r="C87" s="98" t="str">
        <f aca="false">IF( ISBLANK('03.Muestra'!$E38),"",'03.Muestra'!$E38)</f>
        <v/>
      </c>
      <c r="D87" s="99" t="str">
        <f aca="false">IF(AND(B87&lt;&gt;"",C87&lt;&gt;""),"N/T","")</f>
        <v/>
      </c>
      <c r="E87" s="73" t="str">
        <f aca="false">IF(D87&lt;&gt;"",IF(AND(B87&lt;&gt;"",C87&lt;&gt;""),"","ERR"),"")</f>
        <v/>
      </c>
      <c r="F87" s="0"/>
      <c r="G87" s="16"/>
      <c r="H87" s="16"/>
      <c r="I87" s="16"/>
      <c r="J87" s="16"/>
      <c r="K87" s="16"/>
      <c r="L87" s="16"/>
      <c r="M87" s="16"/>
      <c r="N87" s="16"/>
      <c r="O87" s="16"/>
      <c r="P87" s="16"/>
      <c r="Q87" s="16"/>
      <c r="R87" s="16"/>
      <c r="S87" s="16"/>
      <c r="T87" s="16"/>
      <c r="U87" s="16"/>
      <c r="V87" s="16"/>
      <c r="W87" s="16"/>
      <c r="X87" s="16"/>
      <c r="Y87" s="16"/>
    </row>
    <row r="88" customFormat="false" ht="12" hidden="false" customHeight="true" outlineLevel="0" collapsed="false">
      <c r="B88" s="98" t="str">
        <f aca="false">IF( ISBLANK('03.Muestra'!$C39),"",'03.Muestra'!$C39)</f>
        <v/>
      </c>
      <c r="C88" s="98" t="str">
        <f aca="false">IF( ISBLANK('03.Muestra'!$E39),"",'03.Muestra'!$E39)</f>
        <v/>
      </c>
      <c r="D88" s="99" t="str">
        <f aca="false">IF(AND(B88&lt;&gt;"",C88&lt;&gt;""),"N/T","")</f>
        <v/>
      </c>
      <c r="E88" s="73" t="str">
        <f aca="false">IF(D88&lt;&gt;"",IF(AND(B88&lt;&gt;"",C88&lt;&gt;""),"","ERR"),"")</f>
        <v/>
      </c>
      <c r="F88" s="0"/>
      <c r="G88" s="16"/>
      <c r="H88" s="16"/>
      <c r="I88" s="16"/>
      <c r="J88" s="16"/>
      <c r="K88" s="16"/>
      <c r="L88" s="16"/>
      <c r="M88" s="16"/>
      <c r="N88" s="16"/>
      <c r="O88" s="16"/>
      <c r="P88" s="16"/>
      <c r="Q88" s="16"/>
      <c r="R88" s="16"/>
      <c r="S88" s="16"/>
      <c r="T88" s="16"/>
      <c r="U88" s="16"/>
      <c r="V88" s="16"/>
      <c r="W88" s="16"/>
      <c r="X88" s="16"/>
      <c r="Y88" s="16"/>
    </row>
    <row r="89" customFormat="false" ht="12" hidden="false" customHeight="true" outlineLevel="0" collapsed="false">
      <c r="B89" s="98" t="str">
        <f aca="false">IF( ISBLANK('03.Muestra'!$C40),"",'03.Muestra'!$C40)</f>
        <v/>
      </c>
      <c r="C89" s="98" t="str">
        <f aca="false">IF( ISBLANK('03.Muestra'!$E40),"",'03.Muestra'!$E40)</f>
        <v/>
      </c>
      <c r="D89" s="99" t="str">
        <f aca="false">IF(AND(B89&lt;&gt;"",C89&lt;&gt;""),"N/T","")</f>
        <v/>
      </c>
      <c r="E89" s="73" t="str">
        <f aca="false">IF(D89&lt;&gt;"",IF(AND(B89&lt;&gt;"",C89&lt;&gt;""),"","ERR"),"")</f>
        <v/>
      </c>
      <c r="F89" s="0"/>
      <c r="G89" s="16"/>
      <c r="H89" s="16"/>
      <c r="I89" s="16"/>
      <c r="J89" s="16"/>
      <c r="K89" s="16"/>
      <c r="L89" s="16"/>
      <c r="M89" s="16"/>
      <c r="N89" s="16"/>
      <c r="O89" s="16"/>
      <c r="P89" s="16"/>
      <c r="Q89" s="16"/>
      <c r="R89" s="16"/>
      <c r="S89" s="16"/>
      <c r="T89" s="16"/>
      <c r="U89" s="16"/>
      <c r="V89" s="16"/>
      <c r="W89" s="16"/>
      <c r="X89" s="16"/>
      <c r="Y89" s="16"/>
    </row>
    <row r="90" customFormat="false" ht="12" hidden="false" customHeight="true" outlineLevel="0" collapsed="false">
      <c r="B90" s="98" t="str">
        <f aca="false">IF( ISBLANK('03.Muestra'!$C41),"",'03.Muestra'!$C41)</f>
        <v/>
      </c>
      <c r="C90" s="98" t="str">
        <f aca="false">IF( ISBLANK('03.Muestra'!$E41),"",'03.Muestra'!$E41)</f>
        <v/>
      </c>
      <c r="D90" s="99" t="str">
        <f aca="false">IF(AND(B90&lt;&gt;"",C90&lt;&gt;""),"N/T","")</f>
        <v/>
      </c>
      <c r="E90" s="73" t="str">
        <f aca="false">IF(D90&lt;&gt;"",IF(AND(B90&lt;&gt;"",C90&lt;&gt;""),"","ERR"),"")</f>
        <v/>
      </c>
      <c r="F90" s="111"/>
      <c r="G90" s="16"/>
      <c r="H90" s="16"/>
      <c r="I90" s="16"/>
      <c r="J90" s="16"/>
      <c r="K90" s="16"/>
      <c r="L90" s="16"/>
      <c r="M90" s="16"/>
      <c r="N90" s="16"/>
      <c r="O90" s="16"/>
      <c r="P90" s="16"/>
      <c r="Q90" s="16"/>
      <c r="R90" s="16"/>
      <c r="S90" s="16"/>
      <c r="T90" s="16"/>
      <c r="U90" s="16"/>
      <c r="V90" s="16"/>
      <c r="W90" s="16"/>
      <c r="X90" s="16"/>
      <c r="Y90" s="16"/>
    </row>
    <row r="91" customFormat="false" ht="12" hidden="false" customHeight="true" outlineLevel="0" collapsed="false">
      <c r="B91" s="98" t="str">
        <f aca="false">IF( ISBLANK('03.Muestra'!$C42),"",'03.Muestra'!$C42)</f>
        <v/>
      </c>
      <c r="C91" s="98" t="str">
        <f aca="false">IF( ISBLANK('03.Muestra'!$E42),"",'03.Muestra'!$E42)</f>
        <v/>
      </c>
      <c r="D91" s="99" t="str">
        <f aca="false">IF(AND(B91&lt;&gt;"",C91&lt;&gt;""),"N/T","")</f>
        <v/>
      </c>
      <c r="E91" s="73" t="str">
        <f aca="false">IF(D91&lt;&gt;"",IF(AND(B91&lt;&gt;"",C91&lt;&gt;""),"","ERR"),"")</f>
        <v/>
      </c>
      <c r="F91" s="16"/>
      <c r="G91" s="16"/>
      <c r="H91" s="16"/>
      <c r="I91" s="16"/>
      <c r="J91" s="16"/>
      <c r="K91" s="16"/>
      <c r="L91" s="16"/>
      <c r="M91" s="16"/>
      <c r="N91" s="16"/>
      <c r="O91" s="16"/>
      <c r="P91" s="16"/>
      <c r="Q91" s="16"/>
      <c r="R91" s="16"/>
      <c r="S91" s="16"/>
      <c r="T91" s="16"/>
      <c r="U91" s="16"/>
      <c r="V91" s="16"/>
      <c r="W91" s="16"/>
      <c r="X91" s="16"/>
      <c r="Y91" s="16"/>
    </row>
    <row r="92" customFormat="false" ht="12" hidden="false" customHeight="true" outlineLevel="0" collapsed="false">
      <c r="B92" s="16"/>
      <c r="C92" s="16"/>
      <c r="D92" s="73"/>
      <c r="E92" s="73"/>
      <c r="F92" s="16"/>
      <c r="G92" s="16"/>
      <c r="H92" s="16"/>
      <c r="I92" s="16"/>
      <c r="J92" s="16"/>
      <c r="K92" s="16"/>
      <c r="L92" s="16"/>
      <c r="M92" s="16"/>
      <c r="N92" s="16"/>
      <c r="O92" s="16"/>
      <c r="P92" s="16"/>
      <c r="Q92" s="16"/>
      <c r="R92" s="16"/>
      <c r="S92" s="16"/>
      <c r="T92" s="16"/>
      <c r="U92" s="16"/>
      <c r="V92" s="16"/>
      <c r="W92" s="16"/>
      <c r="X92" s="16"/>
      <c r="Y92" s="16"/>
    </row>
    <row r="93" customFormat="false" ht="12" hidden="false" customHeight="true" outlineLevel="0" collapsed="false">
      <c r="B93" s="16"/>
      <c r="C93" s="16"/>
      <c r="D93" s="73"/>
      <c r="E93" s="94"/>
      <c r="F93" s="16"/>
      <c r="G93" s="16"/>
      <c r="H93" s="16"/>
      <c r="I93" s="16"/>
      <c r="J93" s="16"/>
      <c r="K93" s="16"/>
      <c r="L93" s="16"/>
      <c r="M93" s="16"/>
      <c r="N93" s="16"/>
      <c r="O93" s="16"/>
      <c r="P93" s="16"/>
      <c r="Q93" s="16"/>
      <c r="R93" s="16"/>
      <c r="S93" s="16"/>
      <c r="T93" s="16"/>
      <c r="U93" s="16"/>
      <c r="V93" s="16"/>
      <c r="W93" s="16"/>
      <c r="X93" s="16"/>
      <c r="Y93" s="16"/>
    </row>
    <row r="94" customFormat="false" ht="32.25" hidden="false" customHeight="true" outlineLevel="0" collapsed="false">
      <c r="B94" s="95" t="s">
        <v>137</v>
      </c>
      <c r="C94" s="96" t="s">
        <v>155</v>
      </c>
      <c r="D94" s="97" t="s">
        <v>147</v>
      </c>
      <c r="E94" s="110"/>
      <c r="F94" s="0"/>
      <c r="G94" s="0"/>
      <c r="H94" s="0"/>
      <c r="I94" s="0"/>
      <c r="J94" s="0"/>
      <c r="K94" s="16"/>
      <c r="L94" s="16"/>
      <c r="M94" s="16"/>
      <c r="N94" s="16"/>
      <c r="O94" s="16"/>
      <c r="P94" s="16"/>
      <c r="Q94" s="16"/>
      <c r="R94" s="16"/>
      <c r="S94" s="16"/>
      <c r="T94" s="16"/>
      <c r="U94" s="16"/>
      <c r="V94" s="16"/>
      <c r="W94" s="16"/>
      <c r="X94" s="16"/>
      <c r="Y94" s="16"/>
    </row>
    <row r="95" customFormat="false" ht="12" hidden="false" customHeight="true" outlineLevel="0" collapsed="false">
      <c r="B95" s="98" t="str">
        <f aca="false">IF( ISBLANK('03.Muestra'!$C8),"",'03.Muestra'!$C8)</f>
        <v>Servicio Canario de Salud</v>
      </c>
      <c r="C95" s="98" t="str">
        <f aca="false">IF( ISBLANK('03.Muestra'!$E8),"",'03.Muestra'!$E8)</f>
        <v>https://www3.gobiernodecanarias.org/sanidad/scs/</v>
      </c>
      <c r="D95" s="99" t="s">
        <v>150</v>
      </c>
      <c r="E95" s="73" t="str">
        <f aca="false">IF(D95&lt;&gt;"",IF(AND(B95&lt;&gt;"",C95&lt;&gt;""),"","ERR"),"")</f>
        <v/>
      </c>
      <c r="F95" s="100" t="str">
        <f aca="false" t="array" ref="F95:J95">TRANSPOSE('DATA - Oculta'!$U$9:$U$13)</f>
        <v>N/T</v>
      </c>
      <c r="G95" s="101" t="str">
        <v>N/D</v>
      </c>
      <c r="H95" s="102" t="str">
        <v>N/A</v>
      </c>
      <c r="I95" s="103" t="str">
        <v>Falla</v>
      </c>
      <c r="J95" s="104" t="str">
        <v>Pasa</v>
      </c>
      <c r="K95" s="105" t="s">
        <v>145</v>
      </c>
      <c r="L95" s="16"/>
      <c r="M95" s="16"/>
      <c r="N95" s="16"/>
      <c r="O95" s="16"/>
      <c r="P95" s="16"/>
      <c r="Q95" s="16"/>
      <c r="R95" s="16"/>
      <c r="S95" s="16"/>
      <c r="T95" s="16"/>
      <c r="U95" s="16"/>
      <c r="V95" s="16"/>
      <c r="W95" s="16"/>
      <c r="X95" s="16"/>
      <c r="Y95" s="16"/>
    </row>
    <row r="96" customFormat="false" ht="12" hidden="false" customHeight="true" outlineLevel="0" collapsed="false">
      <c r="B96" s="98" t="str">
        <f aca="false">IF( ISBLANK('03.Muestra'!$C9),"",'03.Muestra'!$C9)</f>
        <v>Profesionales</v>
      </c>
      <c r="C96" s="98" t="str">
        <f aca="false">IF( ISBLANK('03.Muestra'!$E9),"",'03.Muestra'!$E9)</f>
        <v>https://www3.gobiernodecanarias.org/sanidad/scs/tematica.jsp?idCarpeta=381a58ec-a15a-11e9-a502-d7333c007c29</v>
      </c>
      <c r="D96" s="99" t="s">
        <v>150</v>
      </c>
      <c r="E96" s="73" t="str">
        <f aca="false">IF(D96&lt;&gt;"",IF(AND(B96&lt;&gt;"",C96&lt;&gt;""),"","ERR"),"")</f>
        <v/>
      </c>
      <c r="F96" s="106" t="n">
        <f aca="true">COUNTIF($D95:INDIRECT("$D" &amp;  SUM(ROW()-1,'03.Muestra'!$D$45)-1),F95)</f>
        <v>0</v>
      </c>
      <c r="G96" s="106" t="n">
        <f aca="true">COUNTIF($D95:INDIRECT("$D" &amp;  SUM(ROW()-1,'03.Muestra'!$D$45)-1),G95)</f>
        <v>0</v>
      </c>
      <c r="H96" s="106" t="n">
        <f aca="true">COUNTIF($D95:INDIRECT("$D" &amp;  SUM(ROW()-1,'03.Muestra'!$D$45)-1),H95)</f>
        <v>10</v>
      </c>
      <c r="I96" s="106" t="n">
        <f aca="true">COUNTIF($D95:INDIRECT("$D" &amp;  SUM(ROW()-1,'03.Muestra'!$D$45)-1),I95)</f>
        <v>0</v>
      </c>
      <c r="J96" s="106" t="n">
        <f aca="true">COUNTIF($D95:INDIRECT("$D" &amp;  SUM(ROW()-1,'03.Muestra'!$D$45)-1),J95)</f>
        <v>0</v>
      </c>
      <c r="K96" s="106" t="n">
        <f aca="true">IF('03.Muestra'!$D$45=0,0,COUNTBLANK($D95:INDIRECT("$D" &amp;  SUM(ROW()-1,'03.Muestra'!$D$45)-1)))</f>
        <v>0</v>
      </c>
      <c r="L96" s="16"/>
      <c r="M96" s="16"/>
      <c r="N96" s="16"/>
      <c r="O96" s="16"/>
      <c r="P96" s="16"/>
      <c r="Q96" s="16"/>
      <c r="R96" s="16"/>
      <c r="S96" s="16"/>
      <c r="T96" s="16"/>
      <c r="U96" s="16"/>
      <c r="V96" s="16"/>
      <c r="W96" s="16"/>
      <c r="X96" s="16"/>
      <c r="Y96" s="16"/>
    </row>
    <row r="97" customFormat="false" ht="12" hidden="false" customHeight="true" outlineLevel="0" collapsed="false">
      <c r="B97" s="98" t="str">
        <f aca="false">IF( ISBLANK('03.Muestra'!$C10),"",'03.Muestra'!$C10)</f>
        <v>Vacunación frente Covid-19</v>
      </c>
      <c r="C97" s="98" t="str">
        <f aca="false">IF( ISBLANK('03.Muestra'!$E10),"",'03.Muestra'!$E10)</f>
        <v>https://www3.gobiernodecanarias.org/sanidad/scs/contenidoGenerico.jsp?idDocument=c6332147-5728-11eb-8a2c-c902a217e6a5&amp;idCarpeta=e01092c2-7d66-11ea-871d-cb574c2473a4</v>
      </c>
      <c r="D97" s="99" t="s">
        <v>150</v>
      </c>
      <c r="E97" s="73" t="str">
        <f aca="false">IF(D97&lt;&gt;"",IF(AND(B97&lt;&gt;"",C97&lt;&gt;""),"","ERR"),"")</f>
        <v/>
      </c>
      <c r="F97" s="0"/>
      <c r="G97" s="16"/>
      <c r="H97" s="16"/>
      <c r="I97" s="16"/>
      <c r="J97" s="16"/>
      <c r="K97" s="16"/>
      <c r="L97" s="16"/>
      <c r="M97" s="16"/>
      <c r="N97" s="16"/>
      <c r="O97" s="16"/>
      <c r="P97" s="16"/>
      <c r="Q97" s="16"/>
      <c r="R97" s="16"/>
      <c r="S97" s="16"/>
      <c r="T97" s="16"/>
      <c r="U97" s="16"/>
      <c r="V97" s="16"/>
      <c r="W97" s="16"/>
      <c r="X97" s="16"/>
      <c r="Y97" s="16"/>
    </row>
    <row r="98" customFormat="false" ht="12" hidden="false" customHeight="true" outlineLevel="0" collapsed="false">
      <c r="B98" s="98" t="str">
        <f aca="false">IF( ISBLANK('03.Muestra'!$C11),"",'03.Muestra'!$C11)</f>
        <v>SCS-Registro de centros</v>
      </c>
      <c r="C98" s="98" t="str">
        <f aca="false">IF( ISBLANK('03.Muestra'!$E11),"",'03.Muestra'!$E11)</f>
        <v>https://www3.gobiernodecanarias.org/sanidad/scs/RegistroCentros/DoLoad</v>
      </c>
      <c r="D98" s="99" t="s">
        <v>150</v>
      </c>
      <c r="E98" s="73" t="str">
        <f aca="false">IF(D98&lt;&gt;"",IF(AND(B98&lt;&gt;"",C98&lt;&gt;""),"","ERR"),"")</f>
        <v/>
      </c>
      <c r="F98" s="0"/>
      <c r="G98" s="16"/>
      <c r="H98" s="16"/>
      <c r="I98" s="16"/>
      <c r="J98" s="16"/>
      <c r="K98" s="16"/>
      <c r="L98" s="16"/>
      <c r="M98" s="16"/>
      <c r="N98" s="16"/>
      <c r="O98" s="16"/>
      <c r="P98" s="16"/>
      <c r="Q98" s="16"/>
      <c r="R98" s="16"/>
      <c r="S98" s="16"/>
      <c r="T98" s="16"/>
      <c r="U98" s="16"/>
      <c r="V98" s="16"/>
      <c r="W98" s="16"/>
      <c r="X98" s="16"/>
      <c r="Y98" s="16"/>
    </row>
    <row r="99" customFormat="false" ht="12" hidden="false" customHeight="true" outlineLevel="0" collapsed="false">
      <c r="B99" s="98" t="str">
        <f aca="false">IF( ISBLANK('03.Muestra'!$C12),"",'03.Muestra'!$C12)</f>
        <v>MiAutoTestCovid</v>
      </c>
      <c r="C99" s="98" t="str">
        <f aca="false">IF( ISBLANK('03.Muestra'!$E12),"",'03.Muestra'!$E12)</f>
        <v>https://www3.gobiernodecanarias.org/sanidad/scs/Miautotestcovid/</v>
      </c>
      <c r="D99" s="99" t="s">
        <v>150</v>
      </c>
      <c r="E99" s="73" t="str">
        <f aca="false">IF(D99&lt;&gt;"",IF(AND(B99&lt;&gt;"",C99&lt;&gt;""),"","ERR"),"")</f>
        <v/>
      </c>
      <c r="F99" s="0"/>
      <c r="G99" s="16"/>
      <c r="H99" s="16"/>
      <c r="I99" s="16"/>
      <c r="J99" s="16"/>
      <c r="K99" s="16"/>
      <c r="L99" s="16"/>
      <c r="M99" s="16"/>
      <c r="N99" s="16"/>
      <c r="O99" s="16"/>
      <c r="P99" s="16"/>
      <c r="Q99" s="16"/>
      <c r="R99" s="16"/>
      <c r="S99" s="16"/>
      <c r="T99" s="16"/>
      <c r="U99" s="16"/>
      <c r="V99" s="16"/>
      <c r="W99" s="16"/>
      <c r="X99" s="16"/>
      <c r="Y99" s="16"/>
    </row>
    <row r="100" customFormat="false" ht="12" hidden="false" customHeight="true" outlineLevel="0" collapsed="false">
      <c r="B100" s="98" t="str">
        <f aca="false">IF( ISBLANK('03.Muestra'!$C13),"",'03.Muestra'!$C13)</f>
        <v>Informes epidemiológicos</v>
      </c>
      <c r="C100" s="98" t="str">
        <f aca="false">IF( ISBLANK('03.Muestra'!$E13),"",'03.Muestra'!$E13)</f>
        <v>https://www3.gobiernodecanarias.org/sanidad/scs/contenidoGenerico.jsp?idDocument=83670f95-f738-11ea-8b38-0997195c2925&amp;idCarpeta=e01092c2-7d66-11ea-871d-cb574c2473a4</v>
      </c>
      <c r="D100" s="99" t="s">
        <v>150</v>
      </c>
      <c r="E100" s="73" t="str">
        <f aca="false">IF(D100&lt;&gt;"",IF(AND(B100&lt;&gt;"",C100&lt;&gt;""),"","ERR"),"")</f>
        <v/>
      </c>
      <c r="F100" s="0"/>
      <c r="G100" s="16"/>
      <c r="H100" s="16"/>
      <c r="I100" s="16"/>
      <c r="J100" s="16"/>
      <c r="K100" s="16"/>
      <c r="L100" s="16"/>
      <c r="M100" s="16"/>
      <c r="N100" s="16"/>
      <c r="O100" s="16"/>
      <c r="P100" s="16"/>
      <c r="Q100" s="16"/>
      <c r="R100" s="16"/>
      <c r="S100" s="16"/>
      <c r="T100" s="16"/>
      <c r="U100" s="16"/>
      <c r="V100" s="16"/>
      <c r="W100" s="16"/>
      <c r="X100" s="16"/>
      <c r="Y100" s="16"/>
    </row>
    <row r="101" customFormat="false" ht="12" hidden="false" customHeight="true" outlineLevel="0" collapsed="false">
      <c r="B101" s="98" t="str">
        <f aca="false">IF( ISBLANK('03.Muestra'!$C14),"",'03.Muestra'!$C14)</f>
        <v>Mapa Sanitario</v>
      </c>
      <c r="C101" s="98" t="str">
        <f aca="false">IF( ISBLANK('03.Muestra'!$E14),"",'03.Muestra'!$E14)</f>
        <v>https://www3.gobiernodecanarias.org/sanidad/scs/mapa.jsp?idDocument=f1272534-b1e0-11e0-8086-e35e241032d3&amp;idCarpeta=75cf3520-ab2b-11dd-970d-d73a0633ac17</v>
      </c>
      <c r="D101" s="99" t="s">
        <v>150</v>
      </c>
      <c r="E101" s="73" t="str">
        <f aca="false">IF(D101&lt;&gt;"",IF(AND(B101&lt;&gt;"",C101&lt;&gt;""),"","ERR"),"")</f>
        <v/>
      </c>
      <c r="F101" s="16"/>
      <c r="G101" s="16"/>
      <c r="H101" s="16"/>
      <c r="I101" s="16"/>
      <c r="J101" s="16"/>
      <c r="K101" s="16"/>
      <c r="L101" s="16"/>
      <c r="M101" s="16"/>
      <c r="N101" s="16"/>
      <c r="O101" s="16"/>
      <c r="P101" s="16"/>
      <c r="Q101" s="16"/>
      <c r="R101" s="16"/>
      <c r="S101" s="16"/>
      <c r="T101" s="16"/>
      <c r="U101" s="16"/>
      <c r="V101" s="16"/>
      <c r="W101" s="16"/>
      <c r="X101" s="16"/>
      <c r="Y101" s="16"/>
    </row>
    <row r="102" customFormat="false" ht="12" hidden="false" customHeight="true" outlineLevel="0" collapsed="false">
      <c r="B102" s="98" t="str">
        <f aca="false">IF( ISBLANK('03.Muestra'!$C15),"",'03.Muestra'!$C15)</f>
        <v>gaptfformacion</v>
      </c>
      <c r="C102" s="98" t="str">
        <f aca="false">IF( ISBLANK('03.Muestra'!$E15),"",'03.Muestra'!$E15)</f>
        <v>https://www3.gobiernodecanarias.org/scs/gaptfformacion/</v>
      </c>
      <c r="D102" s="99" t="s">
        <v>150</v>
      </c>
      <c r="E102" s="73" t="str">
        <f aca="false">IF(D102&lt;&gt;"",IF(AND(B102&lt;&gt;"",C102&lt;&gt;""),"","ERR"),"")</f>
        <v/>
      </c>
      <c r="F102" s="16"/>
      <c r="G102" s="16"/>
      <c r="H102" s="16"/>
      <c r="I102" s="16"/>
      <c r="J102" s="16"/>
      <c r="K102" s="16"/>
      <c r="L102" s="16"/>
      <c r="M102" s="16"/>
      <c r="N102" s="16"/>
      <c r="O102" s="16"/>
      <c r="P102" s="16"/>
      <c r="Q102" s="16"/>
      <c r="R102" s="16"/>
      <c r="S102" s="16"/>
      <c r="T102" s="16"/>
      <c r="U102" s="16"/>
      <c r="V102" s="16"/>
      <c r="W102" s="16"/>
      <c r="X102" s="16"/>
      <c r="Y102" s="16"/>
    </row>
    <row r="103" customFormat="false" ht="12" hidden="false" customHeight="true" outlineLevel="0" collapsed="false">
      <c r="B103" s="98" t="str">
        <f aca="false">IF( ISBLANK('03.Muestra'!$C16),"",'03.Muestra'!$C16)</f>
        <v>Tarjeta Sanitaria</v>
      </c>
      <c r="C103" s="98" t="str">
        <f aca="false">IF( ISBLANK('03.Muestra'!$E16),"",'03.Muestra'!$E16)</f>
        <v>https://www3.gobiernodecanarias.org/sanidad/scs/contenidoGenerico.jsp?idDocument=9090ca1f-a9bb-11de-ae50-15aa3b9230b7&amp;idCarpeta=ae273cd1-b385-11e9-82f7-8d5cff9227e6</v>
      </c>
      <c r="D103" s="99" t="s">
        <v>150</v>
      </c>
      <c r="E103" s="73" t="str">
        <f aca="false">IF(D103&lt;&gt;"",IF(AND(B103&lt;&gt;"",C103&lt;&gt;""),"","ERR"),"")</f>
        <v/>
      </c>
      <c r="F103" s="16"/>
      <c r="G103" s="16"/>
      <c r="H103" s="16"/>
      <c r="I103" s="16"/>
      <c r="J103" s="16"/>
      <c r="K103" s="16"/>
      <c r="L103" s="16"/>
      <c r="M103" s="16"/>
      <c r="N103" s="16"/>
      <c r="O103" s="16"/>
      <c r="P103" s="16"/>
      <c r="Q103" s="16"/>
      <c r="R103" s="16"/>
      <c r="S103" s="16"/>
      <c r="T103" s="16"/>
      <c r="U103" s="16"/>
      <c r="V103" s="16"/>
      <c r="W103" s="16"/>
      <c r="X103" s="16"/>
      <c r="Y103" s="16"/>
    </row>
    <row r="104" customFormat="false" ht="12" hidden="false" customHeight="true" outlineLevel="0" collapsed="false">
      <c r="B104" s="98" t="str">
        <f aca="false">IF( ISBLANK('03.Muestra'!$C17),"",'03.Muestra'!$C17)</f>
        <v>Mapa Playas</v>
      </c>
      <c r="C104" s="98" t="str">
        <f aca="false">IF( ISBLANK('03.Muestra'!$E17),"",'03.Muestra'!$E17)</f>
        <v>https://www3.gobiernodecanarias.org/sanidad/scs/mapa.jsp?idDocument=0200b78a-a2fa-11e0-9610-f1717f4d08a3&amp;idCarpeta=75cf3520-ab2b-11dd-970d-d73a0633ac17</v>
      </c>
      <c r="D104" s="99" t="s">
        <v>150</v>
      </c>
      <c r="E104" s="73" t="str">
        <f aca="false">IF(D104&lt;&gt;"",IF(AND(B104&lt;&gt;"",C104&lt;&gt;""),"","ERR"),"")</f>
        <v/>
      </c>
      <c r="F104" s="16"/>
      <c r="G104" s="16"/>
      <c r="H104" s="16"/>
      <c r="I104" s="16"/>
      <c r="J104" s="16"/>
      <c r="K104" s="16"/>
      <c r="L104" s="16"/>
      <c r="M104" s="16"/>
      <c r="N104" s="16"/>
      <c r="O104" s="16"/>
      <c r="P104" s="16"/>
      <c r="Q104" s="16"/>
      <c r="R104" s="16"/>
      <c r="S104" s="16"/>
      <c r="T104" s="16"/>
      <c r="U104" s="16"/>
      <c r="V104" s="16"/>
      <c r="W104" s="16"/>
      <c r="X104" s="16"/>
      <c r="Y104" s="16"/>
    </row>
    <row r="105" customFormat="false" ht="12" hidden="false" customHeight="true" outlineLevel="0" collapsed="false">
      <c r="B105" s="98" t="str">
        <f aca="false">IF( ISBLANK('03.Muestra'!$C18),"",'03.Muestra'!$C18)</f>
        <v/>
      </c>
      <c r="C105" s="98" t="str">
        <f aca="false">IF( ISBLANK('03.Muestra'!$E18),"",'03.Muestra'!$E18)</f>
        <v/>
      </c>
      <c r="D105" s="99" t="str">
        <f aca="false">IF(AND(B105&lt;&gt;"",C105&lt;&gt;""),"N/T","")</f>
        <v/>
      </c>
      <c r="E105" s="73" t="str">
        <f aca="false">IF(D105&lt;&gt;"",IF(AND(B105&lt;&gt;"",C105&lt;&gt;""),"","ERR"),"")</f>
        <v/>
      </c>
      <c r="F105" s="16"/>
      <c r="G105" s="16"/>
      <c r="H105" s="16"/>
      <c r="I105" s="16"/>
      <c r="J105" s="16"/>
      <c r="K105" s="16"/>
      <c r="L105" s="16"/>
      <c r="M105" s="16"/>
      <c r="N105" s="16"/>
      <c r="O105" s="16"/>
      <c r="P105" s="16"/>
      <c r="Q105" s="16"/>
      <c r="R105" s="16"/>
      <c r="S105" s="16"/>
      <c r="T105" s="16"/>
      <c r="U105" s="16"/>
      <c r="V105" s="16"/>
      <c r="W105" s="16"/>
      <c r="X105" s="16"/>
      <c r="Y105" s="16"/>
    </row>
    <row r="106" customFormat="false" ht="12" hidden="false" customHeight="true" outlineLevel="0" collapsed="false">
      <c r="B106" s="98" t="str">
        <f aca="false">IF( ISBLANK('03.Muestra'!$C19),"",'03.Muestra'!$C19)</f>
        <v/>
      </c>
      <c r="C106" s="98" t="str">
        <f aca="false">IF( ISBLANK('03.Muestra'!$E19),"",'03.Muestra'!$E19)</f>
        <v/>
      </c>
      <c r="D106" s="99" t="str">
        <f aca="false">IF(AND(B106&lt;&gt;"",C106&lt;&gt;""),"N/T","")</f>
        <v/>
      </c>
      <c r="E106" s="73" t="str">
        <f aca="false">IF(D106&lt;&gt;"",IF(AND(B106&lt;&gt;"",C106&lt;&gt;""),"","ERR"),"")</f>
        <v/>
      </c>
      <c r="F106" s="16"/>
      <c r="G106" s="16"/>
      <c r="H106" s="16"/>
      <c r="I106" s="16"/>
      <c r="J106" s="16"/>
      <c r="K106" s="16"/>
      <c r="L106" s="16"/>
      <c r="M106" s="16"/>
      <c r="N106" s="16"/>
      <c r="O106" s="16"/>
      <c r="P106" s="16"/>
      <c r="Q106" s="16"/>
      <c r="R106" s="16"/>
      <c r="S106" s="16"/>
      <c r="T106" s="16"/>
      <c r="U106" s="16"/>
      <c r="V106" s="16"/>
      <c r="W106" s="16"/>
      <c r="X106" s="16"/>
      <c r="Y106" s="16"/>
    </row>
    <row r="107" customFormat="false" ht="14" hidden="false" customHeight="true" outlineLevel="0" collapsed="false">
      <c r="B107" s="98" t="str">
        <f aca="false">IF( ISBLANK('03.Muestra'!$C20),"",'03.Muestra'!$C20)</f>
        <v/>
      </c>
      <c r="C107" s="98" t="str">
        <f aca="false">IF( ISBLANK('03.Muestra'!$E20),"",'03.Muestra'!$E20)</f>
        <v/>
      </c>
      <c r="D107" s="99" t="str">
        <f aca="false">IF(AND(B107&lt;&gt;"",C107&lt;&gt;""),"N/T","")</f>
        <v/>
      </c>
      <c r="E107" s="73" t="str">
        <f aca="false">IF(D107&lt;&gt;"",IF(AND(B107&lt;&gt;"",C107&lt;&gt;""),"","ERR"),"")</f>
        <v/>
      </c>
      <c r="F107" s="16"/>
      <c r="G107" s="16"/>
      <c r="H107" s="16"/>
      <c r="I107" s="16"/>
      <c r="J107" s="16"/>
      <c r="K107" s="16"/>
      <c r="L107" s="16"/>
      <c r="M107" s="16"/>
      <c r="N107" s="16"/>
      <c r="O107" s="16"/>
      <c r="P107" s="16"/>
      <c r="Q107" s="16"/>
      <c r="R107" s="16"/>
      <c r="S107" s="16"/>
      <c r="T107" s="16"/>
      <c r="U107" s="16"/>
      <c r="V107" s="16"/>
      <c r="W107" s="16"/>
      <c r="X107" s="16"/>
      <c r="Y107" s="16"/>
    </row>
    <row r="108" customFormat="false" ht="14" hidden="false" customHeight="true" outlineLevel="0" collapsed="false">
      <c r="B108" s="98" t="str">
        <f aca="false">IF( ISBLANK('03.Muestra'!$C21),"",'03.Muestra'!$C21)</f>
        <v/>
      </c>
      <c r="C108" s="98" t="str">
        <f aca="false">IF( ISBLANK('03.Muestra'!$E21),"",'03.Muestra'!$E21)</f>
        <v/>
      </c>
      <c r="D108" s="99" t="str">
        <f aca="false">IF(AND(B108&lt;&gt;"",C108&lt;&gt;""),"N/T","")</f>
        <v/>
      </c>
      <c r="E108" s="73" t="str">
        <f aca="false">IF(D108&lt;&gt;"",IF(AND(B108&lt;&gt;"",C108&lt;&gt;""),"","ERR"),"")</f>
        <v/>
      </c>
      <c r="F108" s="16"/>
      <c r="G108" s="16"/>
      <c r="H108" s="16"/>
      <c r="I108" s="16"/>
      <c r="J108" s="16"/>
      <c r="K108" s="16"/>
      <c r="L108" s="16"/>
      <c r="M108" s="16"/>
      <c r="N108" s="16"/>
      <c r="O108" s="16"/>
      <c r="P108" s="16"/>
      <c r="Q108" s="16"/>
      <c r="R108" s="16"/>
      <c r="S108" s="16"/>
      <c r="T108" s="16"/>
      <c r="U108" s="16"/>
      <c r="V108" s="16"/>
      <c r="W108" s="16"/>
      <c r="X108" s="16"/>
      <c r="Y108" s="16"/>
    </row>
    <row r="109" customFormat="false" ht="14" hidden="false" customHeight="true" outlineLevel="0" collapsed="false">
      <c r="B109" s="98" t="str">
        <f aca="false">IF( ISBLANK('03.Muestra'!$C22),"",'03.Muestra'!$C22)</f>
        <v/>
      </c>
      <c r="C109" s="98" t="str">
        <f aca="false">IF( ISBLANK('03.Muestra'!$E22),"",'03.Muestra'!$E22)</f>
        <v/>
      </c>
      <c r="D109" s="99" t="str">
        <f aca="false">IF(AND(B109&lt;&gt;"",C109&lt;&gt;""),"N/T","")</f>
        <v/>
      </c>
      <c r="E109" s="73" t="str">
        <f aca="false">IF(D109&lt;&gt;"",IF(AND(B109&lt;&gt;"",C109&lt;&gt;""),"","ERR"),"")</f>
        <v/>
      </c>
      <c r="F109" s="16"/>
      <c r="G109" s="16"/>
      <c r="H109" s="16"/>
      <c r="I109" s="16"/>
      <c r="J109" s="16"/>
      <c r="K109" s="16"/>
      <c r="L109" s="16"/>
      <c r="M109" s="16"/>
      <c r="N109" s="16"/>
      <c r="O109" s="16"/>
      <c r="P109" s="16"/>
      <c r="Q109" s="16"/>
      <c r="R109" s="16"/>
      <c r="S109" s="16"/>
      <c r="T109" s="16"/>
      <c r="U109" s="16"/>
      <c r="V109" s="16"/>
      <c r="W109" s="16"/>
      <c r="X109" s="16"/>
      <c r="Y109" s="16"/>
    </row>
    <row r="110" customFormat="false" ht="14" hidden="false" customHeight="true" outlineLevel="0" collapsed="false">
      <c r="B110" s="98" t="str">
        <f aca="false">IF( ISBLANK('03.Muestra'!$C23),"",'03.Muestra'!$C23)</f>
        <v/>
      </c>
      <c r="C110" s="98" t="str">
        <f aca="false">IF( ISBLANK('03.Muestra'!$E23),"",'03.Muestra'!$E23)</f>
        <v/>
      </c>
      <c r="D110" s="99" t="str">
        <f aca="false">IF(AND(B110&lt;&gt;"",C110&lt;&gt;""),"N/T","")</f>
        <v/>
      </c>
      <c r="E110" s="73" t="str">
        <f aca="false">IF(D110&lt;&gt;"",IF(AND(B110&lt;&gt;"",C110&lt;&gt;""),"","ERR"),"")</f>
        <v/>
      </c>
      <c r="F110" s="16"/>
      <c r="G110" s="16"/>
      <c r="H110" s="16"/>
      <c r="I110" s="16"/>
      <c r="J110" s="16"/>
      <c r="K110" s="16"/>
      <c r="L110" s="16"/>
      <c r="M110" s="16"/>
      <c r="N110" s="16"/>
      <c r="O110" s="16"/>
      <c r="P110" s="16"/>
      <c r="Q110" s="16"/>
      <c r="R110" s="16"/>
      <c r="S110" s="16"/>
      <c r="T110" s="16"/>
      <c r="U110" s="16"/>
      <c r="V110" s="16"/>
      <c r="W110" s="16"/>
      <c r="X110" s="16"/>
      <c r="Y110" s="16"/>
    </row>
    <row r="111" customFormat="false" ht="14" hidden="false" customHeight="true" outlineLevel="0" collapsed="false">
      <c r="B111" s="98" t="str">
        <f aca="false">IF( ISBLANK('03.Muestra'!$C24),"",'03.Muestra'!$C24)</f>
        <v/>
      </c>
      <c r="C111" s="98" t="str">
        <f aca="false">IF( ISBLANK('03.Muestra'!$E24),"",'03.Muestra'!$E24)</f>
        <v/>
      </c>
      <c r="D111" s="99" t="str">
        <f aca="false">IF(AND(B111&lt;&gt;"",C111&lt;&gt;""),"N/T","")</f>
        <v/>
      </c>
      <c r="E111" s="73" t="str">
        <f aca="false">IF(D111&lt;&gt;"",IF(AND(B111&lt;&gt;"",C111&lt;&gt;""),"","ERR"),"")</f>
        <v/>
      </c>
      <c r="F111" s="16"/>
      <c r="G111" s="16"/>
      <c r="H111" s="16"/>
      <c r="I111" s="16"/>
      <c r="J111" s="16"/>
      <c r="K111" s="16"/>
      <c r="L111" s="16"/>
      <c r="M111" s="16"/>
      <c r="N111" s="16"/>
      <c r="O111" s="16"/>
      <c r="P111" s="16"/>
      <c r="Q111" s="16"/>
      <c r="R111" s="16"/>
      <c r="S111" s="16"/>
      <c r="T111" s="16"/>
      <c r="U111" s="16"/>
      <c r="V111" s="16"/>
      <c r="W111" s="16"/>
      <c r="X111" s="16"/>
      <c r="Y111" s="16"/>
    </row>
    <row r="112" customFormat="false" ht="14" hidden="false" customHeight="true" outlineLevel="0" collapsed="false">
      <c r="B112" s="98" t="str">
        <f aca="false">IF( ISBLANK('03.Muestra'!$C25),"",'03.Muestra'!$C25)</f>
        <v/>
      </c>
      <c r="C112" s="98" t="str">
        <f aca="false">IF( ISBLANK('03.Muestra'!$E25),"",'03.Muestra'!$E25)</f>
        <v/>
      </c>
      <c r="D112" s="99" t="str">
        <f aca="false">IF(AND(B112&lt;&gt;"",C112&lt;&gt;""),"N/T","")</f>
        <v/>
      </c>
      <c r="E112" s="73" t="str">
        <f aca="false">IF(D112&lt;&gt;"",IF(AND(B112&lt;&gt;"",C112&lt;&gt;""),"","ERR"),"")</f>
        <v/>
      </c>
      <c r="F112" s="16"/>
      <c r="G112" s="16"/>
      <c r="H112" s="16"/>
      <c r="I112" s="16"/>
      <c r="J112" s="16"/>
      <c r="K112" s="16"/>
      <c r="L112" s="16"/>
      <c r="M112" s="16"/>
      <c r="N112" s="16"/>
      <c r="O112" s="16"/>
      <c r="P112" s="16"/>
      <c r="Q112" s="16"/>
      <c r="R112" s="16"/>
      <c r="S112" s="16"/>
      <c r="T112" s="16"/>
      <c r="U112" s="16"/>
      <c r="V112" s="16"/>
      <c r="W112" s="16"/>
      <c r="X112" s="16"/>
      <c r="Y112" s="16"/>
    </row>
    <row r="113" customFormat="false" ht="14" hidden="false" customHeight="true" outlineLevel="0" collapsed="false">
      <c r="B113" s="98" t="str">
        <f aca="false">IF( ISBLANK('03.Muestra'!$C26),"",'03.Muestra'!$C26)</f>
        <v/>
      </c>
      <c r="C113" s="98" t="str">
        <f aca="false">IF( ISBLANK('03.Muestra'!$E26),"",'03.Muestra'!$E26)</f>
        <v/>
      </c>
      <c r="D113" s="99" t="str">
        <f aca="false">IF(AND(B113&lt;&gt;"",C113&lt;&gt;""),"N/T","")</f>
        <v/>
      </c>
      <c r="E113" s="73" t="str">
        <f aca="false">IF(D113&lt;&gt;"",IF(AND(B113&lt;&gt;"",C113&lt;&gt;""),"","ERR"),"")</f>
        <v/>
      </c>
      <c r="F113" s="16"/>
      <c r="G113" s="16"/>
      <c r="H113" s="16"/>
      <c r="I113" s="16"/>
      <c r="J113" s="16"/>
      <c r="K113" s="16"/>
      <c r="L113" s="16"/>
      <c r="M113" s="16"/>
      <c r="N113" s="16"/>
      <c r="O113" s="16"/>
      <c r="P113" s="16"/>
      <c r="Q113" s="16"/>
      <c r="R113" s="16"/>
      <c r="S113" s="16"/>
      <c r="T113" s="16"/>
      <c r="U113" s="16"/>
      <c r="V113" s="16"/>
      <c r="W113" s="16"/>
      <c r="X113" s="16"/>
      <c r="Y113" s="16"/>
    </row>
    <row r="114" customFormat="false" ht="14" hidden="false" customHeight="true" outlineLevel="0" collapsed="false">
      <c r="B114" s="98" t="str">
        <f aca="false">IF( ISBLANK('03.Muestra'!$C27),"",'03.Muestra'!$C27)</f>
        <v/>
      </c>
      <c r="C114" s="98" t="str">
        <f aca="false">IF( ISBLANK('03.Muestra'!$E27),"",'03.Muestra'!$E27)</f>
        <v/>
      </c>
      <c r="D114" s="99" t="str">
        <f aca="false">IF(AND(B114&lt;&gt;"",C114&lt;&gt;""),"N/T","")</f>
        <v/>
      </c>
      <c r="E114" s="73" t="str">
        <f aca="false">IF(D114&lt;&gt;"",IF(AND(B114&lt;&gt;"",C114&lt;&gt;""),"","ERR"),"")</f>
        <v/>
      </c>
      <c r="F114" s="16"/>
      <c r="G114" s="16"/>
      <c r="H114" s="16"/>
      <c r="I114" s="16"/>
      <c r="J114" s="16"/>
      <c r="K114" s="16"/>
      <c r="L114" s="16"/>
      <c r="M114" s="16"/>
      <c r="N114" s="16"/>
      <c r="O114" s="16"/>
      <c r="P114" s="16"/>
      <c r="Q114" s="16"/>
      <c r="R114" s="16"/>
      <c r="S114" s="16"/>
      <c r="T114" s="16"/>
      <c r="U114" s="16"/>
      <c r="V114" s="16"/>
      <c r="W114" s="16"/>
      <c r="X114" s="16"/>
      <c r="Y114" s="16"/>
    </row>
    <row r="115" customFormat="false" ht="14" hidden="false" customHeight="true" outlineLevel="0" collapsed="false">
      <c r="B115" s="98" t="str">
        <f aca="false">IF( ISBLANK('03.Muestra'!$C28),"",'03.Muestra'!$C28)</f>
        <v/>
      </c>
      <c r="C115" s="98" t="str">
        <f aca="false">IF( ISBLANK('03.Muestra'!$E28),"",'03.Muestra'!$E28)</f>
        <v/>
      </c>
      <c r="D115" s="99" t="str">
        <f aca="false">IF(AND(B115&lt;&gt;"",C115&lt;&gt;""),"N/T","")</f>
        <v/>
      </c>
      <c r="E115" s="73" t="str">
        <f aca="false">IF(D115&lt;&gt;"",IF(AND(B115&lt;&gt;"",C115&lt;&gt;""),"","ERR"),"")</f>
        <v/>
      </c>
      <c r="F115" s="16"/>
      <c r="G115" s="16"/>
      <c r="H115" s="16"/>
      <c r="I115" s="16"/>
      <c r="J115" s="16"/>
      <c r="K115" s="16"/>
      <c r="L115" s="16"/>
      <c r="M115" s="16"/>
      <c r="N115" s="16"/>
      <c r="O115" s="16"/>
      <c r="P115" s="16"/>
      <c r="Q115" s="16"/>
      <c r="R115" s="16"/>
      <c r="S115" s="16"/>
      <c r="T115" s="16"/>
      <c r="U115" s="16"/>
      <c r="V115" s="16"/>
      <c r="W115" s="16"/>
      <c r="X115" s="16"/>
      <c r="Y115" s="16"/>
    </row>
    <row r="116" customFormat="false" ht="14" hidden="false" customHeight="true" outlineLevel="0" collapsed="false">
      <c r="B116" s="98" t="str">
        <f aca="false">IF( ISBLANK('03.Muestra'!$C29),"",'03.Muestra'!$C29)</f>
        <v/>
      </c>
      <c r="C116" s="98" t="str">
        <f aca="false">IF( ISBLANK('03.Muestra'!$E29),"",'03.Muestra'!$E29)</f>
        <v/>
      </c>
      <c r="D116" s="99" t="str">
        <f aca="false">IF(AND(B116&lt;&gt;"",C116&lt;&gt;""),"N/T","")</f>
        <v/>
      </c>
      <c r="E116" s="73" t="str">
        <f aca="false">IF(D116&lt;&gt;"",IF(AND(B116&lt;&gt;"",C116&lt;&gt;""),"","ERR"),"")</f>
        <v/>
      </c>
      <c r="F116" s="16"/>
      <c r="G116" s="16"/>
      <c r="H116" s="16"/>
      <c r="I116" s="16"/>
      <c r="J116" s="16"/>
      <c r="K116" s="16"/>
      <c r="L116" s="16"/>
      <c r="M116" s="16"/>
      <c r="N116" s="16"/>
      <c r="O116" s="16"/>
      <c r="P116" s="16"/>
      <c r="Q116" s="16"/>
      <c r="R116" s="16"/>
      <c r="S116" s="16"/>
      <c r="T116" s="16"/>
      <c r="U116" s="16"/>
      <c r="V116" s="16"/>
      <c r="W116" s="16"/>
      <c r="X116" s="16"/>
      <c r="Y116" s="16"/>
    </row>
    <row r="117" customFormat="false" ht="14" hidden="false" customHeight="true" outlineLevel="0" collapsed="false">
      <c r="B117" s="98" t="str">
        <f aca="false">IF( ISBLANK('03.Muestra'!$C30),"",'03.Muestra'!$C30)</f>
        <v/>
      </c>
      <c r="C117" s="98" t="str">
        <f aca="false">IF( ISBLANK('03.Muestra'!$E30),"",'03.Muestra'!$E30)</f>
        <v/>
      </c>
      <c r="D117" s="99" t="str">
        <f aca="false">IF(AND(B117&lt;&gt;"",C117&lt;&gt;""),"N/T","")</f>
        <v/>
      </c>
      <c r="E117" s="73" t="str">
        <f aca="false">IF(D117&lt;&gt;"",IF(AND(B117&lt;&gt;"",C117&lt;&gt;""),"","ERR"),"")</f>
        <v/>
      </c>
      <c r="F117" s="16"/>
      <c r="G117" s="16"/>
      <c r="H117" s="16"/>
      <c r="I117" s="16"/>
      <c r="J117" s="16"/>
      <c r="K117" s="16"/>
      <c r="L117" s="16"/>
      <c r="M117" s="16"/>
      <c r="N117" s="16"/>
      <c r="O117" s="16"/>
      <c r="P117" s="16"/>
      <c r="Q117" s="16"/>
      <c r="R117" s="16"/>
      <c r="S117" s="16"/>
      <c r="T117" s="16"/>
      <c r="U117" s="16"/>
      <c r="V117" s="16"/>
      <c r="W117" s="16"/>
      <c r="X117" s="16"/>
      <c r="Y117" s="16"/>
    </row>
    <row r="118" customFormat="false" ht="12" hidden="false" customHeight="true" outlineLevel="0" collapsed="false">
      <c r="B118" s="98" t="str">
        <f aca="false">IF( ISBLANK('03.Muestra'!$C31),"",'03.Muestra'!$C31)</f>
        <v/>
      </c>
      <c r="C118" s="98" t="str">
        <f aca="false">IF( ISBLANK('03.Muestra'!$E31),"",'03.Muestra'!$E31)</f>
        <v/>
      </c>
      <c r="D118" s="99" t="str">
        <f aca="false">IF(AND(B118&lt;&gt;"",C118&lt;&gt;""),"N/T","")</f>
        <v/>
      </c>
      <c r="E118" s="73" t="str">
        <f aca="false">IF(D118&lt;&gt;"",IF(AND(B118&lt;&gt;"",C118&lt;&gt;""),"","ERR"),"")</f>
        <v/>
      </c>
      <c r="F118" s="16"/>
      <c r="G118" s="16"/>
      <c r="H118" s="16"/>
      <c r="I118" s="16"/>
      <c r="J118" s="16"/>
      <c r="K118" s="16"/>
      <c r="L118" s="16"/>
      <c r="M118" s="16"/>
      <c r="N118" s="16"/>
      <c r="O118" s="16"/>
      <c r="P118" s="16"/>
      <c r="Q118" s="16"/>
      <c r="R118" s="16"/>
      <c r="S118" s="16"/>
      <c r="T118" s="16"/>
      <c r="U118" s="16"/>
      <c r="V118" s="16"/>
      <c r="W118" s="16"/>
      <c r="X118" s="16"/>
      <c r="Y118" s="16"/>
    </row>
    <row r="119" customFormat="false" ht="12" hidden="false" customHeight="true" outlineLevel="0" collapsed="false">
      <c r="B119" s="98" t="str">
        <f aca="false">IF( ISBLANK('03.Muestra'!$C32),"",'03.Muestra'!$C32)</f>
        <v/>
      </c>
      <c r="C119" s="98" t="str">
        <f aca="false">IF( ISBLANK('03.Muestra'!$E32),"",'03.Muestra'!$E32)</f>
        <v/>
      </c>
      <c r="D119" s="99" t="str">
        <f aca="false">IF(AND(B119&lt;&gt;"",C119&lt;&gt;""),"N/T","")</f>
        <v/>
      </c>
      <c r="E119" s="73" t="str">
        <f aca="false">IF(D119&lt;&gt;"",IF(AND(B119&lt;&gt;"",C119&lt;&gt;""),"","ERR"),"")</f>
        <v/>
      </c>
      <c r="F119" s="16"/>
      <c r="G119" s="16"/>
      <c r="H119" s="16"/>
      <c r="I119" s="16"/>
      <c r="J119" s="16"/>
      <c r="K119" s="16"/>
      <c r="L119" s="16"/>
      <c r="M119" s="16"/>
      <c r="N119" s="16"/>
      <c r="O119" s="16"/>
      <c r="P119" s="16"/>
      <c r="Q119" s="16"/>
      <c r="R119" s="16"/>
      <c r="S119" s="16"/>
      <c r="T119" s="16"/>
      <c r="U119" s="16"/>
      <c r="V119" s="16"/>
      <c r="W119" s="16"/>
      <c r="X119" s="16"/>
      <c r="Y119" s="16"/>
    </row>
    <row r="120" customFormat="false" ht="12" hidden="false" customHeight="true" outlineLevel="0" collapsed="false">
      <c r="B120" s="98" t="str">
        <f aca="false">IF( ISBLANK('03.Muestra'!$C33),"",'03.Muestra'!$C33)</f>
        <v/>
      </c>
      <c r="C120" s="98" t="str">
        <f aca="false">IF( ISBLANK('03.Muestra'!$E33),"",'03.Muestra'!$E33)</f>
        <v/>
      </c>
      <c r="D120" s="99" t="str">
        <f aca="false">IF(AND(B120&lt;&gt;"",C120&lt;&gt;""),"N/T","")</f>
        <v/>
      </c>
      <c r="E120" s="73" t="str">
        <f aca="false">IF(D120&lt;&gt;"",IF(AND(B120&lt;&gt;"",C120&lt;&gt;""),"","ERR"),"")</f>
        <v/>
      </c>
      <c r="F120" s="16"/>
      <c r="G120" s="16"/>
      <c r="H120" s="16"/>
      <c r="I120" s="16"/>
      <c r="J120" s="16"/>
      <c r="K120" s="16"/>
      <c r="L120" s="16"/>
      <c r="M120" s="16"/>
      <c r="N120" s="16"/>
      <c r="O120" s="16"/>
      <c r="P120" s="16"/>
      <c r="Q120" s="16"/>
      <c r="R120" s="16"/>
      <c r="S120" s="16"/>
      <c r="T120" s="16"/>
      <c r="U120" s="16"/>
      <c r="V120" s="16"/>
      <c r="W120" s="16"/>
      <c r="X120" s="16"/>
      <c r="Y120" s="16"/>
    </row>
    <row r="121" customFormat="false" ht="12" hidden="false" customHeight="true" outlineLevel="0" collapsed="false">
      <c r="B121" s="98" t="str">
        <f aca="false">IF( ISBLANK('03.Muestra'!$C34),"",'03.Muestra'!$C34)</f>
        <v/>
      </c>
      <c r="C121" s="98" t="str">
        <f aca="false">IF( ISBLANK('03.Muestra'!$E34),"",'03.Muestra'!$E34)</f>
        <v/>
      </c>
      <c r="D121" s="99" t="str">
        <f aca="false">IF(AND(B121&lt;&gt;"",C121&lt;&gt;""),"N/T","")</f>
        <v/>
      </c>
      <c r="E121" s="73" t="str">
        <f aca="false">IF(D121&lt;&gt;"",IF(AND(B121&lt;&gt;"",C121&lt;&gt;""),"","ERR"),"")</f>
        <v/>
      </c>
      <c r="F121" s="16"/>
      <c r="G121" s="16"/>
      <c r="H121" s="16"/>
      <c r="I121" s="16"/>
      <c r="J121" s="16"/>
      <c r="K121" s="16"/>
      <c r="L121" s="16"/>
      <c r="M121" s="16"/>
      <c r="N121" s="16"/>
      <c r="O121" s="16"/>
      <c r="P121" s="16"/>
      <c r="Q121" s="16"/>
      <c r="R121" s="16"/>
      <c r="S121" s="16"/>
      <c r="T121" s="16"/>
      <c r="U121" s="16"/>
      <c r="V121" s="16"/>
      <c r="W121" s="16"/>
      <c r="X121" s="16"/>
      <c r="Y121" s="16"/>
    </row>
    <row r="122" customFormat="false" ht="12" hidden="false" customHeight="true" outlineLevel="0" collapsed="false">
      <c r="B122" s="98" t="str">
        <f aca="false">IF( ISBLANK('03.Muestra'!$C35),"",'03.Muestra'!$C35)</f>
        <v/>
      </c>
      <c r="C122" s="98" t="str">
        <f aca="false">IF( ISBLANK('03.Muestra'!$E35),"",'03.Muestra'!$E35)</f>
        <v/>
      </c>
      <c r="D122" s="99" t="str">
        <f aca="false">IF(AND(B122&lt;&gt;"",C122&lt;&gt;""),"N/T","")</f>
        <v/>
      </c>
      <c r="E122" s="73" t="str">
        <f aca="false">IF(D122&lt;&gt;"",IF(AND(B122&lt;&gt;"",C122&lt;&gt;""),"","ERR"),"")</f>
        <v/>
      </c>
      <c r="F122" s="0"/>
      <c r="G122" s="16"/>
      <c r="H122" s="16"/>
      <c r="I122" s="16"/>
      <c r="J122" s="16"/>
      <c r="K122" s="16"/>
      <c r="L122" s="16"/>
      <c r="M122" s="16"/>
      <c r="N122" s="16"/>
      <c r="O122" s="16"/>
      <c r="P122" s="16"/>
      <c r="Q122" s="16"/>
      <c r="R122" s="16"/>
      <c r="S122" s="16"/>
      <c r="T122" s="16"/>
      <c r="U122" s="16"/>
      <c r="V122" s="16"/>
      <c r="W122" s="16"/>
      <c r="X122" s="16"/>
      <c r="Y122" s="16"/>
    </row>
    <row r="123" customFormat="false" ht="12" hidden="false" customHeight="true" outlineLevel="0" collapsed="false">
      <c r="B123" s="98" t="str">
        <f aca="false">IF( ISBLANK('03.Muestra'!$C36),"",'03.Muestra'!$C36)</f>
        <v/>
      </c>
      <c r="C123" s="98" t="str">
        <f aca="false">IF( ISBLANK('03.Muestra'!$E36),"",'03.Muestra'!$E36)</f>
        <v/>
      </c>
      <c r="D123" s="99" t="str">
        <f aca="false">IF(AND(B123&lt;&gt;"",C123&lt;&gt;""),"N/T","")</f>
        <v/>
      </c>
      <c r="E123" s="73" t="str">
        <f aca="false">IF(D123&lt;&gt;"",IF(AND(B123&lt;&gt;"",C123&lt;&gt;""),"","ERR"),"")</f>
        <v/>
      </c>
      <c r="F123" s="111"/>
      <c r="G123" s="16"/>
      <c r="H123" s="16"/>
      <c r="I123" s="16"/>
      <c r="J123" s="16"/>
      <c r="K123" s="16"/>
      <c r="L123" s="16"/>
      <c r="M123" s="16"/>
      <c r="N123" s="16"/>
      <c r="O123" s="16"/>
      <c r="P123" s="16"/>
      <c r="Q123" s="16"/>
      <c r="R123" s="16"/>
      <c r="S123" s="16"/>
      <c r="T123" s="16"/>
      <c r="U123" s="16"/>
      <c r="V123" s="16"/>
      <c r="W123" s="16"/>
      <c r="X123" s="16"/>
      <c r="Y123" s="16"/>
    </row>
    <row r="124" customFormat="false" ht="12" hidden="false" customHeight="true" outlineLevel="0" collapsed="false">
      <c r="B124" s="98" t="str">
        <f aca="false">IF( ISBLANK('03.Muestra'!$C37),"",'03.Muestra'!$C37)</f>
        <v/>
      </c>
      <c r="C124" s="98" t="str">
        <f aca="false">IF( ISBLANK('03.Muestra'!$E37),"",'03.Muestra'!$E37)</f>
        <v/>
      </c>
      <c r="D124" s="99" t="str">
        <f aca="false">IF(AND(B124&lt;&gt;"",C124&lt;&gt;""),"N/T","")</f>
        <v/>
      </c>
      <c r="E124" s="73" t="str">
        <f aca="false">IF(D124&lt;&gt;"",IF(AND(B124&lt;&gt;"",C124&lt;&gt;""),"","ERR"),"")</f>
        <v/>
      </c>
      <c r="F124" s="111"/>
      <c r="G124" s="16"/>
      <c r="H124" s="16"/>
      <c r="I124" s="16"/>
      <c r="J124" s="16"/>
      <c r="K124" s="16"/>
      <c r="L124" s="16"/>
      <c r="M124" s="16"/>
      <c r="N124" s="16"/>
      <c r="O124" s="16"/>
      <c r="P124" s="16"/>
      <c r="Q124" s="16"/>
      <c r="R124" s="16"/>
      <c r="S124" s="16"/>
      <c r="T124" s="16"/>
      <c r="U124" s="16"/>
      <c r="V124" s="16"/>
      <c r="W124" s="16"/>
      <c r="X124" s="16"/>
      <c r="Y124" s="16"/>
    </row>
    <row r="125" customFormat="false" ht="12" hidden="false" customHeight="true" outlineLevel="0" collapsed="false">
      <c r="B125" s="98" t="str">
        <f aca="false">IF( ISBLANK('03.Muestra'!$C38),"",'03.Muestra'!$C38)</f>
        <v/>
      </c>
      <c r="C125" s="98" t="str">
        <f aca="false">IF( ISBLANK('03.Muestra'!$E38),"",'03.Muestra'!$E38)</f>
        <v/>
      </c>
      <c r="D125" s="99" t="str">
        <f aca="false">IF(AND(B125&lt;&gt;"",C125&lt;&gt;""),"N/T","")</f>
        <v/>
      </c>
      <c r="E125" s="73" t="str">
        <f aca="false">IF(D125&lt;&gt;"",IF(AND(B125&lt;&gt;"",C125&lt;&gt;""),"","ERR"),"")</f>
        <v/>
      </c>
      <c r="F125" s="111"/>
      <c r="G125" s="16"/>
      <c r="H125" s="16"/>
      <c r="I125" s="16"/>
      <c r="J125" s="16"/>
      <c r="K125" s="16"/>
      <c r="L125" s="16"/>
      <c r="M125" s="16"/>
      <c r="N125" s="16"/>
      <c r="O125" s="16"/>
      <c r="P125" s="16"/>
      <c r="Q125" s="16"/>
      <c r="R125" s="16"/>
      <c r="S125" s="16"/>
      <c r="T125" s="16"/>
      <c r="U125" s="16"/>
      <c r="V125" s="16"/>
      <c r="W125" s="16"/>
      <c r="X125" s="16"/>
      <c r="Y125" s="16"/>
    </row>
    <row r="126" customFormat="false" ht="12" hidden="false" customHeight="true" outlineLevel="0" collapsed="false">
      <c r="B126" s="98" t="str">
        <f aca="false">IF( ISBLANK('03.Muestra'!$C39),"",'03.Muestra'!$C39)</f>
        <v/>
      </c>
      <c r="C126" s="98" t="str">
        <f aca="false">IF( ISBLANK('03.Muestra'!$E39),"",'03.Muestra'!$E39)</f>
        <v/>
      </c>
      <c r="D126" s="99" t="str">
        <f aca="false">IF(AND(B126&lt;&gt;"",C126&lt;&gt;""),"N/T","")</f>
        <v/>
      </c>
      <c r="E126" s="73" t="str">
        <f aca="false">IF(D126&lt;&gt;"",IF(AND(B126&lt;&gt;"",C126&lt;&gt;""),"","ERR"),"")</f>
        <v/>
      </c>
      <c r="F126" s="111"/>
      <c r="G126" s="16"/>
      <c r="H126" s="16"/>
      <c r="I126" s="16"/>
      <c r="J126" s="16"/>
      <c r="K126" s="16"/>
      <c r="L126" s="16"/>
      <c r="M126" s="16"/>
      <c r="N126" s="16"/>
      <c r="O126" s="16"/>
      <c r="P126" s="16"/>
      <c r="Q126" s="16"/>
      <c r="R126" s="16"/>
      <c r="S126" s="16"/>
      <c r="T126" s="16"/>
      <c r="U126" s="16"/>
      <c r="V126" s="16"/>
      <c r="W126" s="16"/>
      <c r="X126" s="16"/>
      <c r="Y126" s="16"/>
    </row>
    <row r="127" customFormat="false" ht="12" hidden="false" customHeight="true" outlineLevel="0" collapsed="false">
      <c r="B127" s="98" t="str">
        <f aca="false">IF( ISBLANK('03.Muestra'!$C40),"",'03.Muestra'!$C40)</f>
        <v/>
      </c>
      <c r="C127" s="98" t="str">
        <f aca="false">IF( ISBLANK('03.Muestra'!$E40),"",'03.Muestra'!$E40)</f>
        <v/>
      </c>
      <c r="D127" s="99" t="str">
        <f aca="false">IF(AND(B127&lt;&gt;"",C127&lt;&gt;""),"N/T","")</f>
        <v/>
      </c>
      <c r="E127" s="73" t="str">
        <f aca="false">IF(D127&lt;&gt;"",IF(AND(B127&lt;&gt;"",C127&lt;&gt;""),"","ERR"),"")</f>
        <v/>
      </c>
      <c r="F127" s="111"/>
      <c r="G127" s="16"/>
      <c r="H127" s="16"/>
      <c r="I127" s="16"/>
      <c r="J127" s="16"/>
      <c r="K127" s="16"/>
      <c r="L127" s="16"/>
      <c r="M127" s="16"/>
      <c r="N127" s="16"/>
      <c r="O127" s="16"/>
      <c r="P127" s="16"/>
      <c r="Q127" s="16"/>
      <c r="R127" s="16"/>
      <c r="S127" s="16"/>
      <c r="T127" s="16"/>
      <c r="U127" s="16"/>
      <c r="V127" s="16"/>
      <c r="W127" s="16"/>
      <c r="X127" s="16"/>
      <c r="Y127" s="16"/>
    </row>
    <row r="128" customFormat="false" ht="12" hidden="false" customHeight="true" outlineLevel="0" collapsed="false">
      <c r="B128" s="98" t="str">
        <f aca="false">IF( ISBLANK('03.Muestra'!$C41),"",'03.Muestra'!$C41)</f>
        <v/>
      </c>
      <c r="C128" s="98" t="str">
        <f aca="false">IF( ISBLANK('03.Muestra'!$E41),"",'03.Muestra'!$E41)</f>
        <v/>
      </c>
      <c r="D128" s="99" t="str">
        <f aca="false">IF(AND(B128&lt;&gt;"",C128&lt;&gt;""),"N/T","")</f>
        <v/>
      </c>
      <c r="E128" s="73" t="str">
        <f aca="false">IF(D128&lt;&gt;"",IF(AND(B128&lt;&gt;"",C128&lt;&gt;""),"","ERR"),"")</f>
        <v/>
      </c>
      <c r="F128" s="111"/>
      <c r="G128" s="16"/>
      <c r="H128" s="16"/>
      <c r="I128" s="16"/>
      <c r="J128" s="16"/>
      <c r="K128" s="16"/>
      <c r="L128" s="16"/>
      <c r="M128" s="16"/>
      <c r="N128" s="16"/>
      <c r="O128" s="16"/>
      <c r="P128" s="16"/>
      <c r="Q128" s="16"/>
      <c r="R128" s="16"/>
      <c r="S128" s="16"/>
      <c r="T128" s="16"/>
      <c r="U128" s="16"/>
      <c r="V128" s="16"/>
      <c r="W128" s="16"/>
      <c r="X128" s="16"/>
      <c r="Y128" s="16"/>
    </row>
    <row r="129" customFormat="false" ht="12" hidden="false" customHeight="true" outlineLevel="0" collapsed="false">
      <c r="B129" s="98" t="str">
        <f aca="false">IF( ISBLANK('03.Muestra'!$C42),"",'03.Muestra'!$C42)</f>
        <v/>
      </c>
      <c r="C129" s="98" t="str">
        <f aca="false">IF( ISBLANK('03.Muestra'!$E42),"",'03.Muestra'!$E42)</f>
        <v/>
      </c>
      <c r="D129" s="99" t="str">
        <f aca="false">IF(AND(B129&lt;&gt;"",C129&lt;&gt;""),"N/T","")</f>
        <v/>
      </c>
      <c r="E129" s="73" t="str">
        <f aca="false">IF(D129&lt;&gt;"",IF(AND(B129&lt;&gt;"",C129&lt;&gt;""),"","ERR"),"")</f>
        <v/>
      </c>
      <c r="F129" s="16"/>
      <c r="G129" s="16"/>
      <c r="H129" s="16"/>
      <c r="I129" s="16"/>
      <c r="J129" s="16"/>
      <c r="K129" s="16"/>
      <c r="L129" s="16"/>
      <c r="M129" s="16"/>
      <c r="N129" s="16"/>
      <c r="O129" s="16"/>
      <c r="P129" s="16"/>
      <c r="Q129" s="16"/>
      <c r="R129" s="16"/>
      <c r="S129" s="16"/>
      <c r="T129" s="16"/>
      <c r="U129" s="16"/>
      <c r="V129" s="16"/>
      <c r="W129" s="16"/>
      <c r="X129" s="16"/>
      <c r="Y129" s="16"/>
    </row>
    <row r="130" customFormat="false" ht="12" hidden="false" customHeight="true" outlineLevel="0" collapsed="false">
      <c r="B130" s="16"/>
      <c r="C130" s="16"/>
      <c r="D130" s="73"/>
      <c r="E130" s="73"/>
      <c r="F130" s="16"/>
      <c r="G130" s="16"/>
      <c r="H130" s="16"/>
      <c r="I130" s="16"/>
      <c r="J130" s="16"/>
      <c r="K130" s="16"/>
      <c r="L130" s="16"/>
      <c r="M130" s="16"/>
      <c r="N130" s="16"/>
      <c r="O130" s="16"/>
      <c r="P130" s="16"/>
      <c r="Q130" s="16"/>
      <c r="R130" s="16"/>
      <c r="S130" s="16"/>
      <c r="T130" s="16"/>
      <c r="U130" s="16"/>
      <c r="V130" s="16"/>
      <c r="W130" s="16"/>
      <c r="X130" s="16"/>
      <c r="Y130" s="16"/>
    </row>
    <row r="131" customFormat="false" ht="12" hidden="false" customHeight="true" outlineLevel="0" collapsed="false">
      <c r="B131" s="16"/>
      <c r="C131" s="16"/>
      <c r="D131" s="73"/>
      <c r="E131" s="94"/>
      <c r="F131" s="16"/>
      <c r="G131" s="16"/>
      <c r="H131" s="16"/>
      <c r="I131" s="16"/>
      <c r="J131" s="16"/>
      <c r="K131" s="16"/>
      <c r="L131" s="16"/>
      <c r="M131" s="16"/>
      <c r="N131" s="16"/>
      <c r="O131" s="16"/>
      <c r="P131" s="16"/>
      <c r="Q131" s="16"/>
      <c r="R131" s="16"/>
      <c r="S131" s="16"/>
      <c r="T131" s="16"/>
      <c r="U131" s="16"/>
      <c r="V131" s="16"/>
      <c r="W131" s="16"/>
      <c r="X131" s="16"/>
      <c r="Y131" s="16"/>
    </row>
    <row r="132" customFormat="false" ht="32.25" hidden="false" customHeight="true" outlineLevel="0" collapsed="false">
      <c r="B132" s="95" t="s">
        <v>137</v>
      </c>
      <c r="C132" s="96" t="s">
        <v>156</v>
      </c>
      <c r="D132" s="97" t="s">
        <v>147</v>
      </c>
      <c r="E132" s="110"/>
      <c r="F132" s="0"/>
      <c r="G132" s="0"/>
      <c r="H132" s="0"/>
      <c r="I132" s="0"/>
      <c r="J132" s="0"/>
      <c r="K132" s="16"/>
      <c r="L132" s="16"/>
      <c r="M132" s="16"/>
      <c r="N132" s="16"/>
      <c r="O132" s="16"/>
      <c r="P132" s="16"/>
      <c r="Q132" s="16"/>
      <c r="R132" s="16"/>
      <c r="S132" s="16"/>
      <c r="T132" s="16"/>
      <c r="U132" s="16"/>
      <c r="V132" s="16"/>
      <c r="W132" s="16"/>
      <c r="X132" s="16"/>
      <c r="Y132" s="16"/>
    </row>
    <row r="133" customFormat="false" ht="12" hidden="false" customHeight="true" outlineLevel="0" collapsed="false">
      <c r="B133" s="98" t="str">
        <f aca="false">IF( ISBLANK('03.Muestra'!$C8),"",'03.Muestra'!$C8)</f>
        <v>Servicio Canario de Salud</v>
      </c>
      <c r="C133" s="98" t="str">
        <f aca="false">IF( ISBLANK('03.Muestra'!$E8),"",'03.Muestra'!$E8)</f>
        <v>https://www3.gobiernodecanarias.org/sanidad/scs/</v>
      </c>
      <c r="D133" s="99" t="s">
        <v>150</v>
      </c>
      <c r="E133" s="73" t="str">
        <f aca="false">IF(D133&lt;&gt;"",IF(AND(B133&lt;&gt;"",C133&lt;&gt;""),"","ERR"),"")</f>
        <v/>
      </c>
      <c r="F133" s="100" t="str">
        <f aca="false" t="array" ref="F133:J133">TRANSPOSE('DATA - Oculta'!$U$9:$U$13)</f>
        <v>N/T</v>
      </c>
      <c r="G133" s="101" t="str">
        <v>N/D</v>
      </c>
      <c r="H133" s="102" t="str">
        <v>N/A</v>
      </c>
      <c r="I133" s="103" t="str">
        <v>Falla</v>
      </c>
      <c r="J133" s="104" t="str">
        <v>Pasa</v>
      </c>
      <c r="K133" s="105" t="s">
        <v>145</v>
      </c>
      <c r="L133" s="16"/>
      <c r="M133" s="16"/>
      <c r="N133" s="16"/>
      <c r="O133" s="16"/>
      <c r="P133" s="16"/>
      <c r="Q133" s="16"/>
      <c r="R133" s="16"/>
      <c r="S133" s="16"/>
      <c r="T133" s="16"/>
      <c r="U133" s="16"/>
      <c r="V133" s="16"/>
      <c r="W133" s="16"/>
      <c r="X133" s="16"/>
      <c r="Y133" s="16"/>
    </row>
    <row r="134" customFormat="false" ht="12" hidden="false" customHeight="true" outlineLevel="0" collapsed="false">
      <c r="B134" s="98" t="str">
        <f aca="false">IF( ISBLANK('03.Muestra'!$C9),"",'03.Muestra'!$C9)</f>
        <v>Profesionales</v>
      </c>
      <c r="C134" s="98" t="str">
        <f aca="false">IF( ISBLANK('03.Muestra'!$E9),"",'03.Muestra'!$E9)</f>
        <v>https://www3.gobiernodecanarias.org/sanidad/scs/tematica.jsp?idCarpeta=381a58ec-a15a-11e9-a502-d7333c007c29</v>
      </c>
      <c r="D134" s="99" t="s">
        <v>150</v>
      </c>
      <c r="E134" s="73" t="str">
        <f aca="false">IF(D134&lt;&gt;"",IF(AND(B134&lt;&gt;"",C134&lt;&gt;""),"","ERR"),"")</f>
        <v/>
      </c>
      <c r="F134" s="106" t="n">
        <f aca="true">COUNTIF($D133:INDIRECT("$D" &amp;  SUM(ROW()-1,'03.Muestra'!$D$45)-1),F133)</f>
        <v>0</v>
      </c>
      <c r="G134" s="106" t="n">
        <f aca="true">COUNTIF($D133:INDIRECT("$D" &amp;  SUM(ROW()-1,'03.Muestra'!$D$45)-1),G133)</f>
        <v>0</v>
      </c>
      <c r="H134" s="106" t="n">
        <f aca="true">COUNTIF($D133:INDIRECT("$D" &amp;  SUM(ROW()-1,'03.Muestra'!$D$45)-1),H133)</f>
        <v>10</v>
      </c>
      <c r="I134" s="106" t="n">
        <f aca="true">COUNTIF($D133:INDIRECT("$D" &amp;  SUM(ROW()-1,'03.Muestra'!$D$45)-1),I133)</f>
        <v>0</v>
      </c>
      <c r="J134" s="106" t="n">
        <f aca="true">COUNTIF($D133:INDIRECT("$D" &amp;  SUM(ROW()-1,'03.Muestra'!$D$45)-1),J133)</f>
        <v>0</v>
      </c>
      <c r="K134" s="106" t="n">
        <f aca="true">IF('03.Muestra'!$D$45=0,0,COUNTBLANK($D133:INDIRECT("$D" &amp;  SUM(ROW()-1,'03.Muestra'!$D$45)-1)))</f>
        <v>0</v>
      </c>
      <c r="L134" s="16"/>
      <c r="M134" s="16"/>
      <c r="N134" s="16"/>
      <c r="O134" s="16"/>
      <c r="P134" s="16"/>
      <c r="Q134" s="16"/>
      <c r="R134" s="16"/>
      <c r="S134" s="16"/>
      <c r="T134" s="16"/>
      <c r="U134" s="16"/>
      <c r="V134" s="16"/>
      <c r="W134" s="16"/>
      <c r="X134" s="16"/>
      <c r="Y134" s="16"/>
    </row>
    <row r="135" customFormat="false" ht="12" hidden="false" customHeight="true" outlineLevel="0" collapsed="false">
      <c r="B135" s="98" t="str">
        <f aca="false">IF( ISBLANK('03.Muestra'!$C10),"",'03.Muestra'!$C10)</f>
        <v>Vacunación frente Covid-19</v>
      </c>
      <c r="C135" s="98" t="str">
        <f aca="false">IF( ISBLANK('03.Muestra'!$E10),"",'03.Muestra'!$E10)</f>
        <v>https://www3.gobiernodecanarias.org/sanidad/scs/contenidoGenerico.jsp?idDocument=c6332147-5728-11eb-8a2c-c902a217e6a5&amp;idCarpeta=e01092c2-7d66-11ea-871d-cb574c2473a4</v>
      </c>
      <c r="D135" s="99" t="s">
        <v>150</v>
      </c>
      <c r="E135" s="73" t="str">
        <f aca="false">IF(D135&lt;&gt;"",IF(AND(B135&lt;&gt;"",C135&lt;&gt;""),"","ERR"),"")</f>
        <v/>
      </c>
      <c r="F135" s="0"/>
      <c r="G135" s="16"/>
      <c r="H135" s="16"/>
      <c r="I135" s="16"/>
      <c r="J135" s="16"/>
      <c r="K135" s="16"/>
      <c r="L135" s="16"/>
      <c r="M135" s="16"/>
      <c r="N135" s="16"/>
      <c r="O135" s="16"/>
      <c r="P135" s="16"/>
      <c r="Q135" s="16"/>
      <c r="R135" s="16"/>
      <c r="S135" s="16"/>
      <c r="T135" s="16"/>
      <c r="U135" s="16"/>
      <c r="V135" s="16"/>
      <c r="W135" s="16"/>
      <c r="X135" s="16"/>
      <c r="Y135" s="16"/>
    </row>
    <row r="136" customFormat="false" ht="12" hidden="false" customHeight="true" outlineLevel="0" collapsed="false">
      <c r="B136" s="98" t="str">
        <f aca="false">IF( ISBLANK('03.Muestra'!$C11),"",'03.Muestra'!$C11)</f>
        <v>SCS-Registro de centros</v>
      </c>
      <c r="C136" s="98" t="str">
        <f aca="false">IF( ISBLANK('03.Muestra'!$E11),"",'03.Muestra'!$E11)</f>
        <v>https://www3.gobiernodecanarias.org/sanidad/scs/RegistroCentros/DoLoad</v>
      </c>
      <c r="D136" s="99" t="s">
        <v>150</v>
      </c>
      <c r="E136" s="73" t="str">
        <f aca="false">IF(D136&lt;&gt;"",IF(AND(B136&lt;&gt;"",C136&lt;&gt;""),"","ERR"),"")</f>
        <v/>
      </c>
      <c r="F136" s="0"/>
      <c r="G136" s="16"/>
      <c r="H136" s="16"/>
      <c r="I136" s="16"/>
      <c r="J136" s="16"/>
      <c r="K136" s="16"/>
      <c r="L136" s="16"/>
      <c r="M136" s="16"/>
      <c r="N136" s="16"/>
      <c r="O136" s="16"/>
      <c r="P136" s="16"/>
      <c r="Q136" s="16"/>
      <c r="R136" s="16"/>
      <c r="S136" s="16"/>
      <c r="T136" s="16"/>
      <c r="U136" s="16"/>
      <c r="V136" s="16"/>
      <c r="W136" s="16"/>
      <c r="X136" s="16"/>
      <c r="Y136" s="16"/>
    </row>
    <row r="137" customFormat="false" ht="12" hidden="false" customHeight="true" outlineLevel="0" collapsed="false">
      <c r="B137" s="98" t="str">
        <f aca="false">IF( ISBLANK('03.Muestra'!$C12),"",'03.Muestra'!$C12)</f>
        <v>MiAutoTestCovid</v>
      </c>
      <c r="C137" s="98" t="str">
        <f aca="false">IF( ISBLANK('03.Muestra'!$E12),"",'03.Muestra'!$E12)</f>
        <v>https://www3.gobiernodecanarias.org/sanidad/scs/Miautotestcovid/</v>
      </c>
      <c r="D137" s="99" t="s">
        <v>150</v>
      </c>
      <c r="E137" s="73" t="str">
        <f aca="false">IF(D137&lt;&gt;"",IF(AND(B137&lt;&gt;"",C137&lt;&gt;""),"","ERR"),"")</f>
        <v/>
      </c>
      <c r="F137" s="0"/>
      <c r="G137" s="16"/>
      <c r="H137" s="16"/>
      <c r="I137" s="16"/>
      <c r="J137" s="16"/>
      <c r="K137" s="16"/>
      <c r="L137" s="16"/>
      <c r="M137" s="16"/>
      <c r="N137" s="16"/>
      <c r="O137" s="16"/>
      <c r="P137" s="16"/>
      <c r="Q137" s="16"/>
      <c r="R137" s="16"/>
      <c r="S137" s="16"/>
      <c r="T137" s="16"/>
      <c r="U137" s="16"/>
      <c r="V137" s="16"/>
      <c r="W137" s="16"/>
      <c r="X137" s="16"/>
      <c r="Y137" s="16"/>
    </row>
    <row r="138" customFormat="false" ht="12" hidden="false" customHeight="true" outlineLevel="0" collapsed="false">
      <c r="B138" s="98" t="str">
        <f aca="false">IF( ISBLANK('03.Muestra'!$C13),"",'03.Muestra'!$C13)</f>
        <v>Informes epidemiológicos</v>
      </c>
      <c r="C138" s="98" t="str">
        <f aca="false">IF( ISBLANK('03.Muestra'!$E13),"",'03.Muestra'!$E13)</f>
        <v>https://www3.gobiernodecanarias.org/sanidad/scs/contenidoGenerico.jsp?idDocument=83670f95-f738-11ea-8b38-0997195c2925&amp;idCarpeta=e01092c2-7d66-11ea-871d-cb574c2473a4</v>
      </c>
      <c r="D138" s="99" t="s">
        <v>150</v>
      </c>
      <c r="E138" s="73" t="str">
        <f aca="false">IF(D138&lt;&gt;"",IF(AND(B138&lt;&gt;"",C138&lt;&gt;""),"","ERR"),"")</f>
        <v/>
      </c>
      <c r="F138" s="0"/>
      <c r="G138" s="16"/>
      <c r="H138" s="16"/>
      <c r="I138" s="16"/>
      <c r="J138" s="16"/>
      <c r="K138" s="16"/>
      <c r="L138" s="16"/>
      <c r="M138" s="16"/>
      <c r="N138" s="16"/>
      <c r="O138" s="16"/>
      <c r="P138" s="16"/>
      <c r="Q138" s="16"/>
      <c r="R138" s="16"/>
      <c r="S138" s="16"/>
      <c r="T138" s="16"/>
      <c r="U138" s="16"/>
      <c r="V138" s="16"/>
      <c r="W138" s="16"/>
      <c r="X138" s="16"/>
      <c r="Y138" s="16"/>
    </row>
    <row r="139" customFormat="false" ht="12" hidden="false" customHeight="true" outlineLevel="0" collapsed="false">
      <c r="B139" s="98" t="str">
        <f aca="false">IF( ISBLANK('03.Muestra'!$C14),"",'03.Muestra'!$C14)</f>
        <v>Mapa Sanitario</v>
      </c>
      <c r="C139" s="98" t="str">
        <f aca="false">IF( ISBLANK('03.Muestra'!$E14),"",'03.Muestra'!$E14)</f>
        <v>https://www3.gobiernodecanarias.org/sanidad/scs/mapa.jsp?idDocument=f1272534-b1e0-11e0-8086-e35e241032d3&amp;idCarpeta=75cf3520-ab2b-11dd-970d-d73a0633ac17</v>
      </c>
      <c r="D139" s="99" t="s">
        <v>150</v>
      </c>
      <c r="E139" s="73" t="str">
        <f aca="false">IF(D139&lt;&gt;"",IF(AND(B139&lt;&gt;"",C139&lt;&gt;""),"","ERR"),"")</f>
        <v/>
      </c>
      <c r="F139" s="16"/>
      <c r="G139" s="16"/>
      <c r="H139" s="16"/>
      <c r="I139" s="16"/>
      <c r="J139" s="16"/>
      <c r="K139" s="16"/>
      <c r="L139" s="16"/>
      <c r="M139" s="16"/>
      <c r="N139" s="16"/>
      <c r="O139" s="16"/>
      <c r="P139" s="16"/>
      <c r="Q139" s="16"/>
      <c r="R139" s="16"/>
      <c r="S139" s="16"/>
      <c r="T139" s="16"/>
      <c r="U139" s="16"/>
      <c r="V139" s="16"/>
      <c r="W139" s="16"/>
      <c r="X139" s="16"/>
      <c r="Y139" s="16"/>
    </row>
    <row r="140" customFormat="false" ht="12" hidden="false" customHeight="true" outlineLevel="0" collapsed="false">
      <c r="B140" s="98" t="str">
        <f aca="false">IF( ISBLANK('03.Muestra'!$C15),"",'03.Muestra'!$C15)</f>
        <v>gaptfformacion</v>
      </c>
      <c r="C140" s="98" t="str">
        <f aca="false">IF( ISBLANK('03.Muestra'!$E15),"",'03.Muestra'!$E15)</f>
        <v>https://www3.gobiernodecanarias.org/scs/gaptfformacion/</v>
      </c>
      <c r="D140" s="99" t="s">
        <v>150</v>
      </c>
      <c r="E140" s="73" t="str">
        <f aca="false">IF(D140&lt;&gt;"",IF(AND(B140&lt;&gt;"",C140&lt;&gt;""),"","ERR"),"")</f>
        <v/>
      </c>
      <c r="F140" s="16"/>
      <c r="G140" s="16"/>
      <c r="H140" s="16"/>
      <c r="I140" s="16"/>
      <c r="J140" s="16"/>
      <c r="K140" s="16"/>
      <c r="L140" s="16"/>
      <c r="M140" s="16"/>
      <c r="N140" s="16"/>
      <c r="O140" s="16"/>
      <c r="P140" s="16"/>
      <c r="Q140" s="16"/>
      <c r="R140" s="16"/>
      <c r="S140" s="16"/>
      <c r="T140" s="16"/>
      <c r="U140" s="16"/>
      <c r="V140" s="16"/>
      <c r="W140" s="16"/>
      <c r="X140" s="16"/>
      <c r="Y140" s="16"/>
    </row>
    <row r="141" customFormat="false" ht="12" hidden="false" customHeight="true" outlineLevel="0" collapsed="false">
      <c r="B141" s="98" t="str">
        <f aca="false">IF( ISBLANK('03.Muestra'!$C16),"",'03.Muestra'!$C16)</f>
        <v>Tarjeta Sanitaria</v>
      </c>
      <c r="C141" s="98" t="str">
        <f aca="false">IF( ISBLANK('03.Muestra'!$E16),"",'03.Muestra'!$E16)</f>
        <v>https://www3.gobiernodecanarias.org/sanidad/scs/contenidoGenerico.jsp?idDocument=9090ca1f-a9bb-11de-ae50-15aa3b9230b7&amp;idCarpeta=ae273cd1-b385-11e9-82f7-8d5cff9227e6</v>
      </c>
      <c r="D141" s="99" t="s">
        <v>150</v>
      </c>
      <c r="E141" s="73" t="str">
        <f aca="false">IF(D141&lt;&gt;"",IF(AND(B141&lt;&gt;"",C141&lt;&gt;""),"","ERR"),"")</f>
        <v/>
      </c>
      <c r="F141" s="16"/>
      <c r="G141" s="16"/>
      <c r="H141" s="16"/>
      <c r="I141" s="16"/>
      <c r="J141" s="16"/>
      <c r="K141" s="16"/>
      <c r="L141" s="16"/>
      <c r="M141" s="16"/>
      <c r="N141" s="16"/>
      <c r="O141" s="16"/>
      <c r="P141" s="16"/>
      <c r="Q141" s="16"/>
      <c r="R141" s="16"/>
      <c r="S141" s="16"/>
      <c r="T141" s="16"/>
      <c r="U141" s="16"/>
      <c r="V141" s="16"/>
      <c r="W141" s="16"/>
      <c r="X141" s="16"/>
      <c r="Y141" s="16"/>
    </row>
    <row r="142" customFormat="false" ht="12" hidden="false" customHeight="true" outlineLevel="0" collapsed="false">
      <c r="B142" s="98" t="str">
        <f aca="false">IF( ISBLANK('03.Muestra'!$C17),"",'03.Muestra'!$C17)</f>
        <v>Mapa Playas</v>
      </c>
      <c r="C142" s="98" t="str">
        <f aca="false">IF( ISBLANK('03.Muestra'!$E17),"",'03.Muestra'!$E17)</f>
        <v>https://www3.gobiernodecanarias.org/sanidad/scs/mapa.jsp?idDocument=0200b78a-a2fa-11e0-9610-f1717f4d08a3&amp;idCarpeta=75cf3520-ab2b-11dd-970d-d73a0633ac17</v>
      </c>
      <c r="D142" s="99" t="s">
        <v>150</v>
      </c>
      <c r="E142" s="73" t="str">
        <f aca="false">IF(D142&lt;&gt;"",IF(AND(B142&lt;&gt;"",C142&lt;&gt;""),"","ERR"),"")</f>
        <v/>
      </c>
      <c r="F142" s="16"/>
      <c r="G142" s="16"/>
      <c r="H142" s="16"/>
      <c r="I142" s="16"/>
      <c r="J142" s="16"/>
      <c r="K142" s="16"/>
      <c r="L142" s="16"/>
      <c r="M142" s="16"/>
      <c r="N142" s="16"/>
      <c r="O142" s="16"/>
      <c r="P142" s="16"/>
      <c r="Q142" s="16"/>
      <c r="R142" s="16"/>
      <c r="S142" s="16"/>
      <c r="T142" s="16"/>
      <c r="U142" s="16"/>
      <c r="V142" s="16"/>
      <c r="W142" s="16"/>
      <c r="X142" s="16"/>
      <c r="Y142" s="16"/>
    </row>
    <row r="143" customFormat="false" ht="12" hidden="false" customHeight="true" outlineLevel="0" collapsed="false">
      <c r="B143" s="98" t="str">
        <f aca="false">IF( ISBLANK('03.Muestra'!$C18),"",'03.Muestra'!$C18)</f>
        <v/>
      </c>
      <c r="C143" s="98" t="str">
        <f aca="false">IF( ISBLANK('03.Muestra'!$E18),"",'03.Muestra'!$E18)</f>
        <v/>
      </c>
      <c r="D143" s="99" t="str">
        <f aca="false">IF(AND(B143&lt;&gt;"",C143&lt;&gt;""),"N/T","")</f>
        <v/>
      </c>
      <c r="E143" s="73" t="str">
        <f aca="false">IF(D143&lt;&gt;"",IF(AND(B143&lt;&gt;"",C143&lt;&gt;""),"","ERR"),"")</f>
        <v/>
      </c>
      <c r="F143" s="16"/>
      <c r="G143" s="16"/>
      <c r="H143" s="16"/>
      <c r="I143" s="16"/>
      <c r="J143" s="16"/>
      <c r="K143" s="16"/>
      <c r="L143" s="16"/>
      <c r="M143" s="16"/>
      <c r="N143" s="16"/>
      <c r="O143" s="16"/>
      <c r="P143" s="16"/>
      <c r="Q143" s="16"/>
      <c r="R143" s="16"/>
      <c r="S143" s="16"/>
      <c r="T143" s="16"/>
      <c r="U143" s="16"/>
      <c r="V143" s="16"/>
      <c r="W143" s="16"/>
      <c r="X143" s="16"/>
      <c r="Y143" s="16"/>
    </row>
    <row r="144" customFormat="false" ht="12" hidden="false" customHeight="true" outlineLevel="0" collapsed="false">
      <c r="B144" s="98" t="str">
        <f aca="false">IF( ISBLANK('03.Muestra'!$C19),"",'03.Muestra'!$C19)</f>
        <v/>
      </c>
      <c r="C144" s="98" t="str">
        <f aca="false">IF( ISBLANK('03.Muestra'!$E19),"",'03.Muestra'!$E19)</f>
        <v/>
      </c>
      <c r="D144" s="99" t="str">
        <f aca="false">IF(AND(B144&lt;&gt;"",C144&lt;&gt;""),"N/T","")</f>
        <v/>
      </c>
      <c r="E144" s="73" t="str">
        <f aca="false">IF(D144&lt;&gt;"",IF(AND(B144&lt;&gt;"",C144&lt;&gt;""),"","ERR"),"")</f>
        <v/>
      </c>
      <c r="F144" s="16"/>
      <c r="G144" s="16"/>
      <c r="H144" s="16"/>
      <c r="I144" s="16"/>
      <c r="J144" s="16"/>
      <c r="K144" s="16"/>
      <c r="L144" s="16"/>
      <c r="M144" s="16"/>
      <c r="N144" s="16"/>
      <c r="O144" s="16"/>
      <c r="P144" s="16"/>
      <c r="Q144" s="16"/>
      <c r="R144" s="16"/>
      <c r="S144" s="16"/>
      <c r="T144" s="16"/>
      <c r="U144" s="16"/>
      <c r="V144" s="16"/>
      <c r="W144" s="16"/>
      <c r="X144" s="16"/>
      <c r="Y144" s="16"/>
    </row>
    <row r="145" customFormat="false" ht="14" hidden="false" customHeight="true" outlineLevel="0" collapsed="false">
      <c r="B145" s="98" t="str">
        <f aca="false">IF( ISBLANK('03.Muestra'!$C20),"",'03.Muestra'!$C20)</f>
        <v/>
      </c>
      <c r="C145" s="98" t="str">
        <f aca="false">IF( ISBLANK('03.Muestra'!$E20),"",'03.Muestra'!$E20)</f>
        <v/>
      </c>
      <c r="D145" s="99" t="str">
        <f aca="false">IF(AND(B145&lt;&gt;"",C145&lt;&gt;""),"N/T","")</f>
        <v/>
      </c>
      <c r="E145" s="73" t="str">
        <f aca="false">IF(D145&lt;&gt;"",IF(AND(B145&lt;&gt;"",C145&lt;&gt;""),"","ERR"),"")</f>
        <v/>
      </c>
      <c r="F145" s="16"/>
      <c r="G145" s="16"/>
      <c r="H145" s="16"/>
      <c r="I145" s="16"/>
      <c r="J145" s="16"/>
      <c r="K145" s="16"/>
      <c r="L145" s="16"/>
      <c r="M145" s="16"/>
      <c r="N145" s="16"/>
      <c r="O145" s="16"/>
      <c r="P145" s="16"/>
      <c r="Q145" s="16"/>
      <c r="R145" s="16"/>
      <c r="S145" s="16"/>
      <c r="T145" s="16"/>
      <c r="U145" s="16"/>
      <c r="V145" s="16"/>
      <c r="W145" s="16"/>
      <c r="X145" s="16"/>
      <c r="Y145" s="16"/>
    </row>
    <row r="146" customFormat="false" ht="14" hidden="false" customHeight="true" outlineLevel="0" collapsed="false">
      <c r="B146" s="98" t="str">
        <f aca="false">IF( ISBLANK('03.Muestra'!$C21),"",'03.Muestra'!$C21)</f>
        <v/>
      </c>
      <c r="C146" s="98" t="str">
        <f aca="false">IF( ISBLANK('03.Muestra'!$E21),"",'03.Muestra'!$E21)</f>
        <v/>
      </c>
      <c r="D146" s="99" t="str">
        <f aca="false">IF(AND(B146&lt;&gt;"",C146&lt;&gt;""),"N/T","")</f>
        <v/>
      </c>
      <c r="E146" s="73" t="str">
        <f aca="false">IF(D146&lt;&gt;"",IF(AND(B146&lt;&gt;"",C146&lt;&gt;""),"","ERR"),"")</f>
        <v/>
      </c>
      <c r="F146" s="16"/>
      <c r="G146" s="16"/>
      <c r="H146" s="16"/>
      <c r="I146" s="16"/>
      <c r="J146" s="16"/>
      <c r="K146" s="16"/>
      <c r="L146" s="16"/>
      <c r="M146" s="16"/>
      <c r="N146" s="16"/>
      <c r="O146" s="16"/>
      <c r="P146" s="16"/>
      <c r="Q146" s="16"/>
      <c r="R146" s="16"/>
      <c r="S146" s="16"/>
      <c r="T146" s="16"/>
      <c r="U146" s="16"/>
      <c r="V146" s="16"/>
      <c r="W146" s="16"/>
      <c r="X146" s="16"/>
      <c r="Y146" s="16"/>
    </row>
    <row r="147" customFormat="false" ht="14" hidden="false" customHeight="true" outlineLevel="0" collapsed="false">
      <c r="B147" s="98" t="str">
        <f aca="false">IF( ISBLANK('03.Muestra'!$C22),"",'03.Muestra'!$C22)</f>
        <v/>
      </c>
      <c r="C147" s="98" t="str">
        <f aca="false">IF( ISBLANK('03.Muestra'!$E22),"",'03.Muestra'!$E22)</f>
        <v/>
      </c>
      <c r="D147" s="99" t="str">
        <f aca="false">IF(AND(B147&lt;&gt;"",C147&lt;&gt;""),"N/T","")</f>
        <v/>
      </c>
      <c r="E147" s="73" t="str">
        <f aca="false">IF(D147&lt;&gt;"",IF(AND(B147&lt;&gt;"",C147&lt;&gt;""),"","ERR"),"")</f>
        <v/>
      </c>
      <c r="F147" s="16"/>
      <c r="G147" s="16"/>
      <c r="H147" s="16"/>
      <c r="I147" s="16"/>
      <c r="J147" s="16"/>
      <c r="K147" s="16"/>
      <c r="L147" s="16"/>
      <c r="M147" s="16"/>
      <c r="N147" s="16"/>
      <c r="O147" s="16"/>
      <c r="P147" s="16"/>
      <c r="Q147" s="16"/>
      <c r="R147" s="16"/>
      <c r="S147" s="16"/>
      <c r="T147" s="16"/>
      <c r="U147" s="16"/>
      <c r="V147" s="16"/>
      <c r="W147" s="16"/>
      <c r="X147" s="16"/>
      <c r="Y147" s="16"/>
    </row>
    <row r="148" customFormat="false" ht="14" hidden="false" customHeight="true" outlineLevel="0" collapsed="false">
      <c r="B148" s="98" t="str">
        <f aca="false">IF( ISBLANK('03.Muestra'!$C23),"",'03.Muestra'!$C23)</f>
        <v/>
      </c>
      <c r="C148" s="98" t="str">
        <f aca="false">IF( ISBLANK('03.Muestra'!$E23),"",'03.Muestra'!$E23)</f>
        <v/>
      </c>
      <c r="D148" s="99" t="str">
        <f aca="false">IF(AND(B148&lt;&gt;"",C148&lt;&gt;""),"N/T","")</f>
        <v/>
      </c>
      <c r="E148" s="73" t="str">
        <f aca="false">IF(D148&lt;&gt;"",IF(AND(B148&lt;&gt;"",C148&lt;&gt;""),"","ERR"),"")</f>
        <v/>
      </c>
      <c r="F148" s="16"/>
      <c r="G148" s="16"/>
      <c r="H148" s="16"/>
      <c r="I148" s="16"/>
      <c r="J148" s="16"/>
      <c r="K148" s="16"/>
      <c r="L148" s="16"/>
      <c r="M148" s="16"/>
      <c r="N148" s="16"/>
      <c r="O148" s="16"/>
      <c r="P148" s="16"/>
      <c r="Q148" s="16"/>
      <c r="R148" s="16"/>
      <c r="S148" s="16"/>
      <c r="T148" s="16"/>
      <c r="U148" s="16"/>
      <c r="V148" s="16"/>
      <c r="W148" s="16"/>
      <c r="X148" s="16"/>
      <c r="Y148" s="16"/>
    </row>
    <row r="149" customFormat="false" ht="14" hidden="false" customHeight="true" outlineLevel="0" collapsed="false">
      <c r="B149" s="98" t="str">
        <f aca="false">IF( ISBLANK('03.Muestra'!$C24),"",'03.Muestra'!$C24)</f>
        <v/>
      </c>
      <c r="C149" s="98" t="str">
        <f aca="false">IF( ISBLANK('03.Muestra'!$E24),"",'03.Muestra'!$E24)</f>
        <v/>
      </c>
      <c r="D149" s="99" t="str">
        <f aca="false">IF(AND(B149&lt;&gt;"",C149&lt;&gt;""),"N/T","")</f>
        <v/>
      </c>
      <c r="E149" s="73" t="str">
        <f aca="false">IF(D149&lt;&gt;"",IF(AND(B149&lt;&gt;"",C149&lt;&gt;""),"","ERR"),"")</f>
        <v/>
      </c>
      <c r="F149" s="16"/>
      <c r="G149" s="16"/>
      <c r="H149" s="16"/>
      <c r="I149" s="16"/>
      <c r="J149" s="16"/>
      <c r="K149" s="16"/>
      <c r="L149" s="16"/>
      <c r="M149" s="16"/>
      <c r="N149" s="16"/>
      <c r="O149" s="16"/>
      <c r="P149" s="16"/>
      <c r="Q149" s="16"/>
      <c r="R149" s="16"/>
      <c r="S149" s="16"/>
      <c r="T149" s="16"/>
      <c r="U149" s="16"/>
      <c r="V149" s="16"/>
      <c r="W149" s="16"/>
      <c r="X149" s="16"/>
      <c r="Y149" s="16"/>
    </row>
    <row r="150" customFormat="false" ht="14" hidden="false" customHeight="true" outlineLevel="0" collapsed="false">
      <c r="B150" s="98" t="str">
        <f aca="false">IF( ISBLANK('03.Muestra'!$C25),"",'03.Muestra'!$C25)</f>
        <v/>
      </c>
      <c r="C150" s="98" t="str">
        <f aca="false">IF( ISBLANK('03.Muestra'!$E25),"",'03.Muestra'!$E25)</f>
        <v/>
      </c>
      <c r="D150" s="99" t="str">
        <f aca="false">IF(AND(B150&lt;&gt;"",C150&lt;&gt;""),"N/T","")</f>
        <v/>
      </c>
      <c r="E150" s="73" t="str">
        <f aca="false">IF(D150&lt;&gt;"",IF(AND(B150&lt;&gt;"",C150&lt;&gt;""),"","ERR"),"")</f>
        <v/>
      </c>
      <c r="F150" s="16"/>
      <c r="G150" s="16"/>
      <c r="H150" s="16"/>
      <c r="I150" s="16"/>
      <c r="J150" s="16"/>
      <c r="K150" s="16"/>
      <c r="L150" s="16"/>
      <c r="M150" s="16"/>
      <c r="N150" s="16"/>
      <c r="O150" s="16"/>
      <c r="P150" s="16"/>
      <c r="Q150" s="16"/>
      <c r="R150" s="16"/>
      <c r="S150" s="16"/>
      <c r="T150" s="16"/>
      <c r="U150" s="16"/>
      <c r="V150" s="16"/>
      <c r="W150" s="16"/>
      <c r="X150" s="16"/>
      <c r="Y150" s="16"/>
    </row>
    <row r="151" customFormat="false" ht="14" hidden="false" customHeight="true" outlineLevel="0" collapsed="false">
      <c r="B151" s="98" t="str">
        <f aca="false">IF( ISBLANK('03.Muestra'!$C26),"",'03.Muestra'!$C26)</f>
        <v/>
      </c>
      <c r="C151" s="98" t="str">
        <f aca="false">IF( ISBLANK('03.Muestra'!$E26),"",'03.Muestra'!$E26)</f>
        <v/>
      </c>
      <c r="D151" s="99" t="str">
        <f aca="false">IF(AND(B151&lt;&gt;"",C151&lt;&gt;""),"N/T","")</f>
        <v/>
      </c>
      <c r="E151" s="73" t="str">
        <f aca="false">IF(D151&lt;&gt;"",IF(AND(B151&lt;&gt;"",C151&lt;&gt;""),"","ERR"),"")</f>
        <v/>
      </c>
      <c r="F151" s="16"/>
      <c r="G151" s="16"/>
      <c r="H151" s="16"/>
      <c r="I151" s="16"/>
      <c r="J151" s="16"/>
      <c r="K151" s="16"/>
      <c r="L151" s="16"/>
      <c r="M151" s="16"/>
      <c r="N151" s="16"/>
      <c r="O151" s="16"/>
      <c r="P151" s="16"/>
      <c r="Q151" s="16"/>
      <c r="R151" s="16"/>
      <c r="S151" s="16"/>
      <c r="T151" s="16"/>
      <c r="U151" s="16"/>
      <c r="V151" s="16"/>
      <c r="W151" s="16"/>
      <c r="X151" s="16"/>
      <c r="Y151" s="16"/>
    </row>
    <row r="152" customFormat="false" ht="14" hidden="false" customHeight="true" outlineLevel="0" collapsed="false">
      <c r="B152" s="98" t="str">
        <f aca="false">IF( ISBLANK('03.Muestra'!$C27),"",'03.Muestra'!$C27)</f>
        <v/>
      </c>
      <c r="C152" s="98" t="str">
        <f aca="false">IF( ISBLANK('03.Muestra'!$E27),"",'03.Muestra'!$E27)</f>
        <v/>
      </c>
      <c r="D152" s="99" t="str">
        <f aca="false">IF(AND(B152&lt;&gt;"",C152&lt;&gt;""),"N/T","")</f>
        <v/>
      </c>
      <c r="E152" s="73" t="str">
        <f aca="false">IF(D152&lt;&gt;"",IF(AND(B152&lt;&gt;"",C152&lt;&gt;""),"","ERR"),"")</f>
        <v/>
      </c>
      <c r="F152" s="16"/>
      <c r="G152" s="16"/>
      <c r="H152" s="16"/>
      <c r="I152" s="16"/>
      <c r="J152" s="16"/>
      <c r="K152" s="16"/>
      <c r="L152" s="16"/>
      <c r="M152" s="16"/>
      <c r="N152" s="16"/>
      <c r="O152" s="16"/>
      <c r="P152" s="16"/>
      <c r="Q152" s="16"/>
      <c r="R152" s="16"/>
      <c r="S152" s="16"/>
      <c r="T152" s="16"/>
      <c r="U152" s="16"/>
      <c r="V152" s="16"/>
      <c r="W152" s="16"/>
      <c r="X152" s="16"/>
      <c r="Y152" s="16"/>
    </row>
    <row r="153" customFormat="false" ht="14" hidden="false" customHeight="true" outlineLevel="0" collapsed="false">
      <c r="B153" s="98" t="str">
        <f aca="false">IF( ISBLANK('03.Muestra'!$C28),"",'03.Muestra'!$C28)</f>
        <v/>
      </c>
      <c r="C153" s="98" t="str">
        <f aca="false">IF( ISBLANK('03.Muestra'!$E28),"",'03.Muestra'!$E28)</f>
        <v/>
      </c>
      <c r="D153" s="99" t="str">
        <f aca="false">IF(AND(B153&lt;&gt;"",C153&lt;&gt;""),"N/T","")</f>
        <v/>
      </c>
      <c r="E153" s="73" t="str">
        <f aca="false">IF(D153&lt;&gt;"",IF(AND(B153&lt;&gt;"",C153&lt;&gt;""),"","ERR"),"")</f>
        <v/>
      </c>
      <c r="F153" s="16"/>
      <c r="G153" s="16"/>
      <c r="H153" s="16"/>
      <c r="I153" s="16"/>
      <c r="J153" s="16"/>
      <c r="K153" s="16"/>
      <c r="L153" s="16"/>
      <c r="M153" s="16"/>
      <c r="N153" s="16"/>
      <c r="O153" s="16"/>
      <c r="P153" s="16"/>
      <c r="Q153" s="16"/>
      <c r="R153" s="16"/>
      <c r="S153" s="16"/>
      <c r="T153" s="16"/>
      <c r="U153" s="16"/>
      <c r="V153" s="16"/>
      <c r="W153" s="16"/>
      <c r="X153" s="16"/>
      <c r="Y153" s="16"/>
    </row>
    <row r="154" customFormat="false" ht="14" hidden="false" customHeight="true" outlineLevel="0" collapsed="false">
      <c r="B154" s="98" t="str">
        <f aca="false">IF( ISBLANK('03.Muestra'!$C29),"",'03.Muestra'!$C29)</f>
        <v/>
      </c>
      <c r="C154" s="98" t="str">
        <f aca="false">IF( ISBLANK('03.Muestra'!$E29),"",'03.Muestra'!$E29)</f>
        <v/>
      </c>
      <c r="D154" s="99" t="str">
        <f aca="false">IF(AND(B154&lt;&gt;"",C154&lt;&gt;""),"N/T","")</f>
        <v/>
      </c>
      <c r="E154" s="73" t="str">
        <f aca="false">IF(D154&lt;&gt;"",IF(AND(B154&lt;&gt;"",C154&lt;&gt;""),"","ERR"),"")</f>
        <v/>
      </c>
      <c r="F154" s="16"/>
      <c r="G154" s="16"/>
      <c r="H154" s="16"/>
      <c r="I154" s="16"/>
      <c r="J154" s="16"/>
      <c r="K154" s="16"/>
      <c r="L154" s="16"/>
      <c r="M154" s="16"/>
      <c r="N154" s="16"/>
      <c r="O154" s="16"/>
      <c r="P154" s="16"/>
      <c r="Q154" s="16"/>
      <c r="R154" s="16"/>
      <c r="S154" s="16"/>
      <c r="T154" s="16"/>
      <c r="U154" s="16"/>
      <c r="V154" s="16"/>
      <c r="W154" s="16"/>
      <c r="X154" s="16"/>
      <c r="Y154" s="16"/>
    </row>
    <row r="155" customFormat="false" ht="14" hidden="false" customHeight="true" outlineLevel="0" collapsed="false">
      <c r="B155" s="98" t="str">
        <f aca="false">IF( ISBLANK('03.Muestra'!$C30),"",'03.Muestra'!$C30)</f>
        <v/>
      </c>
      <c r="C155" s="98" t="str">
        <f aca="false">IF( ISBLANK('03.Muestra'!$E30),"",'03.Muestra'!$E30)</f>
        <v/>
      </c>
      <c r="D155" s="99" t="str">
        <f aca="false">IF(AND(B155&lt;&gt;"",C155&lt;&gt;""),"N/T","")</f>
        <v/>
      </c>
      <c r="E155" s="73" t="str">
        <f aca="false">IF(D155&lt;&gt;"",IF(AND(B155&lt;&gt;"",C155&lt;&gt;""),"","ERR"),"")</f>
        <v/>
      </c>
      <c r="F155" s="16"/>
      <c r="G155" s="16"/>
      <c r="H155" s="16"/>
      <c r="I155" s="16"/>
      <c r="J155" s="16"/>
      <c r="K155" s="16"/>
      <c r="L155" s="16"/>
      <c r="M155" s="16"/>
      <c r="N155" s="16"/>
      <c r="O155" s="16"/>
      <c r="P155" s="16"/>
      <c r="Q155" s="16"/>
      <c r="R155" s="16"/>
      <c r="S155" s="16"/>
      <c r="T155" s="16"/>
      <c r="U155" s="16"/>
      <c r="V155" s="16"/>
      <c r="W155" s="16"/>
      <c r="X155" s="16"/>
      <c r="Y155" s="16"/>
    </row>
    <row r="156" customFormat="false" ht="12" hidden="false" customHeight="true" outlineLevel="0" collapsed="false">
      <c r="B156" s="98" t="str">
        <f aca="false">IF( ISBLANK('03.Muestra'!$C31),"",'03.Muestra'!$C31)</f>
        <v/>
      </c>
      <c r="C156" s="98" t="str">
        <f aca="false">IF( ISBLANK('03.Muestra'!$E31),"",'03.Muestra'!$E31)</f>
        <v/>
      </c>
      <c r="D156" s="99" t="str">
        <f aca="false">IF(AND(B156&lt;&gt;"",C156&lt;&gt;""),"N/T","")</f>
        <v/>
      </c>
      <c r="E156" s="73" t="str">
        <f aca="false">IF(D156&lt;&gt;"",IF(AND(B156&lt;&gt;"",C156&lt;&gt;""),"","ERR"),"")</f>
        <v/>
      </c>
      <c r="F156" s="16"/>
      <c r="G156" s="16"/>
      <c r="H156" s="16"/>
      <c r="I156" s="16"/>
      <c r="J156" s="16"/>
      <c r="K156" s="16"/>
      <c r="L156" s="16"/>
      <c r="M156" s="16"/>
      <c r="N156" s="16"/>
      <c r="O156" s="16"/>
      <c r="P156" s="16"/>
      <c r="Q156" s="16"/>
      <c r="R156" s="16"/>
      <c r="S156" s="16"/>
      <c r="T156" s="16"/>
      <c r="U156" s="16"/>
      <c r="V156" s="16"/>
      <c r="W156" s="16"/>
      <c r="X156" s="16"/>
      <c r="Y156" s="16"/>
    </row>
    <row r="157" customFormat="false" ht="12" hidden="false" customHeight="true" outlineLevel="0" collapsed="false">
      <c r="B157" s="98" t="str">
        <f aca="false">IF( ISBLANK('03.Muestra'!$C32),"",'03.Muestra'!$C32)</f>
        <v/>
      </c>
      <c r="C157" s="98" t="str">
        <f aca="false">IF( ISBLANK('03.Muestra'!$E32),"",'03.Muestra'!$E32)</f>
        <v/>
      </c>
      <c r="D157" s="99" t="str">
        <f aca="false">IF(AND(B157&lt;&gt;"",C157&lt;&gt;""),"N/T","")</f>
        <v/>
      </c>
      <c r="E157" s="73" t="str">
        <f aca="false">IF(D157&lt;&gt;"",IF(AND(B157&lt;&gt;"",C157&lt;&gt;""),"","ERR"),"")</f>
        <v/>
      </c>
      <c r="F157" s="16"/>
      <c r="G157" s="16"/>
      <c r="H157" s="16"/>
      <c r="I157" s="16"/>
      <c r="J157" s="16"/>
      <c r="K157" s="16"/>
      <c r="L157" s="16"/>
      <c r="M157" s="16"/>
      <c r="N157" s="16"/>
      <c r="O157" s="16"/>
      <c r="P157" s="16"/>
      <c r="Q157" s="16"/>
      <c r="R157" s="16"/>
      <c r="S157" s="16"/>
      <c r="T157" s="16"/>
      <c r="U157" s="16"/>
      <c r="V157" s="16"/>
      <c r="W157" s="16"/>
      <c r="X157" s="16"/>
      <c r="Y157" s="16"/>
    </row>
    <row r="158" customFormat="false" ht="12" hidden="false" customHeight="true" outlineLevel="0" collapsed="false">
      <c r="B158" s="98" t="str">
        <f aca="false">IF( ISBLANK('03.Muestra'!$C33),"",'03.Muestra'!$C33)</f>
        <v/>
      </c>
      <c r="C158" s="98" t="str">
        <f aca="false">IF( ISBLANK('03.Muestra'!$E33),"",'03.Muestra'!$E33)</f>
        <v/>
      </c>
      <c r="D158" s="99" t="str">
        <f aca="false">IF(AND(B158&lt;&gt;"",C158&lt;&gt;""),"N/T","")</f>
        <v/>
      </c>
      <c r="E158" s="73" t="str">
        <f aca="false">IF(D158&lt;&gt;"",IF(AND(B158&lt;&gt;"",C158&lt;&gt;""),"","ERR"),"")</f>
        <v/>
      </c>
      <c r="F158" s="16"/>
      <c r="G158" s="16"/>
      <c r="H158" s="16"/>
      <c r="I158" s="16"/>
      <c r="J158" s="16"/>
      <c r="K158" s="16"/>
      <c r="L158" s="16"/>
      <c r="M158" s="16"/>
      <c r="N158" s="16"/>
      <c r="O158" s="16"/>
      <c r="P158" s="16"/>
      <c r="Q158" s="16"/>
      <c r="R158" s="16"/>
      <c r="S158" s="16"/>
      <c r="T158" s="16"/>
      <c r="U158" s="16"/>
      <c r="V158" s="16"/>
      <c r="W158" s="16"/>
      <c r="X158" s="16"/>
      <c r="Y158" s="16"/>
    </row>
    <row r="159" customFormat="false" ht="12" hidden="false" customHeight="true" outlineLevel="0" collapsed="false">
      <c r="B159" s="98" t="str">
        <f aca="false">IF( ISBLANK('03.Muestra'!$C34),"",'03.Muestra'!$C34)</f>
        <v/>
      </c>
      <c r="C159" s="98" t="str">
        <f aca="false">IF( ISBLANK('03.Muestra'!$E34),"",'03.Muestra'!$E34)</f>
        <v/>
      </c>
      <c r="D159" s="99" t="str">
        <f aca="false">IF(AND(B159&lt;&gt;"",C159&lt;&gt;""),"N/T","")</f>
        <v/>
      </c>
      <c r="E159" s="73" t="str">
        <f aca="false">IF(D159&lt;&gt;"",IF(AND(B159&lt;&gt;"",C159&lt;&gt;""),"","ERR"),"")</f>
        <v/>
      </c>
      <c r="F159" s="16"/>
      <c r="G159" s="16"/>
      <c r="H159" s="16"/>
      <c r="I159" s="16"/>
      <c r="J159" s="16"/>
      <c r="K159" s="16"/>
      <c r="L159" s="16"/>
      <c r="M159" s="16"/>
      <c r="N159" s="16"/>
      <c r="O159" s="16"/>
      <c r="P159" s="16"/>
      <c r="Q159" s="16"/>
      <c r="R159" s="16"/>
      <c r="S159" s="16"/>
      <c r="T159" s="16"/>
      <c r="U159" s="16"/>
      <c r="V159" s="16"/>
      <c r="W159" s="16"/>
      <c r="X159" s="16"/>
      <c r="Y159" s="16"/>
    </row>
    <row r="160" customFormat="false" ht="12" hidden="false" customHeight="true" outlineLevel="0" collapsed="false">
      <c r="B160" s="98" t="str">
        <f aca="false">IF( ISBLANK('03.Muestra'!$C35),"",'03.Muestra'!$C35)</f>
        <v/>
      </c>
      <c r="C160" s="98" t="str">
        <f aca="false">IF( ISBLANK('03.Muestra'!$E35),"",'03.Muestra'!$E35)</f>
        <v/>
      </c>
      <c r="D160" s="99" t="str">
        <f aca="false">IF(AND(B160&lt;&gt;"",C160&lt;&gt;""),"N/T","")</f>
        <v/>
      </c>
      <c r="E160" s="73" t="str">
        <f aca="false">IF(D160&lt;&gt;"",IF(AND(B160&lt;&gt;"",C160&lt;&gt;""),"","ERR"),"")</f>
        <v/>
      </c>
      <c r="F160" s="0"/>
      <c r="G160" s="16"/>
      <c r="H160" s="16"/>
      <c r="I160" s="16"/>
      <c r="J160" s="16"/>
      <c r="K160" s="16"/>
      <c r="L160" s="16"/>
      <c r="M160" s="16"/>
      <c r="N160" s="16"/>
      <c r="O160" s="16"/>
      <c r="P160" s="16"/>
      <c r="Q160" s="16"/>
      <c r="R160" s="16"/>
      <c r="S160" s="16"/>
      <c r="T160" s="16"/>
      <c r="U160" s="16"/>
      <c r="V160" s="16"/>
      <c r="W160" s="16"/>
      <c r="X160" s="16"/>
      <c r="Y160" s="16"/>
    </row>
    <row r="161" customFormat="false" ht="12" hidden="false" customHeight="true" outlineLevel="0" collapsed="false">
      <c r="B161" s="98" t="str">
        <f aca="false">IF( ISBLANK('03.Muestra'!$C36),"",'03.Muestra'!$C36)</f>
        <v/>
      </c>
      <c r="C161" s="98" t="str">
        <f aca="false">IF( ISBLANK('03.Muestra'!$E36),"",'03.Muestra'!$E36)</f>
        <v/>
      </c>
      <c r="D161" s="99" t="str">
        <f aca="false">IF(AND(B161&lt;&gt;"",C161&lt;&gt;""),"N/T","")</f>
        <v/>
      </c>
      <c r="E161" s="73" t="str">
        <f aca="false">IF(D161&lt;&gt;"",IF(AND(B161&lt;&gt;"",C161&lt;&gt;""),"","ERR"),"")</f>
        <v/>
      </c>
      <c r="F161" s="111"/>
      <c r="G161" s="16"/>
      <c r="H161" s="16"/>
      <c r="I161" s="16"/>
      <c r="J161" s="16"/>
      <c r="K161" s="16"/>
      <c r="L161" s="16"/>
      <c r="M161" s="16"/>
      <c r="N161" s="16"/>
      <c r="O161" s="16"/>
      <c r="P161" s="16"/>
      <c r="Q161" s="16"/>
      <c r="R161" s="16"/>
      <c r="S161" s="16"/>
      <c r="T161" s="16"/>
      <c r="U161" s="16"/>
      <c r="V161" s="16"/>
      <c r="W161" s="16"/>
      <c r="X161" s="16"/>
      <c r="Y161" s="16"/>
    </row>
    <row r="162" customFormat="false" ht="12" hidden="false" customHeight="true" outlineLevel="0" collapsed="false">
      <c r="B162" s="98" t="str">
        <f aca="false">IF( ISBLANK('03.Muestra'!$C37),"",'03.Muestra'!$C37)</f>
        <v/>
      </c>
      <c r="C162" s="98" t="str">
        <f aca="false">IF( ISBLANK('03.Muestra'!$E37),"",'03.Muestra'!$E37)</f>
        <v/>
      </c>
      <c r="D162" s="99" t="str">
        <f aca="false">IF(AND(B162&lt;&gt;"",C162&lt;&gt;""),"N/T","")</f>
        <v/>
      </c>
      <c r="E162" s="73" t="str">
        <f aca="false">IF(D162&lt;&gt;"",IF(AND(B162&lt;&gt;"",C162&lt;&gt;""),"","ERR"),"")</f>
        <v/>
      </c>
      <c r="F162" s="111"/>
      <c r="G162" s="16"/>
      <c r="H162" s="16"/>
      <c r="I162" s="16"/>
      <c r="J162" s="16"/>
      <c r="K162" s="16"/>
      <c r="L162" s="16"/>
      <c r="M162" s="16"/>
      <c r="N162" s="16"/>
      <c r="O162" s="16"/>
      <c r="P162" s="16"/>
      <c r="Q162" s="16"/>
      <c r="R162" s="16"/>
      <c r="S162" s="16"/>
      <c r="T162" s="16"/>
      <c r="U162" s="16"/>
      <c r="V162" s="16"/>
      <c r="W162" s="16"/>
      <c r="X162" s="16"/>
      <c r="Y162" s="16"/>
    </row>
    <row r="163" customFormat="false" ht="12" hidden="false" customHeight="true" outlineLevel="0" collapsed="false">
      <c r="B163" s="98" t="str">
        <f aca="false">IF( ISBLANK('03.Muestra'!$C38),"",'03.Muestra'!$C38)</f>
        <v/>
      </c>
      <c r="C163" s="98" t="str">
        <f aca="false">IF( ISBLANK('03.Muestra'!$E38),"",'03.Muestra'!$E38)</f>
        <v/>
      </c>
      <c r="D163" s="99" t="str">
        <f aca="false">IF(AND(B163&lt;&gt;"",C163&lt;&gt;""),"N/T","")</f>
        <v/>
      </c>
      <c r="E163" s="73" t="str">
        <f aca="false">IF(D163&lt;&gt;"",IF(AND(B163&lt;&gt;"",C163&lt;&gt;""),"","ERR"),"")</f>
        <v/>
      </c>
      <c r="F163" s="111"/>
      <c r="G163" s="16"/>
      <c r="H163" s="16"/>
      <c r="I163" s="16"/>
      <c r="J163" s="16"/>
      <c r="K163" s="16"/>
      <c r="L163" s="16"/>
      <c r="M163" s="16"/>
      <c r="N163" s="16"/>
      <c r="O163" s="16"/>
      <c r="P163" s="16"/>
      <c r="Q163" s="16"/>
      <c r="R163" s="16"/>
      <c r="S163" s="16"/>
      <c r="T163" s="16"/>
      <c r="U163" s="16"/>
      <c r="V163" s="16"/>
      <c r="W163" s="16"/>
      <c r="X163" s="16"/>
      <c r="Y163" s="16"/>
    </row>
    <row r="164" customFormat="false" ht="12" hidden="false" customHeight="true" outlineLevel="0" collapsed="false">
      <c r="B164" s="98" t="str">
        <f aca="false">IF( ISBLANK('03.Muestra'!$C39),"",'03.Muestra'!$C39)</f>
        <v/>
      </c>
      <c r="C164" s="98" t="str">
        <f aca="false">IF( ISBLANK('03.Muestra'!$E39),"",'03.Muestra'!$E39)</f>
        <v/>
      </c>
      <c r="D164" s="99" t="str">
        <f aca="false">IF(AND(B164&lt;&gt;"",C164&lt;&gt;""),"N/T","")</f>
        <v/>
      </c>
      <c r="E164" s="73" t="str">
        <f aca="false">IF(D164&lt;&gt;"",IF(AND(B164&lt;&gt;"",C164&lt;&gt;""),"","ERR"),"")</f>
        <v/>
      </c>
      <c r="F164" s="111"/>
      <c r="G164" s="16"/>
      <c r="H164" s="16"/>
      <c r="I164" s="16"/>
      <c r="J164" s="16"/>
      <c r="K164" s="16"/>
      <c r="L164" s="16"/>
      <c r="M164" s="16"/>
      <c r="N164" s="16"/>
      <c r="O164" s="16"/>
      <c r="P164" s="16"/>
      <c r="Q164" s="16"/>
      <c r="R164" s="16"/>
      <c r="S164" s="16"/>
      <c r="T164" s="16"/>
      <c r="U164" s="16"/>
      <c r="V164" s="16"/>
      <c r="W164" s="16"/>
      <c r="X164" s="16"/>
      <c r="Y164" s="16"/>
    </row>
    <row r="165" customFormat="false" ht="12" hidden="false" customHeight="true" outlineLevel="0" collapsed="false">
      <c r="B165" s="98" t="str">
        <f aca="false">IF( ISBLANK('03.Muestra'!$C40),"",'03.Muestra'!$C40)</f>
        <v/>
      </c>
      <c r="C165" s="98" t="str">
        <f aca="false">IF( ISBLANK('03.Muestra'!$E40),"",'03.Muestra'!$E40)</f>
        <v/>
      </c>
      <c r="D165" s="99" t="str">
        <f aca="false">IF(AND(B165&lt;&gt;"",C165&lt;&gt;""),"N/T","")</f>
        <v/>
      </c>
      <c r="E165" s="73" t="str">
        <f aca="false">IF(D165&lt;&gt;"",IF(AND(B165&lt;&gt;"",C165&lt;&gt;""),"","ERR"),"")</f>
        <v/>
      </c>
      <c r="F165" s="111"/>
      <c r="G165" s="16"/>
      <c r="H165" s="16"/>
      <c r="I165" s="16"/>
      <c r="J165" s="16"/>
      <c r="K165" s="16"/>
      <c r="L165" s="16"/>
      <c r="M165" s="16"/>
      <c r="N165" s="16"/>
      <c r="O165" s="16"/>
      <c r="P165" s="16"/>
      <c r="Q165" s="16"/>
      <c r="R165" s="16"/>
      <c r="S165" s="16"/>
      <c r="T165" s="16"/>
      <c r="U165" s="16"/>
      <c r="V165" s="16"/>
      <c r="W165" s="16"/>
      <c r="X165" s="16"/>
      <c r="Y165" s="16"/>
    </row>
    <row r="166" customFormat="false" ht="12" hidden="false" customHeight="true" outlineLevel="0" collapsed="false">
      <c r="B166" s="98" t="str">
        <f aca="false">IF( ISBLANK('03.Muestra'!$C41),"",'03.Muestra'!$C41)</f>
        <v/>
      </c>
      <c r="C166" s="98" t="str">
        <f aca="false">IF( ISBLANK('03.Muestra'!$E41),"",'03.Muestra'!$E41)</f>
        <v/>
      </c>
      <c r="D166" s="99" t="str">
        <f aca="false">IF(AND(B166&lt;&gt;"",C166&lt;&gt;""),"N/T","")</f>
        <v/>
      </c>
      <c r="E166" s="73" t="str">
        <f aca="false">IF(D166&lt;&gt;"",IF(AND(B166&lt;&gt;"",C166&lt;&gt;""),"","ERR"),"")</f>
        <v/>
      </c>
      <c r="F166" s="111"/>
      <c r="G166" s="16"/>
      <c r="H166" s="16"/>
      <c r="I166" s="16"/>
      <c r="J166" s="16"/>
      <c r="K166" s="16"/>
      <c r="L166" s="16"/>
      <c r="M166" s="16"/>
      <c r="N166" s="16"/>
      <c r="O166" s="16"/>
      <c r="P166" s="16"/>
      <c r="Q166" s="16"/>
      <c r="R166" s="16"/>
      <c r="S166" s="16"/>
      <c r="T166" s="16"/>
      <c r="U166" s="16"/>
      <c r="V166" s="16"/>
      <c r="W166" s="16"/>
      <c r="X166" s="16"/>
      <c r="Y166" s="16"/>
    </row>
    <row r="167" customFormat="false" ht="12" hidden="false" customHeight="true" outlineLevel="0" collapsed="false">
      <c r="B167" s="98" t="str">
        <f aca="false">IF( ISBLANK('03.Muestra'!$C42),"",'03.Muestra'!$C42)</f>
        <v/>
      </c>
      <c r="C167" s="98" t="str">
        <f aca="false">IF( ISBLANK('03.Muestra'!$E42),"",'03.Muestra'!$E42)</f>
        <v/>
      </c>
      <c r="D167" s="99" t="str">
        <f aca="false">IF(AND(B167&lt;&gt;"",C167&lt;&gt;""),"N/T","")</f>
        <v/>
      </c>
      <c r="E167" s="73" t="str">
        <f aca="false">IF(D167&lt;&gt;"",IF(AND(B167&lt;&gt;"",C167&lt;&gt;""),"","ERR"),"")</f>
        <v/>
      </c>
      <c r="F167" s="16"/>
      <c r="G167" s="16"/>
      <c r="H167" s="16"/>
      <c r="I167" s="16"/>
      <c r="J167" s="16"/>
      <c r="K167" s="16"/>
      <c r="L167" s="16"/>
      <c r="M167" s="16"/>
      <c r="N167" s="16"/>
      <c r="O167" s="16"/>
      <c r="P167" s="16"/>
      <c r="Q167" s="16"/>
      <c r="R167" s="16"/>
      <c r="S167" s="16"/>
      <c r="T167" s="16"/>
      <c r="U167" s="16"/>
      <c r="V167" s="16"/>
      <c r="W167" s="16"/>
      <c r="X167" s="16"/>
      <c r="Y167" s="16"/>
    </row>
    <row r="168" customFormat="false" ht="12" hidden="false" customHeight="true" outlineLevel="0" collapsed="false">
      <c r="B168" s="16"/>
      <c r="C168" s="16"/>
      <c r="D168" s="73"/>
      <c r="E168" s="73"/>
      <c r="F168" s="16"/>
      <c r="G168" s="16"/>
      <c r="H168" s="16"/>
      <c r="I168" s="16"/>
      <c r="J168" s="16"/>
      <c r="K168" s="16"/>
      <c r="L168" s="16"/>
      <c r="M168" s="16"/>
      <c r="N168" s="16"/>
      <c r="O168" s="16"/>
      <c r="P168" s="16"/>
      <c r="Q168" s="16"/>
      <c r="R168" s="16"/>
      <c r="S168" s="16"/>
      <c r="T168" s="16"/>
      <c r="U168" s="16"/>
      <c r="V168" s="16"/>
      <c r="W168" s="16"/>
      <c r="X168" s="16"/>
      <c r="Y168" s="16"/>
    </row>
    <row r="169" customFormat="false" ht="12" hidden="false" customHeight="true" outlineLevel="0" collapsed="false">
      <c r="B169" s="16"/>
      <c r="C169" s="16"/>
      <c r="D169" s="73"/>
      <c r="E169" s="94"/>
      <c r="F169" s="16"/>
      <c r="G169" s="16"/>
      <c r="H169" s="16"/>
      <c r="I169" s="16"/>
      <c r="J169" s="16"/>
      <c r="K169" s="16"/>
      <c r="L169" s="16"/>
      <c r="M169" s="16"/>
      <c r="N169" s="16"/>
      <c r="O169" s="16"/>
      <c r="P169" s="16"/>
      <c r="Q169" s="16"/>
      <c r="R169" s="16"/>
      <c r="S169" s="16"/>
      <c r="T169" s="16"/>
      <c r="U169" s="16"/>
      <c r="V169" s="16"/>
      <c r="W169" s="16"/>
      <c r="X169" s="16"/>
      <c r="Y169" s="16"/>
    </row>
    <row r="170" customFormat="false" ht="32.25" hidden="false" customHeight="true" outlineLevel="0" collapsed="false">
      <c r="B170" s="112" t="s">
        <v>140</v>
      </c>
      <c r="C170" s="96" t="s">
        <v>157</v>
      </c>
      <c r="D170" s="97" t="s">
        <v>147</v>
      </c>
      <c r="E170" s="110"/>
      <c r="F170" s="0"/>
      <c r="G170" s="0"/>
      <c r="H170" s="0"/>
      <c r="I170" s="0"/>
      <c r="J170" s="0"/>
      <c r="K170" s="16"/>
      <c r="L170" s="16"/>
      <c r="M170" s="16"/>
      <c r="N170" s="16"/>
      <c r="O170" s="16"/>
      <c r="P170" s="16"/>
      <c r="Q170" s="16"/>
      <c r="R170" s="16"/>
      <c r="S170" s="16"/>
      <c r="T170" s="16"/>
      <c r="U170" s="16"/>
      <c r="V170" s="16"/>
      <c r="W170" s="16"/>
      <c r="X170" s="16"/>
      <c r="Y170" s="16"/>
    </row>
    <row r="171" customFormat="false" ht="12" hidden="false" customHeight="true" outlineLevel="0" collapsed="false">
      <c r="B171" s="98" t="str">
        <f aca="false">IF( ISBLANK('03.Muestra'!$C8),"",'03.Muestra'!$C8)</f>
        <v>Servicio Canario de Salud</v>
      </c>
      <c r="C171" s="98" t="str">
        <f aca="false">IF( ISBLANK('03.Muestra'!$E8),"",'03.Muestra'!$E8)</f>
        <v>https://www3.gobiernodecanarias.org/sanidad/scs/</v>
      </c>
      <c r="D171" s="99" t="s">
        <v>150</v>
      </c>
      <c r="E171" s="73" t="str">
        <f aca="false">IF(D171&lt;&gt;"",IF(AND(B171&lt;&gt;"",C171&lt;&gt;""),"","ERR"),"")</f>
        <v/>
      </c>
      <c r="F171" s="100" t="str">
        <f aca="false" t="array" ref="F171:J171">TRANSPOSE('DATA - Oculta'!$U$9:$U$13)</f>
        <v>N/T</v>
      </c>
      <c r="G171" s="101" t="str">
        <v>N/D</v>
      </c>
      <c r="H171" s="102" t="str">
        <v>N/A</v>
      </c>
      <c r="I171" s="103" t="str">
        <v>Falla</v>
      </c>
      <c r="J171" s="104" t="str">
        <v>Pasa</v>
      </c>
      <c r="K171" s="105" t="s">
        <v>145</v>
      </c>
      <c r="L171" s="16"/>
      <c r="M171" s="16"/>
      <c r="N171" s="16"/>
      <c r="O171" s="16"/>
      <c r="P171" s="16"/>
      <c r="Q171" s="16"/>
      <c r="R171" s="16"/>
      <c r="S171" s="16"/>
      <c r="T171" s="16"/>
      <c r="U171" s="16"/>
      <c r="V171" s="16"/>
      <c r="W171" s="16"/>
      <c r="X171" s="16"/>
      <c r="Y171" s="16"/>
    </row>
    <row r="172" customFormat="false" ht="12" hidden="false" customHeight="true" outlineLevel="0" collapsed="false">
      <c r="B172" s="98" t="str">
        <f aca="false">IF( ISBLANK('03.Muestra'!$C9),"",'03.Muestra'!$C9)</f>
        <v>Profesionales</v>
      </c>
      <c r="C172" s="98" t="str">
        <f aca="false">IF( ISBLANK('03.Muestra'!$E9),"",'03.Muestra'!$E9)</f>
        <v>https://www3.gobiernodecanarias.org/sanidad/scs/tematica.jsp?idCarpeta=381a58ec-a15a-11e9-a502-d7333c007c29</v>
      </c>
      <c r="D172" s="99" t="s">
        <v>150</v>
      </c>
      <c r="E172" s="73" t="str">
        <f aca="false">IF(D172&lt;&gt;"",IF(AND(B172&lt;&gt;"",C172&lt;&gt;""),"","ERR"),"")</f>
        <v/>
      </c>
      <c r="F172" s="106" t="n">
        <f aca="true">COUNTIF($D171:INDIRECT("$D" &amp;  SUM(ROW()-1,'03.Muestra'!$D$45)-1),F171)</f>
        <v>0</v>
      </c>
      <c r="G172" s="106" t="n">
        <f aca="true">COUNTIF($D171:INDIRECT("$D" &amp;  SUM(ROW()-1,'03.Muestra'!$D$45)-1),G171)</f>
        <v>0</v>
      </c>
      <c r="H172" s="106" t="n">
        <f aca="true">COUNTIF($D171:INDIRECT("$D" &amp;  SUM(ROW()-1,'03.Muestra'!$D$45)-1),H171)</f>
        <v>10</v>
      </c>
      <c r="I172" s="106" t="n">
        <f aca="true">COUNTIF($D171:INDIRECT("$D" &amp;  SUM(ROW()-1,'03.Muestra'!$D$45)-1),I171)</f>
        <v>0</v>
      </c>
      <c r="J172" s="106" t="n">
        <f aca="true">COUNTIF($D171:INDIRECT("$D" &amp;  SUM(ROW()-1,'03.Muestra'!$D$45)-1),J171)</f>
        <v>0</v>
      </c>
      <c r="K172" s="106" t="n">
        <f aca="true">IF('03.Muestra'!$D$45=0,0,COUNTBLANK($D171:INDIRECT("$D" &amp;  SUM(ROW()-1,'03.Muestra'!$D$45)-1)))</f>
        <v>0</v>
      </c>
      <c r="L172" s="16"/>
      <c r="M172" s="16"/>
      <c r="N172" s="16"/>
      <c r="O172" s="16"/>
      <c r="P172" s="16"/>
      <c r="Q172" s="16"/>
      <c r="R172" s="16"/>
      <c r="S172" s="16"/>
      <c r="T172" s="16"/>
      <c r="U172" s="16"/>
      <c r="V172" s="16"/>
      <c r="W172" s="16"/>
      <c r="X172" s="16"/>
      <c r="Y172" s="16"/>
    </row>
    <row r="173" customFormat="false" ht="12" hidden="false" customHeight="true" outlineLevel="0" collapsed="false">
      <c r="B173" s="98" t="str">
        <f aca="false">IF( ISBLANK('03.Muestra'!$C10),"",'03.Muestra'!$C10)</f>
        <v>Vacunación frente Covid-19</v>
      </c>
      <c r="C173" s="98" t="str">
        <f aca="false">IF( ISBLANK('03.Muestra'!$E10),"",'03.Muestra'!$E10)</f>
        <v>https://www3.gobiernodecanarias.org/sanidad/scs/contenidoGenerico.jsp?idDocument=c6332147-5728-11eb-8a2c-c902a217e6a5&amp;idCarpeta=e01092c2-7d66-11ea-871d-cb574c2473a4</v>
      </c>
      <c r="D173" s="99" t="s">
        <v>150</v>
      </c>
      <c r="E173" s="73" t="str">
        <f aca="false">IF(D173&lt;&gt;"",IF(AND(B173&lt;&gt;"",C173&lt;&gt;""),"","ERR"),"")</f>
        <v/>
      </c>
      <c r="F173" s="0"/>
      <c r="G173" s="16"/>
      <c r="H173" s="16"/>
      <c r="I173" s="16"/>
      <c r="J173" s="16"/>
      <c r="K173" s="16"/>
      <c r="L173" s="16"/>
      <c r="M173" s="16"/>
      <c r="N173" s="16"/>
      <c r="O173" s="16"/>
      <c r="P173" s="16"/>
      <c r="Q173" s="16"/>
      <c r="R173" s="16"/>
      <c r="S173" s="16"/>
      <c r="T173" s="16"/>
      <c r="U173" s="16"/>
      <c r="V173" s="16"/>
      <c r="W173" s="16"/>
      <c r="X173" s="16"/>
      <c r="Y173" s="16"/>
    </row>
    <row r="174" customFormat="false" ht="12" hidden="false" customHeight="true" outlineLevel="0" collapsed="false">
      <c r="B174" s="98" t="str">
        <f aca="false">IF( ISBLANK('03.Muestra'!$C11),"",'03.Muestra'!$C11)</f>
        <v>SCS-Registro de centros</v>
      </c>
      <c r="C174" s="98" t="str">
        <f aca="false">IF( ISBLANK('03.Muestra'!$E11),"",'03.Muestra'!$E11)</f>
        <v>https://www3.gobiernodecanarias.org/sanidad/scs/RegistroCentros/DoLoad</v>
      </c>
      <c r="D174" s="99" t="s">
        <v>150</v>
      </c>
      <c r="E174" s="73" t="str">
        <f aca="false">IF(D174&lt;&gt;"",IF(AND(B174&lt;&gt;"",C174&lt;&gt;""),"","ERR"),"")</f>
        <v/>
      </c>
      <c r="F174" s="0"/>
      <c r="G174" s="16"/>
      <c r="H174" s="16"/>
      <c r="I174" s="16"/>
      <c r="J174" s="16"/>
      <c r="K174" s="16"/>
      <c r="L174" s="16"/>
      <c r="M174" s="16"/>
      <c r="N174" s="16"/>
      <c r="O174" s="16"/>
      <c r="P174" s="16"/>
      <c r="Q174" s="16"/>
      <c r="R174" s="16"/>
      <c r="S174" s="16"/>
      <c r="T174" s="16"/>
      <c r="U174" s="16"/>
      <c r="V174" s="16"/>
      <c r="W174" s="16"/>
      <c r="X174" s="16"/>
      <c r="Y174" s="16"/>
    </row>
    <row r="175" customFormat="false" ht="12" hidden="false" customHeight="true" outlineLevel="0" collapsed="false">
      <c r="B175" s="98" t="str">
        <f aca="false">IF( ISBLANK('03.Muestra'!$C12),"",'03.Muestra'!$C12)</f>
        <v>MiAutoTestCovid</v>
      </c>
      <c r="C175" s="98" t="str">
        <f aca="false">IF( ISBLANK('03.Muestra'!$E12),"",'03.Muestra'!$E12)</f>
        <v>https://www3.gobiernodecanarias.org/sanidad/scs/Miautotestcovid/</v>
      </c>
      <c r="D175" s="99" t="s">
        <v>150</v>
      </c>
      <c r="E175" s="73" t="str">
        <f aca="false">IF(D175&lt;&gt;"",IF(AND(B175&lt;&gt;"",C175&lt;&gt;""),"","ERR"),"")</f>
        <v/>
      </c>
      <c r="F175" s="0"/>
      <c r="G175" s="16"/>
      <c r="H175" s="16"/>
      <c r="I175" s="16"/>
      <c r="J175" s="16"/>
      <c r="K175" s="16"/>
      <c r="L175" s="16"/>
      <c r="M175" s="16"/>
      <c r="N175" s="16"/>
      <c r="O175" s="16"/>
      <c r="P175" s="16"/>
      <c r="Q175" s="16"/>
      <c r="R175" s="16"/>
      <c r="S175" s="16"/>
      <c r="T175" s="16"/>
      <c r="U175" s="16"/>
      <c r="V175" s="16"/>
      <c r="W175" s="16"/>
      <c r="X175" s="16"/>
      <c r="Y175" s="16"/>
    </row>
    <row r="176" customFormat="false" ht="12" hidden="false" customHeight="true" outlineLevel="0" collapsed="false">
      <c r="B176" s="98" t="str">
        <f aca="false">IF( ISBLANK('03.Muestra'!$C13),"",'03.Muestra'!$C13)</f>
        <v>Informes epidemiológicos</v>
      </c>
      <c r="C176" s="98" t="str">
        <f aca="false">IF( ISBLANK('03.Muestra'!$E13),"",'03.Muestra'!$E13)</f>
        <v>https://www3.gobiernodecanarias.org/sanidad/scs/contenidoGenerico.jsp?idDocument=83670f95-f738-11ea-8b38-0997195c2925&amp;idCarpeta=e01092c2-7d66-11ea-871d-cb574c2473a4</v>
      </c>
      <c r="D176" s="99" t="s">
        <v>150</v>
      </c>
      <c r="E176" s="73" t="str">
        <f aca="false">IF(D176&lt;&gt;"",IF(AND(B176&lt;&gt;"",C176&lt;&gt;""),"","ERR"),"")</f>
        <v/>
      </c>
      <c r="F176" s="0"/>
      <c r="G176" s="16"/>
      <c r="H176" s="16"/>
      <c r="I176" s="16"/>
      <c r="J176" s="16"/>
      <c r="K176" s="16"/>
      <c r="L176" s="16"/>
      <c r="M176" s="16"/>
      <c r="N176" s="16"/>
      <c r="O176" s="16"/>
      <c r="P176" s="16"/>
      <c r="Q176" s="16"/>
      <c r="R176" s="16"/>
      <c r="S176" s="16"/>
      <c r="T176" s="16"/>
      <c r="U176" s="16"/>
      <c r="V176" s="16"/>
      <c r="W176" s="16"/>
      <c r="X176" s="16"/>
      <c r="Y176" s="16"/>
    </row>
    <row r="177" customFormat="false" ht="12" hidden="false" customHeight="true" outlineLevel="0" collapsed="false">
      <c r="B177" s="98" t="str">
        <f aca="false">IF( ISBLANK('03.Muestra'!$C14),"",'03.Muestra'!$C14)</f>
        <v>Mapa Sanitario</v>
      </c>
      <c r="C177" s="98" t="str">
        <f aca="false">IF( ISBLANK('03.Muestra'!$E14),"",'03.Muestra'!$E14)</f>
        <v>https://www3.gobiernodecanarias.org/sanidad/scs/mapa.jsp?idDocument=f1272534-b1e0-11e0-8086-e35e241032d3&amp;idCarpeta=75cf3520-ab2b-11dd-970d-d73a0633ac17</v>
      </c>
      <c r="D177" s="99" t="s">
        <v>150</v>
      </c>
      <c r="E177" s="73" t="str">
        <f aca="false">IF(D177&lt;&gt;"",IF(AND(B177&lt;&gt;"",C177&lt;&gt;""),"","ERR"),"")</f>
        <v/>
      </c>
      <c r="F177" s="16"/>
      <c r="G177" s="16"/>
      <c r="H177" s="16"/>
      <c r="I177" s="16"/>
      <c r="J177" s="16"/>
      <c r="K177" s="16"/>
      <c r="L177" s="16"/>
      <c r="M177" s="16"/>
      <c r="N177" s="16"/>
      <c r="O177" s="16"/>
      <c r="P177" s="16"/>
      <c r="Q177" s="16"/>
      <c r="R177" s="16"/>
      <c r="S177" s="16"/>
      <c r="T177" s="16"/>
      <c r="U177" s="16"/>
      <c r="V177" s="16"/>
      <c r="W177" s="16"/>
      <c r="X177" s="16"/>
      <c r="Y177" s="16"/>
    </row>
    <row r="178" customFormat="false" ht="12" hidden="false" customHeight="true" outlineLevel="0" collapsed="false">
      <c r="B178" s="98" t="str">
        <f aca="false">IF( ISBLANK('03.Muestra'!$C15),"",'03.Muestra'!$C15)</f>
        <v>gaptfformacion</v>
      </c>
      <c r="C178" s="98" t="str">
        <f aca="false">IF( ISBLANK('03.Muestra'!$E15),"",'03.Muestra'!$E15)</f>
        <v>https://www3.gobiernodecanarias.org/scs/gaptfformacion/</v>
      </c>
      <c r="D178" s="99" t="s">
        <v>150</v>
      </c>
      <c r="E178" s="73" t="str">
        <f aca="false">IF(D178&lt;&gt;"",IF(AND(B178&lt;&gt;"",C178&lt;&gt;""),"","ERR"),"")</f>
        <v/>
      </c>
      <c r="F178" s="16"/>
      <c r="G178" s="16"/>
      <c r="H178" s="16"/>
      <c r="I178" s="16"/>
      <c r="J178" s="16"/>
      <c r="K178" s="16"/>
      <c r="L178" s="16"/>
      <c r="M178" s="16"/>
      <c r="N178" s="16"/>
      <c r="O178" s="16"/>
      <c r="P178" s="16"/>
      <c r="Q178" s="16"/>
      <c r="R178" s="16"/>
      <c r="S178" s="16"/>
      <c r="T178" s="16"/>
      <c r="U178" s="16"/>
      <c r="V178" s="16"/>
      <c r="W178" s="16"/>
      <c r="X178" s="16"/>
      <c r="Y178" s="16"/>
    </row>
    <row r="179" customFormat="false" ht="12" hidden="false" customHeight="true" outlineLevel="0" collapsed="false">
      <c r="B179" s="98" t="str">
        <f aca="false">IF( ISBLANK('03.Muestra'!$C16),"",'03.Muestra'!$C16)</f>
        <v>Tarjeta Sanitaria</v>
      </c>
      <c r="C179" s="98" t="str">
        <f aca="false">IF( ISBLANK('03.Muestra'!$E16),"",'03.Muestra'!$E16)</f>
        <v>https://www3.gobiernodecanarias.org/sanidad/scs/contenidoGenerico.jsp?idDocument=9090ca1f-a9bb-11de-ae50-15aa3b9230b7&amp;idCarpeta=ae273cd1-b385-11e9-82f7-8d5cff9227e6</v>
      </c>
      <c r="D179" s="99" t="s">
        <v>150</v>
      </c>
      <c r="E179" s="73" t="str">
        <f aca="false">IF(D179&lt;&gt;"",IF(AND(B179&lt;&gt;"",C179&lt;&gt;""),"","ERR"),"")</f>
        <v/>
      </c>
      <c r="F179" s="16"/>
      <c r="G179" s="16"/>
      <c r="H179" s="16"/>
      <c r="I179" s="16"/>
      <c r="J179" s="16"/>
      <c r="K179" s="16"/>
      <c r="L179" s="16"/>
      <c r="M179" s="16"/>
      <c r="N179" s="16"/>
      <c r="O179" s="16"/>
      <c r="P179" s="16"/>
      <c r="Q179" s="16"/>
      <c r="R179" s="16"/>
      <c r="S179" s="16"/>
      <c r="T179" s="16"/>
      <c r="U179" s="16"/>
      <c r="V179" s="16"/>
      <c r="W179" s="16"/>
      <c r="X179" s="16"/>
      <c r="Y179" s="16"/>
    </row>
    <row r="180" customFormat="false" ht="12" hidden="false" customHeight="true" outlineLevel="0" collapsed="false">
      <c r="B180" s="98" t="str">
        <f aca="false">IF( ISBLANK('03.Muestra'!$C17),"",'03.Muestra'!$C17)</f>
        <v>Mapa Playas</v>
      </c>
      <c r="C180" s="98" t="str">
        <f aca="false">IF( ISBLANK('03.Muestra'!$E17),"",'03.Muestra'!$E17)</f>
        <v>https://www3.gobiernodecanarias.org/sanidad/scs/mapa.jsp?idDocument=0200b78a-a2fa-11e0-9610-f1717f4d08a3&amp;idCarpeta=75cf3520-ab2b-11dd-970d-d73a0633ac17</v>
      </c>
      <c r="D180" s="99" t="s">
        <v>150</v>
      </c>
      <c r="E180" s="73" t="str">
        <f aca="false">IF(D180&lt;&gt;"",IF(AND(B180&lt;&gt;"",C180&lt;&gt;""),"","ERR"),"")</f>
        <v/>
      </c>
      <c r="F180" s="16"/>
      <c r="G180" s="16"/>
      <c r="H180" s="16"/>
      <c r="I180" s="16"/>
      <c r="J180" s="16"/>
      <c r="K180" s="16"/>
      <c r="L180" s="16"/>
      <c r="M180" s="16"/>
      <c r="N180" s="16"/>
      <c r="O180" s="16"/>
      <c r="P180" s="16"/>
      <c r="Q180" s="16"/>
      <c r="R180" s="16"/>
      <c r="S180" s="16"/>
      <c r="T180" s="16"/>
      <c r="U180" s="16"/>
      <c r="V180" s="16"/>
      <c r="W180" s="16"/>
      <c r="X180" s="16"/>
      <c r="Y180" s="16"/>
    </row>
    <row r="181" customFormat="false" ht="12" hidden="false" customHeight="true" outlineLevel="0" collapsed="false">
      <c r="B181" s="98" t="str">
        <f aca="false">IF( ISBLANK('03.Muestra'!$C18),"",'03.Muestra'!$C18)</f>
        <v/>
      </c>
      <c r="C181" s="98" t="str">
        <f aca="false">IF( ISBLANK('03.Muestra'!$E18),"",'03.Muestra'!$E18)</f>
        <v/>
      </c>
      <c r="D181" s="99" t="str">
        <f aca="false">IF(AND(B181&lt;&gt;"",C181&lt;&gt;""),"N/T","")</f>
        <v/>
      </c>
      <c r="E181" s="73" t="str">
        <f aca="false">IF(D181&lt;&gt;"",IF(AND(B181&lt;&gt;"",C181&lt;&gt;""),"","ERR"),"")</f>
        <v/>
      </c>
      <c r="F181" s="16"/>
      <c r="G181" s="16"/>
      <c r="H181" s="16"/>
      <c r="I181" s="16"/>
      <c r="J181" s="16"/>
      <c r="K181" s="16"/>
      <c r="L181" s="16"/>
      <c r="M181" s="16"/>
      <c r="N181" s="16"/>
      <c r="O181" s="16"/>
      <c r="P181" s="16"/>
      <c r="Q181" s="16"/>
      <c r="R181" s="16"/>
      <c r="S181" s="16"/>
      <c r="T181" s="16"/>
      <c r="U181" s="16"/>
      <c r="V181" s="16"/>
      <c r="W181" s="16"/>
      <c r="X181" s="16"/>
      <c r="Y181" s="16"/>
    </row>
    <row r="182" customFormat="false" ht="12" hidden="false" customHeight="true" outlineLevel="0" collapsed="false">
      <c r="B182" s="98" t="str">
        <f aca="false">IF( ISBLANK('03.Muestra'!$C19),"",'03.Muestra'!$C19)</f>
        <v/>
      </c>
      <c r="C182" s="98" t="str">
        <f aca="false">IF( ISBLANK('03.Muestra'!$E19),"",'03.Muestra'!$E19)</f>
        <v/>
      </c>
      <c r="D182" s="99" t="str">
        <f aca="false">IF(AND(B182&lt;&gt;"",C182&lt;&gt;""),"N/T","")</f>
        <v/>
      </c>
      <c r="E182" s="73" t="str">
        <f aca="false">IF(D182&lt;&gt;"",IF(AND(B182&lt;&gt;"",C182&lt;&gt;""),"","ERR"),"")</f>
        <v/>
      </c>
      <c r="F182" s="16"/>
      <c r="G182" s="16"/>
      <c r="H182" s="16"/>
      <c r="I182" s="16"/>
      <c r="J182" s="16"/>
      <c r="K182" s="16"/>
      <c r="L182" s="16"/>
      <c r="M182" s="16"/>
      <c r="N182" s="16"/>
      <c r="O182" s="16"/>
      <c r="P182" s="16"/>
      <c r="Q182" s="16"/>
      <c r="R182" s="16"/>
      <c r="S182" s="16"/>
      <c r="T182" s="16"/>
      <c r="U182" s="16"/>
      <c r="V182" s="16"/>
      <c r="W182" s="16"/>
      <c r="X182" s="16"/>
      <c r="Y182" s="16"/>
    </row>
    <row r="183" customFormat="false" ht="14" hidden="false" customHeight="true" outlineLevel="0" collapsed="false">
      <c r="B183" s="98" t="str">
        <f aca="false">IF( ISBLANK('03.Muestra'!$C20),"",'03.Muestra'!$C20)</f>
        <v/>
      </c>
      <c r="C183" s="98" t="str">
        <f aca="false">IF( ISBLANK('03.Muestra'!$E20),"",'03.Muestra'!$E20)</f>
        <v/>
      </c>
      <c r="D183" s="99" t="str">
        <f aca="false">IF(AND(B183&lt;&gt;"",C183&lt;&gt;""),"N/T","")</f>
        <v/>
      </c>
      <c r="E183" s="73" t="str">
        <f aca="false">IF(D183&lt;&gt;"",IF(AND(B183&lt;&gt;"",C183&lt;&gt;""),"","ERR"),"")</f>
        <v/>
      </c>
      <c r="F183" s="16"/>
      <c r="G183" s="16"/>
      <c r="H183" s="16"/>
      <c r="I183" s="16"/>
      <c r="J183" s="16"/>
      <c r="K183" s="16"/>
      <c r="L183" s="16"/>
      <c r="M183" s="16"/>
      <c r="N183" s="16"/>
      <c r="O183" s="16"/>
      <c r="P183" s="16"/>
      <c r="Q183" s="16"/>
      <c r="R183" s="16"/>
      <c r="S183" s="16"/>
      <c r="T183" s="16"/>
      <c r="U183" s="16"/>
      <c r="V183" s="16"/>
      <c r="W183" s="16"/>
      <c r="X183" s="16"/>
      <c r="Y183" s="16"/>
    </row>
    <row r="184" customFormat="false" ht="14" hidden="false" customHeight="true" outlineLevel="0" collapsed="false">
      <c r="B184" s="98" t="str">
        <f aca="false">IF( ISBLANK('03.Muestra'!$C21),"",'03.Muestra'!$C21)</f>
        <v/>
      </c>
      <c r="C184" s="98" t="str">
        <f aca="false">IF( ISBLANK('03.Muestra'!$E21),"",'03.Muestra'!$E21)</f>
        <v/>
      </c>
      <c r="D184" s="99" t="str">
        <f aca="false">IF(AND(B184&lt;&gt;"",C184&lt;&gt;""),"N/T","")</f>
        <v/>
      </c>
      <c r="E184" s="73" t="str">
        <f aca="false">IF(D184&lt;&gt;"",IF(AND(B184&lt;&gt;"",C184&lt;&gt;""),"","ERR"),"")</f>
        <v/>
      </c>
      <c r="F184" s="16"/>
      <c r="G184" s="16"/>
      <c r="H184" s="16"/>
      <c r="I184" s="16"/>
      <c r="J184" s="16"/>
      <c r="K184" s="16"/>
      <c r="L184" s="16"/>
      <c r="M184" s="16"/>
      <c r="N184" s="16"/>
      <c r="O184" s="16"/>
      <c r="P184" s="16"/>
      <c r="Q184" s="16"/>
      <c r="R184" s="16"/>
      <c r="S184" s="16"/>
      <c r="T184" s="16"/>
      <c r="U184" s="16"/>
      <c r="V184" s="16"/>
      <c r="W184" s="16"/>
      <c r="X184" s="16"/>
      <c r="Y184" s="16"/>
    </row>
    <row r="185" customFormat="false" ht="14" hidden="false" customHeight="true" outlineLevel="0" collapsed="false">
      <c r="B185" s="98" t="str">
        <f aca="false">IF( ISBLANK('03.Muestra'!$C22),"",'03.Muestra'!$C22)</f>
        <v/>
      </c>
      <c r="C185" s="98" t="str">
        <f aca="false">IF( ISBLANK('03.Muestra'!$E22),"",'03.Muestra'!$E22)</f>
        <v/>
      </c>
      <c r="D185" s="99" t="str">
        <f aca="false">IF(AND(B185&lt;&gt;"",C185&lt;&gt;""),"N/T","")</f>
        <v/>
      </c>
      <c r="E185" s="73" t="str">
        <f aca="false">IF(D185&lt;&gt;"",IF(AND(B185&lt;&gt;"",C185&lt;&gt;""),"","ERR"),"")</f>
        <v/>
      </c>
      <c r="F185" s="16"/>
      <c r="G185" s="16"/>
      <c r="H185" s="16"/>
      <c r="I185" s="16"/>
      <c r="J185" s="16"/>
      <c r="K185" s="16"/>
      <c r="L185" s="16"/>
      <c r="M185" s="16"/>
      <c r="N185" s="16"/>
      <c r="O185" s="16"/>
      <c r="P185" s="16"/>
      <c r="Q185" s="16"/>
      <c r="R185" s="16"/>
      <c r="S185" s="16"/>
      <c r="T185" s="16"/>
      <c r="U185" s="16"/>
      <c r="V185" s="16"/>
      <c r="W185" s="16"/>
      <c r="X185" s="16"/>
      <c r="Y185" s="16"/>
    </row>
    <row r="186" customFormat="false" ht="14" hidden="false" customHeight="true" outlineLevel="0" collapsed="false">
      <c r="B186" s="98" t="str">
        <f aca="false">IF( ISBLANK('03.Muestra'!$C23),"",'03.Muestra'!$C23)</f>
        <v/>
      </c>
      <c r="C186" s="98" t="str">
        <f aca="false">IF( ISBLANK('03.Muestra'!$E23),"",'03.Muestra'!$E23)</f>
        <v/>
      </c>
      <c r="D186" s="99" t="str">
        <f aca="false">IF(AND(B186&lt;&gt;"",C186&lt;&gt;""),"N/T","")</f>
        <v/>
      </c>
      <c r="E186" s="73" t="str">
        <f aca="false">IF(D186&lt;&gt;"",IF(AND(B186&lt;&gt;"",C186&lt;&gt;""),"","ERR"),"")</f>
        <v/>
      </c>
      <c r="F186" s="16"/>
      <c r="G186" s="16"/>
      <c r="H186" s="16"/>
      <c r="I186" s="16"/>
      <c r="J186" s="16"/>
      <c r="K186" s="16"/>
      <c r="L186" s="16"/>
      <c r="M186" s="16"/>
      <c r="N186" s="16"/>
      <c r="O186" s="16"/>
      <c r="P186" s="16"/>
      <c r="Q186" s="16"/>
      <c r="R186" s="16"/>
      <c r="S186" s="16"/>
      <c r="T186" s="16"/>
      <c r="U186" s="16"/>
      <c r="V186" s="16"/>
      <c r="W186" s="16"/>
      <c r="X186" s="16"/>
      <c r="Y186" s="16"/>
    </row>
    <row r="187" customFormat="false" ht="14" hidden="false" customHeight="true" outlineLevel="0" collapsed="false">
      <c r="B187" s="98" t="str">
        <f aca="false">IF( ISBLANK('03.Muestra'!$C24),"",'03.Muestra'!$C24)</f>
        <v/>
      </c>
      <c r="C187" s="98" t="str">
        <f aca="false">IF( ISBLANK('03.Muestra'!$E24),"",'03.Muestra'!$E24)</f>
        <v/>
      </c>
      <c r="D187" s="99" t="str">
        <f aca="false">IF(AND(B187&lt;&gt;"",C187&lt;&gt;""),"N/T","")</f>
        <v/>
      </c>
      <c r="E187" s="73" t="str">
        <f aca="false">IF(D187&lt;&gt;"",IF(AND(B187&lt;&gt;"",C187&lt;&gt;""),"","ERR"),"")</f>
        <v/>
      </c>
      <c r="F187" s="16"/>
      <c r="G187" s="16"/>
      <c r="H187" s="16"/>
      <c r="I187" s="16"/>
      <c r="J187" s="16"/>
      <c r="K187" s="16"/>
      <c r="L187" s="16"/>
      <c r="M187" s="16"/>
      <c r="N187" s="16"/>
      <c r="O187" s="16"/>
      <c r="P187" s="16"/>
      <c r="Q187" s="16"/>
      <c r="R187" s="16"/>
      <c r="S187" s="16"/>
      <c r="T187" s="16"/>
      <c r="U187" s="16"/>
      <c r="V187" s="16"/>
      <c r="W187" s="16"/>
      <c r="X187" s="16"/>
      <c r="Y187" s="16"/>
    </row>
    <row r="188" customFormat="false" ht="14" hidden="false" customHeight="true" outlineLevel="0" collapsed="false">
      <c r="B188" s="98" t="str">
        <f aca="false">IF( ISBLANK('03.Muestra'!$C25),"",'03.Muestra'!$C25)</f>
        <v/>
      </c>
      <c r="C188" s="98" t="str">
        <f aca="false">IF( ISBLANK('03.Muestra'!$E25),"",'03.Muestra'!$E25)</f>
        <v/>
      </c>
      <c r="D188" s="99" t="str">
        <f aca="false">IF(AND(B188&lt;&gt;"",C188&lt;&gt;""),"N/T","")</f>
        <v/>
      </c>
      <c r="E188" s="73" t="str">
        <f aca="false">IF(D188&lt;&gt;"",IF(AND(B188&lt;&gt;"",C188&lt;&gt;""),"","ERR"),"")</f>
        <v/>
      </c>
      <c r="F188" s="16"/>
      <c r="G188" s="16"/>
      <c r="H188" s="16"/>
      <c r="I188" s="16"/>
      <c r="J188" s="16"/>
      <c r="K188" s="16"/>
      <c r="L188" s="16"/>
      <c r="M188" s="16"/>
      <c r="N188" s="16"/>
      <c r="O188" s="16"/>
      <c r="P188" s="16"/>
      <c r="Q188" s="16"/>
      <c r="R188" s="16"/>
      <c r="S188" s="16"/>
      <c r="T188" s="16"/>
      <c r="U188" s="16"/>
      <c r="V188" s="16"/>
      <c r="W188" s="16"/>
      <c r="X188" s="16"/>
      <c r="Y188" s="16"/>
    </row>
    <row r="189" customFormat="false" ht="14" hidden="false" customHeight="true" outlineLevel="0" collapsed="false">
      <c r="B189" s="98" t="str">
        <f aca="false">IF( ISBLANK('03.Muestra'!$C26),"",'03.Muestra'!$C26)</f>
        <v/>
      </c>
      <c r="C189" s="98" t="str">
        <f aca="false">IF( ISBLANK('03.Muestra'!$E26),"",'03.Muestra'!$E26)</f>
        <v/>
      </c>
      <c r="D189" s="99" t="str">
        <f aca="false">IF(AND(B189&lt;&gt;"",C189&lt;&gt;""),"N/T","")</f>
        <v/>
      </c>
      <c r="E189" s="73" t="str">
        <f aca="false">IF(D189&lt;&gt;"",IF(AND(B189&lt;&gt;"",C189&lt;&gt;""),"","ERR"),"")</f>
        <v/>
      </c>
      <c r="F189" s="16"/>
      <c r="G189" s="16"/>
      <c r="H189" s="16"/>
      <c r="I189" s="16"/>
      <c r="J189" s="16"/>
      <c r="K189" s="16"/>
      <c r="L189" s="16"/>
      <c r="M189" s="16"/>
      <c r="N189" s="16"/>
      <c r="O189" s="16"/>
      <c r="P189" s="16"/>
      <c r="Q189" s="16"/>
      <c r="R189" s="16"/>
      <c r="S189" s="16"/>
      <c r="T189" s="16"/>
      <c r="U189" s="16"/>
      <c r="V189" s="16"/>
      <c r="W189" s="16"/>
      <c r="X189" s="16"/>
      <c r="Y189" s="16"/>
    </row>
    <row r="190" customFormat="false" ht="14" hidden="false" customHeight="true" outlineLevel="0" collapsed="false">
      <c r="B190" s="98" t="str">
        <f aca="false">IF( ISBLANK('03.Muestra'!$C27),"",'03.Muestra'!$C27)</f>
        <v/>
      </c>
      <c r="C190" s="98" t="str">
        <f aca="false">IF( ISBLANK('03.Muestra'!$E27),"",'03.Muestra'!$E27)</f>
        <v/>
      </c>
      <c r="D190" s="99" t="str">
        <f aca="false">IF(AND(B190&lt;&gt;"",C190&lt;&gt;""),"N/T","")</f>
        <v/>
      </c>
      <c r="E190" s="73" t="str">
        <f aca="false">IF(D190&lt;&gt;"",IF(AND(B190&lt;&gt;"",C190&lt;&gt;""),"","ERR"),"")</f>
        <v/>
      </c>
      <c r="F190" s="16"/>
      <c r="G190" s="16"/>
      <c r="H190" s="16"/>
      <c r="I190" s="16"/>
      <c r="J190" s="16"/>
      <c r="K190" s="16"/>
      <c r="L190" s="16"/>
      <c r="M190" s="16"/>
      <c r="N190" s="16"/>
      <c r="O190" s="16"/>
      <c r="P190" s="16"/>
      <c r="Q190" s="16"/>
      <c r="R190" s="16"/>
      <c r="S190" s="16"/>
      <c r="T190" s="16"/>
      <c r="U190" s="16"/>
      <c r="V190" s="16"/>
      <c r="W190" s="16"/>
      <c r="X190" s="16"/>
      <c r="Y190" s="16"/>
    </row>
    <row r="191" customFormat="false" ht="14" hidden="false" customHeight="true" outlineLevel="0" collapsed="false">
      <c r="B191" s="98" t="str">
        <f aca="false">IF( ISBLANK('03.Muestra'!$C28),"",'03.Muestra'!$C28)</f>
        <v/>
      </c>
      <c r="C191" s="98" t="str">
        <f aca="false">IF( ISBLANK('03.Muestra'!$E28),"",'03.Muestra'!$E28)</f>
        <v/>
      </c>
      <c r="D191" s="99" t="str">
        <f aca="false">IF(AND(B191&lt;&gt;"",C191&lt;&gt;""),"N/T","")</f>
        <v/>
      </c>
      <c r="E191" s="73" t="str">
        <f aca="false">IF(D191&lt;&gt;"",IF(AND(B191&lt;&gt;"",C191&lt;&gt;""),"","ERR"),"")</f>
        <v/>
      </c>
      <c r="F191" s="16"/>
      <c r="G191" s="16"/>
      <c r="H191" s="16"/>
      <c r="I191" s="16"/>
      <c r="J191" s="16"/>
      <c r="K191" s="16"/>
      <c r="L191" s="16"/>
      <c r="M191" s="16"/>
      <c r="N191" s="16"/>
      <c r="O191" s="16"/>
      <c r="P191" s="16"/>
      <c r="Q191" s="16"/>
      <c r="R191" s="16"/>
      <c r="S191" s="16"/>
      <c r="T191" s="16"/>
      <c r="U191" s="16"/>
      <c r="V191" s="16"/>
      <c r="W191" s="16"/>
      <c r="X191" s="16"/>
      <c r="Y191" s="16"/>
    </row>
    <row r="192" customFormat="false" ht="14" hidden="false" customHeight="true" outlineLevel="0" collapsed="false">
      <c r="B192" s="98" t="str">
        <f aca="false">IF( ISBLANK('03.Muestra'!$C29),"",'03.Muestra'!$C29)</f>
        <v/>
      </c>
      <c r="C192" s="98" t="str">
        <f aca="false">IF( ISBLANK('03.Muestra'!$E29),"",'03.Muestra'!$E29)</f>
        <v/>
      </c>
      <c r="D192" s="99" t="str">
        <f aca="false">IF(AND(B192&lt;&gt;"",C192&lt;&gt;""),"N/T","")</f>
        <v/>
      </c>
      <c r="E192" s="73" t="str">
        <f aca="false">IF(D192&lt;&gt;"",IF(AND(B192&lt;&gt;"",C192&lt;&gt;""),"","ERR"),"")</f>
        <v/>
      </c>
      <c r="F192" s="16"/>
      <c r="G192" s="16"/>
      <c r="H192" s="16"/>
      <c r="I192" s="16"/>
      <c r="J192" s="16"/>
      <c r="K192" s="16"/>
      <c r="L192" s="16"/>
      <c r="M192" s="16"/>
      <c r="N192" s="16"/>
      <c r="O192" s="16"/>
      <c r="P192" s="16"/>
      <c r="Q192" s="16"/>
      <c r="R192" s="16"/>
      <c r="S192" s="16"/>
      <c r="T192" s="16"/>
      <c r="U192" s="16"/>
      <c r="V192" s="16"/>
      <c r="W192" s="16"/>
      <c r="X192" s="16"/>
      <c r="Y192" s="16"/>
    </row>
    <row r="193" customFormat="false" ht="14" hidden="false" customHeight="true" outlineLevel="0" collapsed="false">
      <c r="B193" s="98" t="str">
        <f aca="false">IF( ISBLANK('03.Muestra'!$C30),"",'03.Muestra'!$C30)</f>
        <v/>
      </c>
      <c r="C193" s="98" t="str">
        <f aca="false">IF( ISBLANK('03.Muestra'!$E30),"",'03.Muestra'!$E30)</f>
        <v/>
      </c>
      <c r="D193" s="99" t="str">
        <f aca="false">IF(AND(B193&lt;&gt;"",C193&lt;&gt;""),"N/T","")</f>
        <v/>
      </c>
      <c r="E193" s="73" t="str">
        <f aca="false">IF(D193&lt;&gt;"",IF(AND(B193&lt;&gt;"",C193&lt;&gt;""),"","ERR"),"")</f>
        <v/>
      </c>
      <c r="F193" s="16"/>
      <c r="G193" s="16"/>
      <c r="H193" s="16"/>
      <c r="I193" s="16"/>
      <c r="J193" s="16"/>
      <c r="K193" s="16"/>
      <c r="L193" s="16"/>
      <c r="M193" s="16"/>
      <c r="N193" s="16"/>
      <c r="O193" s="16"/>
      <c r="P193" s="16"/>
      <c r="Q193" s="16"/>
      <c r="R193" s="16"/>
      <c r="S193" s="16"/>
      <c r="T193" s="16"/>
      <c r="U193" s="16"/>
      <c r="V193" s="16"/>
      <c r="W193" s="16"/>
      <c r="X193" s="16"/>
      <c r="Y193" s="16"/>
    </row>
    <row r="194" customFormat="false" ht="12" hidden="false" customHeight="true" outlineLevel="0" collapsed="false">
      <c r="B194" s="98" t="str">
        <f aca="false">IF( ISBLANK('03.Muestra'!$C31),"",'03.Muestra'!$C31)</f>
        <v/>
      </c>
      <c r="C194" s="98" t="str">
        <f aca="false">IF( ISBLANK('03.Muestra'!$E31),"",'03.Muestra'!$E31)</f>
        <v/>
      </c>
      <c r="D194" s="99" t="str">
        <f aca="false">IF(AND(B194&lt;&gt;"",C194&lt;&gt;""),"N/T","")</f>
        <v/>
      </c>
      <c r="E194" s="73" t="str">
        <f aca="false">IF(D194&lt;&gt;"",IF(AND(B194&lt;&gt;"",C194&lt;&gt;""),"","ERR"),"")</f>
        <v/>
      </c>
      <c r="F194" s="16"/>
      <c r="G194" s="16"/>
      <c r="H194" s="16"/>
      <c r="I194" s="16"/>
      <c r="J194" s="16"/>
      <c r="K194" s="16"/>
      <c r="L194" s="16"/>
      <c r="M194" s="16"/>
      <c r="N194" s="16"/>
      <c r="O194" s="16"/>
      <c r="P194" s="16"/>
      <c r="Q194" s="16"/>
      <c r="R194" s="16"/>
      <c r="S194" s="16"/>
      <c r="T194" s="16"/>
      <c r="U194" s="16"/>
      <c r="V194" s="16"/>
      <c r="W194" s="16"/>
      <c r="X194" s="16"/>
      <c r="Y194" s="16"/>
    </row>
    <row r="195" customFormat="false" ht="12" hidden="false" customHeight="true" outlineLevel="0" collapsed="false">
      <c r="B195" s="98" t="str">
        <f aca="false">IF( ISBLANK('03.Muestra'!$C32),"",'03.Muestra'!$C32)</f>
        <v/>
      </c>
      <c r="C195" s="98" t="str">
        <f aca="false">IF( ISBLANK('03.Muestra'!$E32),"",'03.Muestra'!$E32)</f>
        <v/>
      </c>
      <c r="D195" s="99" t="str">
        <f aca="false">IF(AND(B195&lt;&gt;"",C195&lt;&gt;""),"N/T","")</f>
        <v/>
      </c>
      <c r="E195" s="73" t="str">
        <f aca="false">IF(D195&lt;&gt;"",IF(AND(B195&lt;&gt;"",C195&lt;&gt;""),"","ERR"),"")</f>
        <v/>
      </c>
      <c r="F195" s="16"/>
      <c r="G195" s="16"/>
      <c r="H195" s="16"/>
      <c r="I195" s="16"/>
      <c r="J195" s="16"/>
      <c r="K195" s="16"/>
      <c r="L195" s="16"/>
      <c r="M195" s="16"/>
      <c r="N195" s="16"/>
      <c r="O195" s="16"/>
      <c r="P195" s="16"/>
      <c r="Q195" s="16"/>
      <c r="R195" s="16"/>
      <c r="S195" s="16"/>
      <c r="T195" s="16"/>
      <c r="U195" s="16"/>
      <c r="V195" s="16"/>
      <c r="W195" s="16"/>
      <c r="X195" s="16"/>
      <c r="Y195" s="16"/>
    </row>
    <row r="196" customFormat="false" ht="12" hidden="false" customHeight="true" outlineLevel="0" collapsed="false">
      <c r="B196" s="98" t="str">
        <f aca="false">IF( ISBLANK('03.Muestra'!$C33),"",'03.Muestra'!$C33)</f>
        <v/>
      </c>
      <c r="C196" s="98" t="str">
        <f aca="false">IF( ISBLANK('03.Muestra'!$E33),"",'03.Muestra'!$E33)</f>
        <v/>
      </c>
      <c r="D196" s="99" t="str">
        <f aca="false">IF(AND(B196&lt;&gt;"",C196&lt;&gt;""),"N/T","")</f>
        <v/>
      </c>
      <c r="E196" s="73" t="str">
        <f aca="false">IF(D196&lt;&gt;"",IF(AND(B196&lt;&gt;"",C196&lt;&gt;""),"","ERR"),"")</f>
        <v/>
      </c>
      <c r="F196" s="16"/>
      <c r="G196" s="16"/>
      <c r="H196" s="16"/>
      <c r="I196" s="16"/>
      <c r="J196" s="16"/>
      <c r="K196" s="16"/>
      <c r="L196" s="16"/>
      <c r="M196" s="16"/>
      <c r="N196" s="16"/>
      <c r="O196" s="16"/>
      <c r="P196" s="16"/>
      <c r="Q196" s="16"/>
      <c r="R196" s="16"/>
      <c r="S196" s="16"/>
      <c r="T196" s="16"/>
      <c r="U196" s="16"/>
      <c r="V196" s="16"/>
      <c r="W196" s="16"/>
      <c r="X196" s="16"/>
      <c r="Y196" s="16"/>
    </row>
    <row r="197" customFormat="false" ht="12" hidden="false" customHeight="true" outlineLevel="0" collapsed="false">
      <c r="B197" s="98" t="str">
        <f aca="false">IF( ISBLANK('03.Muestra'!$C34),"",'03.Muestra'!$C34)</f>
        <v/>
      </c>
      <c r="C197" s="98" t="str">
        <f aca="false">IF( ISBLANK('03.Muestra'!$E34),"",'03.Muestra'!$E34)</f>
        <v/>
      </c>
      <c r="D197" s="99" t="str">
        <f aca="false">IF(AND(B197&lt;&gt;"",C197&lt;&gt;""),"N/T","")</f>
        <v/>
      </c>
      <c r="E197" s="73" t="str">
        <f aca="false">IF(D197&lt;&gt;"",IF(AND(B197&lt;&gt;"",C197&lt;&gt;""),"","ERR"),"")</f>
        <v/>
      </c>
      <c r="F197" s="16"/>
      <c r="G197" s="16"/>
      <c r="H197" s="16"/>
      <c r="I197" s="16"/>
      <c r="J197" s="16"/>
      <c r="K197" s="16"/>
      <c r="L197" s="16"/>
      <c r="M197" s="16"/>
      <c r="N197" s="16"/>
      <c r="O197" s="16"/>
      <c r="P197" s="16"/>
      <c r="Q197" s="16"/>
      <c r="R197" s="16"/>
      <c r="S197" s="16"/>
      <c r="T197" s="16"/>
      <c r="U197" s="16"/>
      <c r="V197" s="16"/>
      <c r="W197" s="16"/>
      <c r="X197" s="16"/>
      <c r="Y197" s="16"/>
    </row>
    <row r="198" customFormat="false" ht="12" hidden="false" customHeight="true" outlineLevel="0" collapsed="false">
      <c r="B198" s="98" t="str">
        <f aca="false">IF( ISBLANK('03.Muestra'!$C35),"",'03.Muestra'!$C35)</f>
        <v/>
      </c>
      <c r="C198" s="98" t="str">
        <f aca="false">IF( ISBLANK('03.Muestra'!$E35),"",'03.Muestra'!$E35)</f>
        <v/>
      </c>
      <c r="D198" s="99" t="str">
        <f aca="false">IF(AND(B198&lt;&gt;"",C198&lt;&gt;""),"N/T","")</f>
        <v/>
      </c>
      <c r="E198" s="73" t="str">
        <f aca="false">IF(D198&lt;&gt;"",IF(AND(B198&lt;&gt;"",C198&lt;&gt;""),"","ERR"),"")</f>
        <v/>
      </c>
      <c r="F198" s="0"/>
      <c r="G198" s="16"/>
      <c r="H198" s="16"/>
      <c r="I198" s="16"/>
      <c r="J198" s="16"/>
      <c r="K198" s="16"/>
      <c r="L198" s="16"/>
      <c r="M198" s="16"/>
      <c r="N198" s="16"/>
      <c r="O198" s="16"/>
      <c r="P198" s="16"/>
      <c r="Q198" s="16"/>
      <c r="R198" s="16"/>
      <c r="S198" s="16"/>
      <c r="T198" s="16"/>
      <c r="U198" s="16"/>
      <c r="V198" s="16"/>
      <c r="W198" s="16"/>
      <c r="X198" s="16"/>
      <c r="Y198" s="16"/>
    </row>
    <row r="199" customFormat="false" ht="12" hidden="false" customHeight="true" outlineLevel="0" collapsed="false">
      <c r="B199" s="98" t="str">
        <f aca="false">IF( ISBLANK('03.Muestra'!$C36),"",'03.Muestra'!$C36)</f>
        <v/>
      </c>
      <c r="C199" s="98" t="str">
        <f aca="false">IF( ISBLANK('03.Muestra'!$E36),"",'03.Muestra'!$E36)</f>
        <v/>
      </c>
      <c r="D199" s="99" t="str">
        <f aca="false">IF(AND(B199&lt;&gt;"",C199&lt;&gt;""),"N/T","")</f>
        <v/>
      </c>
      <c r="E199" s="73" t="str">
        <f aca="false">IF(D199&lt;&gt;"",IF(AND(B199&lt;&gt;"",C199&lt;&gt;""),"","ERR"),"")</f>
        <v/>
      </c>
      <c r="F199" s="111"/>
      <c r="G199" s="16"/>
      <c r="H199" s="16"/>
      <c r="I199" s="16"/>
      <c r="J199" s="16"/>
      <c r="K199" s="16"/>
      <c r="L199" s="16"/>
      <c r="M199" s="16"/>
      <c r="N199" s="16"/>
      <c r="O199" s="16"/>
      <c r="P199" s="16"/>
      <c r="Q199" s="16"/>
      <c r="R199" s="16"/>
      <c r="S199" s="16"/>
      <c r="T199" s="16"/>
      <c r="U199" s="16"/>
      <c r="V199" s="16"/>
      <c r="W199" s="16"/>
      <c r="X199" s="16"/>
      <c r="Y199" s="16"/>
    </row>
    <row r="200" customFormat="false" ht="12" hidden="false" customHeight="true" outlineLevel="0" collapsed="false">
      <c r="B200" s="98" t="str">
        <f aca="false">IF( ISBLANK('03.Muestra'!$C37),"",'03.Muestra'!$C37)</f>
        <v/>
      </c>
      <c r="C200" s="98" t="str">
        <f aca="false">IF( ISBLANK('03.Muestra'!$E37),"",'03.Muestra'!$E37)</f>
        <v/>
      </c>
      <c r="D200" s="99" t="str">
        <f aca="false">IF(AND(B200&lt;&gt;"",C200&lt;&gt;""),"N/T","")</f>
        <v/>
      </c>
      <c r="E200" s="73" t="str">
        <f aca="false">IF(D200&lt;&gt;"",IF(AND(B200&lt;&gt;"",C200&lt;&gt;""),"","ERR"),"")</f>
        <v/>
      </c>
      <c r="F200" s="111"/>
      <c r="G200" s="16"/>
      <c r="H200" s="16"/>
      <c r="I200" s="16"/>
      <c r="J200" s="16"/>
      <c r="K200" s="16"/>
      <c r="L200" s="16"/>
      <c r="M200" s="16"/>
      <c r="N200" s="16"/>
      <c r="O200" s="16"/>
      <c r="P200" s="16"/>
      <c r="Q200" s="16"/>
      <c r="R200" s="16"/>
      <c r="S200" s="16"/>
      <c r="T200" s="16"/>
      <c r="U200" s="16"/>
      <c r="V200" s="16"/>
      <c r="W200" s="16"/>
      <c r="X200" s="16"/>
      <c r="Y200" s="16"/>
    </row>
    <row r="201" customFormat="false" ht="12" hidden="false" customHeight="true" outlineLevel="0" collapsed="false">
      <c r="B201" s="98" t="str">
        <f aca="false">IF( ISBLANK('03.Muestra'!$C38),"",'03.Muestra'!$C38)</f>
        <v/>
      </c>
      <c r="C201" s="98" t="str">
        <f aca="false">IF( ISBLANK('03.Muestra'!$E38),"",'03.Muestra'!$E38)</f>
        <v/>
      </c>
      <c r="D201" s="99" t="str">
        <f aca="false">IF(AND(B201&lt;&gt;"",C201&lt;&gt;""),"N/T","")</f>
        <v/>
      </c>
      <c r="E201" s="73" t="str">
        <f aca="false">IF(D201&lt;&gt;"",IF(AND(B201&lt;&gt;"",C201&lt;&gt;""),"","ERR"),"")</f>
        <v/>
      </c>
      <c r="F201" s="111"/>
      <c r="G201" s="16"/>
      <c r="H201" s="16"/>
      <c r="I201" s="16"/>
      <c r="J201" s="16"/>
      <c r="K201" s="16"/>
      <c r="L201" s="16"/>
      <c r="M201" s="16"/>
      <c r="N201" s="16"/>
      <c r="O201" s="16"/>
      <c r="P201" s="16"/>
      <c r="Q201" s="16"/>
      <c r="R201" s="16"/>
      <c r="S201" s="16"/>
      <c r="T201" s="16"/>
      <c r="U201" s="16"/>
      <c r="V201" s="16"/>
      <c r="W201" s="16"/>
      <c r="X201" s="16"/>
      <c r="Y201" s="16"/>
    </row>
    <row r="202" customFormat="false" ht="12" hidden="false" customHeight="true" outlineLevel="0" collapsed="false">
      <c r="B202" s="98" t="str">
        <f aca="false">IF( ISBLANK('03.Muestra'!$C39),"",'03.Muestra'!$C39)</f>
        <v/>
      </c>
      <c r="C202" s="98" t="str">
        <f aca="false">IF( ISBLANK('03.Muestra'!$E39),"",'03.Muestra'!$E39)</f>
        <v/>
      </c>
      <c r="D202" s="99" t="str">
        <f aca="false">IF(AND(B202&lt;&gt;"",C202&lt;&gt;""),"N/T","")</f>
        <v/>
      </c>
      <c r="E202" s="73" t="str">
        <f aca="false">IF(D202&lt;&gt;"",IF(AND(B202&lt;&gt;"",C202&lt;&gt;""),"","ERR"),"")</f>
        <v/>
      </c>
      <c r="F202" s="111"/>
      <c r="G202" s="16"/>
      <c r="H202" s="16"/>
      <c r="I202" s="16"/>
      <c r="J202" s="16"/>
      <c r="K202" s="16"/>
      <c r="L202" s="16"/>
      <c r="M202" s="16"/>
      <c r="N202" s="16"/>
      <c r="O202" s="16"/>
      <c r="P202" s="16"/>
      <c r="Q202" s="16"/>
      <c r="R202" s="16"/>
      <c r="S202" s="16"/>
      <c r="T202" s="16"/>
      <c r="U202" s="16"/>
      <c r="V202" s="16"/>
      <c r="W202" s="16"/>
      <c r="X202" s="16"/>
      <c r="Y202" s="16"/>
    </row>
    <row r="203" customFormat="false" ht="12" hidden="false" customHeight="true" outlineLevel="0" collapsed="false">
      <c r="B203" s="98" t="str">
        <f aca="false">IF( ISBLANK('03.Muestra'!$C40),"",'03.Muestra'!$C40)</f>
        <v/>
      </c>
      <c r="C203" s="98" t="str">
        <f aca="false">IF( ISBLANK('03.Muestra'!$E40),"",'03.Muestra'!$E40)</f>
        <v/>
      </c>
      <c r="D203" s="99" t="str">
        <f aca="false">IF(AND(B203&lt;&gt;"",C203&lt;&gt;""),"N/T","")</f>
        <v/>
      </c>
      <c r="E203" s="73" t="str">
        <f aca="false">IF(D203&lt;&gt;"",IF(AND(B203&lt;&gt;"",C203&lt;&gt;""),"","ERR"),"")</f>
        <v/>
      </c>
      <c r="F203" s="111"/>
      <c r="G203" s="16"/>
      <c r="H203" s="16"/>
      <c r="I203" s="16"/>
      <c r="J203" s="16"/>
      <c r="K203" s="16"/>
      <c r="L203" s="16"/>
      <c r="M203" s="16"/>
      <c r="N203" s="16"/>
      <c r="O203" s="16"/>
      <c r="P203" s="16"/>
      <c r="Q203" s="16"/>
      <c r="R203" s="16"/>
      <c r="S203" s="16"/>
      <c r="T203" s="16"/>
      <c r="U203" s="16"/>
      <c r="V203" s="16"/>
      <c r="W203" s="16"/>
      <c r="X203" s="16"/>
      <c r="Y203" s="16"/>
    </row>
    <row r="204" customFormat="false" ht="12" hidden="false" customHeight="true" outlineLevel="0" collapsed="false">
      <c r="B204" s="98" t="str">
        <f aca="false">IF( ISBLANK('03.Muestra'!$C41),"",'03.Muestra'!$C41)</f>
        <v/>
      </c>
      <c r="C204" s="98" t="str">
        <f aca="false">IF( ISBLANK('03.Muestra'!$E41),"",'03.Muestra'!$E41)</f>
        <v/>
      </c>
      <c r="D204" s="99" t="str">
        <f aca="false">IF(AND(B204&lt;&gt;"",C204&lt;&gt;""),"N/T","")</f>
        <v/>
      </c>
      <c r="E204" s="73" t="str">
        <f aca="false">IF(D204&lt;&gt;"",IF(AND(B204&lt;&gt;"",C204&lt;&gt;""),"","ERR"),"")</f>
        <v/>
      </c>
      <c r="F204" s="111"/>
      <c r="G204" s="16"/>
      <c r="H204" s="16"/>
      <c r="I204" s="16"/>
      <c r="J204" s="16"/>
      <c r="K204" s="16"/>
      <c r="L204" s="16"/>
      <c r="M204" s="16"/>
      <c r="N204" s="16"/>
      <c r="O204" s="16"/>
      <c r="P204" s="16"/>
      <c r="Q204" s="16"/>
      <c r="R204" s="16"/>
      <c r="S204" s="16"/>
      <c r="T204" s="16"/>
      <c r="U204" s="16"/>
      <c r="V204" s="16"/>
      <c r="W204" s="16"/>
      <c r="X204" s="16"/>
      <c r="Y204" s="16"/>
    </row>
    <row r="205" customFormat="false" ht="12" hidden="false" customHeight="true" outlineLevel="0" collapsed="false">
      <c r="B205" s="98" t="str">
        <f aca="false">IF( ISBLANK('03.Muestra'!$C42),"",'03.Muestra'!$C42)</f>
        <v/>
      </c>
      <c r="C205" s="98" t="str">
        <f aca="false">IF( ISBLANK('03.Muestra'!$E42),"",'03.Muestra'!$E42)</f>
        <v/>
      </c>
      <c r="D205" s="99" t="str">
        <f aca="false">IF(AND(B205&lt;&gt;"",C205&lt;&gt;""),"N/T","")</f>
        <v/>
      </c>
      <c r="E205" s="73" t="str">
        <f aca="false">IF(D205&lt;&gt;"",IF(AND(B205&lt;&gt;"",C205&lt;&gt;""),"","ERR"),"")</f>
        <v/>
      </c>
      <c r="F205" s="16"/>
      <c r="G205" s="16"/>
      <c r="H205" s="16"/>
      <c r="I205" s="16"/>
      <c r="J205" s="16"/>
      <c r="K205" s="16"/>
      <c r="L205" s="16"/>
      <c r="M205" s="16"/>
      <c r="N205" s="16"/>
      <c r="O205" s="16"/>
      <c r="P205" s="16"/>
      <c r="Q205" s="16"/>
      <c r="R205" s="16"/>
      <c r="S205" s="16"/>
      <c r="T205" s="16"/>
      <c r="U205" s="16"/>
      <c r="V205" s="16"/>
      <c r="W205" s="16"/>
      <c r="X205" s="16"/>
      <c r="Y205" s="16"/>
    </row>
    <row r="206" customFormat="false" ht="12" hidden="false" customHeight="true" outlineLevel="0" collapsed="false">
      <c r="B206" s="16"/>
      <c r="C206" s="16"/>
      <c r="D206" s="73"/>
      <c r="E206" s="73"/>
      <c r="F206" s="16"/>
      <c r="G206" s="16"/>
      <c r="H206" s="16"/>
      <c r="I206" s="16"/>
      <c r="J206" s="16"/>
      <c r="K206" s="16"/>
      <c r="L206" s="16"/>
      <c r="M206" s="16"/>
      <c r="N206" s="16"/>
      <c r="O206" s="16"/>
      <c r="P206" s="16"/>
      <c r="Q206" s="16"/>
      <c r="R206" s="16"/>
      <c r="S206" s="16"/>
      <c r="T206" s="16"/>
      <c r="U206" s="16"/>
      <c r="V206" s="16"/>
      <c r="W206" s="16"/>
      <c r="X206" s="16"/>
      <c r="Y206" s="16"/>
    </row>
    <row r="207" customFormat="false" ht="12" hidden="false" customHeight="true" outlineLevel="0" collapsed="false">
      <c r="B207" s="16"/>
      <c r="C207" s="16"/>
      <c r="D207" s="73"/>
      <c r="E207" s="94"/>
      <c r="F207" s="16"/>
      <c r="G207" s="16"/>
      <c r="H207" s="16"/>
      <c r="I207" s="16"/>
      <c r="J207" s="16"/>
      <c r="K207" s="16"/>
      <c r="L207" s="16"/>
      <c r="M207" s="16"/>
      <c r="N207" s="16"/>
      <c r="O207" s="16"/>
      <c r="P207" s="16"/>
      <c r="Q207" s="16"/>
      <c r="R207" s="16"/>
      <c r="S207" s="16"/>
      <c r="T207" s="16"/>
      <c r="U207" s="16"/>
      <c r="V207" s="16"/>
      <c r="W207" s="16"/>
      <c r="X207" s="16"/>
      <c r="Y207" s="16"/>
    </row>
    <row r="208" customFormat="false" ht="32.25" hidden="false" customHeight="true" outlineLevel="0" collapsed="false">
      <c r="B208" s="112" t="s">
        <v>140</v>
      </c>
      <c r="C208" s="96" t="s">
        <v>158</v>
      </c>
      <c r="D208" s="97" t="s">
        <v>147</v>
      </c>
      <c r="E208" s="110"/>
      <c r="F208" s="0"/>
      <c r="G208" s="0"/>
      <c r="H208" s="0"/>
      <c r="I208" s="0"/>
      <c r="J208" s="0"/>
      <c r="K208" s="16"/>
      <c r="L208" s="16"/>
      <c r="M208" s="16"/>
      <c r="N208" s="16"/>
      <c r="O208" s="16"/>
      <c r="P208" s="16"/>
      <c r="Q208" s="16"/>
      <c r="R208" s="16"/>
      <c r="S208" s="16"/>
      <c r="T208" s="16"/>
      <c r="U208" s="16"/>
      <c r="V208" s="16"/>
      <c r="W208" s="16"/>
      <c r="X208" s="16"/>
      <c r="Y208" s="16"/>
    </row>
    <row r="209" customFormat="false" ht="12" hidden="false" customHeight="true" outlineLevel="0" collapsed="false">
      <c r="B209" s="98" t="str">
        <f aca="false">IF( ISBLANK('03.Muestra'!$C8),"",'03.Muestra'!$C8)</f>
        <v>Servicio Canario de Salud</v>
      </c>
      <c r="C209" s="98" t="str">
        <f aca="false">IF( ISBLANK('03.Muestra'!$E8),"",'03.Muestra'!$E8)</f>
        <v>https://www3.gobiernodecanarias.org/sanidad/scs/</v>
      </c>
      <c r="D209" s="99" t="s">
        <v>150</v>
      </c>
      <c r="E209" s="73" t="str">
        <f aca="false">IF(D209&lt;&gt;"",IF(AND(B209&lt;&gt;"",C209&lt;&gt;""),"","ERR"),"")</f>
        <v/>
      </c>
      <c r="F209" s="100" t="str">
        <f aca="false" t="array" ref="F209:J209">TRANSPOSE('DATA - Oculta'!$U$9:$U$13)</f>
        <v>N/T</v>
      </c>
      <c r="G209" s="101" t="str">
        <v>N/D</v>
      </c>
      <c r="H209" s="102" t="str">
        <v>N/A</v>
      </c>
      <c r="I209" s="103" t="str">
        <v>Falla</v>
      </c>
      <c r="J209" s="104" t="str">
        <v>Pasa</v>
      </c>
      <c r="K209" s="105" t="s">
        <v>145</v>
      </c>
      <c r="L209" s="16"/>
      <c r="M209" s="16"/>
      <c r="N209" s="16"/>
      <c r="O209" s="16"/>
      <c r="P209" s="16"/>
      <c r="Q209" s="16"/>
      <c r="R209" s="16"/>
      <c r="S209" s="16"/>
      <c r="T209" s="16"/>
      <c r="U209" s="16"/>
      <c r="V209" s="16"/>
      <c r="W209" s="16"/>
      <c r="X209" s="16"/>
      <c r="Y209" s="16"/>
    </row>
    <row r="210" customFormat="false" ht="12" hidden="false" customHeight="true" outlineLevel="0" collapsed="false">
      <c r="B210" s="98" t="str">
        <f aca="false">IF( ISBLANK('03.Muestra'!$C9),"",'03.Muestra'!$C9)</f>
        <v>Profesionales</v>
      </c>
      <c r="C210" s="98" t="str">
        <f aca="false">IF( ISBLANK('03.Muestra'!$E9),"",'03.Muestra'!$E9)</f>
        <v>https://www3.gobiernodecanarias.org/sanidad/scs/tematica.jsp?idCarpeta=381a58ec-a15a-11e9-a502-d7333c007c29</v>
      </c>
      <c r="D210" s="99" t="s">
        <v>150</v>
      </c>
      <c r="E210" s="73" t="str">
        <f aca="false">IF(D210&lt;&gt;"",IF(AND(B210&lt;&gt;"",C210&lt;&gt;""),"","ERR"),"")</f>
        <v/>
      </c>
      <c r="F210" s="106" t="n">
        <f aca="true">COUNTIF($D209:INDIRECT("$D" &amp;  SUM(ROW()-1,'03.Muestra'!$D$45)-1),F209)</f>
        <v>0</v>
      </c>
      <c r="G210" s="106" t="n">
        <f aca="true">COUNTIF($D209:INDIRECT("$D" &amp;  SUM(ROW()-1,'03.Muestra'!$D$45)-1),G209)</f>
        <v>0</v>
      </c>
      <c r="H210" s="106" t="n">
        <f aca="true">COUNTIF($D209:INDIRECT("$D" &amp;  SUM(ROW()-1,'03.Muestra'!$D$45)-1),H209)</f>
        <v>10</v>
      </c>
      <c r="I210" s="106" t="n">
        <f aca="true">COUNTIF($D209:INDIRECT("$D" &amp;  SUM(ROW()-1,'03.Muestra'!$D$45)-1),I209)</f>
        <v>0</v>
      </c>
      <c r="J210" s="106" t="n">
        <f aca="true">COUNTIF($D209:INDIRECT("$D" &amp;  SUM(ROW()-1,'03.Muestra'!$D$45)-1),J209)</f>
        <v>0</v>
      </c>
      <c r="K210" s="106" t="n">
        <f aca="true">IF('03.Muestra'!$D$45=0,0,COUNTBLANK($D209:INDIRECT("$D" &amp;  SUM(ROW()-1,'03.Muestra'!$D$45)-1)))</f>
        <v>0</v>
      </c>
      <c r="L210" s="16"/>
      <c r="M210" s="16"/>
      <c r="N210" s="16"/>
      <c r="O210" s="16"/>
      <c r="P210" s="16"/>
      <c r="Q210" s="16"/>
      <c r="R210" s="16"/>
      <c r="S210" s="16"/>
      <c r="T210" s="16"/>
      <c r="U210" s="16"/>
      <c r="V210" s="16"/>
      <c r="W210" s="16"/>
      <c r="X210" s="16"/>
      <c r="Y210" s="16"/>
    </row>
    <row r="211" customFormat="false" ht="12" hidden="false" customHeight="true" outlineLevel="0" collapsed="false">
      <c r="B211" s="98" t="str">
        <f aca="false">IF( ISBLANK('03.Muestra'!$C10),"",'03.Muestra'!$C10)</f>
        <v>Vacunación frente Covid-19</v>
      </c>
      <c r="C211" s="98" t="str">
        <f aca="false">IF( ISBLANK('03.Muestra'!$E10),"",'03.Muestra'!$E10)</f>
        <v>https://www3.gobiernodecanarias.org/sanidad/scs/contenidoGenerico.jsp?idDocument=c6332147-5728-11eb-8a2c-c902a217e6a5&amp;idCarpeta=e01092c2-7d66-11ea-871d-cb574c2473a4</v>
      </c>
      <c r="D211" s="99" t="s">
        <v>150</v>
      </c>
      <c r="E211" s="73" t="str">
        <f aca="false">IF(D211&lt;&gt;"",IF(AND(B211&lt;&gt;"",C211&lt;&gt;""),"","ERR"),"")</f>
        <v/>
      </c>
      <c r="F211" s="0"/>
      <c r="G211" s="0"/>
      <c r="H211" s="0"/>
      <c r="I211" s="0"/>
      <c r="J211" s="0"/>
      <c r="K211" s="16"/>
      <c r="L211" s="16"/>
      <c r="M211" s="16"/>
      <c r="N211" s="16"/>
      <c r="O211" s="16"/>
      <c r="P211" s="16"/>
      <c r="Q211" s="16"/>
      <c r="R211" s="16"/>
      <c r="S211" s="16"/>
      <c r="T211" s="16"/>
      <c r="U211" s="16"/>
      <c r="V211" s="16"/>
      <c r="W211" s="16"/>
      <c r="X211" s="16"/>
      <c r="Y211" s="16"/>
    </row>
    <row r="212" customFormat="false" ht="12" hidden="false" customHeight="true" outlineLevel="0" collapsed="false">
      <c r="B212" s="98" t="str">
        <f aca="false">IF( ISBLANK('03.Muestra'!$C11),"",'03.Muestra'!$C11)</f>
        <v>SCS-Registro de centros</v>
      </c>
      <c r="C212" s="98" t="str">
        <f aca="false">IF( ISBLANK('03.Muestra'!$E11),"",'03.Muestra'!$E11)</f>
        <v>https://www3.gobiernodecanarias.org/sanidad/scs/RegistroCentros/DoLoad</v>
      </c>
      <c r="D212" s="99" t="s">
        <v>150</v>
      </c>
      <c r="E212" s="73" t="str">
        <f aca="false">IF(D212&lt;&gt;"",IF(AND(B212&lt;&gt;"",C212&lt;&gt;""),"","ERR"),"")</f>
        <v/>
      </c>
      <c r="F212" s="0"/>
      <c r="G212" s="16"/>
      <c r="H212" s="16"/>
      <c r="I212" s="16"/>
      <c r="J212" s="16"/>
      <c r="K212" s="16"/>
      <c r="L212" s="16"/>
      <c r="M212" s="16"/>
      <c r="N212" s="16"/>
      <c r="O212" s="16"/>
      <c r="P212" s="16"/>
      <c r="Q212" s="16"/>
      <c r="R212" s="16"/>
      <c r="S212" s="16"/>
      <c r="T212" s="16"/>
      <c r="U212" s="16"/>
      <c r="V212" s="16"/>
      <c r="W212" s="16"/>
      <c r="X212" s="16"/>
      <c r="Y212" s="16"/>
    </row>
    <row r="213" customFormat="false" ht="12" hidden="false" customHeight="true" outlineLevel="0" collapsed="false">
      <c r="B213" s="98" t="str">
        <f aca="false">IF( ISBLANK('03.Muestra'!$C12),"",'03.Muestra'!$C12)</f>
        <v>MiAutoTestCovid</v>
      </c>
      <c r="C213" s="98" t="str">
        <f aca="false">IF( ISBLANK('03.Muestra'!$E12),"",'03.Muestra'!$E12)</f>
        <v>https://www3.gobiernodecanarias.org/sanidad/scs/Miautotestcovid/</v>
      </c>
      <c r="D213" s="99" t="s">
        <v>150</v>
      </c>
      <c r="E213" s="73" t="str">
        <f aca="false">IF(D213&lt;&gt;"",IF(AND(B213&lt;&gt;"",C213&lt;&gt;""),"","ERR"),"")</f>
        <v/>
      </c>
      <c r="F213" s="0"/>
      <c r="G213" s="16"/>
      <c r="H213" s="16"/>
      <c r="I213" s="16"/>
      <c r="J213" s="16"/>
      <c r="K213" s="16"/>
      <c r="L213" s="16"/>
      <c r="M213" s="16"/>
      <c r="N213" s="16"/>
      <c r="O213" s="16"/>
      <c r="P213" s="16"/>
      <c r="Q213" s="16"/>
      <c r="R213" s="16"/>
      <c r="S213" s="16"/>
      <c r="T213" s="16"/>
      <c r="U213" s="16"/>
      <c r="V213" s="16"/>
      <c r="W213" s="16"/>
      <c r="X213" s="16"/>
      <c r="Y213" s="16"/>
    </row>
    <row r="214" customFormat="false" ht="12" hidden="false" customHeight="true" outlineLevel="0" collapsed="false">
      <c r="B214" s="98" t="str">
        <f aca="false">IF( ISBLANK('03.Muestra'!$C13),"",'03.Muestra'!$C13)</f>
        <v>Informes epidemiológicos</v>
      </c>
      <c r="C214" s="98" t="str">
        <f aca="false">IF( ISBLANK('03.Muestra'!$E13),"",'03.Muestra'!$E13)</f>
        <v>https://www3.gobiernodecanarias.org/sanidad/scs/contenidoGenerico.jsp?idDocument=83670f95-f738-11ea-8b38-0997195c2925&amp;idCarpeta=e01092c2-7d66-11ea-871d-cb574c2473a4</v>
      </c>
      <c r="D214" s="99" t="s">
        <v>150</v>
      </c>
      <c r="E214" s="73" t="str">
        <f aca="false">IF(D214&lt;&gt;"",IF(AND(B214&lt;&gt;"",C214&lt;&gt;""),"","ERR"),"")</f>
        <v/>
      </c>
      <c r="F214" s="0"/>
      <c r="G214" s="16"/>
      <c r="H214" s="16"/>
      <c r="I214" s="16"/>
      <c r="J214" s="16"/>
      <c r="K214" s="16"/>
      <c r="L214" s="16"/>
      <c r="M214" s="16"/>
      <c r="N214" s="16"/>
      <c r="O214" s="16"/>
      <c r="P214" s="16"/>
      <c r="Q214" s="16"/>
      <c r="R214" s="16"/>
      <c r="S214" s="16"/>
      <c r="T214" s="16"/>
      <c r="U214" s="16"/>
      <c r="V214" s="16"/>
      <c r="W214" s="16"/>
      <c r="X214" s="16"/>
      <c r="Y214" s="16"/>
    </row>
    <row r="215" customFormat="false" ht="12" hidden="false" customHeight="true" outlineLevel="0" collapsed="false">
      <c r="B215" s="98" t="str">
        <f aca="false">IF( ISBLANK('03.Muestra'!$C14),"",'03.Muestra'!$C14)</f>
        <v>Mapa Sanitario</v>
      </c>
      <c r="C215" s="98" t="str">
        <f aca="false">IF( ISBLANK('03.Muestra'!$E14),"",'03.Muestra'!$E14)</f>
        <v>https://www3.gobiernodecanarias.org/sanidad/scs/mapa.jsp?idDocument=f1272534-b1e0-11e0-8086-e35e241032d3&amp;idCarpeta=75cf3520-ab2b-11dd-970d-d73a0633ac17</v>
      </c>
      <c r="D215" s="99" t="s">
        <v>150</v>
      </c>
      <c r="E215" s="73" t="str">
        <f aca="false">IF(D215&lt;&gt;"",IF(AND(B215&lt;&gt;"",C215&lt;&gt;""),"","ERR"),"")</f>
        <v/>
      </c>
      <c r="F215" s="16"/>
      <c r="G215" s="16"/>
      <c r="H215" s="16"/>
      <c r="I215" s="16"/>
      <c r="J215" s="16"/>
      <c r="K215" s="16"/>
      <c r="L215" s="16"/>
      <c r="M215" s="16"/>
      <c r="N215" s="16"/>
      <c r="O215" s="16"/>
      <c r="P215" s="16"/>
      <c r="Q215" s="16"/>
      <c r="R215" s="16"/>
      <c r="S215" s="16"/>
      <c r="T215" s="16"/>
      <c r="U215" s="16"/>
      <c r="V215" s="16"/>
      <c r="W215" s="16"/>
      <c r="X215" s="16"/>
      <c r="Y215" s="16"/>
    </row>
    <row r="216" customFormat="false" ht="12" hidden="false" customHeight="true" outlineLevel="0" collapsed="false">
      <c r="B216" s="98" t="str">
        <f aca="false">IF( ISBLANK('03.Muestra'!$C15),"",'03.Muestra'!$C15)</f>
        <v>gaptfformacion</v>
      </c>
      <c r="C216" s="98" t="str">
        <f aca="false">IF( ISBLANK('03.Muestra'!$E15),"",'03.Muestra'!$E15)</f>
        <v>https://www3.gobiernodecanarias.org/scs/gaptfformacion/</v>
      </c>
      <c r="D216" s="99" t="s">
        <v>150</v>
      </c>
      <c r="E216" s="73" t="str">
        <f aca="false">IF(D216&lt;&gt;"",IF(AND(B216&lt;&gt;"",C216&lt;&gt;""),"","ERR"),"")</f>
        <v/>
      </c>
      <c r="F216" s="16"/>
      <c r="G216" s="16"/>
      <c r="H216" s="16"/>
      <c r="I216" s="16"/>
      <c r="J216" s="16"/>
      <c r="K216" s="16"/>
      <c r="L216" s="16"/>
      <c r="M216" s="16"/>
      <c r="N216" s="16"/>
      <c r="O216" s="16"/>
      <c r="P216" s="16"/>
      <c r="Q216" s="16"/>
      <c r="R216" s="16"/>
      <c r="S216" s="16"/>
      <c r="T216" s="16"/>
      <c r="U216" s="16"/>
      <c r="V216" s="16"/>
      <c r="W216" s="16"/>
      <c r="X216" s="16"/>
      <c r="Y216" s="16"/>
    </row>
    <row r="217" customFormat="false" ht="12" hidden="false" customHeight="true" outlineLevel="0" collapsed="false">
      <c r="B217" s="98" t="str">
        <f aca="false">IF( ISBLANK('03.Muestra'!$C16),"",'03.Muestra'!$C16)</f>
        <v>Tarjeta Sanitaria</v>
      </c>
      <c r="C217" s="98" t="str">
        <f aca="false">IF( ISBLANK('03.Muestra'!$E16),"",'03.Muestra'!$E16)</f>
        <v>https://www3.gobiernodecanarias.org/sanidad/scs/contenidoGenerico.jsp?idDocument=9090ca1f-a9bb-11de-ae50-15aa3b9230b7&amp;idCarpeta=ae273cd1-b385-11e9-82f7-8d5cff9227e6</v>
      </c>
      <c r="D217" s="99" t="s">
        <v>150</v>
      </c>
      <c r="E217" s="73" t="str">
        <f aca="false">IF(D217&lt;&gt;"",IF(AND(B217&lt;&gt;"",C217&lt;&gt;""),"","ERR"),"")</f>
        <v/>
      </c>
      <c r="F217" s="16"/>
      <c r="G217" s="16"/>
      <c r="H217" s="16"/>
      <c r="I217" s="16"/>
      <c r="J217" s="16"/>
      <c r="K217" s="16"/>
      <c r="L217" s="16"/>
      <c r="M217" s="16"/>
      <c r="N217" s="16"/>
      <c r="O217" s="16"/>
      <c r="P217" s="16"/>
      <c r="Q217" s="16"/>
      <c r="R217" s="16"/>
      <c r="S217" s="16"/>
      <c r="T217" s="16"/>
      <c r="U217" s="16"/>
      <c r="V217" s="16"/>
      <c r="W217" s="16"/>
      <c r="X217" s="16"/>
      <c r="Y217" s="16"/>
    </row>
    <row r="218" customFormat="false" ht="12" hidden="false" customHeight="true" outlineLevel="0" collapsed="false">
      <c r="B218" s="98" t="str">
        <f aca="false">IF( ISBLANK('03.Muestra'!$C17),"",'03.Muestra'!$C17)</f>
        <v>Mapa Playas</v>
      </c>
      <c r="C218" s="98" t="str">
        <f aca="false">IF( ISBLANK('03.Muestra'!$E17),"",'03.Muestra'!$E17)</f>
        <v>https://www3.gobiernodecanarias.org/sanidad/scs/mapa.jsp?idDocument=0200b78a-a2fa-11e0-9610-f1717f4d08a3&amp;idCarpeta=75cf3520-ab2b-11dd-970d-d73a0633ac17</v>
      </c>
      <c r="D218" s="99" t="s">
        <v>150</v>
      </c>
      <c r="E218" s="73" t="str">
        <f aca="false">IF(D218&lt;&gt;"",IF(AND(B218&lt;&gt;"",C218&lt;&gt;""),"","ERR"),"")</f>
        <v/>
      </c>
      <c r="F218" s="16"/>
      <c r="G218" s="16"/>
      <c r="H218" s="16"/>
      <c r="I218" s="16"/>
      <c r="J218" s="16"/>
      <c r="K218" s="16"/>
      <c r="L218" s="16"/>
      <c r="M218" s="16"/>
      <c r="N218" s="16"/>
      <c r="O218" s="16"/>
      <c r="P218" s="16"/>
      <c r="Q218" s="16"/>
      <c r="R218" s="16"/>
      <c r="S218" s="16"/>
      <c r="T218" s="16"/>
      <c r="U218" s="16"/>
      <c r="V218" s="16"/>
      <c r="W218" s="16"/>
      <c r="X218" s="16"/>
      <c r="Y218" s="16"/>
    </row>
    <row r="219" customFormat="false" ht="12" hidden="false" customHeight="true" outlineLevel="0" collapsed="false">
      <c r="B219" s="98" t="str">
        <f aca="false">IF( ISBLANK('03.Muestra'!$C18),"",'03.Muestra'!$C18)</f>
        <v/>
      </c>
      <c r="C219" s="98" t="str">
        <f aca="false">IF( ISBLANK('03.Muestra'!$E18),"",'03.Muestra'!$E18)</f>
        <v/>
      </c>
      <c r="D219" s="99" t="str">
        <f aca="false">IF(AND(B219&lt;&gt;"",C219&lt;&gt;""),"N/T","")</f>
        <v/>
      </c>
      <c r="E219" s="73" t="str">
        <f aca="false">IF(D219&lt;&gt;"",IF(AND(B219&lt;&gt;"",C219&lt;&gt;""),"","ERR"),"")</f>
        <v/>
      </c>
      <c r="F219" s="16"/>
      <c r="G219" s="16"/>
      <c r="H219" s="16"/>
      <c r="I219" s="16"/>
      <c r="J219" s="16"/>
      <c r="K219" s="16"/>
      <c r="L219" s="16"/>
      <c r="M219" s="16"/>
      <c r="N219" s="16"/>
      <c r="O219" s="16"/>
      <c r="P219" s="16"/>
      <c r="Q219" s="16"/>
      <c r="R219" s="16"/>
      <c r="S219" s="16"/>
      <c r="T219" s="16"/>
      <c r="U219" s="16"/>
      <c r="V219" s="16"/>
      <c r="W219" s="16"/>
      <c r="X219" s="16"/>
      <c r="Y219" s="16"/>
    </row>
    <row r="220" customFormat="false" ht="12" hidden="false" customHeight="true" outlineLevel="0" collapsed="false">
      <c r="B220" s="98" t="str">
        <f aca="false">IF( ISBLANK('03.Muestra'!$C19),"",'03.Muestra'!$C19)</f>
        <v/>
      </c>
      <c r="C220" s="98" t="str">
        <f aca="false">IF( ISBLANK('03.Muestra'!$E19),"",'03.Muestra'!$E19)</f>
        <v/>
      </c>
      <c r="D220" s="99" t="str">
        <f aca="false">IF(AND(B220&lt;&gt;"",C220&lt;&gt;""),"N/T","")</f>
        <v/>
      </c>
      <c r="E220" s="73" t="str">
        <f aca="false">IF(D220&lt;&gt;"",IF(AND(B220&lt;&gt;"",C220&lt;&gt;""),"","ERR"),"")</f>
        <v/>
      </c>
      <c r="F220" s="16"/>
      <c r="G220" s="16"/>
      <c r="H220" s="16"/>
      <c r="I220" s="16"/>
      <c r="J220" s="16"/>
      <c r="K220" s="16"/>
      <c r="L220" s="16"/>
      <c r="M220" s="16"/>
      <c r="N220" s="16"/>
      <c r="O220" s="16"/>
      <c r="P220" s="16"/>
      <c r="Q220" s="16"/>
      <c r="R220" s="16"/>
      <c r="S220" s="16"/>
      <c r="T220" s="16"/>
      <c r="U220" s="16"/>
      <c r="V220" s="16"/>
      <c r="W220" s="16"/>
      <c r="X220" s="16"/>
      <c r="Y220" s="16"/>
    </row>
    <row r="221" customFormat="false" ht="14" hidden="false" customHeight="true" outlineLevel="0" collapsed="false">
      <c r="B221" s="98" t="str">
        <f aca="false">IF( ISBLANK('03.Muestra'!$C20),"",'03.Muestra'!$C20)</f>
        <v/>
      </c>
      <c r="C221" s="98" t="str">
        <f aca="false">IF( ISBLANK('03.Muestra'!$E20),"",'03.Muestra'!$E20)</f>
        <v/>
      </c>
      <c r="D221" s="99" t="str">
        <f aca="false">IF(AND(B221&lt;&gt;"",C221&lt;&gt;""),"N/T","")</f>
        <v/>
      </c>
      <c r="E221" s="73" t="str">
        <f aca="false">IF(D221&lt;&gt;"",IF(AND(B221&lt;&gt;"",C221&lt;&gt;""),"","ERR"),"")</f>
        <v/>
      </c>
      <c r="F221" s="16"/>
      <c r="G221" s="16"/>
      <c r="H221" s="16"/>
      <c r="I221" s="16"/>
      <c r="J221" s="16"/>
      <c r="K221" s="16"/>
      <c r="L221" s="16"/>
      <c r="M221" s="16"/>
      <c r="N221" s="16"/>
      <c r="O221" s="16"/>
      <c r="P221" s="16"/>
      <c r="Q221" s="16"/>
      <c r="R221" s="16"/>
      <c r="S221" s="16"/>
      <c r="T221" s="16"/>
      <c r="U221" s="16"/>
      <c r="V221" s="16"/>
      <c r="W221" s="16"/>
      <c r="X221" s="16"/>
      <c r="Y221" s="16"/>
    </row>
    <row r="222" customFormat="false" ht="14" hidden="false" customHeight="true" outlineLevel="0" collapsed="false">
      <c r="B222" s="98" t="str">
        <f aca="false">IF( ISBLANK('03.Muestra'!$C21),"",'03.Muestra'!$C21)</f>
        <v/>
      </c>
      <c r="C222" s="98" t="str">
        <f aca="false">IF( ISBLANK('03.Muestra'!$E21),"",'03.Muestra'!$E21)</f>
        <v/>
      </c>
      <c r="D222" s="99" t="str">
        <f aca="false">IF(AND(B222&lt;&gt;"",C222&lt;&gt;""),"N/T","")</f>
        <v/>
      </c>
      <c r="E222" s="73" t="str">
        <f aca="false">IF(D222&lt;&gt;"",IF(AND(B222&lt;&gt;"",C222&lt;&gt;""),"","ERR"),"")</f>
        <v/>
      </c>
      <c r="F222" s="16"/>
      <c r="G222" s="16"/>
      <c r="H222" s="16"/>
      <c r="I222" s="16"/>
      <c r="J222" s="16"/>
      <c r="K222" s="16"/>
      <c r="L222" s="16"/>
      <c r="M222" s="16"/>
      <c r="N222" s="16"/>
      <c r="O222" s="16"/>
      <c r="P222" s="16"/>
      <c r="Q222" s="16"/>
      <c r="R222" s="16"/>
      <c r="S222" s="16"/>
      <c r="T222" s="16"/>
      <c r="U222" s="16"/>
      <c r="V222" s="16"/>
      <c r="W222" s="16"/>
      <c r="X222" s="16"/>
      <c r="Y222" s="16"/>
    </row>
    <row r="223" customFormat="false" ht="14" hidden="false" customHeight="true" outlineLevel="0" collapsed="false">
      <c r="B223" s="98" t="str">
        <f aca="false">IF( ISBLANK('03.Muestra'!$C22),"",'03.Muestra'!$C22)</f>
        <v/>
      </c>
      <c r="C223" s="98" t="str">
        <f aca="false">IF( ISBLANK('03.Muestra'!$E22),"",'03.Muestra'!$E22)</f>
        <v/>
      </c>
      <c r="D223" s="99" t="str">
        <f aca="false">IF(AND(B223&lt;&gt;"",C223&lt;&gt;""),"N/T","")</f>
        <v/>
      </c>
      <c r="E223" s="73" t="str">
        <f aca="false">IF(D223&lt;&gt;"",IF(AND(B223&lt;&gt;"",C223&lt;&gt;""),"","ERR"),"")</f>
        <v/>
      </c>
      <c r="F223" s="16"/>
      <c r="G223" s="16"/>
      <c r="H223" s="16"/>
      <c r="I223" s="16"/>
      <c r="J223" s="16"/>
      <c r="K223" s="16"/>
      <c r="L223" s="16"/>
      <c r="M223" s="16"/>
      <c r="N223" s="16"/>
      <c r="O223" s="16"/>
      <c r="P223" s="16"/>
      <c r="Q223" s="16"/>
      <c r="R223" s="16"/>
      <c r="S223" s="16"/>
      <c r="T223" s="16"/>
      <c r="U223" s="16"/>
      <c r="V223" s="16"/>
      <c r="W223" s="16"/>
      <c r="X223" s="16"/>
      <c r="Y223" s="16"/>
    </row>
    <row r="224" customFormat="false" ht="14" hidden="false" customHeight="true" outlineLevel="0" collapsed="false">
      <c r="B224" s="98" t="str">
        <f aca="false">IF( ISBLANK('03.Muestra'!$C23),"",'03.Muestra'!$C23)</f>
        <v/>
      </c>
      <c r="C224" s="98" t="str">
        <f aca="false">IF( ISBLANK('03.Muestra'!$E23),"",'03.Muestra'!$E23)</f>
        <v/>
      </c>
      <c r="D224" s="99" t="str">
        <f aca="false">IF(AND(B224&lt;&gt;"",C224&lt;&gt;""),"N/T","")</f>
        <v/>
      </c>
      <c r="E224" s="73" t="str">
        <f aca="false">IF(D224&lt;&gt;"",IF(AND(B224&lt;&gt;"",C224&lt;&gt;""),"","ERR"),"")</f>
        <v/>
      </c>
      <c r="F224" s="16"/>
      <c r="G224" s="16"/>
      <c r="H224" s="16"/>
      <c r="I224" s="16"/>
      <c r="J224" s="16"/>
      <c r="K224" s="16"/>
      <c r="L224" s="16"/>
      <c r="M224" s="16"/>
      <c r="N224" s="16"/>
      <c r="O224" s="16"/>
      <c r="P224" s="16"/>
      <c r="Q224" s="16"/>
      <c r="R224" s="16"/>
      <c r="S224" s="16"/>
      <c r="T224" s="16"/>
      <c r="U224" s="16"/>
      <c r="V224" s="16"/>
      <c r="W224" s="16"/>
      <c r="X224" s="16"/>
      <c r="Y224" s="16"/>
    </row>
    <row r="225" customFormat="false" ht="14" hidden="false" customHeight="true" outlineLevel="0" collapsed="false">
      <c r="B225" s="98" t="str">
        <f aca="false">IF( ISBLANK('03.Muestra'!$C24),"",'03.Muestra'!$C24)</f>
        <v/>
      </c>
      <c r="C225" s="98" t="str">
        <f aca="false">IF( ISBLANK('03.Muestra'!$E24),"",'03.Muestra'!$E24)</f>
        <v/>
      </c>
      <c r="D225" s="99" t="str">
        <f aca="false">IF(AND(B225&lt;&gt;"",C225&lt;&gt;""),"N/T","")</f>
        <v/>
      </c>
      <c r="E225" s="73" t="str">
        <f aca="false">IF(D225&lt;&gt;"",IF(AND(B225&lt;&gt;"",C225&lt;&gt;""),"","ERR"),"")</f>
        <v/>
      </c>
      <c r="F225" s="16"/>
      <c r="G225" s="16"/>
      <c r="H225" s="16"/>
      <c r="I225" s="16"/>
      <c r="J225" s="16"/>
      <c r="K225" s="16"/>
      <c r="L225" s="16"/>
      <c r="M225" s="16"/>
      <c r="N225" s="16"/>
      <c r="O225" s="16"/>
      <c r="P225" s="16"/>
      <c r="Q225" s="16"/>
      <c r="R225" s="16"/>
      <c r="S225" s="16"/>
      <c r="T225" s="16"/>
      <c r="U225" s="16"/>
      <c r="V225" s="16"/>
      <c r="W225" s="16"/>
      <c r="X225" s="16"/>
      <c r="Y225" s="16"/>
    </row>
    <row r="226" customFormat="false" ht="14" hidden="false" customHeight="true" outlineLevel="0" collapsed="false">
      <c r="B226" s="98" t="str">
        <f aca="false">IF( ISBLANK('03.Muestra'!$C25),"",'03.Muestra'!$C25)</f>
        <v/>
      </c>
      <c r="C226" s="98" t="str">
        <f aca="false">IF( ISBLANK('03.Muestra'!$E25),"",'03.Muestra'!$E25)</f>
        <v/>
      </c>
      <c r="D226" s="99" t="str">
        <f aca="false">IF(AND(B226&lt;&gt;"",C226&lt;&gt;""),"N/T","")</f>
        <v/>
      </c>
      <c r="E226" s="73" t="str">
        <f aca="false">IF(D226&lt;&gt;"",IF(AND(B226&lt;&gt;"",C226&lt;&gt;""),"","ERR"),"")</f>
        <v/>
      </c>
      <c r="F226" s="16"/>
      <c r="G226" s="16"/>
      <c r="H226" s="16"/>
      <c r="I226" s="16"/>
      <c r="J226" s="16"/>
      <c r="K226" s="16"/>
      <c r="L226" s="16"/>
      <c r="M226" s="16"/>
      <c r="N226" s="16"/>
      <c r="O226" s="16"/>
      <c r="P226" s="16"/>
      <c r="Q226" s="16"/>
      <c r="R226" s="16"/>
      <c r="S226" s="16"/>
      <c r="T226" s="16"/>
      <c r="U226" s="16"/>
      <c r="V226" s="16"/>
      <c r="W226" s="16"/>
      <c r="X226" s="16"/>
      <c r="Y226" s="16"/>
    </row>
    <row r="227" customFormat="false" ht="14" hidden="false" customHeight="true" outlineLevel="0" collapsed="false">
      <c r="B227" s="98" t="str">
        <f aca="false">IF( ISBLANK('03.Muestra'!$C26),"",'03.Muestra'!$C26)</f>
        <v/>
      </c>
      <c r="C227" s="98" t="str">
        <f aca="false">IF( ISBLANK('03.Muestra'!$E26),"",'03.Muestra'!$E26)</f>
        <v/>
      </c>
      <c r="D227" s="99" t="str">
        <f aca="false">IF(AND(B227&lt;&gt;"",C227&lt;&gt;""),"N/T","")</f>
        <v/>
      </c>
      <c r="E227" s="73" t="str">
        <f aca="false">IF(D227&lt;&gt;"",IF(AND(B227&lt;&gt;"",C227&lt;&gt;""),"","ERR"),"")</f>
        <v/>
      </c>
      <c r="F227" s="16"/>
      <c r="G227" s="16"/>
      <c r="H227" s="16"/>
      <c r="I227" s="16"/>
      <c r="J227" s="16"/>
      <c r="K227" s="16"/>
      <c r="L227" s="16"/>
      <c r="M227" s="16"/>
      <c r="N227" s="16"/>
      <c r="O227" s="16"/>
      <c r="P227" s="16"/>
      <c r="Q227" s="16"/>
      <c r="R227" s="16"/>
      <c r="S227" s="16"/>
      <c r="T227" s="16"/>
      <c r="U227" s="16"/>
      <c r="V227" s="16"/>
      <c r="W227" s="16"/>
      <c r="X227" s="16"/>
      <c r="Y227" s="16"/>
    </row>
    <row r="228" customFormat="false" ht="14" hidden="false" customHeight="true" outlineLevel="0" collapsed="false">
      <c r="B228" s="98" t="str">
        <f aca="false">IF( ISBLANK('03.Muestra'!$C27),"",'03.Muestra'!$C27)</f>
        <v/>
      </c>
      <c r="C228" s="98" t="str">
        <f aca="false">IF( ISBLANK('03.Muestra'!$E27),"",'03.Muestra'!$E27)</f>
        <v/>
      </c>
      <c r="D228" s="99" t="str">
        <f aca="false">IF(AND(B228&lt;&gt;"",C228&lt;&gt;""),"N/T","")</f>
        <v/>
      </c>
      <c r="E228" s="73" t="str">
        <f aca="false">IF(D228&lt;&gt;"",IF(AND(B228&lt;&gt;"",C228&lt;&gt;""),"","ERR"),"")</f>
        <v/>
      </c>
      <c r="F228" s="16"/>
      <c r="G228" s="16"/>
      <c r="H228" s="16"/>
      <c r="I228" s="16"/>
      <c r="J228" s="16"/>
      <c r="K228" s="16"/>
      <c r="L228" s="16"/>
      <c r="M228" s="16"/>
      <c r="N228" s="16"/>
      <c r="O228" s="16"/>
      <c r="P228" s="16"/>
      <c r="Q228" s="16"/>
      <c r="R228" s="16"/>
      <c r="S228" s="16"/>
      <c r="T228" s="16"/>
      <c r="U228" s="16"/>
      <c r="V228" s="16"/>
      <c r="W228" s="16"/>
      <c r="X228" s="16"/>
      <c r="Y228" s="16"/>
    </row>
    <row r="229" customFormat="false" ht="14" hidden="false" customHeight="true" outlineLevel="0" collapsed="false">
      <c r="B229" s="98" t="str">
        <f aca="false">IF( ISBLANK('03.Muestra'!$C28),"",'03.Muestra'!$C28)</f>
        <v/>
      </c>
      <c r="C229" s="98" t="str">
        <f aca="false">IF( ISBLANK('03.Muestra'!$E28),"",'03.Muestra'!$E28)</f>
        <v/>
      </c>
      <c r="D229" s="99" t="str">
        <f aca="false">IF(AND(B229&lt;&gt;"",C229&lt;&gt;""),"N/T","")</f>
        <v/>
      </c>
      <c r="E229" s="73" t="str">
        <f aca="false">IF(D229&lt;&gt;"",IF(AND(B229&lt;&gt;"",C229&lt;&gt;""),"","ERR"),"")</f>
        <v/>
      </c>
      <c r="F229" s="16"/>
      <c r="G229" s="16"/>
      <c r="H229" s="16"/>
      <c r="I229" s="16"/>
      <c r="J229" s="16"/>
      <c r="K229" s="16"/>
      <c r="L229" s="16"/>
      <c r="M229" s="16"/>
      <c r="N229" s="16"/>
      <c r="O229" s="16"/>
      <c r="P229" s="16"/>
      <c r="Q229" s="16"/>
      <c r="R229" s="16"/>
      <c r="S229" s="16"/>
      <c r="T229" s="16"/>
      <c r="U229" s="16"/>
      <c r="V229" s="16"/>
      <c r="W229" s="16"/>
      <c r="X229" s="16"/>
      <c r="Y229" s="16"/>
    </row>
    <row r="230" customFormat="false" ht="14" hidden="false" customHeight="true" outlineLevel="0" collapsed="false">
      <c r="B230" s="98" t="str">
        <f aca="false">IF( ISBLANK('03.Muestra'!$C29),"",'03.Muestra'!$C29)</f>
        <v/>
      </c>
      <c r="C230" s="98" t="str">
        <f aca="false">IF( ISBLANK('03.Muestra'!$E29),"",'03.Muestra'!$E29)</f>
        <v/>
      </c>
      <c r="D230" s="99" t="str">
        <f aca="false">IF(AND(B230&lt;&gt;"",C230&lt;&gt;""),"N/T","")</f>
        <v/>
      </c>
      <c r="E230" s="73" t="str">
        <f aca="false">IF(D230&lt;&gt;"",IF(AND(B230&lt;&gt;"",C230&lt;&gt;""),"","ERR"),"")</f>
        <v/>
      </c>
      <c r="F230" s="16"/>
      <c r="G230" s="16"/>
      <c r="H230" s="16"/>
      <c r="I230" s="16"/>
      <c r="J230" s="16"/>
      <c r="K230" s="16"/>
      <c r="L230" s="16"/>
      <c r="M230" s="16"/>
      <c r="N230" s="16"/>
      <c r="O230" s="16"/>
      <c r="P230" s="16"/>
      <c r="Q230" s="16"/>
      <c r="R230" s="16"/>
      <c r="S230" s="16"/>
      <c r="T230" s="16"/>
      <c r="U230" s="16"/>
      <c r="V230" s="16"/>
      <c r="W230" s="16"/>
      <c r="X230" s="16"/>
      <c r="Y230" s="16"/>
    </row>
    <row r="231" customFormat="false" ht="14" hidden="false" customHeight="true" outlineLevel="0" collapsed="false">
      <c r="B231" s="98" t="str">
        <f aca="false">IF( ISBLANK('03.Muestra'!$C30),"",'03.Muestra'!$C30)</f>
        <v/>
      </c>
      <c r="C231" s="98" t="str">
        <f aca="false">IF( ISBLANK('03.Muestra'!$E30),"",'03.Muestra'!$E30)</f>
        <v/>
      </c>
      <c r="D231" s="99" t="str">
        <f aca="false">IF(AND(B231&lt;&gt;"",C231&lt;&gt;""),"N/T","")</f>
        <v/>
      </c>
      <c r="E231" s="73" t="str">
        <f aca="false">IF(D231&lt;&gt;"",IF(AND(B231&lt;&gt;"",C231&lt;&gt;""),"","ERR"),"")</f>
        <v/>
      </c>
      <c r="F231" s="16"/>
      <c r="G231" s="16"/>
      <c r="H231" s="16"/>
      <c r="I231" s="16"/>
      <c r="J231" s="16"/>
      <c r="K231" s="16"/>
      <c r="L231" s="16"/>
      <c r="M231" s="16"/>
      <c r="N231" s="16"/>
      <c r="O231" s="16"/>
      <c r="P231" s="16"/>
      <c r="Q231" s="16"/>
      <c r="R231" s="16"/>
      <c r="S231" s="16"/>
      <c r="T231" s="16"/>
      <c r="U231" s="16"/>
      <c r="V231" s="16"/>
      <c r="W231" s="16"/>
      <c r="X231" s="16"/>
      <c r="Y231" s="16"/>
    </row>
    <row r="232" customFormat="false" ht="12" hidden="false" customHeight="true" outlineLevel="0" collapsed="false">
      <c r="B232" s="98" t="str">
        <f aca="false">IF( ISBLANK('03.Muestra'!$C31),"",'03.Muestra'!$C31)</f>
        <v/>
      </c>
      <c r="C232" s="98" t="str">
        <f aca="false">IF( ISBLANK('03.Muestra'!$E31),"",'03.Muestra'!$E31)</f>
        <v/>
      </c>
      <c r="D232" s="99" t="str">
        <f aca="false">IF(AND(B232&lt;&gt;"",C232&lt;&gt;""),"N/T","")</f>
        <v/>
      </c>
      <c r="E232" s="73" t="str">
        <f aca="false">IF(D232&lt;&gt;"",IF(AND(B232&lt;&gt;"",C232&lt;&gt;""),"","ERR"),"")</f>
        <v/>
      </c>
      <c r="F232" s="16"/>
      <c r="G232" s="16"/>
      <c r="H232" s="16"/>
      <c r="I232" s="16"/>
      <c r="J232" s="16"/>
      <c r="K232" s="16"/>
      <c r="L232" s="16"/>
      <c r="M232" s="16"/>
      <c r="N232" s="16"/>
      <c r="O232" s="16"/>
      <c r="P232" s="16"/>
      <c r="Q232" s="16"/>
      <c r="R232" s="16"/>
      <c r="S232" s="16"/>
      <c r="T232" s="16"/>
      <c r="U232" s="16"/>
      <c r="V232" s="16"/>
      <c r="W232" s="16"/>
      <c r="X232" s="16"/>
      <c r="Y232" s="16"/>
    </row>
    <row r="233" customFormat="false" ht="12" hidden="false" customHeight="true" outlineLevel="0" collapsed="false">
      <c r="B233" s="98" t="str">
        <f aca="false">IF( ISBLANK('03.Muestra'!$C32),"",'03.Muestra'!$C32)</f>
        <v/>
      </c>
      <c r="C233" s="98" t="str">
        <f aca="false">IF( ISBLANK('03.Muestra'!$E32),"",'03.Muestra'!$E32)</f>
        <v/>
      </c>
      <c r="D233" s="99" t="str">
        <f aca="false">IF(AND(B233&lt;&gt;"",C233&lt;&gt;""),"N/T","")</f>
        <v/>
      </c>
      <c r="E233" s="73" t="str">
        <f aca="false">IF(D233&lt;&gt;"",IF(AND(B233&lt;&gt;"",C233&lt;&gt;""),"","ERR"),"")</f>
        <v/>
      </c>
      <c r="F233" s="16"/>
      <c r="G233" s="16"/>
      <c r="H233" s="16"/>
      <c r="I233" s="16"/>
      <c r="J233" s="16"/>
      <c r="K233" s="16"/>
      <c r="L233" s="16"/>
      <c r="M233" s="16"/>
      <c r="N233" s="16"/>
      <c r="O233" s="16"/>
      <c r="P233" s="16"/>
      <c r="Q233" s="16"/>
      <c r="R233" s="16"/>
      <c r="S233" s="16"/>
      <c r="T233" s="16"/>
      <c r="U233" s="16"/>
      <c r="V233" s="16"/>
      <c r="W233" s="16"/>
      <c r="X233" s="16"/>
      <c r="Y233" s="16"/>
    </row>
    <row r="234" customFormat="false" ht="12" hidden="false" customHeight="true" outlineLevel="0" collapsed="false">
      <c r="B234" s="98" t="str">
        <f aca="false">IF( ISBLANK('03.Muestra'!$C33),"",'03.Muestra'!$C33)</f>
        <v/>
      </c>
      <c r="C234" s="98" t="str">
        <f aca="false">IF( ISBLANK('03.Muestra'!$E33),"",'03.Muestra'!$E33)</f>
        <v/>
      </c>
      <c r="D234" s="99" t="str">
        <f aca="false">IF(AND(B234&lt;&gt;"",C234&lt;&gt;""),"N/T","")</f>
        <v/>
      </c>
      <c r="E234" s="73" t="str">
        <f aca="false">IF(D234&lt;&gt;"",IF(AND(B234&lt;&gt;"",C234&lt;&gt;""),"","ERR"),"")</f>
        <v/>
      </c>
      <c r="F234" s="16"/>
      <c r="G234" s="16"/>
      <c r="H234" s="16"/>
      <c r="I234" s="16"/>
      <c r="J234" s="16"/>
      <c r="K234" s="16"/>
      <c r="L234" s="16"/>
      <c r="M234" s="16"/>
      <c r="N234" s="16"/>
      <c r="O234" s="16"/>
      <c r="P234" s="16"/>
      <c r="Q234" s="16"/>
      <c r="R234" s="16"/>
      <c r="S234" s="16"/>
      <c r="T234" s="16"/>
      <c r="U234" s="16"/>
      <c r="V234" s="16"/>
      <c r="W234" s="16"/>
      <c r="X234" s="16"/>
      <c r="Y234" s="16"/>
    </row>
    <row r="235" customFormat="false" ht="12" hidden="false" customHeight="true" outlineLevel="0" collapsed="false">
      <c r="B235" s="98" t="str">
        <f aca="false">IF( ISBLANK('03.Muestra'!$C34),"",'03.Muestra'!$C34)</f>
        <v/>
      </c>
      <c r="C235" s="98" t="str">
        <f aca="false">IF( ISBLANK('03.Muestra'!$E34),"",'03.Muestra'!$E34)</f>
        <v/>
      </c>
      <c r="D235" s="99" t="str">
        <f aca="false">IF(AND(B235&lt;&gt;"",C235&lt;&gt;""),"N/T","")</f>
        <v/>
      </c>
      <c r="E235" s="73" t="str">
        <f aca="false">IF(D235&lt;&gt;"",IF(AND(B235&lt;&gt;"",C235&lt;&gt;""),"","ERR"),"")</f>
        <v/>
      </c>
      <c r="F235" s="16"/>
      <c r="G235" s="16"/>
      <c r="H235" s="16"/>
      <c r="I235" s="16"/>
      <c r="J235" s="16"/>
      <c r="K235" s="16"/>
      <c r="L235" s="16"/>
      <c r="M235" s="16"/>
      <c r="N235" s="16"/>
      <c r="O235" s="16"/>
      <c r="P235" s="16"/>
      <c r="Q235" s="16"/>
      <c r="R235" s="16"/>
      <c r="S235" s="16"/>
      <c r="T235" s="16"/>
      <c r="U235" s="16"/>
      <c r="V235" s="16"/>
      <c r="W235" s="16"/>
      <c r="X235" s="16"/>
      <c r="Y235" s="16"/>
    </row>
    <row r="236" customFormat="false" ht="12" hidden="false" customHeight="true" outlineLevel="0" collapsed="false">
      <c r="B236" s="98" t="str">
        <f aca="false">IF( ISBLANK('03.Muestra'!$C35),"",'03.Muestra'!$C35)</f>
        <v/>
      </c>
      <c r="C236" s="98" t="str">
        <f aca="false">IF( ISBLANK('03.Muestra'!$E35),"",'03.Muestra'!$E35)</f>
        <v/>
      </c>
      <c r="D236" s="99" t="str">
        <f aca="false">IF(AND(B236&lt;&gt;"",C236&lt;&gt;""),"N/T","")</f>
        <v/>
      </c>
      <c r="E236" s="73" t="str">
        <f aca="false">IF(D236&lt;&gt;"",IF(AND(B236&lt;&gt;"",C236&lt;&gt;""),"","ERR"),"")</f>
        <v/>
      </c>
      <c r="F236" s="0"/>
      <c r="G236" s="16"/>
      <c r="H236" s="16"/>
      <c r="I236" s="16"/>
      <c r="J236" s="16"/>
      <c r="K236" s="16"/>
      <c r="L236" s="16"/>
      <c r="M236" s="16"/>
      <c r="N236" s="16"/>
      <c r="O236" s="16"/>
      <c r="P236" s="16"/>
      <c r="Q236" s="16"/>
      <c r="R236" s="16"/>
      <c r="S236" s="16"/>
      <c r="T236" s="16"/>
      <c r="U236" s="16"/>
      <c r="V236" s="16"/>
      <c r="W236" s="16"/>
      <c r="X236" s="16"/>
      <c r="Y236" s="16"/>
    </row>
    <row r="237" customFormat="false" ht="12" hidden="false" customHeight="true" outlineLevel="0" collapsed="false">
      <c r="B237" s="98" t="str">
        <f aca="false">IF( ISBLANK('03.Muestra'!$C36),"",'03.Muestra'!$C36)</f>
        <v/>
      </c>
      <c r="C237" s="98" t="str">
        <f aca="false">IF( ISBLANK('03.Muestra'!$E36),"",'03.Muestra'!$E36)</f>
        <v/>
      </c>
      <c r="D237" s="99" t="str">
        <f aca="false">IF(AND(B237&lt;&gt;"",C237&lt;&gt;""),"N/T","")</f>
        <v/>
      </c>
      <c r="E237" s="73" t="str">
        <f aca="false">IF(D237&lt;&gt;"",IF(AND(B237&lt;&gt;"",C237&lt;&gt;""),"","ERR"),"")</f>
        <v/>
      </c>
      <c r="F237" s="111"/>
      <c r="G237" s="16"/>
      <c r="H237" s="16"/>
      <c r="I237" s="16"/>
      <c r="J237" s="16"/>
      <c r="K237" s="16"/>
      <c r="L237" s="16"/>
      <c r="M237" s="16"/>
      <c r="N237" s="16"/>
      <c r="O237" s="16"/>
      <c r="P237" s="16"/>
      <c r="Q237" s="16"/>
      <c r="R237" s="16"/>
      <c r="S237" s="16"/>
      <c r="T237" s="16"/>
      <c r="U237" s="16"/>
      <c r="V237" s="16"/>
      <c r="W237" s="16"/>
      <c r="X237" s="16"/>
      <c r="Y237" s="16"/>
    </row>
    <row r="238" customFormat="false" ht="12" hidden="false" customHeight="true" outlineLevel="0" collapsed="false">
      <c r="B238" s="98" t="str">
        <f aca="false">IF( ISBLANK('03.Muestra'!$C37),"",'03.Muestra'!$C37)</f>
        <v/>
      </c>
      <c r="C238" s="98" t="str">
        <f aca="false">IF( ISBLANK('03.Muestra'!$E37),"",'03.Muestra'!$E37)</f>
        <v/>
      </c>
      <c r="D238" s="99" t="str">
        <f aca="false">IF(AND(B238&lt;&gt;"",C238&lt;&gt;""),"N/T","")</f>
        <v/>
      </c>
      <c r="E238" s="73" t="str">
        <f aca="false">IF(D238&lt;&gt;"",IF(AND(B238&lt;&gt;"",C238&lt;&gt;""),"","ERR"),"")</f>
        <v/>
      </c>
      <c r="F238" s="111"/>
      <c r="G238" s="16"/>
      <c r="H238" s="16"/>
      <c r="I238" s="16"/>
      <c r="J238" s="16"/>
      <c r="K238" s="16"/>
      <c r="L238" s="16"/>
      <c r="M238" s="16"/>
      <c r="N238" s="16"/>
      <c r="O238" s="16"/>
      <c r="P238" s="16"/>
      <c r="Q238" s="16"/>
      <c r="R238" s="16"/>
      <c r="S238" s="16"/>
      <c r="T238" s="16"/>
      <c r="U238" s="16"/>
      <c r="V238" s="16"/>
      <c r="W238" s="16"/>
      <c r="X238" s="16"/>
      <c r="Y238" s="16"/>
    </row>
    <row r="239" customFormat="false" ht="12" hidden="false" customHeight="true" outlineLevel="0" collapsed="false">
      <c r="B239" s="98" t="str">
        <f aca="false">IF( ISBLANK('03.Muestra'!$C38),"",'03.Muestra'!$C38)</f>
        <v/>
      </c>
      <c r="C239" s="98" t="str">
        <f aca="false">IF( ISBLANK('03.Muestra'!$E38),"",'03.Muestra'!$E38)</f>
        <v/>
      </c>
      <c r="D239" s="99" t="str">
        <f aca="false">IF(AND(B239&lt;&gt;"",C239&lt;&gt;""),"N/T","")</f>
        <v/>
      </c>
      <c r="E239" s="73" t="str">
        <f aca="false">IF(D239&lt;&gt;"",IF(AND(B239&lt;&gt;"",C239&lt;&gt;""),"","ERR"),"")</f>
        <v/>
      </c>
      <c r="F239" s="111"/>
      <c r="G239" s="16"/>
      <c r="H239" s="16"/>
      <c r="I239" s="16"/>
      <c r="J239" s="16"/>
      <c r="K239" s="16"/>
      <c r="L239" s="16"/>
      <c r="M239" s="16"/>
      <c r="N239" s="16"/>
      <c r="O239" s="16"/>
      <c r="P239" s="16"/>
      <c r="Q239" s="16"/>
      <c r="R239" s="16"/>
      <c r="S239" s="16"/>
      <c r="T239" s="16"/>
      <c r="U239" s="16"/>
      <c r="V239" s="16"/>
      <c r="W239" s="16"/>
      <c r="X239" s="16"/>
      <c r="Y239" s="16"/>
    </row>
    <row r="240" customFormat="false" ht="12" hidden="false" customHeight="true" outlineLevel="0" collapsed="false">
      <c r="B240" s="98" t="str">
        <f aca="false">IF( ISBLANK('03.Muestra'!$C39),"",'03.Muestra'!$C39)</f>
        <v/>
      </c>
      <c r="C240" s="98" t="str">
        <f aca="false">IF( ISBLANK('03.Muestra'!$E39),"",'03.Muestra'!$E39)</f>
        <v/>
      </c>
      <c r="D240" s="99" t="str">
        <f aca="false">IF(AND(B240&lt;&gt;"",C240&lt;&gt;""),"N/T","")</f>
        <v/>
      </c>
      <c r="E240" s="73" t="str">
        <f aca="false">IF(D240&lt;&gt;"",IF(AND(B240&lt;&gt;"",C240&lt;&gt;""),"","ERR"),"")</f>
        <v/>
      </c>
      <c r="F240" s="111"/>
      <c r="G240" s="16"/>
      <c r="H240" s="16"/>
      <c r="I240" s="16"/>
      <c r="J240" s="16"/>
      <c r="K240" s="16"/>
      <c r="L240" s="16"/>
      <c r="M240" s="16"/>
      <c r="N240" s="16"/>
      <c r="O240" s="16"/>
      <c r="P240" s="16"/>
      <c r="Q240" s="16"/>
      <c r="R240" s="16"/>
      <c r="S240" s="16"/>
      <c r="T240" s="16"/>
      <c r="U240" s="16"/>
      <c r="V240" s="16"/>
      <c r="W240" s="16"/>
      <c r="X240" s="16"/>
      <c r="Y240" s="16"/>
    </row>
    <row r="241" customFormat="false" ht="12" hidden="false" customHeight="true" outlineLevel="0" collapsed="false">
      <c r="B241" s="98" t="str">
        <f aca="false">IF( ISBLANK('03.Muestra'!$C40),"",'03.Muestra'!$C40)</f>
        <v/>
      </c>
      <c r="C241" s="98" t="str">
        <f aca="false">IF( ISBLANK('03.Muestra'!$E40),"",'03.Muestra'!$E40)</f>
        <v/>
      </c>
      <c r="D241" s="99" t="str">
        <f aca="false">IF(AND(B241&lt;&gt;"",C241&lt;&gt;""),"N/T","")</f>
        <v/>
      </c>
      <c r="E241" s="73" t="str">
        <f aca="false">IF(D241&lt;&gt;"",IF(AND(B241&lt;&gt;"",C241&lt;&gt;""),"","ERR"),"")</f>
        <v/>
      </c>
      <c r="F241" s="111"/>
      <c r="G241" s="16"/>
      <c r="H241" s="16"/>
      <c r="I241" s="16"/>
      <c r="J241" s="16"/>
      <c r="K241" s="16"/>
      <c r="L241" s="16"/>
      <c r="M241" s="16"/>
      <c r="N241" s="16"/>
      <c r="O241" s="16"/>
      <c r="P241" s="16"/>
      <c r="Q241" s="16"/>
      <c r="R241" s="16"/>
      <c r="S241" s="16"/>
      <c r="T241" s="16"/>
      <c r="U241" s="16"/>
      <c r="V241" s="16"/>
      <c r="W241" s="16"/>
      <c r="X241" s="16"/>
      <c r="Y241" s="16"/>
    </row>
    <row r="242" customFormat="false" ht="12" hidden="false" customHeight="true" outlineLevel="0" collapsed="false">
      <c r="B242" s="98" t="str">
        <f aca="false">IF( ISBLANK('03.Muestra'!$C41),"",'03.Muestra'!$C41)</f>
        <v/>
      </c>
      <c r="C242" s="98" t="str">
        <f aca="false">IF( ISBLANK('03.Muestra'!$E41),"",'03.Muestra'!$E41)</f>
        <v/>
      </c>
      <c r="D242" s="99" t="str">
        <f aca="false">IF(AND(B242&lt;&gt;"",C242&lt;&gt;""),"N/T","")</f>
        <v/>
      </c>
      <c r="E242" s="73" t="str">
        <f aca="false">IF(D242&lt;&gt;"",IF(AND(B242&lt;&gt;"",C242&lt;&gt;""),"","ERR"),"")</f>
        <v/>
      </c>
      <c r="F242" s="111"/>
      <c r="G242" s="16"/>
      <c r="H242" s="16"/>
      <c r="I242" s="16"/>
      <c r="J242" s="16"/>
      <c r="K242" s="16"/>
      <c r="L242" s="16"/>
      <c r="M242" s="16"/>
      <c r="N242" s="16"/>
      <c r="O242" s="16"/>
      <c r="P242" s="16"/>
      <c r="Q242" s="16"/>
      <c r="R242" s="16"/>
      <c r="S242" s="16"/>
      <c r="T242" s="16"/>
      <c r="U242" s="16"/>
      <c r="V242" s="16"/>
      <c r="W242" s="16"/>
      <c r="X242" s="16"/>
      <c r="Y242" s="16"/>
    </row>
    <row r="243" customFormat="false" ht="12" hidden="false" customHeight="true" outlineLevel="0" collapsed="false">
      <c r="B243" s="98" t="str">
        <f aca="false">IF( ISBLANK('03.Muestra'!$C42),"",'03.Muestra'!$C42)</f>
        <v/>
      </c>
      <c r="C243" s="98" t="str">
        <f aca="false">IF( ISBLANK('03.Muestra'!$E42),"",'03.Muestra'!$E42)</f>
        <v/>
      </c>
      <c r="D243" s="99" t="str">
        <f aca="false">IF(AND(B243&lt;&gt;"",C243&lt;&gt;""),"N/T","")</f>
        <v/>
      </c>
      <c r="E243" s="73" t="str">
        <f aca="false">IF(D243&lt;&gt;"",IF(AND(B243&lt;&gt;"",C243&lt;&gt;""),"","ERR"),"")</f>
        <v/>
      </c>
      <c r="F243" s="16"/>
      <c r="G243" s="16"/>
      <c r="H243" s="16"/>
      <c r="I243" s="16"/>
      <c r="J243" s="16"/>
      <c r="K243" s="16"/>
      <c r="L243" s="16"/>
      <c r="M243" s="16"/>
      <c r="N243" s="16"/>
      <c r="O243" s="16"/>
      <c r="P243" s="16"/>
      <c r="Q243" s="16"/>
      <c r="R243" s="16"/>
      <c r="S243" s="16"/>
      <c r="T243" s="16"/>
      <c r="U243" s="16"/>
      <c r="V243" s="16"/>
      <c r="W243" s="16"/>
      <c r="X243" s="16"/>
      <c r="Y243" s="16"/>
    </row>
    <row r="244" customFormat="false" ht="12" hidden="false" customHeight="true" outlineLevel="0" collapsed="false">
      <c r="B244" s="16"/>
      <c r="C244" s="16"/>
      <c r="D244" s="73"/>
      <c r="E244" s="73"/>
      <c r="F244" s="16"/>
      <c r="G244" s="16"/>
      <c r="H244" s="16"/>
      <c r="I244" s="16"/>
      <c r="J244" s="16"/>
      <c r="K244" s="16"/>
      <c r="L244" s="16"/>
      <c r="M244" s="16"/>
      <c r="N244" s="16"/>
      <c r="O244" s="16"/>
      <c r="P244" s="16"/>
      <c r="Q244" s="16"/>
      <c r="R244" s="16"/>
      <c r="S244" s="16"/>
      <c r="T244" s="16"/>
      <c r="U244" s="16"/>
      <c r="V244" s="16"/>
      <c r="W244" s="16"/>
      <c r="X244" s="16"/>
      <c r="Y244" s="16"/>
    </row>
    <row r="245" customFormat="false" ht="12" hidden="false" customHeight="true" outlineLevel="0" collapsed="false">
      <c r="B245" s="16"/>
      <c r="C245" s="16"/>
      <c r="D245" s="73"/>
      <c r="E245" s="94"/>
      <c r="F245" s="16"/>
      <c r="G245" s="16"/>
      <c r="H245" s="16"/>
      <c r="I245" s="16"/>
      <c r="J245" s="16"/>
      <c r="K245" s="16"/>
      <c r="L245" s="16"/>
      <c r="M245" s="16"/>
      <c r="N245" s="16"/>
      <c r="O245" s="16"/>
      <c r="P245" s="16"/>
      <c r="Q245" s="16"/>
      <c r="R245" s="16"/>
      <c r="S245" s="16"/>
      <c r="T245" s="16"/>
      <c r="U245" s="16"/>
      <c r="V245" s="16"/>
      <c r="W245" s="16"/>
      <c r="X245" s="16"/>
      <c r="Y245" s="16"/>
    </row>
    <row r="246" customFormat="false" ht="32.25" hidden="false" customHeight="true" outlineLevel="0" collapsed="false">
      <c r="B246" s="95" t="s">
        <v>137</v>
      </c>
      <c r="C246" s="96" t="s">
        <v>159</v>
      </c>
      <c r="D246" s="97" t="s">
        <v>147</v>
      </c>
      <c r="E246" s="110"/>
      <c r="F246" s="0"/>
      <c r="G246" s="0"/>
      <c r="H246" s="0"/>
      <c r="I246" s="0"/>
      <c r="J246" s="0"/>
      <c r="K246" s="16"/>
      <c r="L246" s="16"/>
      <c r="M246" s="16"/>
      <c r="N246" s="16"/>
      <c r="O246" s="16"/>
      <c r="P246" s="16"/>
      <c r="Q246" s="16"/>
      <c r="R246" s="16"/>
      <c r="S246" s="16"/>
      <c r="T246" s="16"/>
      <c r="U246" s="16"/>
      <c r="V246" s="16"/>
      <c r="W246" s="16"/>
      <c r="X246" s="16"/>
      <c r="Y246" s="16"/>
    </row>
    <row r="247" customFormat="false" ht="12" hidden="false" customHeight="true" outlineLevel="0" collapsed="false">
      <c r="B247" s="98" t="str">
        <f aca="false">IF( ISBLANK('03.Muestra'!$C8),"",'03.Muestra'!$C8)</f>
        <v>Servicio Canario de Salud</v>
      </c>
      <c r="C247" s="98" t="str">
        <f aca="false">IF( ISBLANK('03.Muestra'!$E8),"",'03.Muestra'!$E8)</f>
        <v>https://www3.gobiernodecanarias.org/sanidad/scs/</v>
      </c>
      <c r="D247" s="99" t="s">
        <v>138</v>
      </c>
      <c r="E247" s="73" t="str">
        <f aca="false">IF(D247&lt;&gt;"",IF(AND(B247&lt;&gt;"",C247&lt;&gt;""),"","ERR"),"")</f>
        <v/>
      </c>
      <c r="F247" s="100" t="str">
        <f aca="false" t="array" ref="F247:J247">TRANSPOSE('DATA - Oculta'!$U$9:$U$13)</f>
        <v>N/T</v>
      </c>
      <c r="G247" s="101" t="str">
        <v>N/D</v>
      </c>
      <c r="H247" s="102" t="str">
        <v>N/A</v>
      </c>
      <c r="I247" s="103" t="str">
        <v>Falla</v>
      </c>
      <c r="J247" s="104" t="str">
        <v>Pasa</v>
      </c>
      <c r="K247" s="105" t="s">
        <v>145</v>
      </c>
      <c r="L247" s="16"/>
      <c r="M247" s="16"/>
      <c r="N247" s="16"/>
      <c r="O247" s="16"/>
      <c r="P247" s="16"/>
      <c r="Q247" s="16"/>
      <c r="R247" s="16"/>
      <c r="S247" s="16"/>
      <c r="T247" s="16"/>
      <c r="U247" s="16"/>
      <c r="V247" s="16"/>
      <c r="W247" s="16"/>
      <c r="X247" s="16"/>
      <c r="Y247" s="16"/>
    </row>
    <row r="248" customFormat="false" ht="12" hidden="false" customHeight="true" outlineLevel="0" collapsed="false">
      <c r="B248" s="98" t="str">
        <f aca="false">IF( ISBLANK('03.Muestra'!$C9),"",'03.Muestra'!$C9)</f>
        <v>Profesionales</v>
      </c>
      <c r="C248" s="98" t="str">
        <f aca="false">IF( ISBLANK('03.Muestra'!$E9),"",'03.Muestra'!$E9)</f>
        <v>https://www3.gobiernodecanarias.org/sanidad/scs/tematica.jsp?idCarpeta=381a58ec-a15a-11e9-a502-d7333c007c29</v>
      </c>
      <c r="D248" s="99" t="s">
        <v>138</v>
      </c>
      <c r="E248" s="73" t="str">
        <f aca="false">IF(D248&lt;&gt;"",IF(AND(B248&lt;&gt;"",C248&lt;&gt;""),"","ERR"),"")</f>
        <v/>
      </c>
      <c r="F248" s="106" t="n">
        <f aca="true">COUNTIF($D247:INDIRECT("$D" &amp;  SUM(ROW()-1,'03.Muestra'!$D$45)-1),F247)</f>
        <v>0</v>
      </c>
      <c r="G248" s="106" t="n">
        <f aca="true">COUNTIF($D247:INDIRECT("$D" &amp;  SUM(ROW()-1,'03.Muestra'!$D$45)-1),G247)</f>
        <v>0</v>
      </c>
      <c r="H248" s="106" t="n">
        <f aca="true">COUNTIF($D247:INDIRECT("$D" &amp;  SUM(ROW()-1,'03.Muestra'!$D$45)-1),H247)</f>
        <v>0</v>
      </c>
      <c r="I248" s="106" t="n">
        <f aca="true">COUNTIF($D247:INDIRECT("$D" &amp;  SUM(ROW()-1,'03.Muestra'!$D$45)-1),I247)</f>
        <v>5</v>
      </c>
      <c r="J248" s="106" t="n">
        <f aca="true">COUNTIF($D247:INDIRECT("$D" &amp;  SUM(ROW()-1,'03.Muestra'!$D$45)-1),J247)</f>
        <v>5</v>
      </c>
      <c r="K248" s="106" t="n">
        <f aca="true">IF('03.Muestra'!$D$45=0,0,COUNTBLANK($D247:INDIRECT("$D" &amp;  SUM(ROW()-1,'03.Muestra'!$D$45)-1)))</f>
        <v>0</v>
      </c>
      <c r="L248" s="16"/>
      <c r="M248" s="16"/>
      <c r="N248" s="16"/>
      <c r="O248" s="16"/>
      <c r="P248" s="16"/>
      <c r="Q248" s="16"/>
      <c r="R248" s="16"/>
      <c r="S248" s="16"/>
      <c r="T248" s="16"/>
      <c r="U248" s="16"/>
      <c r="V248" s="16"/>
      <c r="W248" s="16"/>
      <c r="X248" s="16"/>
      <c r="Y248" s="16"/>
    </row>
    <row r="249" customFormat="false" ht="12" hidden="false" customHeight="true" outlineLevel="0" collapsed="false">
      <c r="B249" s="98" t="str">
        <f aca="false">IF( ISBLANK('03.Muestra'!$C10),"",'03.Muestra'!$C10)</f>
        <v>Vacunación frente Covid-19</v>
      </c>
      <c r="C249" s="98" t="str">
        <f aca="false">IF( ISBLANK('03.Muestra'!$E10),"",'03.Muestra'!$E10)</f>
        <v>https://www3.gobiernodecanarias.org/sanidad/scs/contenidoGenerico.jsp?idDocument=c6332147-5728-11eb-8a2c-c902a217e6a5&amp;idCarpeta=e01092c2-7d66-11ea-871d-cb574c2473a4</v>
      </c>
      <c r="D249" s="99" t="s">
        <v>141</v>
      </c>
      <c r="E249" s="73" t="str">
        <f aca="false">IF(D249&lt;&gt;"",IF(AND(B249&lt;&gt;"",C249&lt;&gt;""),"","ERR"),"")</f>
        <v/>
      </c>
      <c r="F249" s="0"/>
      <c r="G249" s="16"/>
      <c r="H249" s="16"/>
      <c r="I249" s="16"/>
      <c r="J249" s="16"/>
      <c r="K249" s="16"/>
      <c r="L249" s="16"/>
      <c r="M249" s="16"/>
      <c r="N249" s="16"/>
      <c r="O249" s="16"/>
      <c r="P249" s="16"/>
      <c r="Q249" s="16"/>
      <c r="R249" s="16"/>
      <c r="S249" s="16"/>
      <c r="T249" s="16"/>
      <c r="U249" s="16"/>
      <c r="V249" s="16"/>
      <c r="W249" s="16"/>
      <c r="X249" s="16"/>
      <c r="Y249" s="16"/>
    </row>
    <row r="250" customFormat="false" ht="12" hidden="false" customHeight="true" outlineLevel="0" collapsed="false">
      <c r="B250" s="98" t="str">
        <f aca="false">IF( ISBLANK('03.Muestra'!$C11),"",'03.Muestra'!$C11)</f>
        <v>SCS-Registro de centros</v>
      </c>
      <c r="C250" s="98" t="str">
        <f aca="false">IF( ISBLANK('03.Muestra'!$E11),"",'03.Muestra'!$E11)</f>
        <v>https://www3.gobiernodecanarias.org/sanidad/scs/RegistroCentros/DoLoad</v>
      </c>
      <c r="D250" s="99" t="s">
        <v>141</v>
      </c>
      <c r="E250" s="73" t="str">
        <f aca="false">IF(D250&lt;&gt;"",IF(AND(B250&lt;&gt;"",C250&lt;&gt;""),"","ERR"),"")</f>
        <v/>
      </c>
      <c r="F250" s="0"/>
      <c r="G250" s="16"/>
      <c r="H250" s="16"/>
      <c r="I250" s="16"/>
      <c r="J250" s="16"/>
      <c r="K250" s="16"/>
      <c r="L250" s="16"/>
      <c r="M250" s="16"/>
      <c r="N250" s="16"/>
      <c r="O250" s="16"/>
      <c r="P250" s="16"/>
      <c r="Q250" s="16"/>
      <c r="R250" s="16"/>
      <c r="S250" s="16"/>
      <c r="T250" s="16"/>
      <c r="U250" s="16"/>
      <c r="V250" s="16"/>
      <c r="W250" s="16"/>
      <c r="X250" s="16"/>
      <c r="Y250" s="16"/>
    </row>
    <row r="251" customFormat="false" ht="12" hidden="false" customHeight="true" outlineLevel="0" collapsed="false">
      <c r="B251" s="98" t="str">
        <f aca="false">IF( ISBLANK('03.Muestra'!$C12),"",'03.Muestra'!$C12)</f>
        <v>MiAutoTestCovid</v>
      </c>
      <c r="C251" s="98" t="str">
        <f aca="false">IF( ISBLANK('03.Muestra'!$E12),"",'03.Muestra'!$E12)</f>
        <v>https://www3.gobiernodecanarias.org/sanidad/scs/Miautotestcovid/</v>
      </c>
      <c r="D251" s="99" t="s">
        <v>138</v>
      </c>
      <c r="E251" s="73" t="str">
        <f aca="false">IF(D251&lt;&gt;"",IF(AND(B251&lt;&gt;"",C251&lt;&gt;""),"","ERR"),"")</f>
        <v/>
      </c>
      <c r="F251" s="0"/>
      <c r="G251" s="16"/>
      <c r="H251" s="16"/>
      <c r="I251" s="16"/>
      <c r="J251" s="16"/>
      <c r="K251" s="16"/>
      <c r="L251" s="16"/>
      <c r="M251" s="16"/>
      <c r="N251" s="16"/>
      <c r="O251" s="16"/>
      <c r="P251" s="16"/>
      <c r="Q251" s="16"/>
      <c r="R251" s="16"/>
      <c r="S251" s="16"/>
      <c r="T251" s="16"/>
      <c r="U251" s="16"/>
      <c r="V251" s="16"/>
      <c r="W251" s="16"/>
      <c r="X251" s="16"/>
      <c r="Y251" s="16"/>
    </row>
    <row r="252" customFormat="false" ht="12" hidden="false" customHeight="true" outlineLevel="0" collapsed="false">
      <c r="B252" s="98" t="str">
        <f aca="false">IF( ISBLANK('03.Muestra'!$C13),"",'03.Muestra'!$C13)</f>
        <v>Informes epidemiológicos</v>
      </c>
      <c r="C252" s="98" t="str">
        <f aca="false">IF( ISBLANK('03.Muestra'!$E13),"",'03.Muestra'!$E13)</f>
        <v>https://www3.gobiernodecanarias.org/sanidad/scs/contenidoGenerico.jsp?idDocument=83670f95-f738-11ea-8b38-0997195c2925&amp;idCarpeta=e01092c2-7d66-11ea-871d-cb574c2473a4</v>
      </c>
      <c r="D252" s="99" t="s">
        <v>141</v>
      </c>
      <c r="E252" s="73" t="str">
        <f aca="false">IF(D252&lt;&gt;"",IF(AND(B252&lt;&gt;"",C252&lt;&gt;""),"","ERR"),"")</f>
        <v/>
      </c>
      <c r="F252" s="0"/>
      <c r="G252" s="16"/>
      <c r="H252" s="16"/>
      <c r="I252" s="16"/>
      <c r="J252" s="16"/>
      <c r="K252" s="16"/>
      <c r="L252" s="16"/>
      <c r="M252" s="16"/>
      <c r="N252" s="16"/>
      <c r="O252" s="16"/>
      <c r="P252" s="16"/>
      <c r="Q252" s="16"/>
      <c r="R252" s="16"/>
      <c r="S252" s="16"/>
      <c r="T252" s="16"/>
      <c r="U252" s="16"/>
      <c r="V252" s="16"/>
      <c r="W252" s="16"/>
      <c r="X252" s="16"/>
      <c r="Y252" s="16"/>
    </row>
    <row r="253" customFormat="false" ht="12" hidden="false" customHeight="true" outlineLevel="0" collapsed="false">
      <c r="B253" s="98" t="str">
        <f aca="false">IF( ISBLANK('03.Muestra'!$C14),"",'03.Muestra'!$C14)</f>
        <v>Mapa Sanitario</v>
      </c>
      <c r="C253" s="98" t="str">
        <f aca="false">IF( ISBLANK('03.Muestra'!$E14),"",'03.Muestra'!$E14)</f>
        <v>https://www3.gobiernodecanarias.org/sanidad/scs/mapa.jsp?idDocument=f1272534-b1e0-11e0-8086-e35e241032d3&amp;idCarpeta=75cf3520-ab2b-11dd-970d-d73a0633ac17</v>
      </c>
      <c r="D253" s="99" t="s">
        <v>138</v>
      </c>
      <c r="E253" s="73" t="str">
        <f aca="false">IF(D253&lt;&gt;"",IF(AND(B253&lt;&gt;"",C253&lt;&gt;""),"","ERR"),"")</f>
        <v/>
      </c>
      <c r="F253" s="16"/>
      <c r="G253" s="16"/>
      <c r="H253" s="16"/>
      <c r="I253" s="16"/>
      <c r="J253" s="16"/>
      <c r="K253" s="16"/>
      <c r="L253" s="16"/>
      <c r="M253" s="16"/>
      <c r="N253" s="16"/>
      <c r="O253" s="16"/>
      <c r="P253" s="16"/>
      <c r="Q253" s="16"/>
      <c r="R253" s="16"/>
      <c r="S253" s="16"/>
      <c r="T253" s="16"/>
      <c r="U253" s="16"/>
      <c r="V253" s="16"/>
      <c r="W253" s="16"/>
      <c r="X253" s="16"/>
      <c r="Y253" s="16"/>
    </row>
    <row r="254" customFormat="false" ht="12" hidden="false" customHeight="true" outlineLevel="0" collapsed="false">
      <c r="B254" s="98" t="str">
        <f aca="false">IF( ISBLANK('03.Muestra'!$C15),"",'03.Muestra'!$C15)</f>
        <v>gaptfformacion</v>
      </c>
      <c r="C254" s="98" t="str">
        <f aca="false">IF( ISBLANK('03.Muestra'!$E15),"",'03.Muestra'!$E15)</f>
        <v>https://www3.gobiernodecanarias.org/scs/gaptfformacion/</v>
      </c>
      <c r="D254" s="99" t="s">
        <v>141</v>
      </c>
      <c r="E254" s="73" t="str">
        <f aca="false">IF(D254&lt;&gt;"",IF(AND(B254&lt;&gt;"",C254&lt;&gt;""),"","ERR"),"")</f>
        <v/>
      </c>
      <c r="F254" s="16"/>
      <c r="G254" s="16"/>
      <c r="H254" s="16"/>
      <c r="I254" s="16"/>
      <c r="J254" s="16"/>
      <c r="K254" s="16"/>
      <c r="L254" s="16"/>
      <c r="M254" s="16"/>
      <c r="N254" s="16"/>
      <c r="O254" s="16"/>
      <c r="P254" s="16"/>
      <c r="Q254" s="16"/>
      <c r="R254" s="16"/>
      <c r="S254" s="16"/>
      <c r="T254" s="16"/>
      <c r="U254" s="16"/>
      <c r="V254" s="16"/>
      <c r="W254" s="16"/>
      <c r="X254" s="16"/>
      <c r="Y254" s="16"/>
    </row>
    <row r="255" customFormat="false" ht="12" hidden="false" customHeight="true" outlineLevel="0" collapsed="false">
      <c r="B255" s="98" t="str">
        <f aca="false">IF( ISBLANK('03.Muestra'!$C16),"",'03.Muestra'!$C16)</f>
        <v>Tarjeta Sanitaria</v>
      </c>
      <c r="C255" s="98" t="str">
        <f aca="false">IF( ISBLANK('03.Muestra'!$E16),"",'03.Muestra'!$E16)</f>
        <v>https://www3.gobiernodecanarias.org/sanidad/scs/contenidoGenerico.jsp?idDocument=9090ca1f-a9bb-11de-ae50-15aa3b9230b7&amp;idCarpeta=ae273cd1-b385-11e9-82f7-8d5cff9227e6</v>
      </c>
      <c r="D255" s="99" t="s">
        <v>141</v>
      </c>
      <c r="E255" s="73" t="str">
        <f aca="false">IF(D255&lt;&gt;"",IF(AND(B255&lt;&gt;"",C255&lt;&gt;""),"","ERR"),"")</f>
        <v/>
      </c>
      <c r="F255" s="16"/>
      <c r="G255" s="16"/>
      <c r="H255" s="16"/>
      <c r="I255" s="16"/>
      <c r="J255" s="16"/>
      <c r="K255" s="16"/>
      <c r="L255" s="16"/>
      <c r="M255" s="16"/>
      <c r="N255" s="16"/>
      <c r="O255" s="16"/>
      <c r="P255" s="16"/>
      <c r="Q255" s="16"/>
      <c r="R255" s="16"/>
      <c r="S255" s="16"/>
      <c r="T255" s="16"/>
      <c r="U255" s="16"/>
      <c r="V255" s="16"/>
      <c r="W255" s="16"/>
      <c r="X255" s="16"/>
      <c r="Y255" s="16"/>
    </row>
    <row r="256" customFormat="false" ht="12" hidden="false" customHeight="true" outlineLevel="0" collapsed="false">
      <c r="B256" s="98" t="str">
        <f aca="false">IF( ISBLANK('03.Muestra'!$C17),"",'03.Muestra'!$C17)</f>
        <v>Mapa Playas</v>
      </c>
      <c r="C256" s="98" t="str">
        <f aca="false">IF( ISBLANK('03.Muestra'!$E17),"",'03.Muestra'!$E17)</f>
        <v>https://www3.gobiernodecanarias.org/sanidad/scs/mapa.jsp?idDocument=0200b78a-a2fa-11e0-9610-f1717f4d08a3&amp;idCarpeta=75cf3520-ab2b-11dd-970d-d73a0633ac17</v>
      </c>
      <c r="D256" s="99" t="s">
        <v>138</v>
      </c>
      <c r="E256" s="73" t="str">
        <f aca="false">IF(D256&lt;&gt;"",IF(AND(B256&lt;&gt;"",C256&lt;&gt;""),"","ERR"),"")</f>
        <v/>
      </c>
      <c r="F256" s="16"/>
      <c r="G256" s="16"/>
      <c r="H256" s="16"/>
      <c r="I256" s="16"/>
      <c r="J256" s="16"/>
      <c r="K256" s="16"/>
      <c r="L256" s="16"/>
      <c r="M256" s="16"/>
      <c r="N256" s="16"/>
      <c r="O256" s="16"/>
      <c r="P256" s="16"/>
      <c r="Q256" s="16"/>
      <c r="R256" s="16"/>
      <c r="S256" s="16"/>
      <c r="T256" s="16"/>
      <c r="U256" s="16"/>
      <c r="V256" s="16"/>
      <c r="W256" s="16"/>
      <c r="X256" s="16"/>
      <c r="Y256" s="16"/>
    </row>
    <row r="257" customFormat="false" ht="12" hidden="false" customHeight="true" outlineLevel="0" collapsed="false">
      <c r="B257" s="98" t="str">
        <f aca="false">IF( ISBLANK('03.Muestra'!$C18),"",'03.Muestra'!$C18)</f>
        <v/>
      </c>
      <c r="C257" s="98" t="str">
        <f aca="false">IF( ISBLANK('03.Muestra'!$E18),"",'03.Muestra'!$E18)</f>
        <v/>
      </c>
      <c r="D257" s="99" t="str">
        <f aca="false">IF(AND(B257&lt;&gt;"",C257&lt;&gt;""),"N/T","")</f>
        <v/>
      </c>
      <c r="E257" s="73" t="str">
        <f aca="false">IF(D257&lt;&gt;"",IF(AND(B257&lt;&gt;"",C257&lt;&gt;""),"","ERR"),"")</f>
        <v/>
      </c>
      <c r="F257" s="16"/>
      <c r="G257" s="16"/>
      <c r="H257" s="16"/>
      <c r="I257" s="16"/>
      <c r="J257" s="16"/>
      <c r="K257" s="16"/>
      <c r="L257" s="16"/>
      <c r="M257" s="16"/>
      <c r="N257" s="16"/>
      <c r="O257" s="16"/>
      <c r="P257" s="16"/>
      <c r="Q257" s="16"/>
      <c r="R257" s="16"/>
      <c r="S257" s="16"/>
      <c r="T257" s="16"/>
      <c r="U257" s="16"/>
      <c r="V257" s="16"/>
      <c r="W257" s="16"/>
      <c r="X257" s="16"/>
      <c r="Y257" s="16"/>
    </row>
    <row r="258" customFormat="false" ht="12" hidden="false" customHeight="true" outlineLevel="0" collapsed="false">
      <c r="B258" s="98" t="str">
        <f aca="false">IF( ISBLANK('03.Muestra'!$C19),"",'03.Muestra'!$C19)</f>
        <v/>
      </c>
      <c r="C258" s="98" t="str">
        <f aca="false">IF( ISBLANK('03.Muestra'!$E19),"",'03.Muestra'!$E19)</f>
        <v/>
      </c>
      <c r="D258" s="99" t="str">
        <f aca="false">IF(AND(B258&lt;&gt;"",C258&lt;&gt;""),"N/T","")</f>
        <v/>
      </c>
      <c r="E258" s="73" t="str">
        <f aca="false">IF(D258&lt;&gt;"",IF(AND(B258&lt;&gt;"",C258&lt;&gt;""),"","ERR"),"")</f>
        <v/>
      </c>
      <c r="F258" s="16"/>
      <c r="G258" s="16"/>
      <c r="H258" s="16"/>
      <c r="I258" s="16"/>
      <c r="J258" s="16"/>
      <c r="K258" s="16"/>
      <c r="L258" s="16"/>
      <c r="M258" s="16"/>
      <c r="N258" s="16"/>
      <c r="O258" s="16"/>
      <c r="P258" s="16"/>
      <c r="Q258" s="16"/>
      <c r="R258" s="16"/>
      <c r="S258" s="16"/>
      <c r="T258" s="16"/>
      <c r="U258" s="16"/>
      <c r="V258" s="16"/>
      <c r="W258" s="16"/>
      <c r="X258" s="16"/>
      <c r="Y258" s="16"/>
    </row>
    <row r="259" customFormat="false" ht="14" hidden="false" customHeight="true" outlineLevel="0" collapsed="false">
      <c r="B259" s="98" t="str">
        <f aca="false">IF( ISBLANK('03.Muestra'!$C20),"",'03.Muestra'!$C20)</f>
        <v/>
      </c>
      <c r="C259" s="98" t="str">
        <f aca="false">IF( ISBLANK('03.Muestra'!$E20),"",'03.Muestra'!$E20)</f>
        <v/>
      </c>
      <c r="D259" s="99" t="str">
        <f aca="false">IF(AND(B259&lt;&gt;"",C259&lt;&gt;""),"N/T","")</f>
        <v/>
      </c>
      <c r="E259" s="73" t="str">
        <f aca="false">IF(D259&lt;&gt;"",IF(AND(B259&lt;&gt;"",C259&lt;&gt;""),"","ERR"),"")</f>
        <v/>
      </c>
      <c r="F259" s="16"/>
      <c r="G259" s="16"/>
      <c r="H259" s="16"/>
      <c r="I259" s="16"/>
      <c r="J259" s="16"/>
      <c r="K259" s="16"/>
      <c r="L259" s="16"/>
      <c r="M259" s="16"/>
      <c r="N259" s="16"/>
      <c r="O259" s="16"/>
      <c r="P259" s="16"/>
      <c r="Q259" s="16"/>
      <c r="R259" s="16"/>
      <c r="S259" s="16"/>
      <c r="T259" s="16"/>
      <c r="U259" s="16"/>
      <c r="V259" s="16"/>
      <c r="W259" s="16"/>
      <c r="X259" s="16"/>
      <c r="Y259" s="16"/>
    </row>
    <row r="260" customFormat="false" ht="14" hidden="false" customHeight="true" outlineLevel="0" collapsed="false">
      <c r="B260" s="98" t="str">
        <f aca="false">IF( ISBLANK('03.Muestra'!$C21),"",'03.Muestra'!$C21)</f>
        <v/>
      </c>
      <c r="C260" s="98" t="str">
        <f aca="false">IF( ISBLANK('03.Muestra'!$E21),"",'03.Muestra'!$E21)</f>
        <v/>
      </c>
      <c r="D260" s="99" t="str">
        <f aca="false">IF(AND(B260&lt;&gt;"",C260&lt;&gt;""),"N/T","")</f>
        <v/>
      </c>
      <c r="E260" s="73" t="str">
        <f aca="false">IF(D260&lt;&gt;"",IF(AND(B260&lt;&gt;"",C260&lt;&gt;""),"","ERR"),"")</f>
        <v/>
      </c>
      <c r="F260" s="16"/>
      <c r="G260" s="16"/>
      <c r="H260" s="16"/>
      <c r="I260" s="16"/>
      <c r="J260" s="16"/>
      <c r="K260" s="16"/>
      <c r="L260" s="16"/>
      <c r="M260" s="16"/>
      <c r="N260" s="16"/>
      <c r="O260" s="16"/>
      <c r="P260" s="16"/>
      <c r="Q260" s="16"/>
      <c r="R260" s="16"/>
      <c r="S260" s="16"/>
      <c r="T260" s="16"/>
      <c r="U260" s="16"/>
      <c r="V260" s="16"/>
      <c r="W260" s="16"/>
      <c r="X260" s="16"/>
      <c r="Y260" s="16"/>
    </row>
    <row r="261" customFormat="false" ht="14" hidden="false" customHeight="true" outlineLevel="0" collapsed="false">
      <c r="B261" s="98" t="str">
        <f aca="false">IF( ISBLANK('03.Muestra'!$C22),"",'03.Muestra'!$C22)</f>
        <v/>
      </c>
      <c r="C261" s="98" t="str">
        <f aca="false">IF( ISBLANK('03.Muestra'!$E22),"",'03.Muestra'!$E22)</f>
        <v/>
      </c>
      <c r="D261" s="99" t="str">
        <f aca="false">IF(AND(B261&lt;&gt;"",C261&lt;&gt;""),"N/T","")</f>
        <v/>
      </c>
      <c r="E261" s="73" t="str">
        <f aca="false">IF(D261&lt;&gt;"",IF(AND(B261&lt;&gt;"",C261&lt;&gt;""),"","ERR"),"")</f>
        <v/>
      </c>
      <c r="F261" s="16"/>
      <c r="G261" s="16"/>
      <c r="H261" s="16"/>
      <c r="I261" s="16"/>
      <c r="J261" s="16"/>
      <c r="K261" s="16"/>
      <c r="L261" s="16"/>
      <c r="M261" s="16"/>
      <c r="N261" s="16"/>
      <c r="O261" s="16"/>
      <c r="P261" s="16"/>
      <c r="Q261" s="16"/>
      <c r="R261" s="16"/>
      <c r="S261" s="16"/>
      <c r="T261" s="16"/>
      <c r="U261" s="16"/>
      <c r="V261" s="16"/>
      <c r="W261" s="16"/>
      <c r="X261" s="16"/>
      <c r="Y261" s="16"/>
    </row>
    <row r="262" customFormat="false" ht="14" hidden="false" customHeight="true" outlineLevel="0" collapsed="false">
      <c r="B262" s="98" t="str">
        <f aca="false">IF( ISBLANK('03.Muestra'!$C23),"",'03.Muestra'!$C23)</f>
        <v/>
      </c>
      <c r="C262" s="98" t="str">
        <f aca="false">IF( ISBLANK('03.Muestra'!$E23),"",'03.Muestra'!$E23)</f>
        <v/>
      </c>
      <c r="D262" s="99" t="str">
        <f aca="false">IF(AND(B262&lt;&gt;"",C262&lt;&gt;""),"N/T","")</f>
        <v/>
      </c>
      <c r="E262" s="73" t="str">
        <f aca="false">IF(D262&lt;&gt;"",IF(AND(B262&lt;&gt;"",C262&lt;&gt;""),"","ERR"),"")</f>
        <v/>
      </c>
      <c r="F262" s="16"/>
      <c r="G262" s="16"/>
      <c r="H262" s="16"/>
      <c r="I262" s="16"/>
      <c r="J262" s="16"/>
      <c r="K262" s="16"/>
      <c r="L262" s="16"/>
      <c r="M262" s="16"/>
      <c r="N262" s="16"/>
      <c r="O262" s="16"/>
      <c r="P262" s="16"/>
      <c r="Q262" s="16"/>
      <c r="R262" s="16"/>
      <c r="S262" s="16"/>
      <c r="T262" s="16"/>
      <c r="U262" s="16"/>
      <c r="V262" s="16"/>
      <c r="W262" s="16"/>
      <c r="X262" s="16"/>
      <c r="Y262" s="16"/>
    </row>
    <row r="263" customFormat="false" ht="14" hidden="false" customHeight="true" outlineLevel="0" collapsed="false">
      <c r="B263" s="98" t="str">
        <f aca="false">IF( ISBLANK('03.Muestra'!$C24),"",'03.Muestra'!$C24)</f>
        <v/>
      </c>
      <c r="C263" s="98" t="str">
        <f aca="false">IF( ISBLANK('03.Muestra'!$E24),"",'03.Muestra'!$E24)</f>
        <v/>
      </c>
      <c r="D263" s="99" t="str">
        <f aca="false">IF(AND(B263&lt;&gt;"",C263&lt;&gt;""),"N/T","")</f>
        <v/>
      </c>
      <c r="E263" s="73" t="str">
        <f aca="false">IF(D263&lt;&gt;"",IF(AND(B263&lt;&gt;"",C263&lt;&gt;""),"","ERR"),"")</f>
        <v/>
      </c>
      <c r="F263" s="16"/>
      <c r="G263" s="16"/>
      <c r="H263" s="16"/>
      <c r="I263" s="16"/>
      <c r="J263" s="16"/>
      <c r="K263" s="16"/>
      <c r="L263" s="16"/>
      <c r="M263" s="16"/>
      <c r="N263" s="16"/>
      <c r="O263" s="16"/>
      <c r="P263" s="16"/>
      <c r="Q263" s="16"/>
      <c r="R263" s="16"/>
      <c r="S263" s="16"/>
      <c r="T263" s="16"/>
      <c r="U263" s="16"/>
      <c r="V263" s="16"/>
      <c r="W263" s="16"/>
      <c r="X263" s="16"/>
      <c r="Y263" s="16"/>
    </row>
    <row r="264" customFormat="false" ht="14" hidden="false" customHeight="true" outlineLevel="0" collapsed="false">
      <c r="B264" s="98" t="str">
        <f aca="false">IF( ISBLANK('03.Muestra'!$C25),"",'03.Muestra'!$C25)</f>
        <v/>
      </c>
      <c r="C264" s="98" t="str">
        <f aca="false">IF( ISBLANK('03.Muestra'!$E25),"",'03.Muestra'!$E25)</f>
        <v/>
      </c>
      <c r="D264" s="99" t="str">
        <f aca="false">IF(AND(B264&lt;&gt;"",C264&lt;&gt;""),"N/T","")</f>
        <v/>
      </c>
      <c r="E264" s="73" t="str">
        <f aca="false">IF(D264&lt;&gt;"",IF(AND(B264&lt;&gt;"",C264&lt;&gt;""),"","ERR"),"")</f>
        <v/>
      </c>
      <c r="F264" s="16"/>
      <c r="G264" s="16"/>
      <c r="H264" s="16"/>
      <c r="I264" s="16"/>
      <c r="J264" s="16"/>
      <c r="K264" s="16"/>
      <c r="L264" s="16"/>
      <c r="M264" s="16"/>
      <c r="N264" s="16"/>
      <c r="O264" s="16"/>
      <c r="P264" s="16"/>
      <c r="Q264" s="16"/>
      <c r="R264" s="16"/>
      <c r="S264" s="16"/>
      <c r="T264" s="16"/>
      <c r="U264" s="16"/>
      <c r="V264" s="16"/>
      <c r="W264" s="16"/>
      <c r="X264" s="16"/>
      <c r="Y264" s="16"/>
    </row>
    <row r="265" customFormat="false" ht="14" hidden="false" customHeight="true" outlineLevel="0" collapsed="false">
      <c r="B265" s="98" t="str">
        <f aca="false">IF( ISBLANK('03.Muestra'!$C26),"",'03.Muestra'!$C26)</f>
        <v/>
      </c>
      <c r="C265" s="98" t="str">
        <f aca="false">IF( ISBLANK('03.Muestra'!$E26),"",'03.Muestra'!$E26)</f>
        <v/>
      </c>
      <c r="D265" s="99" t="str">
        <f aca="false">IF(AND(B265&lt;&gt;"",C265&lt;&gt;""),"N/T","")</f>
        <v/>
      </c>
      <c r="E265" s="73" t="str">
        <f aca="false">IF(D265&lt;&gt;"",IF(AND(B265&lt;&gt;"",C265&lt;&gt;""),"","ERR"),"")</f>
        <v/>
      </c>
      <c r="F265" s="16"/>
      <c r="G265" s="16"/>
      <c r="H265" s="16"/>
      <c r="I265" s="16"/>
      <c r="J265" s="16"/>
      <c r="K265" s="16"/>
      <c r="L265" s="16"/>
      <c r="M265" s="16"/>
      <c r="N265" s="16"/>
      <c r="O265" s="16"/>
      <c r="P265" s="16"/>
      <c r="Q265" s="16"/>
      <c r="R265" s="16"/>
      <c r="S265" s="16"/>
      <c r="T265" s="16"/>
      <c r="U265" s="16"/>
      <c r="V265" s="16"/>
      <c r="W265" s="16"/>
      <c r="X265" s="16"/>
      <c r="Y265" s="16"/>
    </row>
    <row r="266" customFormat="false" ht="14" hidden="false" customHeight="true" outlineLevel="0" collapsed="false">
      <c r="B266" s="98" t="str">
        <f aca="false">IF( ISBLANK('03.Muestra'!$C27),"",'03.Muestra'!$C27)</f>
        <v/>
      </c>
      <c r="C266" s="98" t="str">
        <f aca="false">IF( ISBLANK('03.Muestra'!$E27),"",'03.Muestra'!$E27)</f>
        <v/>
      </c>
      <c r="D266" s="99" t="str">
        <f aca="false">IF(AND(B266&lt;&gt;"",C266&lt;&gt;""),"N/T","")</f>
        <v/>
      </c>
      <c r="E266" s="73" t="str">
        <f aca="false">IF(D266&lt;&gt;"",IF(AND(B266&lt;&gt;"",C266&lt;&gt;""),"","ERR"),"")</f>
        <v/>
      </c>
      <c r="F266" s="16"/>
      <c r="G266" s="16"/>
      <c r="H266" s="16"/>
      <c r="I266" s="16"/>
      <c r="J266" s="16"/>
      <c r="K266" s="16"/>
      <c r="L266" s="16"/>
      <c r="M266" s="16"/>
      <c r="N266" s="16"/>
      <c r="O266" s="16"/>
      <c r="P266" s="16"/>
      <c r="Q266" s="16"/>
      <c r="R266" s="16"/>
      <c r="S266" s="16"/>
      <c r="T266" s="16"/>
      <c r="U266" s="16"/>
      <c r="V266" s="16"/>
      <c r="W266" s="16"/>
      <c r="X266" s="16"/>
      <c r="Y266" s="16"/>
    </row>
    <row r="267" customFormat="false" ht="14" hidden="false" customHeight="true" outlineLevel="0" collapsed="false">
      <c r="B267" s="98" t="str">
        <f aca="false">IF( ISBLANK('03.Muestra'!$C28),"",'03.Muestra'!$C28)</f>
        <v/>
      </c>
      <c r="C267" s="98" t="str">
        <f aca="false">IF( ISBLANK('03.Muestra'!$E28),"",'03.Muestra'!$E28)</f>
        <v/>
      </c>
      <c r="D267" s="99" t="str">
        <f aca="false">IF(AND(B267&lt;&gt;"",C267&lt;&gt;""),"N/T","")</f>
        <v/>
      </c>
      <c r="E267" s="73" t="str">
        <f aca="false">IF(D267&lt;&gt;"",IF(AND(B267&lt;&gt;"",C267&lt;&gt;""),"","ERR"),"")</f>
        <v/>
      </c>
      <c r="F267" s="16"/>
      <c r="G267" s="16"/>
      <c r="H267" s="16"/>
      <c r="I267" s="16"/>
      <c r="J267" s="16"/>
      <c r="K267" s="16"/>
      <c r="L267" s="16"/>
      <c r="M267" s="16"/>
      <c r="N267" s="16"/>
      <c r="O267" s="16"/>
      <c r="P267" s="16"/>
      <c r="Q267" s="16"/>
      <c r="R267" s="16"/>
      <c r="S267" s="16"/>
      <c r="T267" s="16"/>
      <c r="U267" s="16"/>
      <c r="V267" s="16"/>
      <c r="W267" s="16"/>
      <c r="X267" s="16"/>
      <c r="Y267" s="16"/>
    </row>
    <row r="268" customFormat="false" ht="14" hidden="false" customHeight="true" outlineLevel="0" collapsed="false">
      <c r="B268" s="98" t="str">
        <f aca="false">IF( ISBLANK('03.Muestra'!$C29),"",'03.Muestra'!$C29)</f>
        <v/>
      </c>
      <c r="C268" s="98" t="str">
        <f aca="false">IF( ISBLANK('03.Muestra'!$E29),"",'03.Muestra'!$E29)</f>
        <v/>
      </c>
      <c r="D268" s="99" t="str">
        <f aca="false">IF(AND(B268&lt;&gt;"",C268&lt;&gt;""),"N/T","")</f>
        <v/>
      </c>
      <c r="E268" s="73" t="str">
        <f aca="false">IF(D268&lt;&gt;"",IF(AND(B268&lt;&gt;"",C268&lt;&gt;""),"","ERR"),"")</f>
        <v/>
      </c>
      <c r="F268" s="16"/>
      <c r="G268" s="16"/>
      <c r="H268" s="16"/>
      <c r="I268" s="16"/>
      <c r="J268" s="16"/>
      <c r="K268" s="16"/>
      <c r="L268" s="16"/>
      <c r="M268" s="16"/>
      <c r="N268" s="16"/>
      <c r="O268" s="16"/>
      <c r="P268" s="16"/>
      <c r="Q268" s="16"/>
      <c r="R268" s="16"/>
      <c r="S268" s="16"/>
      <c r="T268" s="16"/>
      <c r="U268" s="16"/>
      <c r="V268" s="16"/>
      <c r="W268" s="16"/>
      <c r="X268" s="16"/>
      <c r="Y268" s="16"/>
    </row>
    <row r="269" customFormat="false" ht="14" hidden="false" customHeight="true" outlineLevel="0" collapsed="false">
      <c r="B269" s="98" t="str">
        <f aca="false">IF( ISBLANK('03.Muestra'!$C30),"",'03.Muestra'!$C30)</f>
        <v/>
      </c>
      <c r="C269" s="98" t="str">
        <f aca="false">IF( ISBLANK('03.Muestra'!$E30),"",'03.Muestra'!$E30)</f>
        <v/>
      </c>
      <c r="D269" s="99" t="str">
        <f aca="false">IF(AND(B269&lt;&gt;"",C269&lt;&gt;""),"N/T","")</f>
        <v/>
      </c>
      <c r="E269" s="73" t="str">
        <f aca="false">IF(D269&lt;&gt;"",IF(AND(B269&lt;&gt;"",C269&lt;&gt;""),"","ERR"),"")</f>
        <v/>
      </c>
      <c r="F269" s="16"/>
      <c r="G269" s="16"/>
      <c r="H269" s="16"/>
      <c r="I269" s="16"/>
      <c r="J269" s="16"/>
      <c r="K269" s="16"/>
      <c r="L269" s="16"/>
      <c r="M269" s="16"/>
      <c r="N269" s="16"/>
      <c r="O269" s="16"/>
      <c r="P269" s="16"/>
      <c r="Q269" s="16"/>
      <c r="R269" s="16"/>
      <c r="S269" s="16"/>
      <c r="T269" s="16"/>
      <c r="U269" s="16"/>
      <c r="V269" s="16"/>
      <c r="W269" s="16"/>
      <c r="X269" s="16"/>
      <c r="Y269" s="16"/>
    </row>
    <row r="270" customFormat="false" ht="12" hidden="false" customHeight="true" outlineLevel="0" collapsed="false">
      <c r="B270" s="98" t="str">
        <f aca="false">IF( ISBLANK('03.Muestra'!$C31),"",'03.Muestra'!$C31)</f>
        <v/>
      </c>
      <c r="C270" s="98" t="str">
        <f aca="false">IF( ISBLANK('03.Muestra'!$E31),"",'03.Muestra'!$E31)</f>
        <v/>
      </c>
      <c r="D270" s="99" t="str">
        <f aca="false">IF(AND(B270&lt;&gt;"",C270&lt;&gt;""),"N/T","")</f>
        <v/>
      </c>
      <c r="E270" s="73" t="str">
        <f aca="false">IF(D270&lt;&gt;"",IF(AND(B270&lt;&gt;"",C270&lt;&gt;""),"","ERR"),"")</f>
        <v/>
      </c>
      <c r="F270" s="16"/>
      <c r="G270" s="16"/>
      <c r="H270" s="16"/>
      <c r="I270" s="16"/>
      <c r="J270" s="16"/>
      <c r="K270" s="16"/>
      <c r="L270" s="16"/>
      <c r="M270" s="16"/>
      <c r="N270" s="16"/>
      <c r="O270" s="16"/>
      <c r="P270" s="16"/>
      <c r="Q270" s="16"/>
      <c r="R270" s="16"/>
      <c r="S270" s="16"/>
      <c r="T270" s="16"/>
      <c r="U270" s="16"/>
      <c r="V270" s="16"/>
      <c r="W270" s="16"/>
      <c r="X270" s="16"/>
      <c r="Y270" s="16"/>
    </row>
    <row r="271" customFormat="false" ht="12" hidden="false" customHeight="true" outlineLevel="0" collapsed="false">
      <c r="B271" s="98" t="str">
        <f aca="false">IF( ISBLANK('03.Muestra'!$C32),"",'03.Muestra'!$C32)</f>
        <v/>
      </c>
      <c r="C271" s="98" t="str">
        <f aca="false">IF( ISBLANK('03.Muestra'!$E32),"",'03.Muestra'!$E32)</f>
        <v/>
      </c>
      <c r="D271" s="99" t="str">
        <f aca="false">IF(AND(B271&lt;&gt;"",C271&lt;&gt;""),"N/T","")</f>
        <v/>
      </c>
      <c r="E271" s="73" t="str">
        <f aca="false">IF(D271&lt;&gt;"",IF(AND(B271&lt;&gt;"",C271&lt;&gt;""),"","ERR"),"")</f>
        <v/>
      </c>
      <c r="F271" s="16"/>
      <c r="G271" s="16"/>
      <c r="H271" s="16"/>
      <c r="I271" s="16"/>
      <c r="J271" s="16"/>
      <c r="K271" s="16"/>
      <c r="L271" s="16"/>
      <c r="M271" s="16"/>
      <c r="N271" s="16"/>
      <c r="O271" s="16"/>
      <c r="P271" s="16"/>
      <c r="Q271" s="16"/>
      <c r="R271" s="16"/>
      <c r="S271" s="16"/>
      <c r="T271" s="16"/>
      <c r="U271" s="16"/>
      <c r="V271" s="16"/>
      <c r="W271" s="16"/>
      <c r="X271" s="16"/>
      <c r="Y271" s="16"/>
    </row>
    <row r="272" customFormat="false" ht="12" hidden="false" customHeight="true" outlineLevel="0" collapsed="false">
      <c r="B272" s="98" t="str">
        <f aca="false">IF( ISBLANK('03.Muestra'!$C33),"",'03.Muestra'!$C33)</f>
        <v/>
      </c>
      <c r="C272" s="98" t="str">
        <f aca="false">IF( ISBLANK('03.Muestra'!$E33),"",'03.Muestra'!$E33)</f>
        <v/>
      </c>
      <c r="D272" s="99" t="str">
        <f aca="false">IF(AND(B272&lt;&gt;"",C272&lt;&gt;""),"N/T","")</f>
        <v/>
      </c>
      <c r="E272" s="73" t="str">
        <f aca="false">IF(D272&lt;&gt;"",IF(AND(B272&lt;&gt;"",C272&lt;&gt;""),"","ERR"),"")</f>
        <v/>
      </c>
      <c r="F272" s="16"/>
      <c r="G272" s="16"/>
      <c r="H272" s="16"/>
      <c r="I272" s="16"/>
      <c r="J272" s="16"/>
      <c r="K272" s="16"/>
      <c r="L272" s="16"/>
      <c r="M272" s="16"/>
      <c r="N272" s="16"/>
      <c r="O272" s="16"/>
      <c r="P272" s="16"/>
      <c r="Q272" s="16"/>
      <c r="R272" s="16"/>
      <c r="S272" s="16"/>
      <c r="T272" s="16"/>
      <c r="U272" s="16"/>
      <c r="V272" s="16"/>
      <c r="W272" s="16"/>
      <c r="X272" s="16"/>
      <c r="Y272" s="16"/>
    </row>
    <row r="273" customFormat="false" ht="12" hidden="false" customHeight="true" outlineLevel="0" collapsed="false">
      <c r="B273" s="98" t="str">
        <f aca="false">IF( ISBLANK('03.Muestra'!$C34),"",'03.Muestra'!$C34)</f>
        <v/>
      </c>
      <c r="C273" s="98" t="str">
        <f aca="false">IF( ISBLANK('03.Muestra'!$E34),"",'03.Muestra'!$E34)</f>
        <v/>
      </c>
      <c r="D273" s="99" t="str">
        <f aca="false">IF(AND(B273&lt;&gt;"",C273&lt;&gt;""),"N/T","")</f>
        <v/>
      </c>
      <c r="E273" s="73" t="str">
        <f aca="false">IF(D273&lt;&gt;"",IF(AND(B273&lt;&gt;"",C273&lt;&gt;""),"","ERR"),"")</f>
        <v/>
      </c>
      <c r="F273" s="16"/>
      <c r="G273" s="16"/>
      <c r="H273" s="16"/>
      <c r="I273" s="16"/>
      <c r="J273" s="16"/>
      <c r="K273" s="16"/>
      <c r="L273" s="16"/>
      <c r="M273" s="16"/>
      <c r="N273" s="16"/>
      <c r="O273" s="16"/>
      <c r="P273" s="16"/>
      <c r="Q273" s="16"/>
      <c r="R273" s="16"/>
      <c r="S273" s="16"/>
      <c r="T273" s="16"/>
      <c r="U273" s="16"/>
      <c r="V273" s="16"/>
      <c r="W273" s="16"/>
      <c r="X273" s="16"/>
      <c r="Y273" s="16"/>
    </row>
    <row r="274" customFormat="false" ht="12" hidden="false" customHeight="true" outlineLevel="0" collapsed="false">
      <c r="B274" s="98" t="str">
        <f aca="false">IF( ISBLANK('03.Muestra'!$C35),"",'03.Muestra'!$C35)</f>
        <v/>
      </c>
      <c r="C274" s="98" t="str">
        <f aca="false">IF( ISBLANK('03.Muestra'!$E35),"",'03.Muestra'!$E35)</f>
        <v/>
      </c>
      <c r="D274" s="99" t="str">
        <f aca="false">IF(AND(B274&lt;&gt;"",C274&lt;&gt;""),"N/T","")</f>
        <v/>
      </c>
      <c r="E274" s="73" t="str">
        <f aca="false">IF(D274&lt;&gt;"",IF(AND(B274&lt;&gt;"",C274&lt;&gt;""),"","ERR"),"")</f>
        <v/>
      </c>
      <c r="F274" s="0"/>
      <c r="G274" s="16"/>
      <c r="H274" s="16"/>
      <c r="I274" s="16"/>
      <c r="J274" s="16"/>
      <c r="K274" s="16"/>
      <c r="L274" s="16"/>
      <c r="M274" s="16"/>
      <c r="N274" s="16"/>
      <c r="O274" s="16"/>
      <c r="P274" s="16"/>
      <c r="Q274" s="16"/>
      <c r="R274" s="16"/>
      <c r="S274" s="16"/>
      <c r="T274" s="16"/>
      <c r="U274" s="16"/>
      <c r="V274" s="16"/>
      <c r="W274" s="16"/>
      <c r="X274" s="16"/>
      <c r="Y274" s="16"/>
    </row>
    <row r="275" customFormat="false" ht="12" hidden="false" customHeight="true" outlineLevel="0" collapsed="false">
      <c r="B275" s="98" t="str">
        <f aca="false">IF( ISBLANK('03.Muestra'!$C36),"",'03.Muestra'!$C36)</f>
        <v/>
      </c>
      <c r="C275" s="98" t="str">
        <f aca="false">IF( ISBLANK('03.Muestra'!$E36),"",'03.Muestra'!$E36)</f>
        <v/>
      </c>
      <c r="D275" s="99" t="str">
        <f aca="false">IF(AND(B275&lt;&gt;"",C275&lt;&gt;""),"N/T","")</f>
        <v/>
      </c>
      <c r="E275" s="73" t="str">
        <f aca="false">IF(D275&lt;&gt;"",IF(AND(B275&lt;&gt;"",C275&lt;&gt;""),"","ERR"),"")</f>
        <v/>
      </c>
      <c r="F275" s="111"/>
      <c r="G275" s="16"/>
      <c r="H275" s="16"/>
      <c r="I275" s="16"/>
      <c r="J275" s="16"/>
      <c r="K275" s="16"/>
      <c r="L275" s="16"/>
      <c r="M275" s="16"/>
      <c r="N275" s="16"/>
      <c r="O275" s="16"/>
      <c r="P275" s="16"/>
      <c r="Q275" s="16"/>
      <c r="R275" s="16"/>
      <c r="S275" s="16"/>
      <c r="T275" s="16"/>
      <c r="U275" s="16"/>
      <c r="V275" s="16"/>
      <c r="W275" s="16"/>
      <c r="X275" s="16"/>
      <c r="Y275" s="16"/>
    </row>
    <row r="276" customFormat="false" ht="12" hidden="false" customHeight="true" outlineLevel="0" collapsed="false">
      <c r="B276" s="98" t="str">
        <f aca="false">IF( ISBLANK('03.Muestra'!$C37),"",'03.Muestra'!$C37)</f>
        <v/>
      </c>
      <c r="C276" s="98" t="str">
        <f aca="false">IF( ISBLANK('03.Muestra'!$E37),"",'03.Muestra'!$E37)</f>
        <v/>
      </c>
      <c r="D276" s="99" t="str">
        <f aca="false">IF(AND(B276&lt;&gt;"",C276&lt;&gt;""),"N/T","")</f>
        <v/>
      </c>
      <c r="E276" s="73" t="str">
        <f aca="false">IF(D276&lt;&gt;"",IF(AND(B276&lt;&gt;"",C276&lt;&gt;""),"","ERR"),"")</f>
        <v/>
      </c>
      <c r="F276" s="111"/>
      <c r="G276" s="16"/>
      <c r="H276" s="16"/>
      <c r="I276" s="16"/>
      <c r="J276" s="16"/>
      <c r="K276" s="16"/>
      <c r="L276" s="16"/>
      <c r="M276" s="16"/>
      <c r="N276" s="16"/>
      <c r="O276" s="16"/>
      <c r="P276" s="16"/>
      <c r="Q276" s="16"/>
      <c r="R276" s="16"/>
      <c r="S276" s="16"/>
      <c r="T276" s="16"/>
      <c r="U276" s="16"/>
      <c r="V276" s="16"/>
      <c r="W276" s="16"/>
      <c r="X276" s="16"/>
      <c r="Y276" s="16"/>
    </row>
    <row r="277" customFormat="false" ht="12" hidden="false" customHeight="true" outlineLevel="0" collapsed="false">
      <c r="B277" s="98" t="str">
        <f aca="false">IF( ISBLANK('03.Muestra'!$C38),"",'03.Muestra'!$C38)</f>
        <v/>
      </c>
      <c r="C277" s="98" t="str">
        <f aca="false">IF( ISBLANK('03.Muestra'!$E38),"",'03.Muestra'!$E38)</f>
        <v/>
      </c>
      <c r="D277" s="99" t="str">
        <f aca="false">IF(AND(B277&lt;&gt;"",C277&lt;&gt;""),"N/T","")</f>
        <v/>
      </c>
      <c r="E277" s="73" t="str">
        <f aca="false">IF(D277&lt;&gt;"",IF(AND(B277&lt;&gt;"",C277&lt;&gt;""),"","ERR"),"")</f>
        <v/>
      </c>
      <c r="F277" s="111"/>
      <c r="G277" s="16"/>
      <c r="H277" s="16"/>
      <c r="I277" s="16"/>
      <c r="J277" s="16"/>
      <c r="K277" s="16"/>
      <c r="L277" s="16"/>
      <c r="M277" s="16"/>
      <c r="N277" s="16"/>
      <c r="O277" s="16"/>
      <c r="P277" s="16"/>
      <c r="Q277" s="16"/>
      <c r="R277" s="16"/>
      <c r="S277" s="16"/>
      <c r="T277" s="16"/>
      <c r="U277" s="16"/>
      <c r="V277" s="16"/>
      <c r="W277" s="16"/>
      <c r="X277" s="16"/>
      <c r="Y277" s="16"/>
    </row>
    <row r="278" customFormat="false" ht="12" hidden="false" customHeight="true" outlineLevel="0" collapsed="false">
      <c r="B278" s="98" t="str">
        <f aca="false">IF( ISBLANK('03.Muestra'!$C39),"",'03.Muestra'!$C39)</f>
        <v/>
      </c>
      <c r="C278" s="98" t="str">
        <f aca="false">IF( ISBLANK('03.Muestra'!$E39),"",'03.Muestra'!$E39)</f>
        <v/>
      </c>
      <c r="D278" s="99" t="str">
        <f aca="false">IF(AND(B278&lt;&gt;"",C278&lt;&gt;""),"N/T","")</f>
        <v/>
      </c>
      <c r="E278" s="73" t="str">
        <f aca="false">IF(D278&lt;&gt;"",IF(AND(B278&lt;&gt;"",C278&lt;&gt;""),"","ERR"),"")</f>
        <v/>
      </c>
      <c r="F278" s="111"/>
      <c r="G278" s="16"/>
      <c r="H278" s="16"/>
      <c r="I278" s="16"/>
      <c r="J278" s="16"/>
      <c r="K278" s="16"/>
      <c r="L278" s="16"/>
      <c r="M278" s="16"/>
      <c r="N278" s="16"/>
      <c r="O278" s="16"/>
      <c r="P278" s="16"/>
      <c r="Q278" s="16"/>
      <c r="R278" s="16"/>
      <c r="S278" s="16"/>
      <c r="T278" s="16"/>
      <c r="U278" s="16"/>
      <c r="V278" s="16"/>
      <c r="W278" s="16"/>
      <c r="X278" s="16"/>
      <c r="Y278" s="16"/>
    </row>
    <row r="279" customFormat="false" ht="12" hidden="false" customHeight="true" outlineLevel="0" collapsed="false">
      <c r="B279" s="98" t="str">
        <f aca="false">IF( ISBLANK('03.Muestra'!$C40),"",'03.Muestra'!$C40)</f>
        <v/>
      </c>
      <c r="C279" s="98" t="str">
        <f aca="false">IF( ISBLANK('03.Muestra'!$E40),"",'03.Muestra'!$E40)</f>
        <v/>
      </c>
      <c r="D279" s="99" t="str">
        <f aca="false">IF(AND(B279&lt;&gt;"",C279&lt;&gt;""),"N/T","")</f>
        <v/>
      </c>
      <c r="E279" s="73" t="str">
        <f aca="false">IF(D279&lt;&gt;"",IF(AND(B279&lt;&gt;"",C279&lt;&gt;""),"","ERR"),"")</f>
        <v/>
      </c>
      <c r="F279" s="111"/>
      <c r="G279" s="16"/>
      <c r="H279" s="16"/>
      <c r="I279" s="16"/>
      <c r="J279" s="16"/>
      <c r="K279" s="16"/>
      <c r="L279" s="16"/>
      <c r="M279" s="16"/>
      <c r="N279" s="16"/>
      <c r="O279" s="16"/>
      <c r="P279" s="16"/>
      <c r="Q279" s="16"/>
      <c r="R279" s="16"/>
      <c r="S279" s="16"/>
      <c r="T279" s="16"/>
      <c r="U279" s="16"/>
      <c r="V279" s="16"/>
      <c r="W279" s="16"/>
      <c r="X279" s="16"/>
      <c r="Y279" s="16"/>
    </row>
    <row r="280" customFormat="false" ht="12" hidden="false" customHeight="true" outlineLevel="0" collapsed="false">
      <c r="B280" s="98" t="str">
        <f aca="false">IF( ISBLANK('03.Muestra'!$C41),"",'03.Muestra'!$C41)</f>
        <v/>
      </c>
      <c r="C280" s="98" t="str">
        <f aca="false">IF( ISBLANK('03.Muestra'!$E41),"",'03.Muestra'!$E41)</f>
        <v/>
      </c>
      <c r="D280" s="99" t="str">
        <f aca="false">IF(AND(B280&lt;&gt;"",C280&lt;&gt;""),"N/T","")</f>
        <v/>
      </c>
      <c r="E280" s="73" t="str">
        <f aca="false">IF(D280&lt;&gt;"",IF(AND(B280&lt;&gt;"",C280&lt;&gt;""),"","ERR"),"")</f>
        <v/>
      </c>
      <c r="F280" s="111"/>
      <c r="G280" s="16"/>
      <c r="H280" s="16"/>
      <c r="I280" s="16"/>
      <c r="J280" s="16"/>
      <c r="K280" s="16"/>
      <c r="L280" s="16"/>
      <c r="M280" s="16"/>
      <c r="N280" s="16"/>
      <c r="O280" s="16"/>
      <c r="P280" s="16"/>
      <c r="Q280" s="16"/>
      <c r="R280" s="16"/>
      <c r="S280" s="16"/>
      <c r="T280" s="16"/>
      <c r="U280" s="16"/>
      <c r="V280" s="16"/>
      <c r="W280" s="16"/>
      <c r="X280" s="16"/>
      <c r="Y280" s="16"/>
    </row>
    <row r="281" customFormat="false" ht="12" hidden="false" customHeight="true" outlineLevel="0" collapsed="false">
      <c r="B281" s="98" t="str">
        <f aca="false">IF( ISBLANK('03.Muestra'!$C42),"",'03.Muestra'!$C42)</f>
        <v/>
      </c>
      <c r="C281" s="98" t="str">
        <f aca="false">IF( ISBLANK('03.Muestra'!$E42),"",'03.Muestra'!$E42)</f>
        <v/>
      </c>
      <c r="D281" s="99" t="str">
        <f aca="false">IF(AND(B281&lt;&gt;"",C281&lt;&gt;""),"N/T","")</f>
        <v/>
      </c>
      <c r="E281" s="73" t="str">
        <f aca="false">IF(D281&lt;&gt;"",IF(AND(B281&lt;&gt;"",C281&lt;&gt;""),"","ERR"),"")</f>
        <v/>
      </c>
      <c r="F281" s="16"/>
      <c r="G281" s="16"/>
      <c r="H281" s="16"/>
      <c r="I281" s="16"/>
      <c r="J281" s="16"/>
      <c r="K281" s="16"/>
      <c r="L281" s="16"/>
      <c r="M281" s="16"/>
      <c r="N281" s="16"/>
      <c r="O281" s="16"/>
      <c r="P281" s="16"/>
      <c r="Q281" s="16"/>
      <c r="R281" s="16"/>
      <c r="S281" s="16"/>
      <c r="T281" s="16"/>
      <c r="U281" s="16"/>
      <c r="V281" s="16"/>
      <c r="W281" s="16"/>
      <c r="X281" s="16"/>
      <c r="Y281" s="16"/>
    </row>
    <row r="282" customFormat="false" ht="12" hidden="false" customHeight="true" outlineLevel="0" collapsed="false">
      <c r="B282" s="16"/>
      <c r="C282" s="16"/>
      <c r="D282" s="73"/>
      <c r="E282" s="73"/>
      <c r="F282" s="16"/>
      <c r="G282" s="16"/>
      <c r="H282" s="16"/>
      <c r="I282" s="16"/>
      <c r="J282" s="16"/>
      <c r="K282" s="16"/>
      <c r="L282" s="16"/>
      <c r="M282" s="16"/>
      <c r="N282" s="16"/>
      <c r="O282" s="16"/>
      <c r="P282" s="16"/>
      <c r="Q282" s="16"/>
      <c r="R282" s="16"/>
      <c r="S282" s="16"/>
      <c r="T282" s="16"/>
      <c r="U282" s="16"/>
      <c r="V282" s="16"/>
      <c r="W282" s="16"/>
      <c r="X282" s="16"/>
      <c r="Y282" s="16"/>
    </row>
    <row r="283" customFormat="false" ht="12" hidden="false" customHeight="true" outlineLevel="0" collapsed="false">
      <c r="B283" s="16"/>
      <c r="C283" s="16"/>
      <c r="D283" s="73"/>
      <c r="E283" s="94"/>
      <c r="F283" s="16"/>
      <c r="G283" s="16"/>
      <c r="H283" s="16"/>
      <c r="I283" s="16"/>
      <c r="J283" s="16"/>
      <c r="K283" s="16"/>
      <c r="L283" s="16"/>
      <c r="M283" s="16"/>
      <c r="N283" s="16"/>
      <c r="O283" s="16"/>
      <c r="P283" s="16"/>
      <c r="Q283" s="16"/>
      <c r="R283" s="16"/>
      <c r="S283" s="16"/>
      <c r="T283" s="16"/>
      <c r="U283" s="16"/>
      <c r="V283" s="16"/>
      <c r="W283" s="16"/>
      <c r="X283" s="16"/>
      <c r="Y283" s="16"/>
    </row>
    <row r="284" customFormat="false" ht="32.25" hidden="false" customHeight="true" outlineLevel="0" collapsed="false">
      <c r="B284" s="95" t="s">
        <v>137</v>
      </c>
      <c r="C284" s="96" t="s">
        <v>160</v>
      </c>
      <c r="D284" s="97" t="s">
        <v>147</v>
      </c>
      <c r="E284" s="110"/>
      <c r="F284" s="0"/>
      <c r="G284" s="0"/>
      <c r="H284" s="0"/>
      <c r="I284" s="0"/>
      <c r="J284" s="0"/>
      <c r="K284" s="16"/>
      <c r="L284" s="16"/>
      <c r="M284" s="16"/>
      <c r="N284" s="16"/>
      <c r="O284" s="16"/>
      <c r="P284" s="16"/>
      <c r="Q284" s="16"/>
      <c r="R284" s="16"/>
      <c r="S284" s="16"/>
      <c r="T284" s="16"/>
      <c r="U284" s="16"/>
      <c r="V284" s="16"/>
      <c r="W284" s="16"/>
      <c r="X284" s="16"/>
      <c r="Y284" s="16"/>
    </row>
    <row r="285" customFormat="false" ht="12" hidden="false" customHeight="true" outlineLevel="0" collapsed="false">
      <c r="B285" s="98" t="str">
        <f aca="false">IF( ISBLANK('03.Muestra'!$C8),"",'03.Muestra'!$C8)</f>
        <v>Servicio Canario de Salud</v>
      </c>
      <c r="C285" s="98" t="str">
        <f aca="false">IF( ISBLANK('03.Muestra'!$E8),"",'03.Muestra'!$E8)</f>
        <v>https://www3.gobiernodecanarias.org/sanidad/scs/</v>
      </c>
      <c r="D285" s="99" t="s">
        <v>138</v>
      </c>
      <c r="E285" s="73" t="str">
        <f aca="false">IF(D285&lt;&gt;"",IF(AND(B285&lt;&gt;"",C285&lt;&gt;""),"","ERR"),"")</f>
        <v/>
      </c>
      <c r="F285" s="100" t="str">
        <f aca="false" t="array" ref="F285:J285">TRANSPOSE('DATA - Oculta'!$U$9:$U$13)</f>
        <v>N/T</v>
      </c>
      <c r="G285" s="101" t="str">
        <v>N/D</v>
      </c>
      <c r="H285" s="102" t="str">
        <v>N/A</v>
      </c>
      <c r="I285" s="103" t="str">
        <v>Falla</v>
      </c>
      <c r="J285" s="104" t="str">
        <v>Pasa</v>
      </c>
      <c r="K285" s="105" t="s">
        <v>145</v>
      </c>
      <c r="L285" s="16"/>
      <c r="M285" s="16"/>
      <c r="N285" s="16"/>
      <c r="O285" s="16"/>
      <c r="P285" s="16"/>
      <c r="Q285" s="16"/>
      <c r="R285" s="16"/>
      <c r="S285" s="16"/>
      <c r="T285" s="16"/>
      <c r="U285" s="16"/>
      <c r="V285" s="16"/>
      <c r="W285" s="16"/>
      <c r="X285" s="16"/>
      <c r="Y285" s="16"/>
    </row>
    <row r="286" customFormat="false" ht="12" hidden="false" customHeight="true" outlineLevel="0" collapsed="false">
      <c r="B286" s="98" t="str">
        <f aca="false">IF( ISBLANK('03.Muestra'!$C9),"",'03.Muestra'!$C9)</f>
        <v>Profesionales</v>
      </c>
      <c r="C286" s="98" t="str">
        <f aca="false">IF( ISBLANK('03.Muestra'!$E9),"",'03.Muestra'!$E9)</f>
        <v>https://www3.gobiernodecanarias.org/sanidad/scs/tematica.jsp?idCarpeta=381a58ec-a15a-11e9-a502-d7333c007c29</v>
      </c>
      <c r="D286" s="99" t="s">
        <v>138</v>
      </c>
      <c r="E286" s="73" t="str">
        <f aca="false">IF(D286&lt;&gt;"",IF(AND(B286&lt;&gt;"",C286&lt;&gt;""),"","ERR"),"")</f>
        <v/>
      </c>
      <c r="F286" s="106" t="n">
        <f aca="true">COUNTIF($D285:INDIRECT("$D" &amp;  SUM(ROW()-1,'03.Muestra'!$D$45)-1),F285)</f>
        <v>0</v>
      </c>
      <c r="G286" s="106" t="n">
        <f aca="true">COUNTIF($D285:INDIRECT("$D" &amp;  SUM(ROW()-1,'03.Muestra'!$D$45)-1),G285)</f>
        <v>0</v>
      </c>
      <c r="H286" s="106" t="n">
        <f aca="true">COUNTIF($D285:INDIRECT("$D" &amp;  SUM(ROW()-1,'03.Muestra'!$D$45)-1),H285)</f>
        <v>2</v>
      </c>
      <c r="I286" s="106" t="n">
        <f aca="true">COUNTIF($D285:INDIRECT("$D" &amp;  SUM(ROW()-1,'03.Muestra'!$D$45)-1),I285)</f>
        <v>1</v>
      </c>
      <c r="J286" s="106" t="n">
        <f aca="true">COUNTIF($D285:INDIRECT("$D" &amp;  SUM(ROW()-1,'03.Muestra'!$D$45)-1),J285)</f>
        <v>7</v>
      </c>
      <c r="K286" s="106" t="n">
        <f aca="true">IF('03.Muestra'!$D$45=0,0,COUNTBLANK($D285:INDIRECT("$D" &amp;  SUM(ROW()-1,'03.Muestra'!$D$45)-1)))</f>
        <v>0</v>
      </c>
      <c r="L286" s="16"/>
      <c r="M286" s="16"/>
      <c r="N286" s="16"/>
      <c r="O286" s="16"/>
      <c r="P286" s="16"/>
      <c r="Q286" s="16"/>
      <c r="R286" s="16"/>
      <c r="S286" s="16"/>
      <c r="T286" s="16"/>
      <c r="U286" s="16"/>
      <c r="V286" s="16"/>
      <c r="W286" s="16"/>
      <c r="X286" s="16"/>
      <c r="Y286" s="16"/>
    </row>
    <row r="287" customFormat="false" ht="12" hidden="false" customHeight="true" outlineLevel="0" collapsed="false">
      <c r="B287" s="98" t="str">
        <f aca="false">IF( ISBLANK('03.Muestra'!$C10),"",'03.Muestra'!$C10)</f>
        <v>Vacunación frente Covid-19</v>
      </c>
      <c r="C287" s="98" t="str">
        <f aca="false">IF( ISBLANK('03.Muestra'!$E10),"",'03.Muestra'!$E10)</f>
        <v>https://www3.gobiernodecanarias.org/sanidad/scs/contenidoGenerico.jsp?idDocument=c6332147-5728-11eb-8a2c-c902a217e6a5&amp;idCarpeta=e01092c2-7d66-11ea-871d-cb574c2473a4</v>
      </c>
      <c r="D287" s="99" t="s">
        <v>138</v>
      </c>
      <c r="E287" s="73" t="str">
        <f aca="false">IF(D287&lt;&gt;"",IF(AND(B287&lt;&gt;"",C287&lt;&gt;""),"","ERR"),"")</f>
        <v/>
      </c>
      <c r="F287" s="0"/>
      <c r="G287" s="16"/>
      <c r="H287" s="16"/>
      <c r="I287" s="16"/>
      <c r="J287" s="16"/>
      <c r="K287" s="16"/>
      <c r="L287" s="16"/>
      <c r="M287" s="16"/>
      <c r="N287" s="16"/>
      <c r="O287" s="16"/>
      <c r="P287" s="16"/>
      <c r="Q287" s="16"/>
      <c r="R287" s="16"/>
      <c r="S287" s="16"/>
      <c r="T287" s="16"/>
      <c r="U287" s="16"/>
      <c r="V287" s="16"/>
      <c r="W287" s="16"/>
      <c r="X287" s="16"/>
      <c r="Y287" s="16"/>
    </row>
    <row r="288" customFormat="false" ht="12" hidden="false" customHeight="true" outlineLevel="0" collapsed="false">
      <c r="B288" s="98" t="str">
        <f aca="false">IF( ISBLANK('03.Muestra'!$C11),"",'03.Muestra'!$C11)</f>
        <v>SCS-Registro de centros</v>
      </c>
      <c r="C288" s="98" t="str">
        <f aca="false">IF( ISBLANK('03.Muestra'!$E11),"",'03.Muestra'!$E11)</f>
        <v>https://www3.gobiernodecanarias.org/sanidad/scs/RegistroCentros/DoLoad</v>
      </c>
      <c r="D288" s="99" t="s">
        <v>138</v>
      </c>
      <c r="E288" s="73" t="str">
        <f aca="false">IF(D288&lt;&gt;"",IF(AND(B288&lt;&gt;"",C288&lt;&gt;""),"","ERR"),"")</f>
        <v/>
      </c>
      <c r="F288" s="0"/>
      <c r="G288" s="16"/>
      <c r="H288" s="16"/>
      <c r="I288" s="16"/>
      <c r="J288" s="16"/>
      <c r="K288" s="16"/>
      <c r="L288" s="16"/>
      <c r="M288" s="16"/>
      <c r="N288" s="16"/>
      <c r="O288" s="16"/>
      <c r="P288" s="16"/>
      <c r="Q288" s="16"/>
      <c r="R288" s="16"/>
      <c r="S288" s="16"/>
      <c r="T288" s="16"/>
      <c r="U288" s="16"/>
      <c r="V288" s="16"/>
      <c r="W288" s="16"/>
      <c r="X288" s="16"/>
      <c r="Y288" s="16"/>
    </row>
    <row r="289" customFormat="false" ht="12" hidden="false" customHeight="true" outlineLevel="0" collapsed="false">
      <c r="B289" s="98" t="str">
        <f aca="false">IF( ISBLANK('03.Muestra'!$C12),"",'03.Muestra'!$C12)</f>
        <v>MiAutoTestCovid</v>
      </c>
      <c r="C289" s="98" t="str">
        <f aca="false">IF( ISBLANK('03.Muestra'!$E12),"",'03.Muestra'!$E12)</f>
        <v>https://www3.gobiernodecanarias.org/sanidad/scs/Miautotestcovid/</v>
      </c>
      <c r="D289" s="99" t="s">
        <v>138</v>
      </c>
      <c r="E289" s="73" t="str">
        <f aca="false">IF(D289&lt;&gt;"",IF(AND(B289&lt;&gt;"",C289&lt;&gt;""),"","ERR"),"")</f>
        <v/>
      </c>
      <c r="F289" s="0"/>
      <c r="G289" s="16"/>
      <c r="H289" s="16"/>
      <c r="I289" s="16"/>
      <c r="J289" s="16"/>
      <c r="K289" s="16"/>
      <c r="L289" s="16"/>
      <c r="M289" s="16"/>
      <c r="N289" s="16"/>
      <c r="O289" s="16"/>
      <c r="P289" s="16"/>
      <c r="Q289" s="16"/>
      <c r="R289" s="16"/>
      <c r="S289" s="16"/>
      <c r="T289" s="16"/>
      <c r="U289" s="16"/>
      <c r="V289" s="16"/>
      <c r="W289" s="16"/>
      <c r="X289" s="16"/>
      <c r="Y289" s="16"/>
    </row>
    <row r="290" customFormat="false" ht="12" hidden="false" customHeight="true" outlineLevel="0" collapsed="false">
      <c r="B290" s="98" t="str">
        <f aca="false">IF( ISBLANK('03.Muestra'!$C13),"",'03.Muestra'!$C13)</f>
        <v>Informes epidemiológicos</v>
      </c>
      <c r="C290" s="98" t="str">
        <f aca="false">IF( ISBLANK('03.Muestra'!$E13),"",'03.Muestra'!$E13)</f>
        <v>https://www3.gobiernodecanarias.org/sanidad/scs/contenidoGenerico.jsp?idDocument=83670f95-f738-11ea-8b38-0997195c2925&amp;idCarpeta=e01092c2-7d66-11ea-871d-cb574c2473a4</v>
      </c>
      <c r="D290" s="99" t="s">
        <v>138</v>
      </c>
      <c r="E290" s="73" t="str">
        <f aca="false">IF(D290&lt;&gt;"",IF(AND(B290&lt;&gt;"",C290&lt;&gt;""),"","ERR"),"")</f>
        <v/>
      </c>
      <c r="F290" s="0"/>
      <c r="G290" s="16"/>
      <c r="H290" s="16"/>
      <c r="I290" s="16"/>
      <c r="J290" s="16"/>
      <c r="K290" s="16"/>
      <c r="L290" s="16"/>
      <c r="M290" s="16"/>
      <c r="N290" s="16"/>
      <c r="O290" s="16"/>
      <c r="P290" s="16"/>
      <c r="Q290" s="16"/>
      <c r="R290" s="16"/>
      <c r="S290" s="16"/>
      <c r="T290" s="16"/>
      <c r="U290" s="16"/>
      <c r="V290" s="16"/>
      <c r="W290" s="16"/>
      <c r="X290" s="16"/>
      <c r="Y290" s="16"/>
    </row>
    <row r="291" customFormat="false" ht="12" hidden="false" customHeight="true" outlineLevel="0" collapsed="false">
      <c r="B291" s="98" t="str">
        <f aca="false">IF( ISBLANK('03.Muestra'!$C14),"",'03.Muestra'!$C14)</f>
        <v>Mapa Sanitario</v>
      </c>
      <c r="C291" s="98" t="str">
        <f aca="false">IF( ISBLANK('03.Muestra'!$E14),"",'03.Muestra'!$E14)</f>
        <v>https://www3.gobiernodecanarias.org/sanidad/scs/mapa.jsp?idDocument=f1272534-b1e0-11e0-8086-e35e241032d3&amp;idCarpeta=75cf3520-ab2b-11dd-970d-d73a0633ac17</v>
      </c>
      <c r="D291" s="99" t="s">
        <v>138</v>
      </c>
      <c r="E291" s="73" t="str">
        <f aca="false">IF(D291&lt;&gt;"",IF(AND(B291&lt;&gt;"",C291&lt;&gt;""),"","ERR"),"")</f>
        <v/>
      </c>
      <c r="F291" s="16"/>
      <c r="G291" s="16"/>
      <c r="H291" s="16"/>
      <c r="I291" s="16"/>
      <c r="J291" s="16"/>
      <c r="K291" s="16"/>
      <c r="L291" s="16"/>
      <c r="M291" s="16"/>
      <c r="N291" s="16"/>
      <c r="O291" s="16"/>
      <c r="P291" s="16"/>
      <c r="Q291" s="16"/>
      <c r="R291" s="16"/>
      <c r="S291" s="16"/>
      <c r="T291" s="16"/>
      <c r="U291" s="16"/>
      <c r="V291" s="16"/>
      <c r="W291" s="16"/>
      <c r="X291" s="16"/>
      <c r="Y291" s="16"/>
    </row>
    <row r="292" customFormat="false" ht="12" hidden="false" customHeight="true" outlineLevel="0" collapsed="false">
      <c r="B292" s="98" t="str">
        <f aca="false">IF( ISBLANK('03.Muestra'!$C15),"",'03.Muestra'!$C15)</f>
        <v>gaptfformacion</v>
      </c>
      <c r="C292" s="98" t="str">
        <f aca="false">IF( ISBLANK('03.Muestra'!$E15),"",'03.Muestra'!$E15)</f>
        <v>https://www3.gobiernodecanarias.org/scs/gaptfformacion/</v>
      </c>
      <c r="D292" s="99" t="s">
        <v>141</v>
      </c>
      <c r="E292" s="73" t="str">
        <f aca="false">IF(D292&lt;&gt;"",IF(AND(B292&lt;&gt;"",C292&lt;&gt;""),"","ERR"),"")</f>
        <v/>
      </c>
      <c r="F292" s="16"/>
      <c r="G292" s="16"/>
      <c r="H292" s="16"/>
      <c r="I292" s="16"/>
      <c r="J292" s="16"/>
      <c r="K292" s="16"/>
      <c r="L292" s="16"/>
      <c r="M292" s="16"/>
      <c r="N292" s="16"/>
      <c r="O292" s="16"/>
      <c r="P292" s="16"/>
      <c r="Q292" s="16"/>
      <c r="R292" s="16"/>
      <c r="S292" s="16"/>
      <c r="T292" s="16"/>
      <c r="U292" s="16"/>
      <c r="V292" s="16"/>
      <c r="W292" s="16"/>
      <c r="X292" s="16"/>
      <c r="Y292" s="16"/>
    </row>
    <row r="293" customFormat="false" ht="12" hidden="false" customHeight="true" outlineLevel="0" collapsed="false">
      <c r="B293" s="98" t="str">
        <f aca="false">IF( ISBLANK('03.Muestra'!$C16),"",'03.Muestra'!$C16)</f>
        <v>Tarjeta Sanitaria</v>
      </c>
      <c r="C293" s="98" t="str">
        <f aca="false">IF( ISBLANK('03.Muestra'!$E16),"",'03.Muestra'!$E16)</f>
        <v>https://www3.gobiernodecanarias.org/sanidad/scs/contenidoGenerico.jsp?idDocument=9090ca1f-a9bb-11de-ae50-15aa3b9230b7&amp;idCarpeta=ae273cd1-b385-11e9-82f7-8d5cff9227e6</v>
      </c>
      <c r="D293" s="99" t="s">
        <v>150</v>
      </c>
      <c r="E293" s="73" t="str">
        <f aca="false">IF(D293&lt;&gt;"",IF(AND(B293&lt;&gt;"",C293&lt;&gt;""),"","ERR"),"")</f>
        <v/>
      </c>
      <c r="F293" s="16"/>
      <c r="G293" s="16"/>
      <c r="H293" s="16"/>
      <c r="I293" s="16"/>
      <c r="J293" s="16"/>
      <c r="K293" s="16"/>
      <c r="L293" s="16"/>
      <c r="M293" s="16"/>
      <c r="N293" s="16"/>
      <c r="O293" s="16"/>
      <c r="P293" s="16"/>
      <c r="Q293" s="16"/>
      <c r="R293" s="16"/>
      <c r="S293" s="16"/>
      <c r="T293" s="16"/>
      <c r="U293" s="16"/>
      <c r="V293" s="16"/>
      <c r="W293" s="16"/>
      <c r="X293" s="16"/>
      <c r="Y293" s="16"/>
    </row>
    <row r="294" customFormat="false" ht="12" hidden="false" customHeight="true" outlineLevel="0" collapsed="false">
      <c r="B294" s="98" t="str">
        <f aca="false">IF( ISBLANK('03.Muestra'!$C17),"",'03.Muestra'!$C17)</f>
        <v>Mapa Playas</v>
      </c>
      <c r="C294" s="98" t="str">
        <f aca="false">IF( ISBLANK('03.Muestra'!$E17),"",'03.Muestra'!$E17)</f>
        <v>https://www3.gobiernodecanarias.org/sanidad/scs/mapa.jsp?idDocument=0200b78a-a2fa-11e0-9610-f1717f4d08a3&amp;idCarpeta=75cf3520-ab2b-11dd-970d-d73a0633ac17</v>
      </c>
      <c r="D294" s="99" t="s">
        <v>150</v>
      </c>
      <c r="E294" s="73" t="str">
        <f aca="false">IF(D294&lt;&gt;"",IF(AND(B294&lt;&gt;"",C294&lt;&gt;""),"","ERR"),"")</f>
        <v/>
      </c>
      <c r="F294" s="16"/>
      <c r="G294" s="16"/>
      <c r="H294" s="16"/>
      <c r="I294" s="16"/>
      <c r="J294" s="16"/>
      <c r="K294" s="16"/>
      <c r="L294" s="16"/>
      <c r="M294" s="16"/>
      <c r="N294" s="16"/>
      <c r="O294" s="16"/>
      <c r="P294" s="16"/>
      <c r="Q294" s="16"/>
      <c r="R294" s="16"/>
      <c r="S294" s="16"/>
      <c r="T294" s="16"/>
      <c r="U294" s="16"/>
      <c r="V294" s="16"/>
      <c r="W294" s="16"/>
      <c r="X294" s="16"/>
      <c r="Y294" s="16"/>
    </row>
    <row r="295" customFormat="false" ht="12" hidden="false" customHeight="true" outlineLevel="0" collapsed="false">
      <c r="B295" s="98" t="str">
        <f aca="false">IF( ISBLANK('03.Muestra'!$C18),"",'03.Muestra'!$C18)</f>
        <v/>
      </c>
      <c r="C295" s="98" t="str">
        <f aca="false">IF( ISBLANK('03.Muestra'!$E18),"",'03.Muestra'!$E18)</f>
        <v/>
      </c>
      <c r="D295" s="99" t="str">
        <f aca="false">IF(AND(B295&lt;&gt;"",C295&lt;&gt;""),"N/T","")</f>
        <v/>
      </c>
      <c r="E295" s="73" t="str">
        <f aca="false">IF(D295&lt;&gt;"",IF(AND(B295&lt;&gt;"",C295&lt;&gt;""),"","ERR"),"")</f>
        <v/>
      </c>
      <c r="F295" s="16"/>
      <c r="G295" s="16"/>
      <c r="H295" s="16"/>
      <c r="I295" s="16"/>
      <c r="J295" s="16"/>
      <c r="K295" s="16"/>
      <c r="L295" s="16"/>
      <c r="M295" s="16"/>
      <c r="N295" s="16"/>
      <c r="O295" s="16"/>
      <c r="P295" s="16"/>
      <c r="Q295" s="16"/>
      <c r="R295" s="16"/>
      <c r="S295" s="16"/>
      <c r="T295" s="16"/>
      <c r="U295" s="16"/>
      <c r="V295" s="16"/>
      <c r="W295" s="16"/>
      <c r="X295" s="16"/>
      <c r="Y295" s="16"/>
    </row>
    <row r="296" customFormat="false" ht="12" hidden="false" customHeight="true" outlineLevel="0" collapsed="false">
      <c r="B296" s="98" t="str">
        <f aca="false">IF( ISBLANK('03.Muestra'!$C19),"",'03.Muestra'!$C19)</f>
        <v/>
      </c>
      <c r="C296" s="98" t="str">
        <f aca="false">IF( ISBLANK('03.Muestra'!$E19),"",'03.Muestra'!$E19)</f>
        <v/>
      </c>
      <c r="D296" s="99" t="str">
        <f aca="false">IF(AND(B296&lt;&gt;"",C296&lt;&gt;""),"N/T","")</f>
        <v/>
      </c>
      <c r="E296" s="73" t="str">
        <f aca="false">IF(D296&lt;&gt;"",IF(AND(B296&lt;&gt;"",C296&lt;&gt;""),"","ERR"),"")</f>
        <v/>
      </c>
      <c r="F296" s="16"/>
      <c r="G296" s="16"/>
      <c r="H296" s="16"/>
      <c r="I296" s="16"/>
      <c r="J296" s="16"/>
      <c r="K296" s="16"/>
      <c r="L296" s="16"/>
      <c r="M296" s="16"/>
      <c r="N296" s="16"/>
      <c r="O296" s="16"/>
      <c r="P296" s="16"/>
      <c r="Q296" s="16"/>
      <c r="R296" s="16"/>
      <c r="S296" s="16"/>
      <c r="T296" s="16"/>
      <c r="U296" s="16"/>
      <c r="V296" s="16"/>
      <c r="W296" s="16"/>
      <c r="X296" s="16"/>
      <c r="Y296" s="16"/>
    </row>
    <row r="297" customFormat="false" ht="14" hidden="false" customHeight="true" outlineLevel="0" collapsed="false">
      <c r="B297" s="98" t="str">
        <f aca="false">IF( ISBLANK('03.Muestra'!$C20),"",'03.Muestra'!$C20)</f>
        <v/>
      </c>
      <c r="C297" s="98" t="str">
        <f aca="false">IF( ISBLANK('03.Muestra'!$E20),"",'03.Muestra'!$E20)</f>
        <v/>
      </c>
      <c r="D297" s="99" t="str">
        <f aca="false">IF(AND(B297&lt;&gt;"",C297&lt;&gt;""),"N/T","")</f>
        <v/>
      </c>
      <c r="E297" s="73" t="str">
        <f aca="false">IF(D297&lt;&gt;"",IF(AND(B297&lt;&gt;"",C297&lt;&gt;""),"","ERR"),"")</f>
        <v/>
      </c>
      <c r="F297" s="16"/>
      <c r="G297" s="16"/>
      <c r="H297" s="16"/>
      <c r="I297" s="16"/>
      <c r="J297" s="16"/>
      <c r="K297" s="16"/>
      <c r="L297" s="16"/>
      <c r="M297" s="16"/>
      <c r="N297" s="16"/>
      <c r="O297" s="16"/>
      <c r="P297" s="16"/>
      <c r="Q297" s="16"/>
      <c r="R297" s="16"/>
      <c r="S297" s="16"/>
      <c r="T297" s="16"/>
      <c r="U297" s="16"/>
      <c r="V297" s="16"/>
      <c r="W297" s="16"/>
      <c r="X297" s="16"/>
      <c r="Y297" s="16"/>
    </row>
    <row r="298" customFormat="false" ht="14" hidden="false" customHeight="true" outlineLevel="0" collapsed="false">
      <c r="B298" s="98" t="str">
        <f aca="false">IF( ISBLANK('03.Muestra'!$C21),"",'03.Muestra'!$C21)</f>
        <v/>
      </c>
      <c r="C298" s="98" t="str">
        <f aca="false">IF( ISBLANK('03.Muestra'!$E21),"",'03.Muestra'!$E21)</f>
        <v/>
      </c>
      <c r="D298" s="99" t="str">
        <f aca="false">IF(AND(B298&lt;&gt;"",C298&lt;&gt;""),"N/T","")</f>
        <v/>
      </c>
      <c r="E298" s="73" t="str">
        <f aca="false">IF(D298&lt;&gt;"",IF(AND(B298&lt;&gt;"",C298&lt;&gt;""),"","ERR"),"")</f>
        <v/>
      </c>
      <c r="F298" s="16"/>
      <c r="G298" s="16"/>
      <c r="H298" s="16"/>
      <c r="I298" s="16"/>
      <c r="J298" s="16"/>
      <c r="K298" s="16"/>
      <c r="L298" s="16"/>
      <c r="M298" s="16"/>
      <c r="N298" s="16"/>
      <c r="O298" s="16"/>
      <c r="P298" s="16"/>
      <c r="Q298" s="16"/>
      <c r="R298" s="16"/>
      <c r="S298" s="16"/>
      <c r="T298" s="16"/>
      <c r="U298" s="16"/>
      <c r="V298" s="16"/>
      <c r="W298" s="16"/>
      <c r="X298" s="16"/>
      <c r="Y298" s="16"/>
    </row>
    <row r="299" customFormat="false" ht="14" hidden="false" customHeight="true" outlineLevel="0" collapsed="false">
      <c r="B299" s="98" t="str">
        <f aca="false">IF( ISBLANK('03.Muestra'!$C22),"",'03.Muestra'!$C22)</f>
        <v/>
      </c>
      <c r="C299" s="98" t="str">
        <f aca="false">IF( ISBLANK('03.Muestra'!$E22),"",'03.Muestra'!$E22)</f>
        <v/>
      </c>
      <c r="D299" s="99" t="str">
        <f aca="false">IF(AND(B299&lt;&gt;"",C299&lt;&gt;""),"N/T","")</f>
        <v/>
      </c>
      <c r="E299" s="73" t="str">
        <f aca="false">IF(D299&lt;&gt;"",IF(AND(B299&lt;&gt;"",C299&lt;&gt;""),"","ERR"),"")</f>
        <v/>
      </c>
      <c r="F299" s="16"/>
      <c r="G299" s="16"/>
      <c r="H299" s="16"/>
      <c r="I299" s="16"/>
      <c r="J299" s="16"/>
      <c r="K299" s="16"/>
      <c r="L299" s="16"/>
      <c r="M299" s="16"/>
      <c r="N299" s="16"/>
      <c r="O299" s="16"/>
      <c r="P299" s="16"/>
      <c r="Q299" s="16"/>
      <c r="R299" s="16"/>
      <c r="S299" s="16"/>
      <c r="T299" s="16"/>
      <c r="U299" s="16"/>
      <c r="V299" s="16"/>
      <c r="W299" s="16"/>
      <c r="X299" s="16"/>
      <c r="Y299" s="16"/>
    </row>
    <row r="300" customFormat="false" ht="14" hidden="false" customHeight="true" outlineLevel="0" collapsed="false">
      <c r="B300" s="98" t="str">
        <f aca="false">IF( ISBLANK('03.Muestra'!$C23),"",'03.Muestra'!$C23)</f>
        <v/>
      </c>
      <c r="C300" s="98" t="str">
        <f aca="false">IF( ISBLANK('03.Muestra'!$E23),"",'03.Muestra'!$E23)</f>
        <v/>
      </c>
      <c r="D300" s="99" t="str">
        <f aca="false">IF(AND(B300&lt;&gt;"",C300&lt;&gt;""),"N/T","")</f>
        <v/>
      </c>
      <c r="E300" s="73" t="str">
        <f aca="false">IF(D300&lt;&gt;"",IF(AND(B300&lt;&gt;"",C300&lt;&gt;""),"","ERR"),"")</f>
        <v/>
      </c>
      <c r="F300" s="16"/>
      <c r="G300" s="16"/>
      <c r="H300" s="16"/>
      <c r="I300" s="16"/>
      <c r="J300" s="16"/>
      <c r="K300" s="16"/>
      <c r="L300" s="16"/>
      <c r="M300" s="16"/>
      <c r="N300" s="16"/>
      <c r="O300" s="16"/>
      <c r="P300" s="16"/>
      <c r="Q300" s="16"/>
      <c r="R300" s="16"/>
      <c r="S300" s="16"/>
      <c r="T300" s="16"/>
      <c r="U300" s="16"/>
      <c r="V300" s="16"/>
      <c r="W300" s="16"/>
      <c r="X300" s="16"/>
      <c r="Y300" s="16"/>
    </row>
    <row r="301" customFormat="false" ht="14" hidden="false" customHeight="true" outlineLevel="0" collapsed="false">
      <c r="B301" s="98" t="str">
        <f aca="false">IF( ISBLANK('03.Muestra'!$C24),"",'03.Muestra'!$C24)</f>
        <v/>
      </c>
      <c r="C301" s="98" t="str">
        <f aca="false">IF( ISBLANK('03.Muestra'!$E24),"",'03.Muestra'!$E24)</f>
        <v/>
      </c>
      <c r="D301" s="99" t="str">
        <f aca="false">IF(AND(B301&lt;&gt;"",C301&lt;&gt;""),"N/T","")</f>
        <v/>
      </c>
      <c r="E301" s="73" t="str">
        <f aca="false">IF(D301&lt;&gt;"",IF(AND(B301&lt;&gt;"",C301&lt;&gt;""),"","ERR"),"")</f>
        <v/>
      </c>
      <c r="F301" s="16"/>
      <c r="G301" s="16"/>
      <c r="H301" s="16"/>
      <c r="I301" s="16"/>
      <c r="J301" s="16"/>
      <c r="K301" s="16"/>
      <c r="L301" s="16"/>
      <c r="M301" s="16"/>
      <c r="N301" s="16"/>
      <c r="O301" s="16"/>
      <c r="P301" s="16"/>
      <c r="Q301" s="16"/>
      <c r="R301" s="16"/>
      <c r="S301" s="16"/>
      <c r="T301" s="16"/>
      <c r="U301" s="16"/>
      <c r="V301" s="16"/>
      <c r="W301" s="16"/>
      <c r="X301" s="16"/>
      <c r="Y301" s="16"/>
    </row>
    <row r="302" customFormat="false" ht="14" hidden="false" customHeight="true" outlineLevel="0" collapsed="false">
      <c r="B302" s="98" t="str">
        <f aca="false">IF( ISBLANK('03.Muestra'!$C25),"",'03.Muestra'!$C25)</f>
        <v/>
      </c>
      <c r="C302" s="98" t="str">
        <f aca="false">IF( ISBLANK('03.Muestra'!$E25),"",'03.Muestra'!$E25)</f>
        <v/>
      </c>
      <c r="D302" s="99" t="str">
        <f aca="false">IF(AND(B302&lt;&gt;"",C302&lt;&gt;""),"N/T","")</f>
        <v/>
      </c>
      <c r="E302" s="73" t="str">
        <f aca="false">IF(D302&lt;&gt;"",IF(AND(B302&lt;&gt;"",C302&lt;&gt;""),"","ERR"),"")</f>
        <v/>
      </c>
      <c r="F302" s="16"/>
      <c r="G302" s="16"/>
      <c r="H302" s="16"/>
      <c r="I302" s="16"/>
      <c r="J302" s="16"/>
      <c r="K302" s="16"/>
      <c r="L302" s="16"/>
      <c r="M302" s="16"/>
      <c r="N302" s="16"/>
      <c r="O302" s="16"/>
      <c r="P302" s="16"/>
      <c r="Q302" s="16"/>
      <c r="R302" s="16"/>
      <c r="S302" s="16"/>
      <c r="T302" s="16"/>
      <c r="U302" s="16"/>
      <c r="V302" s="16"/>
      <c r="W302" s="16"/>
      <c r="X302" s="16"/>
      <c r="Y302" s="16"/>
    </row>
    <row r="303" customFormat="false" ht="14" hidden="false" customHeight="true" outlineLevel="0" collapsed="false">
      <c r="B303" s="98" t="str">
        <f aca="false">IF( ISBLANK('03.Muestra'!$C26),"",'03.Muestra'!$C26)</f>
        <v/>
      </c>
      <c r="C303" s="98" t="str">
        <f aca="false">IF( ISBLANK('03.Muestra'!$E26),"",'03.Muestra'!$E26)</f>
        <v/>
      </c>
      <c r="D303" s="99" t="str">
        <f aca="false">IF(AND(B303&lt;&gt;"",C303&lt;&gt;""),"N/T","")</f>
        <v/>
      </c>
      <c r="E303" s="73" t="str">
        <f aca="false">IF(D303&lt;&gt;"",IF(AND(B303&lt;&gt;"",C303&lt;&gt;""),"","ERR"),"")</f>
        <v/>
      </c>
      <c r="F303" s="16"/>
      <c r="G303" s="16"/>
      <c r="H303" s="16"/>
      <c r="I303" s="16"/>
      <c r="J303" s="16"/>
      <c r="K303" s="16"/>
      <c r="L303" s="16"/>
      <c r="M303" s="16"/>
      <c r="N303" s="16"/>
      <c r="O303" s="16"/>
      <c r="P303" s="16"/>
      <c r="Q303" s="16"/>
      <c r="R303" s="16"/>
      <c r="S303" s="16"/>
      <c r="T303" s="16"/>
      <c r="U303" s="16"/>
      <c r="V303" s="16"/>
      <c r="W303" s="16"/>
      <c r="X303" s="16"/>
      <c r="Y303" s="16"/>
    </row>
    <row r="304" customFormat="false" ht="14" hidden="false" customHeight="true" outlineLevel="0" collapsed="false">
      <c r="B304" s="98" t="str">
        <f aca="false">IF( ISBLANK('03.Muestra'!$C27),"",'03.Muestra'!$C27)</f>
        <v/>
      </c>
      <c r="C304" s="98" t="str">
        <f aca="false">IF( ISBLANK('03.Muestra'!$E27),"",'03.Muestra'!$E27)</f>
        <v/>
      </c>
      <c r="D304" s="99" t="str">
        <f aca="false">IF(AND(B304&lt;&gt;"",C304&lt;&gt;""),"N/T","")</f>
        <v/>
      </c>
      <c r="E304" s="73" t="str">
        <f aca="false">IF(D304&lt;&gt;"",IF(AND(B304&lt;&gt;"",C304&lt;&gt;""),"","ERR"),"")</f>
        <v/>
      </c>
      <c r="F304" s="16"/>
      <c r="G304" s="16"/>
      <c r="H304" s="16"/>
      <c r="I304" s="16"/>
      <c r="J304" s="16"/>
      <c r="K304" s="16"/>
      <c r="L304" s="16"/>
      <c r="M304" s="16"/>
      <c r="N304" s="16"/>
      <c r="O304" s="16"/>
      <c r="P304" s="16"/>
      <c r="Q304" s="16"/>
      <c r="R304" s="16"/>
      <c r="S304" s="16"/>
      <c r="T304" s="16"/>
      <c r="U304" s="16"/>
      <c r="V304" s="16"/>
      <c r="W304" s="16"/>
      <c r="X304" s="16"/>
      <c r="Y304" s="16"/>
    </row>
    <row r="305" customFormat="false" ht="14" hidden="false" customHeight="true" outlineLevel="0" collapsed="false">
      <c r="B305" s="98" t="str">
        <f aca="false">IF( ISBLANK('03.Muestra'!$C28),"",'03.Muestra'!$C28)</f>
        <v/>
      </c>
      <c r="C305" s="98" t="str">
        <f aca="false">IF( ISBLANK('03.Muestra'!$E28),"",'03.Muestra'!$E28)</f>
        <v/>
      </c>
      <c r="D305" s="99" t="str">
        <f aca="false">IF(AND(B305&lt;&gt;"",C305&lt;&gt;""),"N/T","")</f>
        <v/>
      </c>
      <c r="E305" s="73" t="str">
        <f aca="false">IF(D305&lt;&gt;"",IF(AND(B305&lt;&gt;"",C305&lt;&gt;""),"","ERR"),"")</f>
        <v/>
      </c>
      <c r="F305" s="16"/>
      <c r="G305" s="16"/>
      <c r="H305" s="16"/>
      <c r="I305" s="16"/>
      <c r="J305" s="16"/>
      <c r="K305" s="16"/>
      <c r="L305" s="16"/>
      <c r="M305" s="16"/>
      <c r="N305" s="16"/>
      <c r="O305" s="16"/>
      <c r="P305" s="16"/>
      <c r="Q305" s="16"/>
      <c r="R305" s="16"/>
      <c r="S305" s="16"/>
      <c r="T305" s="16"/>
      <c r="U305" s="16"/>
      <c r="V305" s="16"/>
      <c r="W305" s="16"/>
      <c r="X305" s="16"/>
      <c r="Y305" s="16"/>
    </row>
    <row r="306" customFormat="false" ht="14" hidden="false" customHeight="true" outlineLevel="0" collapsed="false">
      <c r="B306" s="98" t="str">
        <f aca="false">IF( ISBLANK('03.Muestra'!$C29),"",'03.Muestra'!$C29)</f>
        <v/>
      </c>
      <c r="C306" s="98" t="str">
        <f aca="false">IF( ISBLANK('03.Muestra'!$E29),"",'03.Muestra'!$E29)</f>
        <v/>
      </c>
      <c r="D306" s="99" t="str">
        <f aca="false">IF(AND(B306&lt;&gt;"",C306&lt;&gt;""),"N/T","")</f>
        <v/>
      </c>
      <c r="E306" s="73" t="str">
        <f aca="false">IF(D306&lt;&gt;"",IF(AND(B306&lt;&gt;"",C306&lt;&gt;""),"","ERR"),"")</f>
        <v/>
      </c>
      <c r="F306" s="16"/>
      <c r="G306" s="16"/>
      <c r="H306" s="16"/>
      <c r="I306" s="16"/>
      <c r="J306" s="16"/>
      <c r="K306" s="16"/>
      <c r="L306" s="16"/>
      <c r="M306" s="16"/>
      <c r="N306" s="16"/>
      <c r="O306" s="16"/>
      <c r="P306" s="16"/>
      <c r="Q306" s="16"/>
      <c r="R306" s="16"/>
      <c r="S306" s="16"/>
      <c r="T306" s="16"/>
      <c r="U306" s="16"/>
      <c r="V306" s="16"/>
      <c r="W306" s="16"/>
      <c r="X306" s="16"/>
      <c r="Y306" s="16"/>
    </row>
    <row r="307" customFormat="false" ht="14" hidden="false" customHeight="true" outlineLevel="0" collapsed="false">
      <c r="B307" s="98" t="str">
        <f aca="false">IF( ISBLANK('03.Muestra'!$C30),"",'03.Muestra'!$C30)</f>
        <v/>
      </c>
      <c r="C307" s="98" t="str">
        <f aca="false">IF( ISBLANK('03.Muestra'!$E30),"",'03.Muestra'!$E30)</f>
        <v/>
      </c>
      <c r="D307" s="99" t="str">
        <f aca="false">IF(AND(B307&lt;&gt;"",C307&lt;&gt;""),"N/T","")</f>
        <v/>
      </c>
      <c r="E307" s="73" t="str">
        <f aca="false">IF(D307&lt;&gt;"",IF(AND(B307&lt;&gt;"",C307&lt;&gt;""),"","ERR"),"")</f>
        <v/>
      </c>
      <c r="F307" s="16"/>
      <c r="G307" s="16"/>
      <c r="H307" s="16"/>
      <c r="I307" s="16"/>
      <c r="J307" s="16"/>
      <c r="K307" s="16"/>
      <c r="L307" s="16"/>
      <c r="M307" s="16"/>
      <c r="N307" s="16"/>
      <c r="O307" s="16"/>
      <c r="P307" s="16"/>
      <c r="Q307" s="16"/>
      <c r="R307" s="16"/>
      <c r="S307" s="16"/>
      <c r="T307" s="16"/>
      <c r="U307" s="16"/>
      <c r="V307" s="16"/>
      <c r="W307" s="16"/>
      <c r="X307" s="16"/>
      <c r="Y307" s="16"/>
    </row>
    <row r="308" customFormat="false" ht="12" hidden="false" customHeight="true" outlineLevel="0" collapsed="false">
      <c r="B308" s="98" t="str">
        <f aca="false">IF( ISBLANK('03.Muestra'!$C31),"",'03.Muestra'!$C31)</f>
        <v/>
      </c>
      <c r="C308" s="98" t="str">
        <f aca="false">IF( ISBLANK('03.Muestra'!$E31),"",'03.Muestra'!$E31)</f>
        <v/>
      </c>
      <c r="D308" s="99" t="str">
        <f aca="false">IF(AND(B308&lt;&gt;"",C308&lt;&gt;""),"N/T","")</f>
        <v/>
      </c>
      <c r="E308" s="73" t="str">
        <f aca="false">IF(D308&lt;&gt;"",IF(AND(B308&lt;&gt;"",C308&lt;&gt;""),"","ERR"),"")</f>
        <v/>
      </c>
      <c r="F308" s="16"/>
      <c r="G308" s="16"/>
      <c r="H308" s="16"/>
      <c r="I308" s="16"/>
      <c r="J308" s="16"/>
      <c r="K308" s="16"/>
      <c r="L308" s="16"/>
      <c r="M308" s="16"/>
      <c r="N308" s="16"/>
      <c r="O308" s="16"/>
      <c r="P308" s="16"/>
      <c r="Q308" s="16"/>
      <c r="R308" s="16"/>
      <c r="S308" s="16"/>
      <c r="T308" s="16"/>
      <c r="U308" s="16"/>
      <c r="V308" s="16"/>
      <c r="W308" s="16"/>
      <c r="X308" s="16"/>
      <c r="Y308" s="16"/>
    </row>
    <row r="309" customFormat="false" ht="12" hidden="false" customHeight="true" outlineLevel="0" collapsed="false">
      <c r="B309" s="98" t="str">
        <f aca="false">IF( ISBLANK('03.Muestra'!$C32),"",'03.Muestra'!$C32)</f>
        <v/>
      </c>
      <c r="C309" s="98" t="str">
        <f aca="false">IF( ISBLANK('03.Muestra'!$E32),"",'03.Muestra'!$E32)</f>
        <v/>
      </c>
      <c r="D309" s="99" t="str">
        <f aca="false">IF(AND(B309&lt;&gt;"",C309&lt;&gt;""),"N/T","")</f>
        <v/>
      </c>
      <c r="E309" s="73" t="str">
        <f aca="false">IF(D309&lt;&gt;"",IF(AND(B309&lt;&gt;"",C309&lt;&gt;""),"","ERR"),"")</f>
        <v/>
      </c>
      <c r="F309" s="16"/>
      <c r="G309" s="16"/>
      <c r="H309" s="16"/>
      <c r="I309" s="16"/>
      <c r="J309" s="16"/>
      <c r="K309" s="16"/>
      <c r="L309" s="16"/>
      <c r="M309" s="16"/>
      <c r="N309" s="16"/>
      <c r="O309" s="16"/>
      <c r="P309" s="16"/>
      <c r="Q309" s="16"/>
      <c r="R309" s="16"/>
      <c r="S309" s="16"/>
      <c r="T309" s="16"/>
      <c r="U309" s="16"/>
      <c r="V309" s="16"/>
      <c r="W309" s="16"/>
      <c r="X309" s="16"/>
      <c r="Y309" s="16"/>
    </row>
    <row r="310" customFormat="false" ht="12" hidden="false" customHeight="true" outlineLevel="0" collapsed="false">
      <c r="B310" s="98" t="str">
        <f aca="false">IF( ISBLANK('03.Muestra'!$C33),"",'03.Muestra'!$C33)</f>
        <v/>
      </c>
      <c r="C310" s="98" t="str">
        <f aca="false">IF( ISBLANK('03.Muestra'!$E33),"",'03.Muestra'!$E33)</f>
        <v/>
      </c>
      <c r="D310" s="99" t="str">
        <f aca="false">IF(AND(B310&lt;&gt;"",C310&lt;&gt;""),"N/T","")</f>
        <v/>
      </c>
      <c r="E310" s="73" t="str">
        <f aca="false">IF(D310&lt;&gt;"",IF(AND(B310&lt;&gt;"",C310&lt;&gt;""),"","ERR"),"")</f>
        <v/>
      </c>
      <c r="F310" s="16"/>
      <c r="G310" s="16"/>
      <c r="H310" s="16"/>
      <c r="I310" s="16"/>
      <c r="J310" s="16"/>
      <c r="K310" s="16"/>
      <c r="L310" s="16"/>
      <c r="M310" s="16"/>
      <c r="N310" s="16"/>
      <c r="O310" s="16"/>
      <c r="P310" s="16"/>
      <c r="Q310" s="16"/>
      <c r="R310" s="16"/>
      <c r="S310" s="16"/>
      <c r="T310" s="16"/>
      <c r="U310" s="16"/>
      <c r="V310" s="16"/>
      <c r="W310" s="16"/>
      <c r="X310" s="16"/>
      <c r="Y310" s="16"/>
    </row>
    <row r="311" customFormat="false" ht="12" hidden="false" customHeight="true" outlineLevel="0" collapsed="false">
      <c r="B311" s="98" t="str">
        <f aca="false">IF( ISBLANK('03.Muestra'!$C34),"",'03.Muestra'!$C34)</f>
        <v/>
      </c>
      <c r="C311" s="98" t="str">
        <f aca="false">IF( ISBLANK('03.Muestra'!$E34),"",'03.Muestra'!$E34)</f>
        <v/>
      </c>
      <c r="D311" s="99" t="str">
        <f aca="false">IF(AND(B311&lt;&gt;"",C311&lt;&gt;""),"N/T","")</f>
        <v/>
      </c>
      <c r="E311" s="73" t="str">
        <f aca="false">IF(D311&lt;&gt;"",IF(AND(B311&lt;&gt;"",C311&lt;&gt;""),"","ERR"),"")</f>
        <v/>
      </c>
      <c r="F311" s="16"/>
      <c r="G311" s="16"/>
      <c r="H311" s="16"/>
      <c r="I311" s="16"/>
      <c r="J311" s="16"/>
      <c r="K311" s="16"/>
      <c r="L311" s="16"/>
      <c r="M311" s="16"/>
      <c r="N311" s="16"/>
      <c r="O311" s="16"/>
      <c r="P311" s="16"/>
      <c r="Q311" s="16"/>
      <c r="R311" s="16"/>
      <c r="S311" s="16"/>
      <c r="T311" s="16"/>
      <c r="U311" s="16"/>
      <c r="V311" s="16"/>
      <c r="W311" s="16"/>
      <c r="X311" s="16"/>
      <c r="Y311" s="16"/>
    </row>
    <row r="312" customFormat="false" ht="12" hidden="false" customHeight="true" outlineLevel="0" collapsed="false">
      <c r="B312" s="98" t="str">
        <f aca="false">IF( ISBLANK('03.Muestra'!$C35),"",'03.Muestra'!$C35)</f>
        <v/>
      </c>
      <c r="C312" s="98" t="str">
        <f aca="false">IF( ISBLANK('03.Muestra'!$E35),"",'03.Muestra'!$E35)</f>
        <v/>
      </c>
      <c r="D312" s="99" t="str">
        <f aca="false">IF(AND(B312&lt;&gt;"",C312&lt;&gt;""),"N/T","")</f>
        <v/>
      </c>
      <c r="E312" s="73" t="str">
        <f aca="false">IF(D312&lt;&gt;"",IF(AND(B312&lt;&gt;"",C312&lt;&gt;""),"","ERR"),"")</f>
        <v/>
      </c>
      <c r="F312" s="0"/>
      <c r="G312" s="16"/>
      <c r="H312" s="16"/>
      <c r="I312" s="16"/>
      <c r="J312" s="16"/>
      <c r="K312" s="16"/>
      <c r="L312" s="16"/>
      <c r="M312" s="16"/>
      <c r="N312" s="16"/>
      <c r="O312" s="16"/>
      <c r="P312" s="16"/>
      <c r="Q312" s="16"/>
      <c r="R312" s="16"/>
      <c r="S312" s="16"/>
      <c r="T312" s="16"/>
      <c r="U312" s="16"/>
      <c r="V312" s="16"/>
      <c r="W312" s="16"/>
      <c r="X312" s="16"/>
      <c r="Y312" s="16"/>
    </row>
    <row r="313" customFormat="false" ht="12" hidden="false" customHeight="true" outlineLevel="0" collapsed="false">
      <c r="B313" s="98" t="str">
        <f aca="false">IF( ISBLANK('03.Muestra'!$C36),"",'03.Muestra'!$C36)</f>
        <v/>
      </c>
      <c r="C313" s="98" t="str">
        <f aca="false">IF( ISBLANK('03.Muestra'!$E36),"",'03.Muestra'!$E36)</f>
        <v/>
      </c>
      <c r="D313" s="99" t="str">
        <f aca="false">IF(AND(B313&lt;&gt;"",C313&lt;&gt;""),"N/T","")</f>
        <v/>
      </c>
      <c r="E313" s="73" t="str">
        <f aca="false">IF(D313&lt;&gt;"",IF(AND(B313&lt;&gt;"",C313&lt;&gt;""),"","ERR"),"")</f>
        <v/>
      </c>
      <c r="F313" s="111"/>
      <c r="G313" s="16"/>
      <c r="H313" s="16"/>
      <c r="I313" s="16"/>
      <c r="J313" s="16"/>
      <c r="K313" s="16"/>
      <c r="L313" s="16"/>
      <c r="M313" s="16"/>
      <c r="N313" s="16"/>
      <c r="O313" s="16"/>
      <c r="P313" s="16"/>
      <c r="Q313" s="16"/>
      <c r="R313" s="16"/>
      <c r="S313" s="16"/>
      <c r="T313" s="16"/>
      <c r="U313" s="16"/>
      <c r="V313" s="16"/>
      <c r="W313" s="16"/>
      <c r="X313" s="16"/>
      <c r="Y313" s="16"/>
    </row>
    <row r="314" customFormat="false" ht="12" hidden="false" customHeight="true" outlineLevel="0" collapsed="false">
      <c r="B314" s="98" t="str">
        <f aca="false">IF( ISBLANK('03.Muestra'!$C37),"",'03.Muestra'!$C37)</f>
        <v/>
      </c>
      <c r="C314" s="98" t="str">
        <f aca="false">IF( ISBLANK('03.Muestra'!$E37),"",'03.Muestra'!$E37)</f>
        <v/>
      </c>
      <c r="D314" s="99" t="str">
        <f aca="false">IF(AND(B314&lt;&gt;"",C314&lt;&gt;""),"N/T","")</f>
        <v/>
      </c>
      <c r="E314" s="73" t="str">
        <f aca="false">IF(D314&lt;&gt;"",IF(AND(B314&lt;&gt;"",C314&lt;&gt;""),"","ERR"),"")</f>
        <v/>
      </c>
      <c r="F314" s="111"/>
      <c r="G314" s="16"/>
      <c r="H314" s="16"/>
      <c r="I314" s="16"/>
      <c r="J314" s="16"/>
      <c r="K314" s="16"/>
      <c r="L314" s="16"/>
      <c r="M314" s="16"/>
      <c r="N314" s="16"/>
      <c r="O314" s="16"/>
      <c r="P314" s="16"/>
      <c r="Q314" s="16"/>
      <c r="R314" s="16"/>
      <c r="S314" s="16"/>
      <c r="T314" s="16"/>
      <c r="U314" s="16"/>
      <c r="V314" s="16"/>
      <c r="W314" s="16"/>
      <c r="X314" s="16"/>
      <c r="Y314" s="16"/>
    </row>
    <row r="315" customFormat="false" ht="12" hidden="false" customHeight="true" outlineLevel="0" collapsed="false">
      <c r="B315" s="98" t="str">
        <f aca="false">IF( ISBLANK('03.Muestra'!$C38),"",'03.Muestra'!$C38)</f>
        <v/>
      </c>
      <c r="C315" s="98" t="str">
        <f aca="false">IF( ISBLANK('03.Muestra'!$E38),"",'03.Muestra'!$E38)</f>
        <v/>
      </c>
      <c r="D315" s="99" t="str">
        <f aca="false">IF(AND(B315&lt;&gt;"",C315&lt;&gt;""),"N/T","")</f>
        <v/>
      </c>
      <c r="E315" s="73" t="str">
        <f aca="false">IF(D315&lt;&gt;"",IF(AND(B315&lt;&gt;"",C315&lt;&gt;""),"","ERR"),"")</f>
        <v/>
      </c>
      <c r="F315" s="111"/>
      <c r="G315" s="16"/>
      <c r="H315" s="16"/>
      <c r="I315" s="16"/>
      <c r="J315" s="16"/>
      <c r="K315" s="16"/>
      <c r="L315" s="16"/>
      <c r="M315" s="16"/>
      <c r="N315" s="16"/>
      <c r="O315" s="16"/>
      <c r="P315" s="16"/>
      <c r="Q315" s="16"/>
      <c r="R315" s="16"/>
      <c r="S315" s="16"/>
      <c r="T315" s="16"/>
      <c r="U315" s="16"/>
      <c r="V315" s="16"/>
      <c r="W315" s="16"/>
      <c r="X315" s="16"/>
      <c r="Y315" s="16"/>
    </row>
    <row r="316" customFormat="false" ht="12" hidden="false" customHeight="true" outlineLevel="0" collapsed="false">
      <c r="B316" s="98" t="str">
        <f aca="false">IF( ISBLANK('03.Muestra'!$C39),"",'03.Muestra'!$C39)</f>
        <v/>
      </c>
      <c r="C316" s="98" t="str">
        <f aca="false">IF( ISBLANK('03.Muestra'!$E39),"",'03.Muestra'!$E39)</f>
        <v/>
      </c>
      <c r="D316" s="99" t="str">
        <f aca="false">IF(AND(B316&lt;&gt;"",C316&lt;&gt;""),"N/T","")</f>
        <v/>
      </c>
      <c r="E316" s="73" t="str">
        <f aca="false">IF(D316&lt;&gt;"",IF(AND(B316&lt;&gt;"",C316&lt;&gt;""),"","ERR"),"")</f>
        <v/>
      </c>
      <c r="F316" s="111"/>
      <c r="G316" s="16"/>
      <c r="H316" s="16"/>
      <c r="I316" s="16"/>
      <c r="J316" s="16"/>
      <c r="K316" s="16"/>
      <c r="L316" s="16"/>
      <c r="M316" s="16"/>
      <c r="N316" s="16"/>
      <c r="O316" s="16"/>
      <c r="P316" s="16"/>
      <c r="Q316" s="16"/>
      <c r="R316" s="16"/>
      <c r="S316" s="16"/>
      <c r="T316" s="16"/>
      <c r="U316" s="16"/>
      <c r="V316" s="16"/>
      <c r="W316" s="16"/>
      <c r="X316" s="16"/>
      <c r="Y316" s="16"/>
    </row>
    <row r="317" customFormat="false" ht="12" hidden="false" customHeight="true" outlineLevel="0" collapsed="false">
      <c r="B317" s="98" t="str">
        <f aca="false">IF( ISBLANK('03.Muestra'!$C40),"",'03.Muestra'!$C40)</f>
        <v/>
      </c>
      <c r="C317" s="98" t="str">
        <f aca="false">IF( ISBLANK('03.Muestra'!$E40),"",'03.Muestra'!$E40)</f>
        <v/>
      </c>
      <c r="D317" s="99" t="str">
        <f aca="false">IF(AND(B317&lt;&gt;"",C317&lt;&gt;""),"N/T","")</f>
        <v/>
      </c>
      <c r="E317" s="73" t="str">
        <f aca="false">IF(D317&lt;&gt;"",IF(AND(B317&lt;&gt;"",C317&lt;&gt;""),"","ERR"),"")</f>
        <v/>
      </c>
      <c r="F317" s="111"/>
      <c r="G317" s="16"/>
      <c r="H317" s="16"/>
      <c r="I317" s="16"/>
      <c r="J317" s="16"/>
      <c r="K317" s="16"/>
      <c r="L317" s="16"/>
      <c r="M317" s="16"/>
      <c r="N317" s="16"/>
      <c r="O317" s="16"/>
      <c r="P317" s="16"/>
      <c r="Q317" s="16"/>
      <c r="R317" s="16"/>
      <c r="S317" s="16"/>
      <c r="T317" s="16"/>
      <c r="U317" s="16"/>
      <c r="V317" s="16"/>
      <c r="W317" s="16"/>
      <c r="X317" s="16"/>
      <c r="Y317" s="16"/>
    </row>
    <row r="318" customFormat="false" ht="12" hidden="false" customHeight="true" outlineLevel="0" collapsed="false">
      <c r="B318" s="98" t="str">
        <f aca="false">IF( ISBLANK('03.Muestra'!$C41),"",'03.Muestra'!$C41)</f>
        <v/>
      </c>
      <c r="C318" s="98" t="str">
        <f aca="false">IF( ISBLANK('03.Muestra'!$E41),"",'03.Muestra'!$E41)</f>
        <v/>
      </c>
      <c r="D318" s="99" t="str">
        <f aca="false">IF(AND(B318&lt;&gt;"",C318&lt;&gt;""),"N/T","")</f>
        <v/>
      </c>
      <c r="E318" s="73" t="str">
        <f aca="false">IF(D318&lt;&gt;"",IF(AND(B318&lt;&gt;"",C318&lt;&gt;""),"","ERR"),"")</f>
        <v/>
      </c>
      <c r="F318" s="111"/>
      <c r="G318" s="16"/>
      <c r="H318" s="16"/>
      <c r="I318" s="16"/>
      <c r="J318" s="16"/>
      <c r="K318" s="16"/>
      <c r="L318" s="16"/>
      <c r="M318" s="16"/>
      <c r="N318" s="16"/>
      <c r="O318" s="16"/>
      <c r="P318" s="16"/>
      <c r="Q318" s="16"/>
      <c r="R318" s="16"/>
      <c r="S318" s="16"/>
      <c r="T318" s="16"/>
      <c r="U318" s="16"/>
      <c r="V318" s="16"/>
      <c r="W318" s="16"/>
      <c r="X318" s="16"/>
      <c r="Y318" s="16"/>
    </row>
    <row r="319" customFormat="false" ht="12" hidden="false" customHeight="true" outlineLevel="0" collapsed="false">
      <c r="B319" s="98" t="str">
        <f aca="false">IF( ISBLANK('03.Muestra'!$C42),"",'03.Muestra'!$C42)</f>
        <v/>
      </c>
      <c r="C319" s="98" t="str">
        <f aca="false">IF( ISBLANK('03.Muestra'!$E42),"",'03.Muestra'!$E42)</f>
        <v/>
      </c>
      <c r="D319" s="99" t="str">
        <f aca="false">IF(AND(B319&lt;&gt;"",C319&lt;&gt;""),"N/T","")</f>
        <v/>
      </c>
      <c r="E319" s="73" t="str">
        <f aca="false">IF(D319&lt;&gt;"",IF(AND(B319&lt;&gt;"",C319&lt;&gt;""),"","ERR"),"")</f>
        <v/>
      </c>
      <c r="F319" s="16"/>
      <c r="G319" s="16"/>
      <c r="H319" s="16"/>
      <c r="I319" s="16"/>
      <c r="J319" s="16"/>
      <c r="K319" s="16"/>
      <c r="L319" s="16"/>
      <c r="M319" s="16"/>
      <c r="N319" s="16"/>
      <c r="O319" s="16"/>
      <c r="P319" s="16"/>
      <c r="Q319" s="16"/>
      <c r="R319" s="16"/>
      <c r="S319" s="16"/>
      <c r="T319" s="16"/>
      <c r="U319" s="16"/>
      <c r="V319" s="16"/>
      <c r="W319" s="16"/>
      <c r="X319" s="16"/>
      <c r="Y319" s="16"/>
    </row>
    <row r="320" customFormat="false" ht="12" hidden="false" customHeight="true" outlineLevel="0" collapsed="false">
      <c r="B320" s="16"/>
      <c r="C320" s="16"/>
      <c r="D320" s="73"/>
      <c r="E320" s="73"/>
      <c r="F320" s="16"/>
      <c r="G320" s="16"/>
      <c r="H320" s="16"/>
      <c r="I320" s="16"/>
      <c r="J320" s="16"/>
      <c r="K320" s="16"/>
      <c r="L320" s="16"/>
      <c r="M320" s="16"/>
      <c r="N320" s="16"/>
      <c r="O320" s="16"/>
      <c r="P320" s="16"/>
      <c r="Q320" s="16"/>
      <c r="R320" s="16"/>
      <c r="S320" s="16"/>
      <c r="T320" s="16"/>
      <c r="U320" s="16"/>
      <c r="V320" s="16"/>
      <c r="W320" s="16"/>
      <c r="X320" s="16"/>
      <c r="Y320" s="16"/>
    </row>
    <row r="321" customFormat="false" ht="12" hidden="false" customHeight="true" outlineLevel="0" collapsed="false">
      <c r="B321" s="16"/>
      <c r="C321" s="16"/>
      <c r="D321" s="73"/>
      <c r="E321" s="94"/>
      <c r="F321" s="16"/>
      <c r="G321" s="16"/>
      <c r="H321" s="16"/>
      <c r="I321" s="16"/>
      <c r="J321" s="16"/>
      <c r="K321" s="16"/>
      <c r="L321" s="16"/>
      <c r="M321" s="16"/>
      <c r="N321" s="16"/>
      <c r="O321" s="16"/>
      <c r="P321" s="16"/>
      <c r="Q321" s="16"/>
      <c r="R321" s="16"/>
      <c r="S321" s="16"/>
      <c r="T321" s="16"/>
      <c r="U321" s="16"/>
      <c r="V321" s="16"/>
      <c r="W321" s="16"/>
      <c r="X321" s="16"/>
      <c r="Y321" s="16"/>
    </row>
    <row r="322" customFormat="false" ht="32.25" hidden="false" customHeight="true" outlineLevel="0" collapsed="false">
      <c r="B322" s="95" t="s">
        <v>137</v>
      </c>
      <c r="C322" s="113" t="s">
        <v>161</v>
      </c>
      <c r="D322" s="97" t="s">
        <v>147</v>
      </c>
      <c r="E322" s="110"/>
      <c r="F322" s="0"/>
      <c r="G322" s="0"/>
      <c r="H322" s="0"/>
      <c r="I322" s="0"/>
      <c r="J322" s="0"/>
      <c r="K322" s="16"/>
      <c r="L322" s="16"/>
      <c r="M322" s="16"/>
      <c r="N322" s="16"/>
      <c r="O322" s="16"/>
      <c r="P322" s="16"/>
      <c r="Q322" s="16"/>
      <c r="R322" s="16"/>
      <c r="S322" s="16"/>
      <c r="T322" s="16"/>
      <c r="U322" s="16"/>
      <c r="V322" s="16"/>
      <c r="W322" s="16"/>
      <c r="X322" s="16"/>
      <c r="Y322" s="16"/>
    </row>
    <row r="323" customFormat="false" ht="12" hidden="false" customHeight="true" outlineLevel="0" collapsed="false">
      <c r="B323" s="98" t="str">
        <f aca="false">IF( ISBLANK('03.Muestra'!$C8),"",'03.Muestra'!$C8)</f>
        <v>Servicio Canario de Salud</v>
      </c>
      <c r="C323" s="98" t="str">
        <f aca="false">IF( ISBLANK('03.Muestra'!$E8),"",'03.Muestra'!$E8)</f>
        <v>https://www3.gobiernodecanarias.org/sanidad/scs/</v>
      </c>
      <c r="D323" s="99" t="s">
        <v>138</v>
      </c>
      <c r="E323" s="73" t="str">
        <f aca="false">IF(D323&lt;&gt;"",IF(AND(B323&lt;&gt;"",C323&lt;&gt;""),"","ERR"),"")</f>
        <v/>
      </c>
      <c r="F323" s="100" t="str">
        <f aca="false" t="array" ref="F323:J323">TRANSPOSE('DATA - Oculta'!$U$9:$U$13)</f>
        <v>N/T</v>
      </c>
      <c r="G323" s="101" t="str">
        <v>N/D</v>
      </c>
      <c r="H323" s="102" t="str">
        <v>N/A</v>
      </c>
      <c r="I323" s="103" t="str">
        <v>Falla</v>
      </c>
      <c r="J323" s="104" t="str">
        <v>Pasa</v>
      </c>
      <c r="K323" s="105" t="s">
        <v>145</v>
      </c>
      <c r="L323" s="16"/>
      <c r="M323" s="16"/>
      <c r="N323" s="16"/>
      <c r="O323" s="16"/>
      <c r="P323" s="16"/>
      <c r="Q323" s="16"/>
      <c r="R323" s="16"/>
      <c r="S323" s="16"/>
      <c r="T323" s="16"/>
      <c r="U323" s="16"/>
      <c r="V323" s="16"/>
      <c r="W323" s="16"/>
      <c r="X323" s="16"/>
      <c r="Y323" s="16"/>
    </row>
    <row r="324" customFormat="false" ht="12" hidden="false" customHeight="true" outlineLevel="0" collapsed="false">
      <c r="B324" s="98" t="str">
        <f aca="false">IF( ISBLANK('03.Muestra'!$C9),"",'03.Muestra'!$C9)</f>
        <v>Profesionales</v>
      </c>
      <c r="C324" s="98" t="str">
        <f aca="false">IF( ISBLANK('03.Muestra'!$E9),"",'03.Muestra'!$E9)</f>
        <v>https://www3.gobiernodecanarias.org/sanidad/scs/tematica.jsp?idCarpeta=381a58ec-a15a-11e9-a502-d7333c007c29</v>
      </c>
      <c r="D324" s="99" t="s">
        <v>138</v>
      </c>
      <c r="E324" s="73" t="str">
        <f aca="false">IF(D324&lt;&gt;"",IF(AND(B324&lt;&gt;"",C324&lt;&gt;""),"","ERR"),"")</f>
        <v/>
      </c>
      <c r="F324" s="106" t="n">
        <f aca="true">COUNTIF($D323:INDIRECT("$D" &amp;  SUM(ROW()-1,'03.Muestra'!$D$45)-1),F323)</f>
        <v>0</v>
      </c>
      <c r="G324" s="106" t="n">
        <f aca="true">COUNTIF($D323:INDIRECT("$D" &amp;  SUM(ROW()-1,'03.Muestra'!$D$45)-1),G323)</f>
        <v>0</v>
      </c>
      <c r="H324" s="106" t="n">
        <f aca="true">COUNTIF($D323:INDIRECT("$D" &amp;  SUM(ROW()-1,'03.Muestra'!$D$45)-1),H323)</f>
        <v>0</v>
      </c>
      <c r="I324" s="106" t="n">
        <f aca="true">COUNTIF($D323:INDIRECT("$D" &amp;  SUM(ROW()-1,'03.Muestra'!$D$45)-1),I323)</f>
        <v>1</v>
      </c>
      <c r="J324" s="106" t="n">
        <f aca="true">COUNTIF($D323:INDIRECT("$D" &amp;  SUM(ROW()-1,'03.Muestra'!$D$45)-1),J323)</f>
        <v>9</v>
      </c>
      <c r="K324" s="106" t="n">
        <f aca="true">IF('03.Muestra'!$D$45=0,0,COUNTBLANK($D323:INDIRECT("$D" &amp;  SUM(ROW()-1,'03.Muestra'!$D$45)-1)))</f>
        <v>0</v>
      </c>
      <c r="L324" s="16"/>
      <c r="M324" s="16"/>
      <c r="N324" s="16"/>
      <c r="O324" s="16"/>
      <c r="P324" s="16"/>
      <c r="Q324" s="16"/>
      <c r="R324" s="16"/>
      <c r="S324" s="16"/>
      <c r="T324" s="16"/>
      <c r="U324" s="16"/>
      <c r="V324" s="16"/>
      <c r="W324" s="16"/>
      <c r="X324" s="16"/>
      <c r="Y324" s="16"/>
    </row>
    <row r="325" customFormat="false" ht="12" hidden="false" customHeight="true" outlineLevel="0" collapsed="false">
      <c r="B325" s="98" t="str">
        <f aca="false">IF( ISBLANK('03.Muestra'!$C10),"",'03.Muestra'!$C10)</f>
        <v>Vacunación frente Covid-19</v>
      </c>
      <c r="C325" s="98" t="str">
        <f aca="false">IF( ISBLANK('03.Muestra'!$E10),"",'03.Muestra'!$E10)</f>
        <v>https://www3.gobiernodecanarias.org/sanidad/scs/contenidoGenerico.jsp?idDocument=c6332147-5728-11eb-8a2c-c902a217e6a5&amp;idCarpeta=e01092c2-7d66-11ea-871d-cb574c2473a4</v>
      </c>
      <c r="D325" s="99" t="s">
        <v>138</v>
      </c>
      <c r="E325" s="73" t="str">
        <f aca="false">IF(D325&lt;&gt;"",IF(AND(B325&lt;&gt;"",C325&lt;&gt;""),"","ERR"),"")</f>
        <v/>
      </c>
      <c r="F325" s="0"/>
      <c r="G325" s="16"/>
      <c r="H325" s="16"/>
      <c r="I325" s="16"/>
      <c r="J325" s="16"/>
      <c r="K325" s="16"/>
      <c r="L325" s="16"/>
      <c r="M325" s="16"/>
      <c r="N325" s="16"/>
      <c r="O325" s="16"/>
      <c r="P325" s="16"/>
      <c r="Q325" s="16"/>
      <c r="R325" s="16"/>
      <c r="S325" s="16"/>
      <c r="T325" s="16"/>
      <c r="U325" s="16"/>
      <c r="V325" s="16"/>
      <c r="W325" s="16"/>
      <c r="X325" s="16"/>
      <c r="Y325" s="16"/>
    </row>
    <row r="326" customFormat="false" ht="12" hidden="false" customHeight="true" outlineLevel="0" collapsed="false">
      <c r="B326" s="98" t="str">
        <f aca="false">IF( ISBLANK('03.Muestra'!$C11),"",'03.Muestra'!$C11)</f>
        <v>SCS-Registro de centros</v>
      </c>
      <c r="C326" s="98" t="str">
        <f aca="false">IF( ISBLANK('03.Muestra'!$E11),"",'03.Muestra'!$E11)</f>
        <v>https://www3.gobiernodecanarias.org/sanidad/scs/RegistroCentros/DoLoad</v>
      </c>
      <c r="D326" s="99" t="s">
        <v>138</v>
      </c>
      <c r="E326" s="73" t="str">
        <f aca="false">IF(D326&lt;&gt;"",IF(AND(B326&lt;&gt;"",C326&lt;&gt;""),"","ERR"),"")</f>
        <v/>
      </c>
      <c r="F326" s="0"/>
      <c r="G326" s="16"/>
      <c r="H326" s="16"/>
      <c r="I326" s="16"/>
      <c r="J326" s="16"/>
      <c r="K326" s="16"/>
      <c r="L326" s="16"/>
      <c r="M326" s="16"/>
      <c r="N326" s="16"/>
      <c r="O326" s="16"/>
      <c r="P326" s="16"/>
      <c r="Q326" s="16"/>
      <c r="R326" s="16"/>
      <c r="S326" s="16"/>
      <c r="T326" s="16"/>
      <c r="U326" s="16"/>
      <c r="V326" s="16"/>
      <c r="W326" s="16"/>
      <c r="X326" s="16"/>
      <c r="Y326" s="16"/>
    </row>
    <row r="327" customFormat="false" ht="12" hidden="false" customHeight="true" outlineLevel="0" collapsed="false">
      <c r="B327" s="98" t="str">
        <f aca="false">IF( ISBLANK('03.Muestra'!$C12),"",'03.Muestra'!$C12)</f>
        <v>MiAutoTestCovid</v>
      </c>
      <c r="C327" s="98" t="str">
        <f aca="false">IF( ISBLANK('03.Muestra'!$E12),"",'03.Muestra'!$E12)</f>
        <v>https://www3.gobiernodecanarias.org/sanidad/scs/Miautotestcovid/</v>
      </c>
      <c r="D327" s="99" t="s">
        <v>138</v>
      </c>
      <c r="E327" s="73" t="str">
        <f aca="false">IF(D327&lt;&gt;"",IF(AND(B327&lt;&gt;"",C327&lt;&gt;""),"","ERR"),"")</f>
        <v/>
      </c>
      <c r="F327" s="0"/>
      <c r="G327" s="16"/>
      <c r="H327" s="16"/>
      <c r="I327" s="16"/>
      <c r="J327" s="16"/>
      <c r="K327" s="16"/>
      <c r="L327" s="16"/>
      <c r="M327" s="16"/>
      <c r="N327" s="16"/>
      <c r="O327" s="16"/>
      <c r="P327" s="16"/>
      <c r="Q327" s="16"/>
      <c r="R327" s="16"/>
      <c r="S327" s="16"/>
      <c r="T327" s="16"/>
      <c r="U327" s="16"/>
      <c r="V327" s="16"/>
      <c r="W327" s="16"/>
      <c r="X327" s="16"/>
      <c r="Y327" s="16"/>
    </row>
    <row r="328" customFormat="false" ht="12" hidden="false" customHeight="true" outlineLevel="0" collapsed="false">
      <c r="B328" s="98" t="str">
        <f aca="false">IF( ISBLANK('03.Muestra'!$C13),"",'03.Muestra'!$C13)</f>
        <v>Informes epidemiológicos</v>
      </c>
      <c r="C328" s="98" t="str">
        <f aca="false">IF( ISBLANK('03.Muestra'!$E13),"",'03.Muestra'!$E13)</f>
        <v>https://www3.gobiernodecanarias.org/sanidad/scs/contenidoGenerico.jsp?idDocument=83670f95-f738-11ea-8b38-0997195c2925&amp;idCarpeta=e01092c2-7d66-11ea-871d-cb574c2473a4</v>
      </c>
      <c r="D328" s="99" t="s">
        <v>138</v>
      </c>
      <c r="E328" s="73" t="str">
        <f aca="false">IF(D328&lt;&gt;"",IF(AND(B328&lt;&gt;"",C328&lt;&gt;""),"","ERR"),"")</f>
        <v/>
      </c>
      <c r="F328" s="0"/>
      <c r="G328" s="16"/>
      <c r="H328" s="16"/>
      <c r="I328" s="16"/>
      <c r="J328" s="16"/>
      <c r="K328" s="16"/>
      <c r="L328" s="16"/>
      <c r="M328" s="16"/>
      <c r="N328" s="16"/>
      <c r="O328" s="16"/>
      <c r="P328" s="16"/>
      <c r="Q328" s="16"/>
      <c r="R328" s="16"/>
      <c r="S328" s="16"/>
      <c r="T328" s="16"/>
      <c r="U328" s="16"/>
      <c r="V328" s="16"/>
      <c r="W328" s="16"/>
      <c r="X328" s="16"/>
      <c r="Y328" s="16"/>
    </row>
    <row r="329" customFormat="false" ht="12" hidden="false" customHeight="true" outlineLevel="0" collapsed="false">
      <c r="B329" s="98" t="str">
        <f aca="false">IF( ISBLANK('03.Muestra'!$C14),"",'03.Muestra'!$C14)</f>
        <v>Mapa Sanitario</v>
      </c>
      <c r="C329" s="98" t="str">
        <f aca="false">IF( ISBLANK('03.Muestra'!$E14),"",'03.Muestra'!$E14)</f>
        <v>https://www3.gobiernodecanarias.org/sanidad/scs/mapa.jsp?idDocument=f1272534-b1e0-11e0-8086-e35e241032d3&amp;idCarpeta=75cf3520-ab2b-11dd-970d-d73a0633ac17</v>
      </c>
      <c r="D329" s="99" t="s">
        <v>138</v>
      </c>
      <c r="E329" s="73" t="str">
        <f aca="false">IF(D329&lt;&gt;"",IF(AND(B329&lt;&gt;"",C329&lt;&gt;""),"","ERR"),"")</f>
        <v/>
      </c>
      <c r="F329" s="16"/>
      <c r="G329" s="16"/>
      <c r="H329" s="16"/>
      <c r="I329" s="16"/>
      <c r="J329" s="16"/>
      <c r="K329" s="16"/>
      <c r="L329" s="16"/>
      <c r="M329" s="16"/>
      <c r="N329" s="16"/>
      <c r="O329" s="16"/>
      <c r="P329" s="16"/>
      <c r="Q329" s="16"/>
      <c r="R329" s="16"/>
      <c r="S329" s="16"/>
      <c r="T329" s="16"/>
      <c r="U329" s="16"/>
      <c r="V329" s="16"/>
      <c r="W329" s="16"/>
      <c r="X329" s="16"/>
      <c r="Y329" s="16"/>
    </row>
    <row r="330" customFormat="false" ht="12" hidden="false" customHeight="true" outlineLevel="0" collapsed="false">
      <c r="B330" s="98" t="str">
        <f aca="false">IF( ISBLANK('03.Muestra'!$C15),"",'03.Muestra'!$C15)</f>
        <v>gaptfformacion</v>
      </c>
      <c r="C330" s="98" t="str">
        <f aca="false">IF( ISBLANK('03.Muestra'!$E15),"",'03.Muestra'!$E15)</f>
        <v>https://www3.gobiernodecanarias.org/scs/gaptfformacion/</v>
      </c>
      <c r="D330" s="99" t="s">
        <v>141</v>
      </c>
      <c r="E330" s="73" t="str">
        <f aca="false">IF(D330&lt;&gt;"",IF(AND(B330&lt;&gt;"",C330&lt;&gt;""),"","ERR"),"")</f>
        <v/>
      </c>
      <c r="F330" s="16"/>
      <c r="G330" s="16"/>
      <c r="H330" s="16"/>
      <c r="I330" s="16"/>
      <c r="J330" s="16"/>
      <c r="K330" s="16"/>
      <c r="L330" s="16"/>
      <c r="M330" s="16"/>
      <c r="N330" s="16"/>
      <c r="O330" s="16"/>
      <c r="P330" s="16"/>
      <c r="Q330" s="16"/>
      <c r="R330" s="16"/>
      <c r="S330" s="16"/>
      <c r="T330" s="16"/>
      <c r="U330" s="16"/>
      <c r="V330" s="16"/>
      <c r="W330" s="16"/>
      <c r="X330" s="16"/>
      <c r="Y330" s="16"/>
    </row>
    <row r="331" customFormat="false" ht="12" hidden="false" customHeight="true" outlineLevel="0" collapsed="false">
      <c r="B331" s="98" t="str">
        <f aca="false">IF( ISBLANK('03.Muestra'!$C16),"",'03.Muestra'!$C16)</f>
        <v>Tarjeta Sanitaria</v>
      </c>
      <c r="C331" s="98" t="str">
        <f aca="false">IF( ISBLANK('03.Muestra'!$E16),"",'03.Muestra'!$E16)</f>
        <v>https://www3.gobiernodecanarias.org/sanidad/scs/contenidoGenerico.jsp?idDocument=9090ca1f-a9bb-11de-ae50-15aa3b9230b7&amp;idCarpeta=ae273cd1-b385-11e9-82f7-8d5cff9227e6</v>
      </c>
      <c r="D331" s="99" t="s">
        <v>138</v>
      </c>
      <c r="E331" s="73" t="str">
        <f aca="false">IF(D331&lt;&gt;"",IF(AND(B331&lt;&gt;"",C331&lt;&gt;""),"","ERR"),"")</f>
        <v/>
      </c>
      <c r="F331" s="16"/>
      <c r="G331" s="16"/>
      <c r="H331" s="16"/>
      <c r="I331" s="16"/>
      <c r="J331" s="16"/>
      <c r="K331" s="16"/>
      <c r="L331" s="16"/>
      <c r="M331" s="16"/>
      <c r="N331" s="16"/>
      <c r="O331" s="16"/>
      <c r="P331" s="16"/>
      <c r="Q331" s="16"/>
      <c r="R331" s="16"/>
      <c r="S331" s="16"/>
      <c r="T331" s="16"/>
      <c r="U331" s="16"/>
      <c r="V331" s="16"/>
      <c r="W331" s="16"/>
      <c r="X331" s="16"/>
      <c r="Y331" s="16"/>
    </row>
    <row r="332" customFormat="false" ht="12" hidden="false" customHeight="true" outlineLevel="0" collapsed="false">
      <c r="B332" s="98" t="str">
        <f aca="false">IF( ISBLANK('03.Muestra'!$C17),"",'03.Muestra'!$C17)</f>
        <v>Mapa Playas</v>
      </c>
      <c r="C332" s="98" t="str">
        <f aca="false">IF( ISBLANK('03.Muestra'!$E17),"",'03.Muestra'!$E17)</f>
        <v>https://www3.gobiernodecanarias.org/sanidad/scs/mapa.jsp?idDocument=0200b78a-a2fa-11e0-9610-f1717f4d08a3&amp;idCarpeta=75cf3520-ab2b-11dd-970d-d73a0633ac17</v>
      </c>
      <c r="D332" s="99" t="s">
        <v>138</v>
      </c>
      <c r="E332" s="73" t="str">
        <f aca="false">IF(D332&lt;&gt;"",IF(AND(B332&lt;&gt;"",C332&lt;&gt;""),"","ERR"),"")</f>
        <v/>
      </c>
      <c r="F332" s="16"/>
      <c r="G332" s="16"/>
      <c r="H332" s="16"/>
      <c r="I332" s="16"/>
      <c r="J332" s="16"/>
      <c r="K332" s="16"/>
      <c r="L332" s="16"/>
      <c r="M332" s="16"/>
      <c r="N332" s="16"/>
      <c r="O332" s="16"/>
      <c r="P332" s="16"/>
      <c r="Q332" s="16"/>
      <c r="R332" s="16"/>
      <c r="S332" s="16"/>
      <c r="T332" s="16"/>
      <c r="U332" s="16"/>
      <c r="V332" s="16"/>
      <c r="W332" s="16"/>
      <c r="X332" s="16"/>
      <c r="Y332" s="16"/>
    </row>
    <row r="333" customFormat="false" ht="12" hidden="false" customHeight="true" outlineLevel="0" collapsed="false">
      <c r="B333" s="98" t="str">
        <f aca="false">IF( ISBLANK('03.Muestra'!$C18),"",'03.Muestra'!$C18)</f>
        <v/>
      </c>
      <c r="C333" s="98" t="str">
        <f aca="false">IF( ISBLANK('03.Muestra'!$E18),"",'03.Muestra'!$E18)</f>
        <v/>
      </c>
      <c r="D333" s="99" t="str">
        <f aca="false">IF(AND(B333&lt;&gt;"",C333&lt;&gt;""),"N/T","")</f>
        <v/>
      </c>
      <c r="E333" s="73" t="str">
        <f aca="false">IF(D333&lt;&gt;"",IF(AND(B333&lt;&gt;"",C333&lt;&gt;""),"","ERR"),"")</f>
        <v/>
      </c>
      <c r="F333" s="16"/>
      <c r="G333" s="16"/>
      <c r="H333" s="16"/>
      <c r="I333" s="16"/>
      <c r="J333" s="16"/>
      <c r="K333" s="16"/>
      <c r="L333" s="16"/>
      <c r="M333" s="16"/>
      <c r="N333" s="16"/>
      <c r="O333" s="16"/>
      <c r="P333" s="16"/>
      <c r="Q333" s="16"/>
      <c r="R333" s="16"/>
      <c r="S333" s="16"/>
      <c r="T333" s="16"/>
      <c r="U333" s="16"/>
      <c r="V333" s="16"/>
      <c r="W333" s="16"/>
      <c r="X333" s="16"/>
      <c r="Y333" s="16"/>
    </row>
    <row r="334" customFormat="false" ht="12" hidden="false" customHeight="true" outlineLevel="0" collapsed="false">
      <c r="B334" s="98" t="str">
        <f aca="false">IF( ISBLANK('03.Muestra'!$C19),"",'03.Muestra'!$C19)</f>
        <v/>
      </c>
      <c r="C334" s="98" t="str">
        <f aca="false">IF( ISBLANK('03.Muestra'!$E19),"",'03.Muestra'!$E19)</f>
        <v/>
      </c>
      <c r="D334" s="99" t="str">
        <f aca="false">IF(AND(B334&lt;&gt;"",C334&lt;&gt;""),"N/T","")</f>
        <v/>
      </c>
      <c r="E334" s="73" t="str">
        <f aca="false">IF(D334&lt;&gt;"",IF(AND(B334&lt;&gt;"",C334&lt;&gt;""),"","ERR"),"")</f>
        <v/>
      </c>
      <c r="F334" s="16"/>
      <c r="G334" s="16"/>
      <c r="H334" s="16"/>
      <c r="I334" s="16"/>
      <c r="J334" s="16"/>
      <c r="K334" s="16"/>
      <c r="L334" s="16"/>
      <c r="M334" s="16"/>
      <c r="N334" s="16"/>
      <c r="O334" s="16"/>
      <c r="P334" s="16"/>
      <c r="Q334" s="16"/>
      <c r="R334" s="16"/>
      <c r="S334" s="16"/>
      <c r="T334" s="16"/>
      <c r="U334" s="16"/>
      <c r="V334" s="16"/>
      <c r="W334" s="16"/>
      <c r="X334" s="16"/>
      <c r="Y334" s="16"/>
    </row>
    <row r="335" customFormat="false" ht="14" hidden="false" customHeight="true" outlineLevel="0" collapsed="false">
      <c r="B335" s="98" t="str">
        <f aca="false">IF( ISBLANK('03.Muestra'!$C20),"",'03.Muestra'!$C20)</f>
        <v/>
      </c>
      <c r="C335" s="98" t="str">
        <f aca="false">IF( ISBLANK('03.Muestra'!$E20),"",'03.Muestra'!$E20)</f>
        <v/>
      </c>
      <c r="D335" s="99" t="str">
        <f aca="false">IF(AND(B335&lt;&gt;"",C335&lt;&gt;""),"N/T","")</f>
        <v/>
      </c>
      <c r="E335" s="73" t="str">
        <f aca="false">IF(D335&lt;&gt;"",IF(AND(B335&lt;&gt;"",C335&lt;&gt;""),"","ERR"),"")</f>
        <v/>
      </c>
      <c r="F335" s="16"/>
      <c r="G335" s="16"/>
      <c r="H335" s="16"/>
      <c r="I335" s="16"/>
      <c r="J335" s="16"/>
      <c r="K335" s="16"/>
      <c r="L335" s="16"/>
      <c r="M335" s="16"/>
      <c r="N335" s="16"/>
      <c r="O335" s="16"/>
      <c r="P335" s="16"/>
      <c r="Q335" s="16"/>
      <c r="R335" s="16"/>
      <c r="S335" s="16"/>
      <c r="T335" s="16"/>
      <c r="U335" s="16"/>
      <c r="V335" s="16"/>
      <c r="W335" s="16"/>
      <c r="X335" s="16"/>
      <c r="Y335" s="16"/>
    </row>
    <row r="336" customFormat="false" ht="14" hidden="false" customHeight="true" outlineLevel="0" collapsed="false">
      <c r="B336" s="98" t="str">
        <f aca="false">IF( ISBLANK('03.Muestra'!$C21),"",'03.Muestra'!$C21)</f>
        <v/>
      </c>
      <c r="C336" s="98" t="str">
        <f aca="false">IF( ISBLANK('03.Muestra'!$E21),"",'03.Muestra'!$E21)</f>
        <v/>
      </c>
      <c r="D336" s="99" t="str">
        <f aca="false">IF(AND(B336&lt;&gt;"",C336&lt;&gt;""),"N/T","")</f>
        <v/>
      </c>
      <c r="E336" s="73" t="str">
        <f aca="false">IF(D336&lt;&gt;"",IF(AND(B336&lt;&gt;"",C336&lt;&gt;""),"","ERR"),"")</f>
        <v/>
      </c>
      <c r="F336" s="16"/>
      <c r="G336" s="16"/>
      <c r="H336" s="16"/>
      <c r="I336" s="16"/>
      <c r="J336" s="16"/>
      <c r="K336" s="16"/>
      <c r="L336" s="16"/>
      <c r="M336" s="16"/>
      <c r="N336" s="16"/>
      <c r="O336" s="16"/>
      <c r="P336" s="16"/>
      <c r="Q336" s="16"/>
      <c r="R336" s="16"/>
      <c r="S336" s="16"/>
      <c r="T336" s="16"/>
      <c r="U336" s="16"/>
      <c r="V336" s="16"/>
      <c r="W336" s="16"/>
      <c r="X336" s="16"/>
      <c r="Y336" s="16"/>
    </row>
    <row r="337" customFormat="false" ht="14" hidden="false" customHeight="true" outlineLevel="0" collapsed="false">
      <c r="B337" s="98" t="str">
        <f aca="false">IF( ISBLANK('03.Muestra'!$C22),"",'03.Muestra'!$C22)</f>
        <v/>
      </c>
      <c r="C337" s="98" t="str">
        <f aca="false">IF( ISBLANK('03.Muestra'!$E22),"",'03.Muestra'!$E22)</f>
        <v/>
      </c>
      <c r="D337" s="99" t="str">
        <f aca="false">IF(AND(B337&lt;&gt;"",C337&lt;&gt;""),"N/T","")</f>
        <v/>
      </c>
      <c r="E337" s="73" t="str">
        <f aca="false">IF(D337&lt;&gt;"",IF(AND(B337&lt;&gt;"",C337&lt;&gt;""),"","ERR"),"")</f>
        <v/>
      </c>
      <c r="F337" s="16"/>
      <c r="G337" s="16"/>
      <c r="H337" s="16"/>
      <c r="I337" s="16"/>
      <c r="J337" s="16"/>
      <c r="K337" s="16"/>
      <c r="L337" s="16"/>
      <c r="M337" s="16"/>
      <c r="N337" s="16"/>
      <c r="O337" s="16"/>
      <c r="P337" s="16"/>
      <c r="Q337" s="16"/>
      <c r="R337" s="16"/>
      <c r="S337" s="16"/>
      <c r="T337" s="16"/>
      <c r="U337" s="16"/>
      <c r="V337" s="16"/>
      <c r="W337" s="16"/>
      <c r="X337" s="16"/>
      <c r="Y337" s="16"/>
    </row>
    <row r="338" customFormat="false" ht="14" hidden="false" customHeight="true" outlineLevel="0" collapsed="false">
      <c r="B338" s="98" t="str">
        <f aca="false">IF( ISBLANK('03.Muestra'!$C23),"",'03.Muestra'!$C23)</f>
        <v/>
      </c>
      <c r="C338" s="98" t="str">
        <f aca="false">IF( ISBLANK('03.Muestra'!$E23),"",'03.Muestra'!$E23)</f>
        <v/>
      </c>
      <c r="D338" s="99" t="str">
        <f aca="false">IF(AND(B338&lt;&gt;"",C338&lt;&gt;""),"N/T","")</f>
        <v/>
      </c>
      <c r="E338" s="73" t="str">
        <f aca="false">IF(D338&lt;&gt;"",IF(AND(B338&lt;&gt;"",C338&lt;&gt;""),"","ERR"),"")</f>
        <v/>
      </c>
      <c r="F338" s="16"/>
      <c r="G338" s="16"/>
      <c r="H338" s="16"/>
      <c r="I338" s="16"/>
      <c r="J338" s="16"/>
      <c r="K338" s="16"/>
      <c r="L338" s="16"/>
      <c r="M338" s="16"/>
      <c r="N338" s="16"/>
      <c r="O338" s="16"/>
      <c r="P338" s="16"/>
      <c r="Q338" s="16"/>
      <c r="R338" s="16"/>
      <c r="S338" s="16"/>
      <c r="T338" s="16"/>
      <c r="U338" s="16"/>
      <c r="V338" s="16"/>
      <c r="W338" s="16"/>
      <c r="X338" s="16"/>
      <c r="Y338" s="16"/>
    </row>
    <row r="339" customFormat="false" ht="14" hidden="false" customHeight="true" outlineLevel="0" collapsed="false">
      <c r="B339" s="98" t="str">
        <f aca="false">IF( ISBLANK('03.Muestra'!$C24),"",'03.Muestra'!$C24)</f>
        <v/>
      </c>
      <c r="C339" s="98" t="str">
        <f aca="false">IF( ISBLANK('03.Muestra'!$E24),"",'03.Muestra'!$E24)</f>
        <v/>
      </c>
      <c r="D339" s="99" t="str">
        <f aca="false">IF(AND(B339&lt;&gt;"",C339&lt;&gt;""),"N/T","")</f>
        <v/>
      </c>
      <c r="E339" s="73" t="str">
        <f aca="false">IF(D339&lt;&gt;"",IF(AND(B339&lt;&gt;"",C339&lt;&gt;""),"","ERR"),"")</f>
        <v/>
      </c>
      <c r="F339" s="16"/>
      <c r="G339" s="16"/>
      <c r="H339" s="16"/>
      <c r="I339" s="16"/>
      <c r="J339" s="16"/>
      <c r="K339" s="16"/>
      <c r="L339" s="16"/>
      <c r="M339" s="16"/>
      <c r="N339" s="16"/>
      <c r="O339" s="16"/>
      <c r="P339" s="16"/>
      <c r="Q339" s="16"/>
      <c r="R339" s="16"/>
      <c r="S339" s="16"/>
      <c r="T339" s="16"/>
      <c r="U339" s="16"/>
      <c r="V339" s="16"/>
      <c r="W339" s="16"/>
      <c r="X339" s="16"/>
      <c r="Y339" s="16"/>
    </row>
    <row r="340" customFormat="false" ht="14" hidden="false" customHeight="true" outlineLevel="0" collapsed="false">
      <c r="B340" s="98" t="str">
        <f aca="false">IF( ISBLANK('03.Muestra'!$C25),"",'03.Muestra'!$C25)</f>
        <v/>
      </c>
      <c r="C340" s="98" t="str">
        <f aca="false">IF( ISBLANK('03.Muestra'!$E25),"",'03.Muestra'!$E25)</f>
        <v/>
      </c>
      <c r="D340" s="99" t="str">
        <f aca="false">IF(AND(B340&lt;&gt;"",C340&lt;&gt;""),"N/T","")</f>
        <v/>
      </c>
      <c r="E340" s="73" t="str">
        <f aca="false">IF(D340&lt;&gt;"",IF(AND(B340&lt;&gt;"",C340&lt;&gt;""),"","ERR"),"")</f>
        <v/>
      </c>
      <c r="F340" s="16"/>
      <c r="G340" s="16"/>
      <c r="H340" s="16"/>
      <c r="I340" s="16"/>
      <c r="J340" s="16"/>
      <c r="K340" s="16"/>
      <c r="L340" s="16"/>
      <c r="M340" s="16"/>
      <c r="N340" s="16"/>
      <c r="O340" s="16"/>
      <c r="P340" s="16"/>
      <c r="Q340" s="16"/>
      <c r="R340" s="16"/>
      <c r="S340" s="16"/>
      <c r="T340" s="16"/>
      <c r="U340" s="16"/>
      <c r="V340" s="16"/>
      <c r="W340" s="16"/>
      <c r="X340" s="16"/>
      <c r="Y340" s="16"/>
    </row>
    <row r="341" customFormat="false" ht="14" hidden="false" customHeight="true" outlineLevel="0" collapsed="false">
      <c r="B341" s="98" t="str">
        <f aca="false">IF( ISBLANK('03.Muestra'!$C26),"",'03.Muestra'!$C26)</f>
        <v/>
      </c>
      <c r="C341" s="98" t="str">
        <f aca="false">IF( ISBLANK('03.Muestra'!$E26),"",'03.Muestra'!$E26)</f>
        <v/>
      </c>
      <c r="D341" s="99" t="str">
        <f aca="false">IF(AND(B341&lt;&gt;"",C341&lt;&gt;""),"N/T","")</f>
        <v/>
      </c>
      <c r="E341" s="73" t="str">
        <f aca="false">IF(D341&lt;&gt;"",IF(AND(B341&lt;&gt;"",C341&lt;&gt;""),"","ERR"),"")</f>
        <v/>
      </c>
      <c r="F341" s="16"/>
      <c r="G341" s="16"/>
      <c r="H341" s="16"/>
      <c r="I341" s="16"/>
      <c r="J341" s="16"/>
      <c r="K341" s="16"/>
      <c r="L341" s="16"/>
      <c r="M341" s="16"/>
      <c r="N341" s="16"/>
      <c r="O341" s="16"/>
      <c r="P341" s="16"/>
      <c r="Q341" s="16"/>
      <c r="R341" s="16"/>
      <c r="S341" s="16"/>
      <c r="T341" s="16"/>
      <c r="U341" s="16"/>
      <c r="V341" s="16"/>
      <c r="W341" s="16"/>
      <c r="X341" s="16"/>
      <c r="Y341" s="16"/>
    </row>
    <row r="342" customFormat="false" ht="14" hidden="false" customHeight="true" outlineLevel="0" collapsed="false">
      <c r="B342" s="98" t="str">
        <f aca="false">IF( ISBLANK('03.Muestra'!$C27),"",'03.Muestra'!$C27)</f>
        <v/>
      </c>
      <c r="C342" s="98" t="str">
        <f aca="false">IF( ISBLANK('03.Muestra'!$E27),"",'03.Muestra'!$E27)</f>
        <v/>
      </c>
      <c r="D342" s="99" t="str">
        <f aca="false">IF(AND(B342&lt;&gt;"",C342&lt;&gt;""),"N/T","")</f>
        <v/>
      </c>
      <c r="E342" s="73" t="str">
        <f aca="false">IF(D342&lt;&gt;"",IF(AND(B342&lt;&gt;"",C342&lt;&gt;""),"","ERR"),"")</f>
        <v/>
      </c>
      <c r="F342" s="16"/>
      <c r="G342" s="16"/>
      <c r="H342" s="16"/>
      <c r="I342" s="16"/>
      <c r="J342" s="16"/>
      <c r="K342" s="16"/>
      <c r="L342" s="16"/>
      <c r="M342" s="16"/>
      <c r="N342" s="16"/>
      <c r="O342" s="16"/>
      <c r="P342" s="16"/>
      <c r="Q342" s="16"/>
      <c r="R342" s="16"/>
      <c r="S342" s="16"/>
      <c r="T342" s="16"/>
      <c r="U342" s="16"/>
      <c r="V342" s="16"/>
      <c r="W342" s="16"/>
      <c r="X342" s="16"/>
      <c r="Y342" s="16"/>
    </row>
    <row r="343" customFormat="false" ht="14" hidden="false" customHeight="true" outlineLevel="0" collapsed="false">
      <c r="B343" s="98" t="str">
        <f aca="false">IF( ISBLANK('03.Muestra'!$C28),"",'03.Muestra'!$C28)</f>
        <v/>
      </c>
      <c r="C343" s="98" t="str">
        <f aca="false">IF( ISBLANK('03.Muestra'!$E28),"",'03.Muestra'!$E28)</f>
        <v/>
      </c>
      <c r="D343" s="99" t="str">
        <f aca="false">IF(AND(B343&lt;&gt;"",C343&lt;&gt;""),"N/T","")</f>
        <v/>
      </c>
      <c r="E343" s="73" t="str">
        <f aca="false">IF(D343&lt;&gt;"",IF(AND(B343&lt;&gt;"",C343&lt;&gt;""),"","ERR"),"")</f>
        <v/>
      </c>
      <c r="F343" s="16"/>
      <c r="G343" s="16"/>
      <c r="H343" s="16"/>
      <c r="I343" s="16"/>
      <c r="J343" s="16"/>
      <c r="K343" s="16"/>
      <c r="L343" s="16"/>
      <c r="M343" s="16"/>
      <c r="N343" s="16"/>
      <c r="O343" s="16"/>
      <c r="P343" s="16"/>
      <c r="Q343" s="16"/>
      <c r="R343" s="16"/>
      <c r="S343" s="16"/>
      <c r="T343" s="16"/>
      <c r="U343" s="16"/>
      <c r="V343" s="16"/>
      <c r="W343" s="16"/>
      <c r="X343" s="16"/>
      <c r="Y343" s="16"/>
    </row>
    <row r="344" customFormat="false" ht="14" hidden="false" customHeight="true" outlineLevel="0" collapsed="false">
      <c r="B344" s="98" t="str">
        <f aca="false">IF( ISBLANK('03.Muestra'!$C29),"",'03.Muestra'!$C29)</f>
        <v/>
      </c>
      <c r="C344" s="98" t="str">
        <f aca="false">IF( ISBLANK('03.Muestra'!$E29),"",'03.Muestra'!$E29)</f>
        <v/>
      </c>
      <c r="D344" s="99" t="str">
        <f aca="false">IF(AND(B344&lt;&gt;"",C344&lt;&gt;""),"N/T","")</f>
        <v/>
      </c>
      <c r="E344" s="73" t="str">
        <f aca="false">IF(D344&lt;&gt;"",IF(AND(B344&lt;&gt;"",C344&lt;&gt;""),"","ERR"),"")</f>
        <v/>
      </c>
      <c r="F344" s="16"/>
      <c r="G344" s="16"/>
      <c r="H344" s="16"/>
      <c r="I344" s="16"/>
      <c r="J344" s="16"/>
      <c r="K344" s="16"/>
      <c r="L344" s="16"/>
      <c r="M344" s="16"/>
      <c r="N344" s="16"/>
      <c r="O344" s="16"/>
      <c r="P344" s="16"/>
      <c r="Q344" s="16"/>
      <c r="R344" s="16"/>
      <c r="S344" s="16"/>
      <c r="T344" s="16"/>
      <c r="U344" s="16"/>
      <c r="V344" s="16"/>
      <c r="W344" s="16"/>
      <c r="X344" s="16"/>
      <c r="Y344" s="16"/>
    </row>
    <row r="345" customFormat="false" ht="14" hidden="false" customHeight="true" outlineLevel="0" collapsed="false">
      <c r="B345" s="98" t="str">
        <f aca="false">IF( ISBLANK('03.Muestra'!$C30),"",'03.Muestra'!$C30)</f>
        <v/>
      </c>
      <c r="C345" s="98" t="str">
        <f aca="false">IF( ISBLANK('03.Muestra'!$E30),"",'03.Muestra'!$E30)</f>
        <v/>
      </c>
      <c r="D345" s="99" t="str">
        <f aca="false">IF(AND(B345&lt;&gt;"",C345&lt;&gt;""),"N/T","")</f>
        <v/>
      </c>
      <c r="E345" s="73" t="str">
        <f aca="false">IF(D345&lt;&gt;"",IF(AND(B345&lt;&gt;"",C345&lt;&gt;""),"","ERR"),"")</f>
        <v/>
      </c>
      <c r="F345" s="16"/>
      <c r="G345" s="16"/>
      <c r="H345" s="16"/>
      <c r="I345" s="16"/>
      <c r="J345" s="16"/>
      <c r="K345" s="16"/>
      <c r="L345" s="16"/>
      <c r="M345" s="16"/>
      <c r="N345" s="16"/>
      <c r="O345" s="16"/>
      <c r="P345" s="16"/>
      <c r="Q345" s="16"/>
      <c r="R345" s="16"/>
      <c r="S345" s="16"/>
      <c r="T345" s="16"/>
      <c r="U345" s="16"/>
      <c r="V345" s="16"/>
      <c r="W345" s="16"/>
      <c r="X345" s="16"/>
      <c r="Y345" s="16"/>
    </row>
    <row r="346" customFormat="false" ht="12" hidden="false" customHeight="true" outlineLevel="0" collapsed="false">
      <c r="B346" s="98" t="str">
        <f aca="false">IF( ISBLANK('03.Muestra'!$C31),"",'03.Muestra'!$C31)</f>
        <v/>
      </c>
      <c r="C346" s="98" t="str">
        <f aca="false">IF( ISBLANK('03.Muestra'!$E31),"",'03.Muestra'!$E31)</f>
        <v/>
      </c>
      <c r="D346" s="99" t="str">
        <f aca="false">IF(AND(B346&lt;&gt;"",C346&lt;&gt;""),"N/T","")</f>
        <v/>
      </c>
      <c r="E346" s="73" t="str">
        <f aca="false">IF(D346&lt;&gt;"",IF(AND(B346&lt;&gt;"",C346&lt;&gt;""),"","ERR"),"")</f>
        <v/>
      </c>
      <c r="F346" s="16"/>
      <c r="G346" s="16"/>
      <c r="H346" s="16"/>
      <c r="I346" s="16"/>
      <c r="J346" s="16"/>
      <c r="K346" s="16"/>
      <c r="L346" s="16"/>
      <c r="M346" s="16"/>
      <c r="N346" s="16"/>
      <c r="O346" s="16"/>
      <c r="P346" s="16"/>
      <c r="Q346" s="16"/>
      <c r="R346" s="16"/>
      <c r="S346" s="16"/>
      <c r="T346" s="16"/>
      <c r="U346" s="16"/>
      <c r="V346" s="16"/>
      <c r="W346" s="16"/>
      <c r="X346" s="16"/>
      <c r="Y346" s="16"/>
    </row>
    <row r="347" customFormat="false" ht="12" hidden="false" customHeight="true" outlineLevel="0" collapsed="false">
      <c r="B347" s="98" t="str">
        <f aca="false">IF( ISBLANK('03.Muestra'!$C32),"",'03.Muestra'!$C32)</f>
        <v/>
      </c>
      <c r="C347" s="98" t="str">
        <f aca="false">IF( ISBLANK('03.Muestra'!$E32),"",'03.Muestra'!$E32)</f>
        <v/>
      </c>
      <c r="D347" s="99" t="str">
        <f aca="false">IF(AND(B347&lt;&gt;"",C347&lt;&gt;""),"N/T","")</f>
        <v/>
      </c>
      <c r="E347" s="73" t="str">
        <f aca="false">IF(D347&lt;&gt;"",IF(AND(B347&lt;&gt;"",C347&lt;&gt;""),"","ERR"),"")</f>
        <v/>
      </c>
      <c r="F347" s="16"/>
      <c r="G347" s="16"/>
      <c r="H347" s="16"/>
      <c r="I347" s="16"/>
      <c r="J347" s="16"/>
      <c r="K347" s="16"/>
      <c r="L347" s="16"/>
      <c r="M347" s="16"/>
      <c r="N347" s="16"/>
      <c r="O347" s="16"/>
      <c r="P347" s="16"/>
      <c r="Q347" s="16"/>
      <c r="R347" s="16"/>
      <c r="S347" s="16"/>
      <c r="T347" s="16"/>
      <c r="U347" s="16"/>
      <c r="V347" s="16"/>
      <c r="W347" s="16"/>
      <c r="X347" s="16"/>
      <c r="Y347" s="16"/>
    </row>
    <row r="348" customFormat="false" ht="12" hidden="false" customHeight="true" outlineLevel="0" collapsed="false">
      <c r="B348" s="98" t="str">
        <f aca="false">IF( ISBLANK('03.Muestra'!$C33),"",'03.Muestra'!$C33)</f>
        <v/>
      </c>
      <c r="C348" s="98" t="str">
        <f aca="false">IF( ISBLANK('03.Muestra'!$E33),"",'03.Muestra'!$E33)</f>
        <v/>
      </c>
      <c r="D348" s="99" t="str">
        <f aca="false">IF(AND(B348&lt;&gt;"",C348&lt;&gt;""),"N/T","")</f>
        <v/>
      </c>
      <c r="E348" s="73" t="str">
        <f aca="false">IF(D348&lt;&gt;"",IF(AND(B348&lt;&gt;"",C348&lt;&gt;""),"","ERR"),"")</f>
        <v/>
      </c>
      <c r="F348" s="16"/>
      <c r="G348" s="16"/>
      <c r="H348" s="16"/>
      <c r="I348" s="16"/>
      <c r="J348" s="16"/>
      <c r="K348" s="16"/>
      <c r="L348" s="16"/>
      <c r="M348" s="16"/>
      <c r="N348" s="16"/>
      <c r="O348" s="16"/>
      <c r="P348" s="16"/>
      <c r="Q348" s="16"/>
      <c r="R348" s="16"/>
      <c r="S348" s="16"/>
      <c r="T348" s="16"/>
      <c r="U348" s="16"/>
      <c r="V348" s="16"/>
      <c r="W348" s="16"/>
      <c r="X348" s="16"/>
      <c r="Y348" s="16"/>
    </row>
    <row r="349" customFormat="false" ht="12" hidden="false" customHeight="true" outlineLevel="0" collapsed="false">
      <c r="B349" s="98" t="str">
        <f aca="false">IF( ISBLANK('03.Muestra'!$C34),"",'03.Muestra'!$C34)</f>
        <v/>
      </c>
      <c r="C349" s="98" t="str">
        <f aca="false">IF( ISBLANK('03.Muestra'!$E34),"",'03.Muestra'!$E34)</f>
        <v/>
      </c>
      <c r="D349" s="99" t="str">
        <f aca="false">IF(AND(B349&lt;&gt;"",C349&lt;&gt;""),"N/T","")</f>
        <v/>
      </c>
      <c r="E349" s="73" t="str">
        <f aca="false">IF(D349&lt;&gt;"",IF(AND(B349&lt;&gt;"",C349&lt;&gt;""),"","ERR"),"")</f>
        <v/>
      </c>
      <c r="F349" s="16"/>
      <c r="G349" s="16"/>
      <c r="H349" s="16"/>
      <c r="I349" s="16"/>
      <c r="J349" s="16"/>
      <c r="K349" s="16"/>
      <c r="L349" s="16"/>
      <c r="M349" s="16"/>
      <c r="N349" s="16"/>
      <c r="O349" s="16"/>
      <c r="P349" s="16"/>
      <c r="Q349" s="16"/>
      <c r="R349" s="16"/>
      <c r="S349" s="16"/>
      <c r="T349" s="16"/>
      <c r="U349" s="16"/>
      <c r="V349" s="16"/>
      <c r="W349" s="16"/>
      <c r="X349" s="16"/>
      <c r="Y349" s="16"/>
    </row>
    <row r="350" customFormat="false" ht="12" hidden="false" customHeight="true" outlineLevel="0" collapsed="false">
      <c r="B350" s="98" t="str">
        <f aca="false">IF( ISBLANK('03.Muestra'!$C35),"",'03.Muestra'!$C35)</f>
        <v/>
      </c>
      <c r="C350" s="98" t="str">
        <f aca="false">IF( ISBLANK('03.Muestra'!$E35),"",'03.Muestra'!$E35)</f>
        <v/>
      </c>
      <c r="D350" s="99" t="str">
        <f aca="false">IF(AND(B350&lt;&gt;"",C350&lt;&gt;""),"N/T","")</f>
        <v/>
      </c>
      <c r="E350" s="73" t="str">
        <f aca="false">IF(D350&lt;&gt;"",IF(AND(B350&lt;&gt;"",C350&lt;&gt;""),"","ERR"),"")</f>
        <v/>
      </c>
      <c r="F350" s="0"/>
      <c r="G350" s="16"/>
      <c r="H350" s="16"/>
      <c r="I350" s="16"/>
      <c r="J350" s="16"/>
      <c r="K350" s="16"/>
      <c r="L350" s="16"/>
      <c r="M350" s="16"/>
      <c r="N350" s="16"/>
      <c r="O350" s="16"/>
      <c r="P350" s="16"/>
      <c r="Q350" s="16"/>
      <c r="R350" s="16"/>
      <c r="S350" s="16"/>
      <c r="T350" s="16"/>
      <c r="U350" s="16"/>
      <c r="V350" s="16"/>
      <c r="W350" s="16"/>
      <c r="X350" s="16"/>
      <c r="Y350" s="16"/>
    </row>
    <row r="351" customFormat="false" ht="12" hidden="false" customHeight="true" outlineLevel="0" collapsed="false">
      <c r="B351" s="98" t="str">
        <f aca="false">IF( ISBLANK('03.Muestra'!$C36),"",'03.Muestra'!$C36)</f>
        <v/>
      </c>
      <c r="C351" s="98" t="str">
        <f aca="false">IF( ISBLANK('03.Muestra'!$E36),"",'03.Muestra'!$E36)</f>
        <v/>
      </c>
      <c r="D351" s="99" t="str">
        <f aca="false">IF(AND(B351&lt;&gt;"",C351&lt;&gt;""),"N/T","")</f>
        <v/>
      </c>
      <c r="E351" s="73" t="str">
        <f aca="false">IF(D351&lt;&gt;"",IF(AND(B351&lt;&gt;"",C351&lt;&gt;""),"","ERR"),"")</f>
        <v/>
      </c>
      <c r="F351" s="111"/>
      <c r="G351" s="16"/>
      <c r="H351" s="16"/>
      <c r="I351" s="16"/>
      <c r="J351" s="16"/>
      <c r="K351" s="16"/>
      <c r="L351" s="16"/>
      <c r="M351" s="16"/>
      <c r="N351" s="16"/>
      <c r="O351" s="16"/>
      <c r="P351" s="16"/>
      <c r="Q351" s="16"/>
      <c r="R351" s="16"/>
      <c r="S351" s="16"/>
      <c r="T351" s="16"/>
      <c r="U351" s="16"/>
      <c r="V351" s="16"/>
      <c r="W351" s="16"/>
      <c r="X351" s="16"/>
      <c r="Y351" s="16"/>
    </row>
    <row r="352" customFormat="false" ht="12" hidden="false" customHeight="true" outlineLevel="0" collapsed="false">
      <c r="B352" s="98" t="str">
        <f aca="false">IF( ISBLANK('03.Muestra'!$C37),"",'03.Muestra'!$C37)</f>
        <v/>
      </c>
      <c r="C352" s="98" t="str">
        <f aca="false">IF( ISBLANK('03.Muestra'!$E37),"",'03.Muestra'!$E37)</f>
        <v/>
      </c>
      <c r="D352" s="99" t="str">
        <f aca="false">IF(AND(B352&lt;&gt;"",C352&lt;&gt;""),"N/T","")</f>
        <v/>
      </c>
      <c r="E352" s="73" t="str">
        <f aca="false">IF(D352&lt;&gt;"",IF(AND(B352&lt;&gt;"",C352&lt;&gt;""),"","ERR"),"")</f>
        <v/>
      </c>
      <c r="F352" s="111"/>
      <c r="G352" s="16"/>
      <c r="H352" s="16"/>
      <c r="I352" s="16"/>
      <c r="J352" s="16"/>
      <c r="K352" s="16"/>
      <c r="L352" s="16"/>
      <c r="M352" s="16"/>
      <c r="N352" s="16"/>
      <c r="O352" s="16"/>
      <c r="P352" s="16"/>
      <c r="Q352" s="16"/>
      <c r="R352" s="16"/>
      <c r="S352" s="16"/>
      <c r="T352" s="16"/>
      <c r="U352" s="16"/>
      <c r="V352" s="16"/>
      <c r="W352" s="16"/>
      <c r="X352" s="16"/>
      <c r="Y352" s="16"/>
    </row>
    <row r="353" customFormat="false" ht="12" hidden="false" customHeight="true" outlineLevel="0" collapsed="false">
      <c r="B353" s="98" t="str">
        <f aca="false">IF( ISBLANK('03.Muestra'!$C38),"",'03.Muestra'!$C38)</f>
        <v/>
      </c>
      <c r="C353" s="98" t="str">
        <f aca="false">IF( ISBLANK('03.Muestra'!$E38),"",'03.Muestra'!$E38)</f>
        <v/>
      </c>
      <c r="D353" s="99" t="str">
        <f aca="false">IF(AND(B353&lt;&gt;"",C353&lt;&gt;""),"N/T","")</f>
        <v/>
      </c>
      <c r="E353" s="73" t="str">
        <f aca="false">IF(D353&lt;&gt;"",IF(AND(B353&lt;&gt;"",C353&lt;&gt;""),"","ERR"),"")</f>
        <v/>
      </c>
      <c r="F353" s="111"/>
      <c r="G353" s="16"/>
      <c r="H353" s="16"/>
      <c r="I353" s="16"/>
      <c r="J353" s="16"/>
      <c r="K353" s="16"/>
      <c r="L353" s="16"/>
      <c r="M353" s="16"/>
      <c r="N353" s="16"/>
      <c r="O353" s="16"/>
      <c r="P353" s="16"/>
      <c r="Q353" s="16"/>
      <c r="R353" s="16"/>
      <c r="S353" s="16"/>
      <c r="T353" s="16"/>
      <c r="U353" s="16"/>
      <c r="V353" s="16"/>
      <c r="W353" s="16"/>
      <c r="X353" s="16"/>
      <c r="Y353" s="16"/>
    </row>
    <row r="354" customFormat="false" ht="12" hidden="false" customHeight="true" outlineLevel="0" collapsed="false">
      <c r="B354" s="98" t="str">
        <f aca="false">IF( ISBLANK('03.Muestra'!$C39),"",'03.Muestra'!$C39)</f>
        <v/>
      </c>
      <c r="C354" s="98" t="str">
        <f aca="false">IF( ISBLANK('03.Muestra'!$E39),"",'03.Muestra'!$E39)</f>
        <v/>
      </c>
      <c r="D354" s="99" t="str">
        <f aca="false">IF(AND(B354&lt;&gt;"",C354&lt;&gt;""),"N/T","")</f>
        <v/>
      </c>
      <c r="E354" s="73" t="str">
        <f aca="false">IF(D354&lt;&gt;"",IF(AND(B354&lt;&gt;"",C354&lt;&gt;""),"","ERR"),"")</f>
        <v/>
      </c>
      <c r="F354" s="111"/>
      <c r="G354" s="16"/>
      <c r="H354" s="16"/>
      <c r="I354" s="16"/>
      <c r="J354" s="16"/>
      <c r="K354" s="16"/>
      <c r="L354" s="16"/>
      <c r="M354" s="16"/>
      <c r="N354" s="16"/>
      <c r="O354" s="16"/>
      <c r="P354" s="16"/>
      <c r="Q354" s="16"/>
      <c r="R354" s="16"/>
      <c r="S354" s="16"/>
      <c r="T354" s="16"/>
      <c r="U354" s="16"/>
      <c r="V354" s="16"/>
      <c r="W354" s="16"/>
      <c r="X354" s="16"/>
      <c r="Y354" s="16"/>
    </row>
    <row r="355" customFormat="false" ht="12" hidden="false" customHeight="true" outlineLevel="0" collapsed="false">
      <c r="B355" s="98" t="str">
        <f aca="false">IF( ISBLANK('03.Muestra'!$C40),"",'03.Muestra'!$C40)</f>
        <v/>
      </c>
      <c r="C355" s="98" t="str">
        <f aca="false">IF( ISBLANK('03.Muestra'!$E40),"",'03.Muestra'!$E40)</f>
        <v/>
      </c>
      <c r="D355" s="99" t="str">
        <f aca="false">IF(AND(B355&lt;&gt;"",C355&lt;&gt;""),"N/T","")</f>
        <v/>
      </c>
      <c r="E355" s="73" t="str">
        <f aca="false">IF(D355&lt;&gt;"",IF(AND(B355&lt;&gt;"",C355&lt;&gt;""),"","ERR"),"")</f>
        <v/>
      </c>
      <c r="F355" s="111"/>
      <c r="G355" s="16"/>
      <c r="H355" s="16"/>
      <c r="I355" s="16"/>
      <c r="J355" s="16"/>
      <c r="K355" s="16"/>
      <c r="L355" s="16"/>
      <c r="M355" s="16"/>
      <c r="N355" s="16"/>
      <c r="O355" s="16"/>
      <c r="P355" s="16"/>
      <c r="Q355" s="16"/>
      <c r="R355" s="16"/>
      <c r="S355" s="16"/>
      <c r="T355" s="16"/>
      <c r="U355" s="16"/>
      <c r="V355" s="16"/>
      <c r="W355" s="16"/>
      <c r="X355" s="16"/>
      <c r="Y355" s="16"/>
    </row>
    <row r="356" customFormat="false" ht="12" hidden="false" customHeight="true" outlineLevel="0" collapsed="false">
      <c r="B356" s="98" t="str">
        <f aca="false">IF( ISBLANK('03.Muestra'!$C41),"",'03.Muestra'!$C41)</f>
        <v/>
      </c>
      <c r="C356" s="98" t="str">
        <f aca="false">IF( ISBLANK('03.Muestra'!$E41),"",'03.Muestra'!$E41)</f>
        <v/>
      </c>
      <c r="D356" s="99" t="str">
        <f aca="false">IF(AND(B356&lt;&gt;"",C356&lt;&gt;""),"N/T","")</f>
        <v/>
      </c>
      <c r="E356" s="73" t="str">
        <f aca="false">IF(D356&lt;&gt;"",IF(AND(B356&lt;&gt;"",C356&lt;&gt;""),"","ERR"),"")</f>
        <v/>
      </c>
      <c r="F356" s="111"/>
      <c r="G356" s="16"/>
      <c r="H356" s="16"/>
      <c r="I356" s="16"/>
      <c r="J356" s="16"/>
      <c r="K356" s="16"/>
      <c r="L356" s="16"/>
      <c r="M356" s="16"/>
      <c r="N356" s="16"/>
      <c r="O356" s="16"/>
      <c r="P356" s="16"/>
      <c r="Q356" s="16"/>
      <c r="R356" s="16"/>
      <c r="S356" s="16"/>
      <c r="T356" s="16"/>
      <c r="U356" s="16"/>
      <c r="V356" s="16"/>
      <c r="W356" s="16"/>
      <c r="X356" s="16"/>
      <c r="Y356" s="16"/>
    </row>
    <row r="357" customFormat="false" ht="12" hidden="false" customHeight="true" outlineLevel="0" collapsed="false">
      <c r="B357" s="98" t="str">
        <f aca="false">IF( ISBLANK('03.Muestra'!$C42),"",'03.Muestra'!$C42)</f>
        <v/>
      </c>
      <c r="C357" s="98" t="str">
        <f aca="false">IF( ISBLANK('03.Muestra'!$E42),"",'03.Muestra'!$E42)</f>
        <v/>
      </c>
      <c r="D357" s="99" t="str">
        <f aca="false">IF(AND(B357&lt;&gt;"",C357&lt;&gt;""),"N/T","")</f>
        <v/>
      </c>
      <c r="E357" s="73" t="str">
        <f aca="false">IF(D357&lt;&gt;"",IF(AND(B357&lt;&gt;"",C357&lt;&gt;""),"","ERR"),"")</f>
        <v/>
      </c>
      <c r="F357" s="16"/>
      <c r="G357" s="16"/>
      <c r="H357" s="16"/>
      <c r="I357" s="16"/>
      <c r="J357" s="16"/>
      <c r="K357" s="16"/>
      <c r="L357" s="16"/>
      <c r="M357" s="16"/>
      <c r="N357" s="16"/>
      <c r="O357" s="16"/>
      <c r="P357" s="16"/>
      <c r="Q357" s="16"/>
      <c r="R357" s="16"/>
      <c r="S357" s="16"/>
      <c r="T357" s="16"/>
      <c r="U357" s="16"/>
      <c r="V357" s="16"/>
      <c r="W357" s="16"/>
      <c r="X357" s="16"/>
      <c r="Y357" s="16"/>
    </row>
    <row r="358" customFormat="false" ht="12" hidden="false" customHeight="true" outlineLevel="0" collapsed="false">
      <c r="B358" s="16"/>
      <c r="C358" s="16"/>
      <c r="D358" s="73"/>
      <c r="E358" s="73"/>
      <c r="F358" s="16"/>
      <c r="G358" s="16"/>
      <c r="H358" s="16"/>
      <c r="I358" s="16"/>
      <c r="J358" s="16"/>
      <c r="K358" s="16"/>
      <c r="L358" s="16"/>
      <c r="M358" s="16"/>
      <c r="N358" s="16"/>
      <c r="O358" s="16"/>
      <c r="P358" s="16"/>
      <c r="Q358" s="16"/>
      <c r="R358" s="16"/>
      <c r="S358" s="16"/>
      <c r="T358" s="16"/>
      <c r="U358" s="16"/>
      <c r="V358" s="16"/>
      <c r="W358" s="16"/>
      <c r="X358" s="16"/>
      <c r="Y358" s="16"/>
    </row>
    <row r="359" customFormat="false" ht="12" hidden="false" customHeight="true" outlineLevel="0" collapsed="false">
      <c r="B359" s="16"/>
      <c r="C359" s="16"/>
      <c r="D359" s="73"/>
      <c r="E359" s="94"/>
      <c r="F359" s="16"/>
      <c r="G359" s="16"/>
      <c r="H359" s="16"/>
      <c r="I359" s="16"/>
      <c r="J359" s="16"/>
      <c r="K359" s="16"/>
      <c r="L359" s="16"/>
      <c r="M359" s="16"/>
      <c r="N359" s="16"/>
      <c r="O359" s="16"/>
      <c r="P359" s="16"/>
      <c r="Q359" s="16"/>
      <c r="R359" s="16"/>
      <c r="S359" s="16"/>
      <c r="T359" s="16"/>
      <c r="U359" s="16"/>
      <c r="V359" s="16"/>
      <c r="W359" s="16"/>
      <c r="X359" s="16"/>
      <c r="Y359" s="16"/>
    </row>
    <row r="360" customFormat="false" ht="32.25" hidden="false" customHeight="true" outlineLevel="0" collapsed="false">
      <c r="B360" s="112" t="s">
        <v>140</v>
      </c>
      <c r="C360" s="96" t="s">
        <v>162</v>
      </c>
      <c r="D360" s="97" t="s">
        <v>147</v>
      </c>
      <c r="E360" s="110"/>
      <c r="F360" s="0"/>
      <c r="G360" s="0"/>
      <c r="H360" s="0"/>
      <c r="I360" s="0"/>
      <c r="J360" s="0"/>
      <c r="K360" s="16"/>
      <c r="L360" s="16"/>
      <c r="M360" s="16"/>
      <c r="N360" s="16"/>
      <c r="O360" s="16"/>
      <c r="P360" s="16"/>
      <c r="Q360" s="16"/>
      <c r="R360" s="16"/>
      <c r="S360" s="16"/>
      <c r="T360" s="16"/>
      <c r="U360" s="16"/>
      <c r="V360" s="16"/>
      <c r="W360" s="16"/>
      <c r="X360" s="16"/>
      <c r="Y360" s="16"/>
    </row>
    <row r="361" customFormat="false" ht="12" hidden="false" customHeight="true" outlineLevel="0" collapsed="false">
      <c r="B361" s="98" t="str">
        <f aca="false">IF( ISBLANK('03.Muestra'!$C8),"",'03.Muestra'!$C8)</f>
        <v>Servicio Canario de Salud</v>
      </c>
      <c r="C361" s="98" t="str">
        <f aca="false">IF( ISBLANK('03.Muestra'!$E8),"",'03.Muestra'!$E8)</f>
        <v>https://www3.gobiernodecanarias.org/sanidad/scs/</v>
      </c>
      <c r="D361" s="99" t="s">
        <v>138</v>
      </c>
      <c r="E361" s="73" t="str">
        <f aca="false">IF(D361&lt;&gt;"",IF(AND(B361&lt;&gt;"",C361&lt;&gt;""),"","ERR"),"")</f>
        <v/>
      </c>
      <c r="F361" s="100" t="str">
        <f aca="false" t="array" ref="F361:J361">TRANSPOSE('DATA - Oculta'!$U$9:$U$13)</f>
        <v>N/T</v>
      </c>
      <c r="G361" s="101" t="str">
        <v>N/D</v>
      </c>
      <c r="H361" s="102" t="str">
        <v>N/A</v>
      </c>
      <c r="I361" s="103" t="str">
        <v>Falla</v>
      </c>
      <c r="J361" s="104" t="str">
        <v>Pasa</v>
      </c>
      <c r="K361" s="105" t="s">
        <v>145</v>
      </c>
      <c r="L361" s="16"/>
      <c r="M361" s="16"/>
      <c r="N361" s="16"/>
      <c r="O361" s="16"/>
      <c r="P361" s="16"/>
      <c r="Q361" s="16"/>
      <c r="R361" s="16"/>
      <c r="S361" s="16"/>
      <c r="T361" s="16"/>
      <c r="U361" s="16"/>
      <c r="V361" s="16"/>
      <c r="W361" s="16"/>
      <c r="X361" s="16"/>
      <c r="Y361" s="16"/>
    </row>
    <row r="362" customFormat="false" ht="12" hidden="false" customHeight="true" outlineLevel="0" collapsed="false">
      <c r="B362" s="98" t="str">
        <f aca="false">IF( ISBLANK('03.Muestra'!$C9),"",'03.Muestra'!$C9)</f>
        <v>Profesionales</v>
      </c>
      <c r="C362" s="98" t="str">
        <f aca="false">IF( ISBLANK('03.Muestra'!$E9),"",'03.Muestra'!$E9)</f>
        <v>https://www3.gobiernodecanarias.org/sanidad/scs/tematica.jsp?idCarpeta=381a58ec-a15a-11e9-a502-d7333c007c29</v>
      </c>
      <c r="D362" s="99" t="s">
        <v>138</v>
      </c>
      <c r="E362" s="73" t="str">
        <f aca="false">IF(D362&lt;&gt;"",IF(AND(B362&lt;&gt;"",C362&lt;&gt;""),"","ERR"),"")</f>
        <v/>
      </c>
      <c r="F362" s="106" t="n">
        <f aca="true">COUNTIF($D361:INDIRECT("$D" &amp;  SUM(ROW()-1,'03.Muestra'!$D$45)-1),F361)</f>
        <v>0</v>
      </c>
      <c r="G362" s="106" t="n">
        <f aca="true">COUNTIF($D361:INDIRECT("$D" &amp;  SUM(ROW()-1,'03.Muestra'!$D$45)-1),G361)</f>
        <v>0</v>
      </c>
      <c r="H362" s="106" t="n">
        <f aca="true">COUNTIF($D361:INDIRECT("$D" &amp;  SUM(ROW()-1,'03.Muestra'!$D$45)-1),H361)</f>
        <v>0</v>
      </c>
      <c r="I362" s="106" t="n">
        <f aca="true">COUNTIF($D361:INDIRECT("$D" &amp;  SUM(ROW()-1,'03.Muestra'!$D$45)-1),I361)</f>
        <v>0</v>
      </c>
      <c r="J362" s="106" t="n">
        <f aca="true">COUNTIF($D361:INDIRECT("$D" &amp;  SUM(ROW()-1,'03.Muestra'!$D$45)-1),J361)</f>
        <v>10</v>
      </c>
      <c r="K362" s="106" t="n">
        <f aca="true">IF('03.Muestra'!$D$45=0,0,COUNTBLANK($D361:INDIRECT("$D" &amp;  SUM(ROW()-1,'03.Muestra'!$D$45)-1)))</f>
        <v>0</v>
      </c>
      <c r="L362" s="16"/>
      <c r="M362" s="16"/>
      <c r="N362" s="16"/>
      <c r="O362" s="16"/>
      <c r="P362" s="16"/>
      <c r="Q362" s="16"/>
      <c r="R362" s="16"/>
      <c r="S362" s="16"/>
      <c r="T362" s="16"/>
      <c r="U362" s="16"/>
      <c r="V362" s="16"/>
      <c r="W362" s="16"/>
      <c r="X362" s="16"/>
      <c r="Y362" s="16"/>
    </row>
    <row r="363" customFormat="false" ht="12" hidden="false" customHeight="true" outlineLevel="0" collapsed="false">
      <c r="B363" s="98" t="str">
        <f aca="false">IF( ISBLANK('03.Muestra'!$C10),"",'03.Muestra'!$C10)</f>
        <v>Vacunación frente Covid-19</v>
      </c>
      <c r="C363" s="98" t="str">
        <f aca="false">IF( ISBLANK('03.Muestra'!$E10),"",'03.Muestra'!$E10)</f>
        <v>https://www3.gobiernodecanarias.org/sanidad/scs/contenidoGenerico.jsp?idDocument=c6332147-5728-11eb-8a2c-c902a217e6a5&amp;idCarpeta=e01092c2-7d66-11ea-871d-cb574c2473a4</v>
      </c>
      <c r="D363" s="99" t="s">
        <v>138</v>
      </c>
      <c r="E363" s="73" t="str">
        <f aca="false">IF(D363&lt;&gt;"",IF(AND(B363&lt;&gt;"",C363&lt;&gt;""),"","ERR"),"")</f>
        <v/>
      </c>
      <c r="F363" s="0"/>
      <c r="G363" s="16"/>
      <c r="H363" s="16"/>
      <c r="I363" s="16"/>
      <c r="J363" s="16"/>
      <c r="K363" s="16"/>
      <c r="L363" s="16"/>
      <c r="M363" s="16"/>
      <c r="N363" s="16"/>
      <c r="O363" s="16"/>
      <c r="P363" s="16"/>
      <c r="Q363" s="16"/>
      <c r="R363" s="16"/>
      <c r="S363" s="16"/>
      <c r="T363" s="16"/>
      <c r="U363" s="16"/>
      <c r="V363" s="16"/>
      <c r="W363" s="16"/>
      <c r="X363" s="16"/>
      <c r="Y363" s="16"/>
    </row>
    <row r="364" customFormat="false" ht="12" hidden="false" customHeight="true" outlineLevel="0" collapsed="false">
      <c r="B364" s="98" t="str">
        <f aca="false">IF( ISBLANK('03.Muestra'!$C11),"",'03.Muestra'!$C11)</f>
        <v>SCS-Registro de centros</v>
      </c>
      <c r="C364" s="98" t="str">
        <f aca="false">IF( ISBLANK('03.Muestra'!$E11),"",'03.Muestra'!$E11)</f>
        <v>https://www3.gobiernodecanarias.org/sanidad/scs/RegistroCentros/DoLoad</v>
      </c>
      <c r="D364" s="99" t="s">
        <v>138</v>
      </c>
      <c r="E364" s="73" t="str">
        <f aca="false">IF(D364&lt;&gt;"",IF(AND(B364&lt;&gt;"",C364&lt;&gt;""),"","ERR"),"")</f>
        <v/>
      </c>
      <c r="F364" s="0"/>
      <c r="G364" s="16"/>
      <c r="H364" s="16"/>
      <c r="I364" s="16"/>
      <c r="J364" s="16"/>
      <c r="K364" s="16"/>
      <c r="L364" s="16"/>
      <c r="M364" s="16"/>
      <c r="N364" s="16"/>
      <c r="O364" s="16"/>
      <c r="P364" s="16"/>
      <c r="Q364" s="16"/>
      <c r="R364" s="16"/>
      <c r="S364" s="16"/>
      <c r="T364" s="16"/>
      <c r="U364" s="16"/>
      <c r="V364" s="16"/>
      <c r="W364" s="16"/>
      <c r="X364" s="16"/>
      <c r="Y364" s="16"/>
    </row>
    <row r="365" customFormat="false" ht="12" hidden="false" customHeight="true" outlineLevel="0" collapsed="false">
      <c r="B365" s="98" t="str">
        <f aca="false">IF( ISBLANK('03.Muestra'!$C12),"",'03.Muestra'!$C12)</f>
        <v>MiAutoTestCovid</v>
      </c>
      <c r="C365" s="98" t="str">
        <f aca="false">IF( ISBLANK('03.Muestra'!$E12),"",'03.Muestra'!$E12)</f>
        <v>https://www3.gobiernodecanarias.org/sanidad/scs/Miautotestcovid/</v>
      </c>
      <c r="D365" s="99" t="s">
        <v>138</v>
      </c>
      <c r="E365" s="73" t="str">
        <f aca="false">IF(D365&lt;&gt;"",IF(AND(B365&lt;&gt;"",C365&lt;&gt;""),"","ERR"),"")</f>
        <v/>
      </c>
      <c r="F365" s="0"/>
      <c r="G365" s="16"/>
      <c r="H365" s="16"/>
      <c r="I365" s="16"/>
      <c r="J365" s="16"/>
      <c r="K365" s="16"/>
      <c r="L365" s="16"/>
      <c r="M365" s="16"/>
      <c r="N365" s="16"/>
      <c r="O365" s="16"/>
      <c r="P365" s="16"/>
      <c r="Q365" s="16"/>
      <c r="R365" s="16"/>
      <c r="S365" s="16"/>
      <c r="T365" s="16"/>
      <c r="U365" s="16"/>
      <c r="V365" s="16"/>
      <c r="W365" s="16"/>
      <c r="X365" s="16"/>
      <c r="Y365" s="16"/>
    </row>
    <row r="366" customFormat="false" ht="12" hidden="false" customHeight="true" outlineLevel="0" collapsed="false">
      <c r="B366" s="98" t="str">
        <f aca="false">IF( ISBLANK('03.Muestra'!$C13),"",'03.Muestra'!$C13)</f>
        <v>Informes epidemiológicos</v>
      </c>
      <c r="C366" s="98" t="str">
        <f aca="false">IF( ISBLANK('03.Muestra'!$E13),"",'03.Muestra'!$E13)</f>
        <v>https://www3.gobiernodecanarias.org/sanidad/scs/contenidoGenerico.jsp?idDocument=83670f95-f738-11ea-8b38-0997195c2925&amp;idCarpeta=e01092c2-7d66-11ea-871d-cb574c2473a4</v>
      </c>
      <c r="D366" s="99" t="s">
        <v>138</v>
      </c>
      <c r="E366" s="73" t="str">
        <f aca="false">IF(D366&lt;&gt;"",IF(AND(B366&lt;&gt;"",C366&lt;&gt;""),"","ERR"),"")</f>
        <v/>
      </c>
      <c r="F366" s="0"/>
      <c r="G366" s="16"/>
      <c r="H366" s="16"/>
      <c r="I366" s="16"/>
      <c r="J366" s="16"/>
      <c r="K366" s="16"/>
      <c r="L366" s="16"/>
      <c r="M366" s="16"/>
      <c r="N366" s="16"/>
      <c r="O366" s="16"/>
      <c r="P366" s="16"/>
      <c r="Q366" s="16"/>
      <c r="R366" s="16"/>
      <c r="S366" s="16"/>
      <c r="T366" s="16"/>
      <c r="U366" s="16"/>
      <c r="V366" s="16"/>
      <c r="W366" s="16"/>
      <c r="X366" s="16"/>
      <c r="Y366" s="16"/>
    </row>
    <row r="367" customFormat="false" ht="12" hidden="false" customHeight="true" outlineLevel="0" collapsed="false">
      <c r="B367" s="98" t="str">
        <f aca="false">IF( ISBLANK('03.Muestra'!$C14),"",'03.Muestra'!$C14)</f>
        <v>Mapa Sanitario</v>
      </c>
      <c r="C367" s="98" t="str">
        <f aca="false">IF( ISBLANK('03.Muestra'!$E14),"",'03.Muestra'!$E14)</f>
        <v>https://www3.gobiernodecanarias.org/sanidad/scs/mapa.jsp?idDocument=f1272534-b1e0-11e0-8086-e35e241032d3&amp;idCarpeta=75cf3520-ab2b-11dd-970d-d73a0633ac17</v>
      </c>
      <c r="D367" s="99" t="s">
        <v>138</v>
      </c>
      <c r="E367" s="73" t="str">
        <f aca="false">IF(D367&lt;&gt;"",IF(AND(B367&lt;&gt;"",C367&lt;&gt;""),"","ERR"),"")</f>
        <v/>
      </c>
      <c r="F367" s="16"/>
      <c r="G367" s="16"/>
      <c r="H367" s="16"/>
      <c r="I367" s="16"/>
      <c r="J367" s="16"/>
      <c r="K367" s="16"/>
      <c r="L367" s="16"/>
      <c r="M367" s="16"/>
      <c r="N367" s="16"/>
      <c r="O367" s="16"/>
      <c r="P367" s="16"/>
      <c r="Q367" s="16"/>
      <c r="R367" s="16"/>
      <c r="S367" s="16"/>
      <c r="T367" s="16"/>
      <c r="U367" s="16"/>
      <c r="V367" s="16"/>
      <c r="W367" s="16"/>
      <c r="X367" s="16"/>
      <c r="Y367" s="16"/>
    </row>
    <row r="368" customFormat="false" ht="12" hidden="false" customHeight="true" outlineLevel="0" collapsed="false">
      <c r="B368" s="98" t="str">
        <f aca="false">IF( ISBLANK('03.Muestra'!$C15),"",'03.Muestra'!$C15)</f>
        <v>gaptfformacion</v>
      </c>
      <c r="C368" s="98" t="str">
        <f aca="false">IF( ISBLANK('03.Muestra'!$E15),"",'03.Muestra'!$E15)</f>
        <v>https://www3.gobiernodecanarias.org/scs/gaptfformacion/</v>
      </c>
      <c r="D368" s="99" t="s">
        <v>138</v>
      </c>
      <c r="E368" s="73" t="str">
        <f aca="false">IF(D368&lt;&gt;"",IF(AND(B368&lt;&gt;"",C368&lt;&gt;""),"","ERR"),"")</f>
        <v/>
      </c>
      <c r="F368" s="16"/>
      <c r="G368" s="16"/>
      <c r="H368" s="16"/>
      <c r="I368" s="16"/>
      <c r="J368" s="16"/>
      <c r="K368" s="16"/>
      <c r="L368" s="16"/>
      <c r="M368" s="16"/>
      <c r="N368" s="16"/>
      <c r="O368" s="16"/>
      <c r="P368" s="16"/>
      <c r="Q368" s="16"/>
      <c r="R368" s="16"/>
      <c r="S368" s="16"/>
      <c r="T368" s="16"/>
      <c r="U368" s="16"/>
      <c r="V368" s="16"/>
      <c r="W368" s="16"/>
      <c r="X368" s="16"/>
      <c r="Y368" s="16"/>
    </row>
    <row r="369" customFormat="false" ht="12" hidden="false" customHeight="true" outlineLevel="0" collapsed="false">
      <c r="B369" s="98" t="str">
        <f aca="false">IF( ISBLANK('03.Muestra'!$C16),"",'03.Muestra'!$C16)</f>
        <v>Tarjeta Sanitaria</v>
      </c>
      <c r="C369" s="98" t="str">
        <f aca="false">IF( ISBLANK('03.Muestra'!$E16),"",'03.Muestra'!$E16)</f>
        <v>https://www3.gobiernodecanarias.org/sanidad/scs/contenidoGenerico.jsp?idDocument=9090ca1f-a9bb-11de-ae50-15aa3b9230b7&amp;idCarpeta=ae273cd1-b385-11e9-82f7-8d5cff9227e6</v>
      </c>
      <c r="D369" s="99" t="s">
        <v>138</v>
      </c>
      <c r="E369" s="73" t="str">
        <f aca="false">IF(D369&lt;&gt;"",IF(AND(B369&lt;&gt;"",C369&lt;&gt;""),"","ERR"),"")</f>
        <v/>
      </c>
      <c r="F369" s="16"/>
      <c r="G369" s="16"/>
      <c r="H369" s="16"/>
      <c r="I369" s="16"/>
      <c r="J369" s="16"/>
      <c r="K369" s="16"/>
      <c r="L369" s="16"/>
      <c r="M369" s="16"/>
      <c r="N369" s="16"/>
      <c r="O369" s="16"/>
      <c r="P369" s="16"/>
      <c r="Q369" s="16"/>
      <c r="R369" s="16"/>
      <c r="S369" s="16"/>
      <c r="T369" s="16"/>
      <c r="U369" s="16"/>
      <c r="V369" s="16"/>
      <c r="W369" s="16"/>
      <c r="X369" s="16"/>
      <c r="Y369" s="16"/>
    </row>
    <row r="370" customFormat="false" ht="12" hidden="false" customHeight="true" outlineLevel="0" collapsed="false">
      <c r="B370" s="98" t="str">
        <f aca="false">IF( ISBLANK('03.Muestra'!$C17),"",'03.Muestra'!$C17)</f>
        <v>Mapa Playas</v>
      </c>
      <c r="C370" s="98" t="str">
        <f aca="false">IF( ISBLANK('03.Muestra'!$E17),"",'03.Muestra'!$E17)</f>
        <v>https://www3.gobiernodecanarias.org/sanidad/scs/mapa.jsp?idDocument=0200b78a-a2fa-11e0-9610-f1717f4d08a3&amp;idCarpeta=75cf3520-ab2b-11dd-970d-d73a0633ac17</v>
      </c>
      <c r="D370" s="99" t="s">
        <v>138</v>
      </c>
      <c r="E370" s="73" t="str">
        <f aca="false">IF(D370&lt;&gt;"",IF(AND(B370&lt;&gt;"",C370&lt;&gt;""),"","ERR"),"")</f>
        <v/>
      </c>
      <c r="F370" s="16"/>
      <c r="G370" s="16"/>
      <c r="H370" s="16"/>
      <c r="I370" s="16"/>
      <c r="J370" s="16"/>
      <c r="K370" s="16"/>
      <c r="L370" s="16"/>
      <c r="M370" s="16"/>
      <c r="N370" s="16"/>
      <c r="O370" s="16"/>
      <c r="P370" s="16"/>
      <c r="Q370" s="16"/>
      <c r="R370" s="16"/>
      <c r="S370" s="16"/>
      <c r="T370" s="16"/>
      <c r="U370" s="16"/>
      <c r="V370" s="16"/>
      <c r="W370" s="16"/>
      <c r="X370" s="16"/>
      <c r="Y370" s="16"/>
    </row>
    <row r="371" customFormat="false" ht="12" hidden="false" customHeight="true" outlineLevel="0" collapsed="false">
      <c r="B371" s="98" t="str">
        <f aca="false">IF( ISBLANK('03.Muestra'!$C18),"",'03.Muestra'!$C18)</f>
        <v/>
      </c>
      <c r="C371" s="98" t="str">
        <f aca="false">IF( ISBLANK('03.Muestra'!$E18),"",'03.Muestra'!$E18)</f>
        <v/>
      </c>
      <c r="D371" s="99" t="str">
        <f aca="false">IF(AND(B371&lt;&gt;"",C371&lt;&gt;""),"N/T","")</f>
        <v/>
      </c>
      <c r="E371" s="73" t="str">
        <f aca="false">IF(D371&lt;&gt;"",IF(AND(B371&lt;&gt;"",C371&lt;&gt;""),"","ERR"),"")</f>
        <v/>
      </c>
      <c r="F371" s="16"/>
      <c r="G371" s="16"/>
      <c r="H371" s="16"/>
      <c r="I371" s="16"/>
      <c r="J371" s="16"/>
      <c r="K371" s="16"/>
      <c r="L371" s="16"/>
      <c r="M371" s="16"/>
      <c r="N371" s="16"/>
      <c r="O371" s="16"/>
      <c r="P371" s="16"/>
      <c r="Q371" s="16"/>
      <c r="R371" s="16"/>
      <c r="S371" s="16"/>
      <c r="T371" s="16"/>
      <c r="U371" s="16"/>
      <c r="V371" s="16"/>
      <c r="W371" s="16"/>
      <c r="X371" s="16"/>
      <c r="Y371" s="16"/>
    </row>
    <row r="372" customFormat="false" ht="12" hidden="false" customHeight="true" outlineLevel="0" collapsed="false">
      <c r="B372" s="98" t="str">
        <f aca="false">IF( ISBLANK('03.Muestra'!$C19),"",'03.Muestra'!$C19)</f>
        <v/>
      </c>
      <c r="C372" s="98" t="str">
        <f aca="false">IF( ISBLANK('03.Muestra'!$E19),"",'03.Muestra'!$E19)</f>
        <v/>
      </c>
      <c r="D372" s="99" t="str">
        <f aca="false">IF(AND(B372&lt;&gt;"",C372&lt;&gt;""),"N/T","")</f>
        <v/>
      </c>
      <c r="E372" s="73" t="str">
        <f aca="false">IF(D372&lt;&gt;"",IF(AND(B372&lt;&gt;"",C372&lt;&gt;""),"","ERR"),"")</f>
        <v/>
      </c>
      <c r="F372" s="16"/>
      <c r="G372" s="16"/>
      <c r="H372" s="16"/>
      <c r="I372" s="16"/>
      <c r="J372" s="16"/>
      <c r="K372" s="16"/>
      <c r="L372" s="16"/>
      <c r="M372" s="16"/>
      <c r="N372" s="16"/>
      <c r="O372" s="16"/>
      <c r="P372" s="16"/>
      <c r="Q372" s="16"/>
      <c r="R372" s="16"/>
      <c r="S372" s="16"/>
      <c r="T372" s="16"/>
      <c r="U372" s="16"/>
      <c r="V372" s="16"/>
      <c r="W372" s="16"/>
      <c r="X372" s="16"/>
      <c r="Y372" s="16"/>
    </row>
    <row r="373" customFormat="false" ht="14" hidden="false" customHeight="true" outlineLevel="0" collapsed="false">
      <c r="B373" s="98" t="str">
        <f aca="false">IF( ISBLANK('03.Muestra'!$C20),"",'03.Muestra'!$C20)</f>
        <v/>
      </c>
      <c r="C373" s="98" t="str">
        <f aca="false">IF( ISBLANK('03.Muestra'!$E20),"",'03.Muestra'!$E20)</f>
        <v/>
      </c>
      <c r="D373" s="99" t="str">
        <f aca="false">IF(AND(B373&lt;&gt;"",C373&lt;&gt;""),"N/T","")</f>
        <v/>
      </c>
      <c r="E373" s="73" t="str">
        <f aca="false">IF(D373&lt;&gt;"",IF(AND(B373&lt;&gt;"",C373&lt;&gt;""),"","ERR"),"")</f>
        <v/>
      </c>
      <c r="F373" s="16"/>
      <c r="G373" s="16"/>
      <c r="H373" s="16"/>
      <c r="I373" s="16"/>
      <c r="J373" s="16"/>
      <c r="K373" s="16"/>
      <c r="L373" s="16"/>
      <c r="M373" s="16"/>
      <c r="N373" s="16"/>
      <c r="O373" s="16"/>
      <c r="P373" s="16"/>
      <c r="Q373" s="16"/>
      <c r="R373" s="16"/>
      <c r="S373" s="16"/>
      <c r="T373" s="16"/>
      <c r="U373" s="16"/>
      <c r="V373" s="16"/>
      <c r="W373" s="16"/>
      <c r="X373" s="16"/>
      <c r="Y373" s="16"/>
    </row>
    <row r="374" customFormat="false" ht="14" hidden="false" customHeight="true" outlineLevel="0" collapsed="false">
      <c r="B374" s="98" t="str">
        <f aca="false">IF( ISBLANK('03.Muestra'!$C21),"",'03.Muestra'!$C21)</f>
        <v/>
      </c>
      <c r="C374" s="98" t="str">
        <f aca="false">IF( ISBLANK('03.Muestra'!$E21),"",'03.Muestra'!$E21)</f>
        <v/>
      </c>
      <c r="D374" s="99" t="str">
        <f aca="false">IF(AND(B374&lt;&gt;"",C374&lt;&gt;""),"N/T","")</f>
        <v/>
      </c>
      <c r="E374" s="73" t="str">
        <f aca="false">IF(D374&lt;&gt;"",IF(AND(B374&lt;&gt;"",C374&lt;&gt;""),"","ERR"),"")</f>
        <v/>
      </c>
      <c r="F374" s="16"/>
      <c r="G374" s="16"/>
      <c r="H374" s="16"/>
      <c r="I374" s="16"/>
      <c r="J374" s="16"/>
      <c r="K374" s="16"/>
      <c r="L374" s="16"/>
      <c r="M374" s="16"/>
      <c r="N374" s="16"/>
      <c r="O374" s="16"/>
      <c r="P374" s="16"/>
      <c r="Q374" s="16"/>
      <c r="R374" s="16"/>
      <c r="S374" s="16"/>
      <c r="T374" s="16"/>
      <c r="U374" s="16"/>
      <c r="V374" s="16"/>
      <c r="W374" s="16"/>
      <c r="X374" s="16"/>
      <c r="Y374" s="16"/>
    </row>
    <row r="375" customFormat="false" ht="14" hidden="false" customHeight="true" outlineLevel="0" collapsed="false">
      <c r="B375" s="98" t="str">
        <f aca="false">IF( ISBLANK('03.Muestra'!$C22),"",'03.Muestra'!$C22)</f>
        <v/>
      </c>
      <c r="C375" s="98" t="str">
        <f aca="false">IF( ISBLANK('03.Muestra'!$E22),"",'03.Muestra'!$E22)</f>
        <v/>
      </c>
      <c r="D375" s="99" t="str">
        <f aca="false">IF(AND(B375&lt;&gt;"",C375&lt;&gt;""),"N/T","")</f>
        <v/>
      </c>
      <c r="E375" s="73" t="str">
        <f aca="false">IF(D375&lt;&gt;"",IF(AND(B375&lt;&gt;"",C375&lt;&gt;""),"","ERR"),"")</f>
        <v/>
      </c>
      <c r="F375" s="16"/>
      <c r="G375" s="16"/>
      <c r="H375" s="16"/>
      <c r="I375" s="16"/>
      <c r="J375" s="16"/>
      <c r="K375" s="16"/>
      <c r="L375" s="16"/>
      <c r="M375" s="16"/>
      <c r="N375" s="16"/>
      <c r="O375" s="16"/>
      <c r="P375" s="16"/>
      <c r="Q375" s="16"/>
      <c r="R375" s="16"/>
      <c r="S375" s="16"/>
      <c r="T375" s="16"/>
      <c r="U375" s="16"/>
      <c r="V375" s="16"/>
      <c r="W375" s="16"/>
      <c r="X375" s="16"/>
      <c r="Y375" s="16"/>
    </row>
    <row r="376" customFormat="false" ht="14" hidden="false" customHeight="true" outlineLevel="0" collapsed="false">
      <c r="B376" s="98" t="str">
        <f aca="false">IF( ISBLANK('03.Muestra'!$C23),"",'03.Muestra'!$C23)</f>
        <v/>
      </c>
      <c r="C376" s="98" t="str">
        <f aca="false">IF( ISBLANK('03.Muestra'!$E23),"",'03.Muestra'!$E23)</f>
        <v/>
      </c>
      <c r="D376" s="99" t="str">
        <f aca="false">IF(AND(B376&lt;&gt;"",C376&lt;&gt;""),"N/T","")</f>
        <v/>
      </c>
      <c r="E376" s="73" t="str">
        <f aca="false">IF(D376&lt;&gt;"",IF(AND(B376&lt;&gt;"",C376&lt;&gt;""),"","ERR"),"")</f>
        <v/>
      </c>
      <c r="F376" s="16"/>
      <c r="G376" s="16"/>
      <c r="H376" s="16"/>
      <c r="I376" s="16"/>
      <c r="J376" s="16"/>
      <c r="K376" s="16"/>
      <c r="L376" s="16"/>
      <c r="M376" s="16"/>
      <c r="N376" s="16"/>
      <c r="O376" s="16"/>
      <c r="P376" s="16"/>
      <c r="Q376" s="16"/>
      <c r="R376" s="16"/>
      <c r="S376" s="16"/>
      <c r="T376" s="16"/>
      <c r="U376" s="16"/>
      <c r="V376" s="16"/>
      <c r="W376" s="16"/>
      <c r="X376" s="16"/>
      <c r="Y376" s="16"/>
    </row>
    <row r="377" customFormat="false" ht="14" hidden="false" customHeight="true" outlineLevel="0" collapsed="false">
      <c r="B377" s="98" t="str">
        <f aca="false">IF( ISBLANK('03.Muestra'!$C24),"",'03.Muestra'!$C24)</f>
        <v/>
      </c>
      <c r="C377" s="98" t="str">
        <f aca="false">IF( ISBLANK('03.Muestra'!$E24),"",'03.Muestra'!$E24)</f>
        <v/>
      </c>
      <c r="D377" s="99" t="str">
        <f aca="false">IF(AND(B377&lt;&gt;"",C377&lt;&gt;""),"N/T","")</f>
        <v/>
      </c>
      <c r="E377" s="73" t="str">
        <f aca="false">IF(D377&lt;&gt;"",IF(AND(B377&lt;&gt;"",C377&lt;&gt;""),"","ERR"),"")</f>
        <v/>
      </c>
      <c r="F377" s="16"/>
      <c r="G377" s="16"/>
      <c r="H377" s="16"/>
      <c r="I377" s="16"/>
      <c r="J377" s="16"/>
      <c r="K377" s="16"/>
      <c r="L377" s="16"/>
      <c r="M377" s="16"/>
      <c r="N377" s="16"/>
      <c r="O377" s="16"/>
      <c r="P377" s="16"/>
      <c r="Q377" s="16"/>
      <c r="R377" s="16"/>
      <c r="S377" s="16"/>
      <c r="T377" s="16"/>
      <c r="U377" s="16"/>
      <c r="V377" s="16"/>
      <c r="W377" s="16"/>
      <c r="X377" s="16"/>
      <c r="Y377" s="16"/>
    </row>
    <row r="378" customFormat="false" ht="14" hidden="false" customHeight="true" outlineLevel="0" collapsed="false">
      <c r="B378" s="98" t="str">
        <f aca="false">IF( ISBLANK('03.Muestra'!$C25),"",'03.Muestra'!$C25)</f>
        <v/>
      </c>
      <c r="C378" s="98" t="str">
        <f aca="false">IF( ISBLANK('03.Muestra'!$E25),"",'03.Muestra'!$E25)</f>
        <v/>
      </c>
      <c r="D378" s="99" t="str">
        <f aca="false">IF(AND(B378&lt;&gt;"",C378&lt;&gt;""),"N/T","")</f>
        <v/>
      </c>
      <c r="E378" s="73" t="str">
        <f aca="false">IF(D378&lt;&gt;"",IF(AND(B378&lt;&gt;"",C378&lt;&gt;""),"","ERR"),"")</f>
        <v/>
      </c>
      <c r="F378" s="16"/>
      <c r="G378" s="16"/>
      <c r="H378" s="16"/>
      <c r="I378" s="16"/>
      <c r="J378" s="16"/>
      <c r="K378" s="16"/>
      <c r="L378" s="16"/>
      <c r="M378" s="16"/>
      <c r="N378" s="16"/>
      <c r="O378" s="16"/>
      <c r="P378" s="16"/>
      <c r="Q378" s="16"/>
      <c r="R378" s="16"/>
      <c r="S378" s="16"/>
      <c r="T378" s="16"/>
      <c r="U378" s="16"/>
      <c r="V378" s="16"/>
      <c r="W378" s="16"/>
      <c r="X378" s="16"/>
      <c r="Y378" s="16"/>
    </row>
    <row r="379" customFormat="false" ht="14" hidden="false" customHeight="true" outlineLevel="0" collapsed="false">
      <c r="B379" s="98" t="str">
        <f aca="false">IF( ISBLANK('03.Muestra'!$C26),"",'03.Muestra'!$C26)</f>
        <v/>
      </c>
      <c r="C379" s="98" t="str">
        <f aca="false">IF( ISBLANK('03.Muestra'!$E26),"",'03.Muestra'!$E26)</f>
        <v/>
      </c>
      <c r="D379" s="99" t="str">
        <f aca="false">IF(AND(B379&lt;&gt;"",C379&lt;&gt;""),"N/T","")</f>
        <v/>
      </c>
      <c r="E379" s="73" t="str">
        <f aca="false">IF(D379&lt;&gt;"",IF(AND(B379&lt;&gt;"",C379&lt;&gt;""),"","ERR"),"")</f>
        <v/>
      </c>
      <c r="F379" s="16"/>
      <c r="G379" s="16"/>
      <c r="H379" s="16"/>
      <c r="I379" s="16"/>
      <c r="J379" s="16"/>
      <c r="K379" s="16"/>
      <c r="L379" s="16"/>
      <c r="M379" s="16"/>
      <c r="N379" s="16"/>
      <c r="O379" s="16"/>
      <c r="P379" s="16"/>
      <c r="Q379" s="16"/>
      <c r="R379" s="16"/>
      <c r="S379" s="16"/>
      <c r="T379" s="16"/>
      <c r="U379" s="16"/>
      <c r="V379" s="16"/>
      <c r="W379" s="16"/>
      <c r="X379" s="16"/>
      <c r="Y379" s="16"/>
    </row>
    <row r="380" customFormat="false" ht="14" hidden="false" customHeight="true" outlineLevel="0" collapsed="false">
      <c r="B380" s="98" t="str">
        <f aca="false">IF( ISBLANK('03.Muestra'!$C27),"",'03.Muestra'!$C27)</f>
        <v/>
      </c>
      <c r="C380" s="98" t="str">
        <f aca="false">IF( ISBLANK('03.Muestra'!$E27),"",'03.Muestra'!$E27)</f>
        <v/>
      </c>
      <c r="D380" s="99" t="str">
        <f aca="false">IF(AND(B380&lt;&gt;"",C380&lt;&gt;""),"N/T","")</f>
        <v/>
      </c>
      <c r="E380" s="73" t="str">
        <f aca="false">IF(D380&lt;&gt;"",IF(AND(B380&lt;&gt;"",C380&lt;&gt;""),"","ERR"),"")</f>
        <v/>
      </c>
      <c r="F380" s="16"/>
      <c r="G380" s="16"/>
      <c r="H380" s="16"/>
      <c r="I380" s="16"/>
      <c r="J380" s="16"/>
      <c r="K380" s="16"/>
      <c r="L380" s="16"/>
      <c r="M380" s="16"/>
      <c r="N380" s="16"/>
      <c r="O380" s="16"/>
      <c r="P380" s="16"/>
      <c r="Q380" s="16"/>
      <c r="R380" s="16"/>
      <c r="S380" s="16"/>
      <c r="T380" s="16"/>
      <c r="U380" s="16"/>
      <c r="V380" s="16"/>
      <c r="W380" s="16"/>
      <c r="X380" s="16"/>
      <c r="Y380" s="16"/>
    </row>
    <row r="381" customFormat="false" ht="14" hidden="false" customHeight="true" outlineLevel="0" collapsed="false">
      <c r="B381" s="98" t="str">
        <f aca="false">IF( ISBLANK('03.Muestra'!$C28),"",'03.Muestra'!$C28)</f>
        <v/>
      </c>
      <c r="C381" s="98" t="str">
        <f aca="false">IF( ISBLANK('03.Muestra'!$E28),"",'03.Muestra'!$E28)</f>
        <v/>
      </c>
      <c r="D381" s="99" t="str">
        <f aca="false">IF(AND(B381&lt;&gt;"",C381&lt;&gt;""),"N/T","")</f>
        <v/>
      </c>
      <c r="E381" s="73" t="str">
        <f aca="false">IF(D381&lt;&gt;"",IF(AND(B381&lt;&gt;"",C381&lt;&gt;""),"","ERR"),"")</f>
        <v/>
      </c>
      <c r="F381" s="16"/>
      <c r="G381" s="16"/>
      <c r="H381" s="16"/>
      <c r="I381" s="16"/>
      <c r="J381" s="16"/>
      <c r="K381" s="16"/>
      <c r="L381" s="16"/>
      <c r="M381" s="16"/>
      <c r="N381" s="16"/>
      <c r="O381" s="16"/>
      <c r="P381" s="16"/>
      <c r="Q381" s="16"/>
      <c r="R381" s="16"/>
      <c r="S381" s="16"/>
      <c r="T381" s="16"/>
      <c r="U381" s="16"/>
      <c r="V381" s="16"/>
      <c r="W381" s="16"/>
      <c r="X381" s="16"/>
      <c r="Y381" s="16"/>
    </row>
    <row r="382" customFormat="false" ht="14" hidden="false" customHeight="true" outlineLevel="0" collapsed="false">
      <c r="B382" s="98" t="str">
        <f aca="false">IF( ISBLANK('03.Muestra'!$C29),"",'03.Muestra'!$C29)</f>
        <v/>
      </c>
      <c r="C382" s="98" t="str">
        <f aca="false">IF( ISBLANK('03.Muestra'!$E29),"",'03.Muestra'!$E29)</f>
        <v/>
      </c>
      <c r="D382" s="99" t="str">
        <f aca="false">IF(AND(B382&lt;&gt;"",C382&lt;&gt;""),"N/T","")</f>
        <v/>
      </c>
      <c r="E382" s="73" t="str">
        <f aca="false">IF(D382&lt;&gt;"",IF(AND(B382&lt;&gt;"",C382&lt;&gt;""),"","ERR"),"")</f>
        <v/>
      </c>
      <c r="F382" s="16"/>
      <c r="G382" s="16"/>
      <c r="H382" s="16"/>
      <c r="I382" s="16"/>
      <c r="J382" s="16"/>
      <c r="K382" s="16"/>
      <c r="L382" s="16"/>
      <c r="M382" s="16"/>
      <c r="N382" s="16"/>
      <c r="O382" s="16"/>
      <c r="P382" s="16"/>
      <c r="Q382" s="16"/>
      <c r="R382" s="16"/>
      <c r="S382" s="16"/>
      <c r="T382" s="16"/>
      <c r="U382" s="16"/>
      <c r="V382" s="16"/>
      <c r="W382" s="16"/>
      <c r="X382" s="16"/>
      <c r="Y382" s="16"/>
    </row>
    <row r="383" customFormat="false" ht="14" hidden="false" customHeight="true" outlineLevel="0" collapsed="false">
      <c r="B383" s="98" t="str">
        <f aca="false">IF( ISBLANK('03.Muestra'!$C30),"",'03.Muestra'!$C30)</f>
        <v/>
      </c>
      <c r="C383" s="98" t="str">
        <f aca="false">IF( ISBLANK('03.Muestra'!$E30),"",'03.Muestra'!$E30)</f>
        <v/>
      </c>
      <c r="D383" s="99" t="str">
        <f aca="false">IF(AND(B383&lt;&gt;"",C383&lt;&gt;""),"N/T","")</f>
        <v/>
      </c>
      <c r="E383" s="73" t="str">
        <f aca="false">IF(D383&lt;&gt;"",IF(AND(B383&lt;&gt;"",C383&lt;&gt;""),"","ERR"),"")</f>
        <v/>
      </c>
      <c r="F383" s="16"/>
      <c r="G383" s="16"/>
      <c r="H383" s="16"/>
      <c r="I383" s="16"/>
      <c r="J383" s="16"/>
      <c r="K383" s="16"/>
      <c r="L383" s="16"/>
      <c r="M383" s="16"/>
      <c r="N383" s="16"/>
      <c r="O383" s="16"/>
      <c r="P383" s="16"/>
      <c r="Q383" s="16"/>
      <c r="R383" s="16"/>
      <c r="S383" s="16"/>
      <c r="T383" s="16"/>
      <c r="U383" s="16"/>
      <c r="V383" s="16"/>
      <c r="W383" s="16"/>
      <c r="X383" s="16"/>
      <c r="Y383" s="16"/>
    </row>
    <row r="384" customFormat="false" ht="12" hidden="false" customHeight="true" outlineLevel="0" collapsed="false">
      <c r="B384" s="98" t="str">
        <f aca="false">IF( ISBLANK('03.Muestra'!$C31),"",'03.Muestra'!$C31)</f>
        <v/>
      </c>
      <c r="C384" s="98" t="str">
        <f aca="false">IF( ISBLANK('03.Muestra'!$E31),"",'03.Muestra'!$E31)</f>
        <v/>
      </c>
      <c r="D384" s="99" t="str">
        <f aca="false">IF(AND(B384&lt;&gt;"",C384&lt;&gt;""),"N/T","")</f>
        <v/>
      </c>
      <c r="E384" s="73" t="str">
        <f aca="false">IF(D384&lt;&gt;"",IF(AND(B384&lt;&gt;"",C384&lt;&gt;""),"","ERR"),"")</f>
        <v/>
      </c>
      <c r="F384" s="16"/>
      <c r="G384" s="16"/>
      <c r="H384" s="16"/>
      <c r="I384" s="16"/>
      <c r="J384" s="16"/>
      <c r="K384" s="16"/>
      <c r="L384" s="16"/>
      <c r="M384" s="16"/>
      <c r="N384" s="16"/>
      <c r="O384" s="16"/>
      <c r="P384" s="16"/>
      <c r="Q384" s="16"/>
      <c r="R384" s="16"/>
      <c r="S384" s="16"/>
      <c r="T384" s="16"/>
      <c r="U384" s="16"/>
      <c r="V384" s="16"/>
      <c r="W384" s="16"/>
      <c r="X384" s="16"/>
      <c r="Y384" s="16"/>
    </row>
    <row r="385" customFormat="false" ht="12" hidden="false" customHeight="true" outlineLevel="0" collapsed="false">
      <c r="B385" s="98" t="str">
        <f aca="false">IF( ISBLANK('03.Muestra'!$C32),"",'03.Muestra'!$C32)</f>
        <v/>
      </c>
      <c r="C385" s="98" t="str">
        <f aca="false">IF( ISBLANK('03.Muestra'!$E32),"",'03.Muestra'!$E32)</f>
        <v/>
      </c>
      <c r="D385" s="99" t="str">
        <f aca="false">IF(AND(B385&lt;&gt;"",C385&lt;&gt;""),"N/T","")</f>
        <v/>
      </c>
      <c r="E385" s="73" t="str">
        <f aca="false">IF(D385&lt;&gt;"",IF(AND(B385&lt;&gt;"",C385&lt;&gt;""),"","ERR"),"")</f>
        <v/>
      </c>
      <c r="F385" s="16"/>
      <c r="G385" s="16"/>
      <c r="H385" s="16"/>
      <c r="I385" s="16"/>
      <c r="J385" s="16"/>
      <c r="K385" s="16"/>
      <c r="L385" s="16"/>
      <c r="M385" s="16"/>
      <c r="N385" s="16"/>
      <c r="O385" s="16"/>
      <c r="P385" s="16"/>
      <c r="Q385" s="16"/>
      <c r="R385" s="16"/>
      <c r="S385" s="16"/>
      <c r="T385" s="16"/>
      <c r="U385" s="16"/>
      <c r="V385" s="16"/>
      <c r="W385" s="16"/>
      <c r="X385" s="16"/>
      <c r="Y385" s="16"/>
    </row>
    <row r="386" customFormat="false" ht="12" hidden="false" customHeight="true" outlineLevel="0" collapsed="false">
      <c r="B386" s="98" t="str">
        <f aca="false">IF( ISBLANK('03.Muestra'!$C33),"",'03.Muestra'!$C33)</f>
        <v/>
      </c>
      <c r="C386" s="98" t="str">
        <f aca="false">IF( ISBLANK('03.Muestra'!$E33),"",'03.Muestra'!$E33)</f>
        <v/>
      </c>
      <c r="D386" s="99" t="str">
        <f aca="false">IF(AND(B386&lt;&gt;"",C386&lt;&gt;""),"N/T","")</f>
        <v/>
      </c>
      <c r="E386" s="73" t="str">
        <f aca="false">IF(D386&lt;&gt;"",IF(AND(B386&lt;&gt;"",C386&lt;&gt;""),"","ERR"),"")</f>
        <v/>
      </c>
      <c r="F386" s="16"/>
      <c r="G386" s="16"/>
      <c r="H386" s="16"/>
      <c r="I386" s="16"/>
      <c r="J386" s="16"/>
      <c r="K386" s="16"/>
      <c r="L386" s="16"/>
      <c r="M386" s="16"/>
      <c r="N386" s="16"/>
      <c r="O386" s="16"/>
      <c r="P386" s="16"/>
      <c r="Q386" s="16"/>
      <c r="R386" s="16"/>
      <c r="S386" s="16"/>
      <c r="T386" s="16"/>
      <c r="U386" s="16"/>
      <c r="V386" s="16"/>
      <c r="W386" s="16"/>
      <c r="X386" s="16"/>
      <c r="Y386" s="16"/>
    </row>
    <row r="387" customFormat="false" ht="12" hidden="false" customHeight="true" outlineLevel="0" collapsed="false">
      <c r="B387" s="98" t="str">
        <f aca="false">IF( ISBLANK('03.Muestra'!$C34),"",'03.Muestra'!$C34)</f>
        <v/>
      </c>
      <c r="C387" s="98" t="str">
        <f aca="false">IF( ISBLANK('03.Muestra'!$E34),"",'03.Muestra'!$E34)</f>
        <v/>
      </c>
      <c r="D387" s="99" t="str">
        <f aca="false">IF(AND(B387&lt;&gt;"",C387&lt;&gt;""),"N/T","")</f>
        <v/>
      </c>
      <c r="E387" s="73" t="str">
        <f aca="false">IF(D387&lt;&gt;"",IF(AND(B387&lt;&gt;"",C387&lt;&gt;""),"","ERR"),"")</f>
        <v/>
      </c>
      <c r="F387" s="16"/>
      <c r="G387" s="16"/>
      <c r="H387" s="16"/>
      <c r="I387" s="16"/>
      <c r="J387" s="16"/>
      <c r="K387" s="16"/>
      <c r="L387" s="16"/>
      <c r="M387" s="16"/>
      <c r="N387" s="16"/>
      <c r="O387" s="16"/>
      <c r="P387" s="16"/>
      <c r="Q387" s="16"/>
      <c r="R387" s="16"/>
      <c r="S387" s="16"/>
      <c r="T387" s="16"/>
      <c r="U387" s="16"/>
      <c r="V387" s="16"/>
      <c r="W387" s="16"/>
      <c r="X387" s="16"/>
      <c r="Y387" s="16"/>
    </row>
    <row r="388" customFormat="false" ht="12" hidden="false" customHeight="true" outlineLevel="0" collapsed="false">
      <c r="B388" s="98" t="str">
        <f aca="false">IF( ISBLANK('03.Muestra'!$C35),"",'03.Muestra'!$C35)</f>
        <v/>
      </c>
      <c r="C388" s="98" t="str">
        <f aca="false">IF( ISBLANK('03.Muestra'!$E35),"",'03.Muestra'!$E35)</f>
        <v/>
      </c>
      <c r="D388" s="99" t="str">
        <f aca="false">IF(AND(B388&lt;&gt;"",C388&lt;&gt;""),"N/T","")</f>
        <v/>
      </c>
      <c r="E388" s="73" t="str">
        <f aca="false">IF(D388&lt;&gt;"",IF(AND(B388&lt;&gt;"",C388&lt;&gt;""),"","ERR"),"")</f>
        <v/>
      </c>
      <c r="F388" s="0"/>
      <c r="G388" s="16"/>
      <c r="H388" s="16"/>
      <c r="I388" s="16"/>
      <c r="J388" s="16"/>
      <c r="K388" s="16"/>
      <c r="L388" s="16"/>
      <c r="M388" s="16"/>
      <c r="N388" s="16"/>
      <c r="O388" s="16"/>
      <c r="P388" s="16"/>
      <c r="Q388" s="16"/>
      <c r="R388" s="16"/>
      <c r="S388" s="16"/>
      <c r="T388" s="16"/>
      <c r="U388" s="16"/>
      <c r="V388" s="16"/>
      <c r="W388" s="16"/>
      <c r="X388" s="16"/>
      <c r="Y388" s="16"/>
    </row>
    <row r="389" customFormat="false" ht="12" hidden="false" customHeight="true" outlineLevel="0" collapsed="false">
      <c r="B389" s="98" t="str">
        <f aca="false">IF( ISBLANK('03.Muestra'!$C36),"",'03.Muestra'!$C36)</f>
        <v/>
      </c>
      <c r="C389" s="98" t="str">
        <f aca="false">IF( ISBLANK('03.Muestra'!$E36),"",'03.Muestra'!$E36)</f>
        <v/>
      </c>
      <c r="D389" s="99" t="str">
        <f aca="false">IF(AND(B389&lt;&gt;"",C389&lt;&gt;""),"N/T","")</f>
        <v/>
      </c>
      <c r="E389" s="73" t="str">
        <f aca="false">IF(D389&lt;&gt;"",IF(AND(B389&lt;&gt;"",C389&lt;&gt;""),"","ERR"),"")</f>
        <v/>
      </c>
      <c r="F389" s="0"/>
      <c r="G389" s="16"/>
      <c r="H389" s="16"/>
      <c r="I389" s="16"/>
      <c r="J389" s="16"/>
      <c r="K389" s="16"/>
      <c r="L389" s="16"/>
      <c r="M389" s="16"/>
      <c r="N389" s="16"/>
      <c r="O389" s="16"/>
      <c r="P389" s="16"/>
      <c r="Q389" s="16"/>
      <c r="R389" s="16"/>
      <c r="S389" s="16"/>
      <c r="T389" s="16"/>
      <c r="U389" s="16"/>
      <c r="V389" s="16"/>
      <c r="W389" s="16"/>
      <c r="X389" s="16"/>
      <c r="Y389" s="16"/>
    </row>
    <row r="390" customFormat="false" ht="12" hidden="false" customHeight="true" outlineLevel="0" collapsed="false">
      <c r="B390" s="98" t="str">
        <f aca="false">IF( ISBLANK('03.Muestra'!$C37),"",'03.Muestra'!$C37)</f>
        <v/>
      </c>
      <c r="C390" s="98" t="str">
        <f aca="false">IF( ISBLANK('03.Muestra'!$E37),"",'03.Muestra'!$E37)</f>
        <v/>
      </c>
      <c r="D390" s="99" t="str">
        <f aca="false">IF(AND(B390&lt;&gt;"",C390&lt;&gt;""),"N/T","")</f>
        <v/>
      </c>
      <c r="E390" s="73" t="str">
        <f aca="false">IF(D390&lt;&gt;"",IF(AND(B390&lt;&gt;"",C390&lt;&gt;""),"","ERR"),"")</f>
        <v/>
      </c>
      <c r="F390" s="0"/>
      <c r="G390" s="16"/>
      <c r="H390" s="16"/>
      <c r="I390" s="16"/>
      <c r="J390" s="16"/>
      <c r="K390" s="16"/>
      <c r="L390" s="16"/>
      <c r="M390" s="16"/>
      <c r="N390" s="16"/>
      <c r="O390" s="16"/>
      <c r="P390" s="16"/>
      <c r="Q390" s="16"/>
      <c r="R390" s="16"/>
      <c r="S390" s="16"/>
      <c r="T390" s="16"/>
      <c r="U390" s="16"/>
      <c r="V390" s="16"/>
      <c r="W390" s="16"/>
      <c r="X390" s="16"/>
      <c r="Y390" s="16"/>
    </row>
    <row r="391" customFormat="false" ht="12" hidden="false" customHeight="true" outlineLevel="0" collapsed="false">
      <c r="B391" s="98" t="str">
        <f aca="false">IF( ISBLANK('03.Muestra'!$C38),"",'03.Muestra'!$C38)</f>
        <v/>
      </c>
      <c r="C391" s="98" t="str">
        <f aca="false">IF( ISBLANK('03.Muestra'!$E38),"",'03.Muestra'!$E38)</f>
        <v/>
      </c>
      <c r="D391" s="99" t="str">
        <f aca="false">IF(AND(B391&lt;&gt;"",C391&lt;&gt;""),"N/T","")</f>
        <v/>
      </c>
      <c r="E391" s="73" t="str">
        <f aca="false">IF(D391&lt;&gt;"",IF(AND(B391&lt;&gt;"",C391&lt;&gt;""),"","ERR"),"")</f>
        <v/>
      </c>
      <c r="F391" s="111"/>
      <c r="G391" s="16"/>
      <c r="H391" s="16"/>
      <c r="I391" s="16"/>
      <c r="J391" s="16"/>
      <c r="K391" s="16"/>
      <c r="L391" s="16"/>
      <c r="M391" s="16"/>
      <c r="N391" s="16"/>
      <c r="O391" s="16"/>
      <c r="P391" s="16"/>
      <c r="Q391" s="16"/>
      <c r="R391" s="16"/>
      <c r="S391" s="16"/>
      <c r="T391" s="16"/>
      <c r="U391" s="16"/>
      <c r="V391" s="16"/>
      <c r="W391" s="16"/>
      <c r="X391" s="16"/>
      <c r="Y391" s="16"/>
    </row>
    <row r="392" customFormat="false" ht="12" hidden="false" customHeight="true" outlineLevel="0" collapsed="false">
      <c r="B392" s="98" t="str">
        <f aca="false">IF( ISBLANK('03.Muestra'!$C39),"",'03.Muestra'!$C39)</f>
        <v/>
      </c>
      <c r="C392" s="98" t="str">
        <f aca="false">IF( ISBLANK('03.Muestra'!$E39),"",'03.Muestra'!$E39)</f>
        <v/>
      </c>
      <c r="D392" s="99" t="str">
        <f aca="false">IF(AND(B392&lt;&gt;"",C392&lt;&gt;""),"N/T","")</f>
        <v/>
      </c>
      <c r="E392" s="73" t="str">
        <f aca="false">IF(D392&lt;&gt;"",IF(AND(B392&lt;&gt;"",C392&lt;&gt;""),"","ERR"),"")</f>
        <v/>
      </c>
      <c r="F392" s="111"/>
      <c r="G392" s="16"/>
      <c r="H392" s="16"/>
      <c r="I392" s="16"/>
      <c r="J392" s="16"/>
      <c r="K392" s="16"/>
      <c r="L392" s="16"/>
      <c r="M392" s="16"/>
      <c r="N392" s="16"/>
      <c r="O392" s="16"/>
      <c r="P392" s="16"/>
      <c r="Q392" s="16"/>
      <c r="R392" s="16"/>
      <c r="S392" s="16"/>
      <c r="T392" s="16"/>
      <c r="U392" s="16"/>
      <c r="V392" s="16"/>
      <c r="W392" s="16"/>
      <c r="X392" s="16"/>
      <c r="Y392" s="16"/>
    </row>
    <row r="393" customFormat="false" ht="12" hidden="false" customHeight="true" outlineLevel="0" collapsed="false">
      <c r="B393" s="98" t="str">
        <f aca="false">IF( ISBLANK('03.Muestra'!$C40),"",'03.Muestra'!$C40)</f>
        <v/>
      </c>
      <c r="C393" s="98" t="str">
        <f aca="false">IF( ISBLANK('03.Muestra'!$E40),"",'03.Muestra'!$E40)</f>
        <v/>
      </c>
      <c r="D393" s="99" t="str">
        <f aca="false">IF(AND(B393&lt;&gt;"",C393&lt;&gt;""),"N/T","")</f>
        <v/>
      </c>
      <c r="E393" s="73" t="str">
        <f aca="false">IF(D393&lt;&gt;"",IF(AND(B393&lt;&gt;"",C393&lt;&gt;""),"","ERR"),"")</f>
        <v/>
      </c>
      <c r="F393" s="111"/>
      <c r="G393" s="16"/>
      <c r="H393" s="16"/>
      <c r="I393" s="16"/>
      <c r="J393" s="16"/>
      <c r="K393" s="16"/>
      <c r="L393" s="16"/>
      <c r="M393" s="16"/>
      <c r="N393" s="16"/>
      <c r="O393" s="16"/>
      <c r="P393" s="16"/>
      <c r="Q393" s="16"/>
      <c r="R393" s="16"/>
      <c r="S393" s="16"/>
      <c r="T393" s="16"/>
      <c r="U393" s="16"/>
      <c r="V393" s="16"/>
      <c r="W393" s="16"/>
      <c r="X393" s="16"/>
      <c r="Y393" s="16"/>
    </row>
    <row r="394" customFormat="false" ht="12" hidden="false" customHeight="true" outlineLevel="0" collapsed="false">
      <c r="B394" s="98" t="str">
        <f aca="false">IF( ISBLANK('03.Muestra'!$C41),"",'03.Muestra'!$C41)</f>
        <v/>
      </c>
      <c r="C394" s="98" t="str">
        <f aca="false">IF( ISBLANK('03.Muestra'!$E41),"",'03.Muestra'!$E41)</f>
        <v/>
      </c>
      <c r="D394" s="99" t="str">
        <f aca="false">IF(AND(B394&lt;&gt;"",C394&lt;&gt;""),"N/T","")</f>
        <v/>
      </c>
      <c r="E394" s="73" t="str">
        <f aca="false">IF(D394&lt;&gt;"",IF(AND(B394&lt;&gt;"",C394&lt;&gt;""),"","ERR"),"")</f>
        <v/>
      </c>
      <c r="F394" s="111"/>
      <c r="G394" s="16"/>
      <c r="H394" s="16"/>
      <c r="I394" s="16"/>
      <c r="J394" s="16"/>
      <c r="K394" s="16"/>
      <c r="L394" s="16"/>
      <c r="M394" s="16"/>
      <c r="N394" s="16"/>
      <c r="O394" s="16"/>
      <c r="P394" s="16"/>
      <c r="Q394" s="16"/>
      <c r="R394" s="16"/>
      <c r="S394" s="16"/>
      <c r="T394" s="16"/>
      <c r="U394" s="16"/>
      <c r="V394" s="16"/>
      <c r="W394" s="16"/>
      <c r="X394" s="16"/>
      <c r="Y394" s="16"/>
    </row>
    <row r="395" customFormat="false" ht="12" hidden="false" customHeight="true" outlineLevel="0" collapsed="false">
      <c r="B395" s="98" t="str">
        <f aca="false">IF( ISBLANK('03.Muestra'!$C42),"",'03.Muestra'!$C42)</f>
        <v/>
      </c>
      <c r="C395" s="98" t="str">
        <f aca="false">IF( ISBLANK('03.Muestra'!$E42),"",'03.Muestra'!$E42)</f>
        <v/>
      </c>
      <c r="D395" s="99" t="str">
        <f aca="false">IF(AND(B395&lt;&gt;"",C395&lt;&gt;""),"N/T","")</f>
        <v/>
      </c>
      <c r="E395" s="73" t="str">
        <f aca="false">IF(D395&lt;&gt;"",IF(AND(B395&lt;&gt;"",C395&lt;&gt;""),"","ERR"),"")</f>
        <v/>
      </c>
      <c r="F395" s="16"/>
      <c r="G395" s="16"/>
      <c r="H395" s="16"/>
      <c r="I395" s="16"/>
      <c r="J395" s="16"/>
      <c r="K395" s="16"/>
      <c r="L395" s="16"/>
      <c r="M395" s="16"/>
      <c r="N395" s="16"/>
      <c r="O395" s="16"/>
      <c r="P395" s="16"/>
      <c r="Q395" s="16"/>
      <c r="R395" s="16"/>
      <c r="S395" s="16"/>
      <c r="T395" s="16"/>
      <c r="U395" s="16"/>
      <c r="V395" s="16"/>
      <c r="W395" s="16"/>
      <c r="X395" s="16"/>
      <c r="Y395" s="16"/>
    </row>
    <row r="396" customFormat="false" ht="12" hidden="false" customHeight="true" outlineLevel="0" collapsed="false">
      <c r="B396" s="16"/>
      <c r="C396" s="16"/>
      <c r="D396" s="73"/>
      <c r="E396" s="73"/>
      <c r="F396" s="16"/>
      <c r="G396" s="16"/>
      <c r="H396" s="16"/>
      <c r="I396" s="16"/>
      <c r="J396" s="16"/>
      <c r="K396" s="16"/>
      <c r="L396" s="16"/>
      <c r="M396" s="16"/>
      <c r="N396" s="16"/>
      <c r="O396" s="16"/>
      <c r="P396" s="16"/>
      <c r="Q396" s="16"/>
      <c r="R396" s="16"/>
      <c r="S396" s="16"/>
      <c r="T396" s="16"/>
      <c r="U396" s="16"/>
      <c r="V396" s="16"/>
      <c r="W396" s="16"/>
      <c r="X396" s="16"/>
      <c r="Y396" s="16"/>
    </row>
    <row r="397" customFormat="false" ht="12" hidden="false" customHeight="true" outlineLevel="0" collapsed="false">
      <c r="B397" s="16"/>
      <c r="C397" s="16"/>
      <c r="D397" s="73"/>
      <c r="E397" s="94"/>
      <c r="F397" s="16"/>
      <c r="G397" s="16"/>
      <c r="H397" s="16"/>
      <c r="I397" s="16"/>
      <c r="J397" s="16"/>
      <c r="K397" s="16"/>
      <c r="L397" s="16"/>
      <c r="M397" s="16"/>
      <c r="N397" s="16"/>
      <c r="O397" s="16"/>
      <c r="P397" s="16"/>
      <c r="Q397" s="16"/>
      <c r="R397" s="16"/>
      <c r="S397" s="16"/>
      <c r="T397" s="16"/>
      <c r="U397" s="16"/>
      <c r="V397" s="16"/>
      <c r="W397" s="16"/>
      <c r="X397" s="16"/>
      <c r="Y397" s="16"/>
    </row>
    <row r="398" customFormat="false" ht="32.25" hidden="false" customHeight="true" outlineLevel="0" collapsed="false">
      <c r="B398" s="112" t="s">
        <v>140</v>
      </c>
      <c r="C398" s="96" t="s">
        <v>163</v>
      </c>
      <c r="D398" s="97" t="s">
        <v>147</v>
      </c>
      <c r="E398" s="110"/>
      <c r="F398" s="0"/>
      <c r="G398" s="0"/>
      <c r="H398" s="0"/>
      <c r="I398" s="0"/>
      <c r="J398" s="0"/>
      <c r="K398" s="16"/>
      <c r="L398" s="16"/>
      <c r="M398" s="16"/>
      <c r="N398" s="16"/>
      <c r="O398" s="16"/>
      <c r="P398" s="16"/>
      <c r="Q398" s="16"/>
      <c r="R398" s="16"/>
      <c r="S398" s="16"/>
      <c r="T398" s="16"/>
      <c r="U398" s="16"/>
      <c r="V398" s="16"/>
      <c r="W398" s="16"/>
      <c r="X398" s="16"/>
      <c r="Y398" s="16"/>
    </row>
    <row r="399" customFormat="false" ht="12" hidden="false" customHeight="true" outlineLevel="0" collapsed="false">
      <c r="B399" s="98" t="str">
        <f aca="false">IF( ISBLANK('03.Muestra'!$C8),"",'03.Muestra'!$C8)</f>
        <v>Servicio Canario de Salud</v>
      </c>
      <c r="C399" s="98" t="str">
        <f aca="false">IF( ISBLANK('03.Muestra'!$E8),"",'03.Muestra'!$E8)</f>
        <v>https://www3.gobiernodecanarias.org/sanidad/scs/</v>
      </c>
      <c r="D399" s="99" t="s">
        <v>150</v>
      </c>
      <c r="E399" s="73" t="str">
        <f aca="false">IF(D399&lt;&gt;"",IF(AND(B399&lt;&gt;"",C399&lt;&gt;""),"","ERR"),"")</f>
        <v/>
      </c>
      <c r="F399" s="100" t="str">
        <f aca="false" t="array" ref="F399:J399">TRANSPOSE('DATA - Oculta'!$U$9:$U$13)</f>
        <v>N/T</v>
      </c>
      <c r="G399" s="101" t="str">
        <v>N/D</v>
      </c>
      <c r="H399" s="102" t="str">
        <v>N/A</v>
      </c>
      <c r="I399" s="103" t="str">
        <v>Falla</v>
      </c>
      <c r="J399" s="104" t="str">
        <v>Pasa</v>
      </c>
      <c r="K399" s="105" t="s">
        <v>145</v>
      </c>
      <c r="L399" s="16"/>
      <c r="M399" s="16"/>
      <c r="N399" s="16"/>
      <c r="O399" s="16"/>
      <c r="P399" s="16"/>
      <c r="Q399" s="16"/>
      <c r="R399" s="16"/>
      <c r="S399" s="16"/>
      <c r="T399" s="16"/>
      <c r="U399" s="16"/>
      <c r="V399" s="16"/>
      <c r="W399" s="16"/>
      <c r="X399" s="16"/>
      <c r="Y399" s="16"/>
    </row>
    <row r="400" customFormat="false" ht="12" hidden="false" customHeight="true" outlineLevel="0" collapsed="false">
      <c r="B400" s="98" t="str">
        <f aca="false">IF( ISBLANK('03.Muestra'!$C9),"",'03.Muestra'!$C9)</f>
        <v>Profesionales</v>
      </c>
      <c r="C400" s="98" t="str">
        <f aca="false">IF( ISBLANK('03.Muestra'!$E9),"",'03.Muestra'!$E9)</f>
        <v>https://www3.gobiernodecanarias.org/sanidad/scs/tematica.jsp?idCarpeta=381a58ec-a15a-11e9-a502-d7333c007c29</v>
      </c>
      <c r="D400" s="99" t="s">
        <v>150</v>
      </c>
      <c r="E400" s="73" t="str">
        <f aca="false">IF(D400&lt;&gt;"",IF(AND(B400&lt;&gt;"",C400&lt;&gt;""),"","ERR"),"")</f>
        <v/>
      </c>
      <c r="F400" s="106" t="n">
        <f aca="true">COUNTIF($D399:INDIRECT("$D" &amp;  SUM(ROW()-1,'03.Muestra'!$D$45)-1),F399)</f>
        <v>0</v>
      </c>
      <c r="G400" s="106" t="n">
        <f aca="true">COUNTIF($D399:INDIRECT("$D" &amp;  SUM(ROW()-1,'03.Muestra'!$D$45)-1),G399)</f>
        <v>0</v>
      </c>
      <c r="H400" s="106" t="n">
        <f aca="true">COUNTIF($D399:INDIRECT("$D" &amp;  SUM(ROW()-1,'03.Muestra'!$D$45)-1),H399)</f>
        <v>8</v>
      </c>
      <c r="I400" s="106" t="n">
        <f aca="true">COUNTIF($D399:INDIRECT("$D" &amp;  SUM(ROW()-1,'03.Muestra'!$D$45)-1),I399)</f>
        <v>0</v>
      </c>
      <c r="J400" s="106" t="n">
        <f aca="true">COUNTIF($D399:INDIRECT("$D" &amp;  SUM(ROW()-1,'03.Muestra'!$D$45)-1),J399)</f>
        <v>2</v>
      </c>
      <c r="K400" s="106" t="n">
        <f aca="true">IF('03.Muestra'!$D$45=0,0,COUNTBLANK($D399:INDIRECT("$D" &amp;  SUM(ROW()-1,'03.Muestra'!$D$45)-1)))</f>
        <v>0</v>
      </c>
      <c r="L400" s="16"/>
      <c r="M400" s="16"/>
      <c r="N400" s="16"/>
      <c r="O400" s="16"/>
      <c r="P400" s="16"/>
      <c r="Q400" s="16"/>
      <c r="R400" s="16"/>
      <c r="S400" s="16"/>
      <c r="T400" s="16"/>
      <c r="U400" s="16"/>
      <c r="V400" s="16"/>
      <c r="W400" s="16"/>
      <c r="X400" s="16"/>
      <c r="Y400" s="16"/>
    </row>
    <row r="401" customFormat="false" ht="12" hidden="false" customHeight="true" outlineLevel="0" collapsed="false">
      <c r="B401" s="98" t="str">
        <f aca="false">IF( ISBLANK('03.Muestra'!$C10),"",'03.Muestra'!$C10)</f>
        <v>Vacunación frente Covid-19</v>
      </c>
      <c r="C401" s="98" t="str">
        <f aca="false">IF( ISBLANK('03.Muestra'!$E10),"",'03.Muestra'!$E10)</f>
        <v>https://www3.gobiernodecanarias.org/sanidad/scs/contenidoGenerico.jsp?idDocument=c6332147-5728-11eb-8a2c-c902a217e6a5&amp;idCarpeta=e01092c2-7d66-11ea-871d-cb574c2473a4</v>
      </c>
      <c r="D401" s="99" t="s">
        <v>150</v>
      </c>
      <c r="E401" s="73" t="str">
        <f aca="false">IF(D401&lt;&gt;"",IF(AND(B401&lt;&gt;"",C401&lt;&gt;""),"","ERR"),"")</f>
        <v/>
      </c>
      <c r="F401" s="0"/>
      <c r="G401" s="16"/>
      <c r="H401" s="16"/>
      <c r="I401" s="16"/>
      <c r="J401" s="16"/>
      <c r="K401" s="16"/>
      <c r="L401" s="16"/>
      <c r="M401" s="16"/>
      <c r="N401" s="16"/>
      <c r="O401" s="16"/>
      <c r="P401" s="16"/>
      <c r="Q401" s="16"/>
      <c r="R401" s="16"/>
      <c r="S401" s="16"/>
      <c r="T401" s="16"/>
      <c r="U401" s="16"/>
      <c r="V401" s="16"/>
      <c r="W401" s="16"/>
      <c r="X401" s="16"/>
      <c r="Y401" s="16"/>
    </row>
    <row r="402" customFormat="false" ht="12" hidden="false" customHeight="true" outlineLevel="0" collapsed="false">
      <c r="B402" s="98" t="str">
        <f aca="false">IF( ISBLANK('03.Muestra'!$C11),"",'03.Muestra'!$C11)</f>
        <v>SCS-Registro de centros</v>
      </c>
      <c r="C402" s="98" t="str">
        <f aca="false">IF( ISBLANK('03.Muestra'!$E11),"",'03.Muestra'!$E11)</f>
        <v>https://www3.gobiernodecanarias.org/sanidad/scs/RegistroCentros/DoLoad</v>
      </c>
      <c r="D402" s="99" t="s">
        <v>138</v>
      </c>
      <c r="E402" s="73" t="str">
        <f aca="false">IF(D402&lt;&gt;"",IF(AND(B402&lt;&gt;"",C402&lt;&gt;""),"","ERR"),"")</f>
        <v/>
      </c>
      <c r="F402" s="0"/>
      <c r="G402" s="16"/>
      <c r="H402" s="16"/>
      <c r="I402" s="16"/>
      <c r="J402" s="16"/>
      <c r="K402" s="16"/>
      <c r="L402" s="16"/>
      <c r="M402" s="16"/>
      <c r="N402" s="16"/>
      <c r="O402" s="16"/>
      <c r="P402" s="16"/>
      <c r="Q402" s="16"/>
      <c r="R402" s="16"/>
      <c r="S402" s="16"/>
      <c r="T402" s="16"/>
      <c r="U402" s="16"/>
      <c r="V402" s="16"/>
      <c r="W402" s="16"/>
      <c r="X402" s="16"/>
      <c r="Y402" s="16"/>
    </row>
    <row r="403" customFormat="false" ht="12" hidden="false" customHeight="true" outlineLevel="0" collapsed="false">
      <c r="B403" s="98" t="str">
        <f aca="false">IF( ISBLANK('03.Muestra'!$C12),"",'03.Muestra'!$C12)</f>
        <v>MiAutoTestCovid</v>
      </c>
      <c r="C403" s="98" t="str">
        <f aca="false">IF( ISBLANK('03.Muestra'!$E12),"",'03.Muestra'!$E12)</f>
        <v>https://www3.gobiernodecanarias.org/sanidad/scs/Miautotestcovid/</v>
      </c>
      <c r="D403" s="99" t="s">
        <v>150</v>
      </c>
      <c r="E403" s="73" t="str">
        <f aca="false">IF(D403&lt;&gt;"",IF(AND(B403&lt;&gt;"",C403&lt;&gt;""),"","ERR"),"")</f>
        <v/>
      </c>
      <c r="F403" s="0"/>
      <c r="G403" s="16"/>
      <c r="H403" s="16"/>
      <c r="I403" s="16"/>
      <c r="J403" s="16"/>
      <c r="K403" s="16"/>
      <c r="L403" s="16"/>
      <c r="M403" s="16"/>
      <c r="N403" s="16"/>
      <c r="O403" s="16"/>
      <c r="P403" s="16"/>
      <c r="Q403" s="16"/>
      <c r="R403" s="16"/>
      <c r="S403" s="16"/>
      <c r="T403" s="16"/>
      <c r="U403" s="16"/>
      <c r="V403" s="16"/>
      <c r="W403" s="16"/>
      <c r="X403" s="16"/>
      <c r="Y403" s="16"/>
    </row>
    <row r="404" customFormat="false" ht="12" hidden="false" customHeight="true" outlineLevel="0" collapsed="false">
      <c r="B404" s="98" t="str">
        <f aca="false">IF( ISBLANK('03.Muestra'!$C13),"",'03.Muestra'!$C13)</f>
        <v>Informes epidemiológicos</v>
      </c>
      <c r="C404" s="98" t="str">
        <f aca="false">IF( ISBLANK('03.Muestra'!$E13),"",'03.Muestra'!$E13)</f>
        <v>https://www3.gobiernodecanarias.org/sanidad/scs/contenidoGenerico.jsp?idDocument=83670f95-f738-11ea-8b38-0997195c2925&amp;idCarpeta=e01092c2-7d66-11ea-871d-cb574c2473a4</v>
      </c>
      <c r="D404" s="99" t="s">
        <v>150</v>
      </c>
      <c r="E404" s="73" t="str">
        <f aca="false">IF(D404&lt;&gt;"",IF(AND(B404&lt;&gt;"",C404&lt;&gt;""),"","ERR"),"")</f>
        <v/>
      </c>
      <c r="F404" s="0"/>
      <c r="G404" s="16"/>
      <c r="H404" s="16"/>
      <c r="I404" s="16"/>
      <c r="J404" s="16"/>
      <c r="K404" s="16"/>
      <c r="L404" s="16"/>
      <c r="M404" s="16"/>
      <c r="N404" s="16"/>
      <c r="O404" s="16"/>
      <c r="P404" s="16"/>
      <c r="Q404" s="16"/>
      <c r="R404" s="16"/>
      <c r="S404" s="16"/>
      <c r="T404" s="16"/>
      <c r="U404" s="16"/>
      <c r="V404" s="16"/>
      <c r="W404" s="16"/>
      <c r="X404" s="16"/>
      <c r="Y404" s="16"/>
    </row>
    <row r="405" customFormat="false" ht="12" hidden="false" customHeight="true" outlineLevel="0" collapsed="false">
      <c r="B405" s="98" t="str">
        <f aca="false">IF( ISBLANK('03.Muestra'!$C14),"",'03.Muestra'!$C14)</f>
        <v>Mapa Sanitario</v>
      </c>
      <c r="C405" s="98" t="str">
        <f aca="false">IF( ISBLANK('03.Muestra'!$E14),"",'03.Muestra'!$E14)</f>
        <v>https://www3.gobiernodecanarias.org/sanidad/scs/mapa.jsp?idDocument=f1272534-b1e0-11e0-8086-e35e241032d3&amp;idCarpeta=75cf3520-ab2b-11dd-970d-d73a0633ac17</v>
      </c>
      <c r="D405" s="99" t="s">
        <v>150</v>
      </c>
      <c r="E405" s="73" t="str">
        <f aca="false">IF(D405&lt;&gt;"",IF(AND(B405&lt;&gt;"",C405&lt;&gt;""),"","ERR"),"")</f>
        <v/>
      </c>
      <c r="F405" s="16"/>
      <c r="G405" s="16"/>
      <c r="H405" s="16"/>
      <c r="I405" s="16"/>
      <c r="J405" s="16"/>
      <c r="K405" s="16"/>
      <c r="L405" s="16"/>
      <c r="M405" s="16"/>
      <c r="N405" s="16"/>
      <c r="O405" s="16"/>
      <c r="P405" s="16"/>
      <c r="Q405" s="16"/>
      <c r="R405" s="16"/>
      <c r="S405" s="16"/>
      <c r="T405" s="16"/>
      <c r="U405" s="16"/>
      <c r="V405" s="16"/>
      <c r="W405" s="16"/>
      <c r="X405" s="16"/>
      <c r="Y405" s="16"/>
    </row>
    <row r="406" customFormat="false" ht="12" hidden="false" customHeight="true" outlineLevel="0" collapsed="false">
      <c r="B406" s="98" t="str">
        <f aca="false">IF( ISBLANK('03.Muestra'!$C15),"",'03.Muestra'!$C15)</f>
        <v>gaptfformacion</v>
      </c>
      <c r="C406" s="98" t="str">
        <f aca="false">IF( ISBLANK('03.Muestra'!$E15),"",'03.Muestra'!$E15)</f>
        <v>https://www3.gobiernodecanarias.org/scs/gaptfformacion/</v>
      </c>
      <c r="D406" s="99" t="s">
        <v>138</v>
      </c>
      <c r="E406" s="73" t="str">
        <f aca="false">IF(D406&lt;&gt;"",IF(AND(B406&lt;&gt;"",C406&lt;&gt;""),"","ERR"),"")</f>
        <v/>
      </c>
      <c r="F406" s="16"/>
      <c r="G406" s="16"/>
      <c r="H406" s="16"/>
      <c r="I406" s="16"/>
      <c r="J406" s="16"/>
      <c r="K406" s="16"/>
      <c r="L406" s="16"/>
      <c r="M406" s="16"/>
      <c r="N406" s="16"/>
      <c r="O406" s="16"/>
      <c r="P406" s="16"/>
      <c r="Q406" s="16"/>
      <c r="R406" s="16"/>
      <c r="S406" s="16"/>
      <c r="T406" s="16"/>
      <c r="U406" s="16"/>
      <c r="V406" s="16"/>
      <c r="W406" s="16"/>
      <c r="X406" s="16"/>
      <c r="Y406" s="16"/>
    </row>
    <row r="407" customFormat="false" ht="12" hidden="false" customHeight="true" outlineLevel="0" collapsed="false">
      <c r="B407" s="98" t="str">
        <f aca="false">IF( ISBLANK('03.Muestra'!$C16),"",'03.Muestra'!$C16)</f>
        <v>Tarjeta Sanitaria</v>
      </c>
      <c r="C407" s="98" t="str">
        <f aca="false">IF( ISBLANK('03.Muestra'!$E16),"",'03.Muestra'!$E16)</f>
        <v>https://www3.gobiernodecanarias.org/sanidad/scs/contenidoGenerico.jsp?idDocument=9090ca1f-a9bb-11de-ae50-15aa3b9230b7&amp;idCarpeta=ae273cd1-b385-11e9-82f7-8d5cff9227e6</v>
      </c>
      <c r="D407" s="99" t="s">
        <v>150</v>
      </c>
      <c r="E407" s="73" t="str">
        <f aca="false">IF(D407&lt;&gt;"",IF(AND(B407&lt;&gt;"",C407&lt;&gt;""),"","ERR"),"")</f>
        <v/>
      </c>
      <c r="F407" s="16"/>
      <c r="G407" s="16"/>
      <c r="H407" s="16"/>
      <c r="I407" s="16"/>
      <c r="J407" s="16"/>
      <c r="K407" s="16"/>
      <c r="L407" s="16"/>
      <c r="M407" s="16"/>
      <c r="N407" s="16"/>
      <c r="O407" s="16"/>
      <c r="P407" s="16"/>
      <c r="Q407" s="16"/>
      <c r="R407" s="16"/>
      <c r="S407" s="16"/>
      <c r="T407" s="16"/>
      <c r="U407" s="16"/>
      <c r="V407" s="16"/>
      <c r="W407" s="16"/>
      <c r="X407" s="16"/>
      <c r="Y407" s="16"/>
    </row>
    <row r="408" customFormat="false" ht="12" hidden="false" customHeight="true" outlineLevel="0" collapsed="false">
      <c r="B408" s="98" t="str">
        <f aca="false">IF( ISBLANK('03.Muestra'!$C17),"",'03.Muestra'!$C17)</f>
        <v>Mapa Playas</v>
      </c>
      <c r="C408" s="98" t="str">
        <f aca="false">IF( ISBLANK('03.Muestra'!$E17),"",'03.Muestra'!$E17)</f>
        <v>https://www3.gobiernodecanarias.org/sanidad/scs/mapa.jsp?idDocument=0200b78a-a2fa-11e0-9610-f1717f4d08a3&amp;idCarpeta=75cf3520-ab2b-11dd-970d-d73a0633ac17</v>
      </c>
      <c r="D408" s="99" t="s">
        <v>150</v>
      </c>
      <c r="E408" s="73" t="str">
        <f aca="false">IF(D408&lt;&gt;"",IF(AND(B408&lt;&gt;"",C408&lt;&gt;""),"","ERR"),"")</f>
        <v/>
      </c>
      <c r="F408" s="16"/>
      <c r="G408" s="16"/>
      <c r="H408" s="16"/>
      <c r="I408" s="16"/>
      <c r="J408" s="16"/>
      <c r="K408" s="16"/>
      <c r="L408" s="16"/>
      <c r="M408" s="16"/>
      <c r="N408" s="16"/>
      <c r="O408" s="16"/>
      <c r="P408" s="16"/>
      <c r="Q408" s="16"/>
      <c r="R408" s="16"/>
      <c r="S408" s="16"/>
      <c r="T408" s="16"/>
      <c r="U408" s="16"/>
      <c r="V408" s="16"/>
      <c r="W408" s="16"/>
      <c r="X408" s="16"/>
      <c r="Y408" s="16"/>
    </row>
    <row r="409" customFormat="false" ht="12" hidden="false" customHeight="true" outlineLevel="0" collapsed="false">
      <c r="B409" s="98" t="str">
        <f aca="false">IF( ISBLANK('03.Muestra'!$C18),"",'03.Muestra'!$C18)</f>
        <v/>
      </c>
      <c r="C409" s="98" t="str">
        <f aca="false">IF( ISBLANK('03.Muestra'!$E18),"",'03.Muestra'!$E18)</f>
        <v/>
      </c>
      <c r="D409" s="99" t="str">
        <f aca="false">IF(AND(B409&lt;&gt;"",C409&lt;&gt;""),"N/T","")</f>
        <v/>
      </c>
      <c r="E409" s="73" t="str">
        <f aca="false">IF(D409&lt;&gt;"",IF(AND(B409&lt;&gt;"",C409&lt;&gt;""),"","ERR"),"")</f>
        <v/>
      </c>
      <c r="F409" s="16"/>
      <c r="G409" s="16"/>
      <c r="H409" s="16"/>
      <c r="I409" s="16"/>
      <c r="J409" s="16"/>
      <c r="K409" s="16"/>
      <c r="L409" s="16"/>
      <c r="M409" s="16"/>
      <c r="N409" s="16"/>
      <c r="O409" s="16"/>
      <c r="P409" s="16"/>
      <c r="Q409" s="16"/>
      <c r="R409" s="16"/>
      <c r="S409" s="16"/>
      <c r="T409" s="16"/>
      <c r="U409" s="16"/>
      <c r="V409" s="16"/>
      <c r="W409" s="16"/>
      <c r="X409" s="16"/>
      <c r="Y409" s="16"/>
    </row>
    <row r="410" customFormat="false" ht="12" hidden="false" customHeight="true" outlineLevel="0" collapsed="false">
      <c r="B410" s="98" t="str">
        <f aca="false">IF( ISBLANK('03.Muestra'!$C19),"",'03.Muestra'!$C19)</f>
        <v/>
      </c>
      <c r="C410" s="98" t="str">
        <f aca="false">IF( ISBLANK('03.Muestra'!$E19),"",'03.Muestra'!$E19)</f>
        <v/>
      </c>
      <c r="D410" s="99" t="str">
        <f aca="false">IF(AND(B410&lt;&gt;"",C410&lt;&gt;""),"N/T","")</f>
        <v/>
      </c>
      <c r="E410" s="73" t="str">
        <f aca="false">IF(D410&lt;&gt;"",IF(AND(B410&lt;&gt;"",C410&lt;&gt;""),"","ERR"),"")</f>
        <v/>
      </c>
      <c r="F410" s="16"/>
      <c r="G410" s="16"/>
      <c r="H410" s="16"/>
      <c r="I410" s="16"/>
      <c r="J410" s="16"/>
      <c r="K410" s="16"/>
      <c r="L410" s="16"/>
      <c r="M410" s="16"/>
      <c r="N410" s="16"/>
      <c r="O410" s="16"/>
      <c r="P410" s="16"/>
      <c r="Q410" s="16"/>
      <c r="R410" s="16"/>
      <c r="S410" s="16"/>
      <c r="T410" s="16"/>
      <c r="U410" s="16"/>
      <c r="V410" s="16"/>
      <c r="W410" s="16"/>
      <c r="X410" s="16"/>
      <c r="Y410" s="16"/>
    </row>
    <row r="411" customFormat="false" ht="14" hidden="false" customHeight="true" outlineLevel="0" collapsed="false">
      <c r="B411" s="98" t="str">
        <f aca="false">IF( ISBLANK('03.Muestra'!$C20),"",'03.Muestra'!$C20)</f>
        <v/>
      </c>
      <c r="C411" s="98" t="str">
        <f aca="false">IF( ISBLANK('03.Muestra'!$E20),"",'03.Muestra'!$E20)</f>
        <v/>
      </c>
      <c r="D411" s="99" t="str">
        <f aca="false">IF(AND(B411&lt;&gt;"",C411&lt;&gt;""),"N/T","")</f>
        <v/>
      </c>
      <c r="E411" s="73" t="str">
        <f aca="false">IF(D411&lt;&gt;"",IF(AND(B411&lt;&gt;"",C411&lt;&gt;""),"","ERR"),"")</f>
        <v/>
      </c>
      <c r="F411" s="16"/>
      <c r="G411" s="16"/>
      <c r="H411" s="16"/>
      <c r="I411" s="16"/>
      <c r="J411" s="16"/>
      <c r="K411" s="16"/>
      <c r="L411" s="16"/>
      <c r="M411" s="16"/>
      <c r="N411" s="16"/>
      <c r="O411" s="16"/>
      <c r="P411" s="16"/>
      <c r="Q411" s="16"/>
      <c r="R411" s="16"/>
      <c r="S411" s="16"/>
      <c r="T411" s="16"/>
      <c r="U411" s="16"/>
      <c r="V411" s="16"/>
      <c r="W411" s="16"/>
      <c r="X411" s="16"/>
      <c r="Y411" s="16"/>
    </row>
    <row r="412" customFormat="false" ht="14" hidden="false" customHeight="true" outlineLevel="0" collapsed="false">
      <c r="B412" s="98" t="str">
        <f aca="false">IF( ISBLANK('03.Muestra'!$C21),"",'03.Muestra'!$C21)</f>
        <v/>
      </c>
      <c r="C412" s="98" t="str">
        <f aca="false">IF( ISBLANK('03.Muestra'!$E21),"",'03.Muestra'!$E21)</f>
        <v/>
      </c>
      <c r="D412" s="99" t="str">
        <f aca="false">IF(AND(B412&lt;&gt;"",C412&lt;&gt;""),"N/T","")</f>
        <v/>
      </c>
      <c r="E412" s="73" t="str">
        <f aca="false">IF(D412&lt;&gt;"",IF(AND(B412&lt;&gt;"",C412&lt;&gt;""),"","ERR"),"")</f>
        <v/>
      </c>
      <c r="F412" s="16"/>
      <c r="G412" s="16"/>
      <c r="H412" s="16"/>
      <c r="I412" s="16"/>
      <c r="J412" s="16"/>
      <c r="K412" s="16"/>
      <c r="L412" s="16"/>
      <c r="M412" s="16"/>
      <c r="N412" s="16"/>
      <c r="O412" s="16"/>
      <c r="P412" s="16"/>
      <c r="Q412" s="16"/>
      <c r="R412" s="16"/>
      <c r="S412" s="16"/>
      <c r="T412" s="16"/>
      <c r="U412" s="16"/>
      <c r="V412" s="16"/>
      <c r="W412" s="16"/>
      <c r="X412" s="16"/>
      <c r="Y412" s="16"/>
    </row>
    <row r="413" customFormat="false" ht="14" hidden="false" customHeight="true" outlineLevel="0" collapsed="false">
      <c r="B413" s="98" t="str">
        <f aca="false">IF( ISBLANK('03.Muestra'!$C22),"",'03.Muestra'!$C22)</f>
        <v/>
      </c>
      <c r="C413" s="98" t="str">
        <f aca="false">IF( ISBLANK('03.Muestra'!$E22),"",'03.Muestra'!$E22)</f>
        <v/>
      </c>
      <c r="D413" s="99" t="str">
        <f aca="false">IF(AND(B413&lt;&gt;"",C413&lt;&gt;""),"N/T","")</f>
        <v/>
      </c>
      <c r="E413" s="73" t="str">
        <f aca="false">IF(D413&lt;&gt;"",IF(AND(B413&lt;&gt;"",C413&lt;&gt;""),"","ERR"),"")</f>
        <v/>
      </c>
      <c r="F413" s="16"/>
      <c r="G413" s="16"/>
      <c r="H413" s="16"/>
      <c r="I413" s="16"/>
      <c r="J413" s="16"/>
      <c r="K413" s="16"/>
      <c r="L413" s="16"/>
      <c r="M413" s="16"/>
      <c r="N413" s="16"/>
      <c r="O413" s="16"/>
      <c r="P413" s="16"/>
      <c r="Q413" s="16"/>
      <c r="R413" s="16"/>
      <c r="S413" s="16"/>
      <c r="T413" s="16"/>
      <c r="U413" s="16"/>
      <c r="V413" s="16"/>
      <c r="W413" s="16"/>
      <c r="X413" s="16"/>
      <c r="Y413" s="16"/>
    </row>
    <row r="414" customFormat="false" ht="14" hidden="false" customHeight="true" outlineLevel="0" collapsed="false">
      <c r="B414" s="98" t="str">
        <f aca="false">IF( ISBLANK('03.Muestra'!$C23),"",'03.Muestra'!$C23)</f>
        <v/>
      </c>
      <c r="C414" s="98" t="str">
        <f aca="false">IF( ISBLANK('03.Muestra'!$E23),"",'03.Muestra'!$E23)</f>
        <v/>
      </c>
      <c r="D414" s="99" t="str">
        <f aca="false">IF(AND(B414&lt;&gt;"",C414&lt;&gt;""),"N/T","")</f>
        <v/>
      </c>
      <c r="E414" s="73" t="str">
        <f aca="false">IF(D414&lt;&gt;"",IF(AND(B414&lt;&gt;"",C414&lt;&gt;""),"","ERR"),"")</f>
        <v/>
      </c>
      <c r="F414" s="16"/>
      <c r="G414" s="16"/>
      <c r="H414" s="16"/>
      <c r="I414" s="16"/>
      <c r="J414" s="16"/>
      <c r="K414" s="16"/>
      <c r="L414" s="16"/>
      <c r="M414" s="16"/>
      <c r="N414" s="16"/>
      <c r="O414" s="16"/>
      <c r="P414" s="16"/>
      <c r="Q414" s="16"/>
      <c r="R414" s="16"/>
      <c r="S414" s="16"/>
      <c r="T414" s="16"/>
      <c r="U414" s="16"/>
      <c r="V414" s="16"/>
      <c r="W414" s="16"/>
      <c r="X414" s="16"/>
      <c r="Y414" s="16"/>
    </row>
    <row r="415" customFormat="false" ht="14" hidden="false" customHeight="true" outlineLevel="0" collapsed="false">
      <c r="B415" s="98" t="str">
        <f aca="false">IF( ISBLANK('03.Muestra'!$C24),"",'03.Muestra'!$C24)</f>
        <v/>
      </c>
      <c r="C415" s="98" t="str">
        <f aca="false">IF( ISBLANK('03.Muestra'!$E24),"",'03.Muestra'!$E24)</f>
        <v/>
      </c>
      <c r="D415" s="99" t="str">
        <f aca="false">IF(AND(B415&lt;&gt;"",C415&lt;&gt;""),"N/T","")</f>
        <v/>
      </c>
      <c r="E415" s="73" t="str">
        <f aca="false">IF(D415&lt;&gt;"",IF(AND(B415&lt;&gt;"",C415&lt;&gt;""),"","ERR"),"")</f>
        <v/>
      </c>
      <c r="F415" s="16"/>
      <c r="G415" s="16"/>
      <c r="H415" s="16"/>
      <c r="I415" s="16"/>
      <c r="J415" s="16"/>
      <c r="K415" s="16"/>
      <c r="L415" s="16"/>
      <c r="M415" s="16"/>
      <c r="N415" s="16"/>
      <c r="O415" s="16"/>
      <c r="P415" s="16"/>
      <c r="Q415" s="16"/>
      <c r="R415" s="16"/>
      <c r="S415" s="16"/>
      <c r="T415" s="16"/>
      <c r="U415" s="16"/>
      <c r="V415" s="16"/>
      <c r="W415" s="16"/>
      <c r="X415" s="16"/>
      <c r="Y415" s="16"/>
    </row>
    <row r="416" customFormat="false" ht="14" hidden="false" customHeight="true" outlineLevel="0" collapsed="false">
      <c r="B416" s="98" t="str">
        <f aca="false">IF( ISBLANK('03.Muestra'!$C25),"",'03.Muestra'!$C25)</f>
        <v/>
      </c>
      <c r="C416" s="98" t="str">
        <f aca="false">IF( ISBLANK('03.Muestra'!$E25),"",'03.Muestra'!$E25)</f>
        <v/>
      </c>
      <c r="D416" s="99" t="str">
        <f aca="false">IF(AND(B416&lt;&gt;"",C416&lt;&gt;""),"N/T","")</f>
        <v/>
      </c>
      <c r="E416" s="73" t="str">
        <f aca="false">IF(D416&lt;&gt;"",IF(AND(B416&lt;&gt;"",C416&lt;&gt;""),"","ERR"),"")</f>
        <v/>
      </c>
      <c r="F416" s="16"/>
      <c r="G416" s="16"/>
      <c r="H416" s="16"/>
      <c r="I416" s="16"/>
      <c r="J416" s="16"/>
      <c r="K416" s="16"/>
      <c r="L416" s="16"/>
      <c r="M416" s="16"/>
      <c r="N416" s="16"/>
      <c r="O416" s="16"/>
      <c r="P416" s="16"/>
      <c r="Q416" s="16"/>
      <c r="R416" s="16"/>
      <c r="S416" s="16"/>
      <c r="T416" s="16"/>
      <c r="U416" s="16"/>
      <c r="V416" s="16"/>
      <c r="W416" s="16"/>
      <c r="X416" s="16"/>
      <c r="Y416" s="16"/>
    </row>
    <row r="417" customFormat="false" ht="14" hidden="false" customHeight="true" outlineLevel="0" collapsed="false">
      <c r="B417" s="98" t="str">
        <f aca="false">IF( ISBLANK('03.Muestra'!$C26),"",'03.Muestra'!$C26)</f>
        <v/>
      </c>
      <c r="C417" s="98" t="str">
        <f aca="false">IF( ISBLANK('03.Muestra'!$E26),"",'03.Muestra'!$E26)</f>
        <v/>
      </c>
      <c r="D417" s="99" t="str">
        <f aca="false">IF(AND(B417&lt;&gt;"",C417&lt;&gt;""),"N/T","")</f>
        <v/>
      </c>
      <c r="E417" s="73" t="str">
        <f aca="false">IF(D417&lt;&gt;"",IF(AND(B417&lt;&gt;"",C417&lt;&gt;""),"","ERR"),"")</f>
        <v/>
      </c>
      <c r="F417" s="16"/>
      <c r="G417" s="16"/>
      <c r="H417" s="16"/>
      <c r="I417" s="16"/>
      <c r="J417" s="16"/>
      <c r="K417" s="16"/>
      <c r="L417" s="16"/>
      <c r="M417" s="16"/>
      <c r="N417" s="16"/>
      <c r="O417" s="16"/>
      <c r="P417" s="16"/>
      <c r="Q417" s="16"/>
      <c r="R417" s="16"/>
      <c r="S417" s="16"/>
      <c r="T417" s="16"/>
      <c r="U417" s="16"/>
      <c r="V417" s="16"/>
      <c r="W417" s="16"/>
      <c r="X417" s="16"/>
      <c r="Y417" s="16"/>
    </row>
    <row r="418" customFormat="false" ht="14" hidden="false" customHeight="true" outlineLevel="0" collapsed="false">
      <c r="B418" s="98" t="str">
        <f aca="false">IF( ISBLANK('03.Muestra'!$C27),"",'03.Muestra'!$C27)</f>
        <v/>
      </c>
      <c r="C418" s="98" t="str">
        <f aca="false">IF( ISBLANK('03.Muestra'!$E27),"",'03.Muestra'!$E27)</f>
        <v/>
      </c>
      <c r="D418" s="99" t="str">
        <f aca="false">IF(AND(B418&lt;&gt;"",C418&lt;&gt;""),"N/T","")</f>
        <v/>
      </c>
      <c r="E418" s="73" t="str">
        <f aca="false">IF(D418&lt;&gt;"",IF(AND(B418&lt;&gt;"",C418&lt;&gt;""),"","ERR"),"")</f>
        <v/>
      </c>
      <c r="F418" s="16"/>
      <c r="G418" s="16"/>
      <c r="H418" s="16"/>
      <c r="I418" s="16"/>
      <c r="J418" s="16"/>
      <c r="K418" s="16"/>
      <c r="L418" s="16"/>
      <c r="M418" s="16"/>
      <c r="N418" s="16"/>
      <c r="O418" s="16"/>
      <c r="P418" s="16"/>
      <c r="Q418" s="16"/>
      <c r="R418" s="16"/>
      <c r="S418" s="16"/>
      <c r="T418" s="16"/>
      <c r="U418" s="16"/>
      <c r="V418" s="16"/>
      <c r="W418" s="16"/>
      <c r="X418" s="16"/>
      <c r="Y418" s="16"/>
    </row>
    <row r="419" customFormat="false" ht="14" hidden="false" customHeight="true" outlineLevel="0" collapsed="false">
      <c r="B419" s="98" t="str">
        <f aca="false">IF( ISBLANK('03.Muestra'!$C28),"",'03.Muestra'!$C28)</f>
        <v/>
      </c>
      <c r="C419" s="98" t="str">
        <f aca="false">IF( ISBLANK('03.Muestra'!$E28),"",'03.Muestra'!$E28)</f>
        <v/>
      </c>
      <c r="D419" s="99" t="str">
        <f aca="false">IF(AND(B419&lt;&gt;"",C419&lt;&gt;""),"N/T","")</f>
        <v/>
      </c>
      <c r="E419" s="73" t="str">
        <f aca="false">IF(D419&lt;&gt;"",IF(AND(B419&lt;&gt;"",C419&lt;&gt;""),"","ERR"),"")</f>
        <v/>
      </c>
      <c r="F419" s="16"/>
      <c r="G419" s="16"/>
      <c r="H419" s="16"/>
      <c r="I419" s="16"/>
      <c r="J419" s="16"/>
      <c r="K419" s="16"/>
      <c r="L419" s="16"/>
      <c r="M419" s="16"/>
      <c r="N419" s="16"/>
      <c r="O419" s="16"/>
      <c r="P419" s="16"/>
      <c r="Q419" s="16"/>
      <c r="R419" s="16"/>
      <c r="S419" s="16"/>
      <c r="T419" s="16"/>
      <c r="U419" s="16"/>
      <c r="V419" s="16"/>
      <c r="W419" s="16"/>
      <c r="X419" s="16"/>
      <c r="Y419" s="16"/>
    </row>
    <row r="420" customFormat="false" ht="14" hidden="false" customHeight="true" outlineLevel="0" collapsed="false">
      <c r="B420" s="98" t="str">
        <f aca="false">IF( ISBLANK('03.Muestra'!$C29),"",'03.Muestra'!$C29)</f>
        <v/>
      </c>
      <c r="C420" s="98" t="str">
        <f aca="false">IF( ISBLANK('03.Muestra'!$E29),"",'03.Muestra'!$E29)</f>
        <v/>
      </c>
      <c r="D420" s="99" t="str">
        <f aca="false">IF(AND(B420&lt;&gt;"",C420&lt;&gt;""),"N/T","")</f>
        <v/>
      </c>
      <c r="E420" s="73" t="str">
        <f aca="false">IF(D420&lt;&gt;"",IF(AND(B420&lt;&gt;"",C420&lt;&gt;""),"","ERR"),"")</f>
        <v/>
      </c>
      <c r="F420" s="16"/>
      <c r="G420" s="16"/>
      <c r="H420" s="16"/>
      <c r="I420" s="16"/>
      <c r="J420" s="16"/>
      <c r="K420" s="16"/>
      <c r="L420" s="16"/>
      <c r="M420" s="16"/>
      <c r="N420" s="16"/>
      <c r="O420" s="16"/>
      <c r="P420" s="16"/>
      <c r="Q420" s="16"/>
      <c r="R420" s="16"/>
      <c r="S420" s="16"/>
      <c r="T420" s="16"/>
      <c r="U420" s="16"/>
      <c r="V420" s="16"/>
      <c r="W420" s="16"/>
      <c r="X420" s="16"/>
      <c r="Y420" s="16"/>
    </row>
    <row r="421" customFormat="false" ht="14" hidden="false" customHeight="true" outlineLevel="0" collapsed="false">
      <c r="B421" s="98" t="str">
        <f aca="false">IF( ISBLANK('03.Muestra'!$C30),"",'03.Muestra'!$C30)</f>
        <v/>
      </c>
      <c r="C421" s="98" t="str">
        <f aca="false">IF( ISBLANK('03.Muestra'!$E30),"",'03.Muestra'!$E30)</f>
        <v/>
      </c>
      <c r="D421" s="99" t="str">
        <f aca="false">IF(AND(B421&lt;&gt;"",C421&lt;&gt;""),"N/T","")</f>
        <v/>
      </c>
      <c r="E421" s="73" t="str">
        <f aca="false">IF(D421&lt;&gt;"",IF(AND(B421&lt;&gt;"",C421&lt;&gt;""),"","ERR"),"")</f>
        <v/>
      </c>
      <c r="F421" s="16"/>
      <c r="G421" s="16"/>
      <c r="H421" s="16"/>
      <c r="I421" s="16"/>
      <c r="J421" s="16"/>
      <c r="K421" s="16"/>
      <c r="L421" s="16"/>
      <c r="M421" s="16"/>
      <c r="N421" s="16"/>
      <c r="O421" s="16"/>
      <c r="P421" s="16"/>
      <c r="Q421" s="16"/>
      <c r="R421" s="16"/>
      <c r="S421" s="16"/>
      <c r="T421" s="16"/>
      <c r="U421" s="16"/>
      <c r="V421" s="16"/>
      <c r="W421" s="16"/>
      <c r="X421" s="16"/>
      <c r="Y421" s="16"/>
    </row>
    <row r="422" customFormat="false" ht="12" hidden="false" customHeight="true" outlineLevel="0" collapsed="false">
      <c r="B422" s="98" t="str">
        <f aca="false">IF( ISBLANK('03.Muestra'!$C31),"",'03.Muestra'!$C31)</f>
        <v/>
      </c>
      <c r="C422" s="98" t="str">
        <f aca="false">IF( ISBLANK('03.Muestra'!$E31),"",'03.Muestra'!$E31)</f>
        <v/>
      </c>
      <c r="D422" s="99" t="str">
        <f aca="false">IF(AND(B422&lt;&gt;"",C422&lt;&gt;""),"N/T","")</f>
        <v/>
      </c>
      <c r="E422" s="73" t="str">
        <f aca="false">IF(D422&lt;&gt;"",IF(AND(B422&lt;&gt;"",C422&lt;&gt;""),"","ERR"),"")</f>
        <v/>
      </c>
      <c r="F422" s="16"/>
      <c r="G422" s="16"/>
      <c r="H422" s="16"/>
      <c r="I422" s="16"/>
      <c r="J422" s="16"/>
      <c r="K422" s="16"/>
      <c r="L422" s="16"/>
      <c r="M422" s="16"/>
      <c r="N422" s="16"/>
      <c r="O422" s="16"/>
      <c r="P422" s="16"/>
      <c r="Q422" s="16"/>
      <c r="R422" s="16"/>
      <c r="S422" s="16"/>
      <c r="T422" s="16"/>
      <c r="U422" s="16"/>
      <c r="V422" s="16"/>
      <c r="W422" s="16"/>
      <c r="X422" s="16"/>
      <c r="Y422" s="16"/>
    </row>
    <row r="423" customFormat="false" ht="12" hidden="false" customHeight="true" outlineLevel="0" collapsed="false">
      <c r="B423" s="98" t="str">
        <f aca="false">IF( ISBLANK('03.Muestra'!$C32),"",'03.Muestra'!$C32)</f>
        <v/>
      </c>
      <c r="C423" s="98" t="str">
        <f aca="false">IF( ISBLANK('03.Muestra'!$E32),"",'03.Muestra'!$E32)</f>
        <v/>
      </c>
      <c r="D423" s="99" t="str">
        <f aca="false">IF(AND(B423&lt;&gt;"",C423&lt;&gt;""),"N/T","")</f>
        <v/>
      </c>
      <c r="E423" s="73" t="str">
        <f aca="false">IF(D423&lt;&gt;"",IF(AND(B423&lt;&gt;"",C423&lt;&gt;""),"","ERR"),"")</f>
        <v/>
      </c>
      <c r="F423" s="16"/>
      <c r="G423" s="16"/>
      <c r="H423" s="16"/>
      <c r="I423" s="16"/>
      <c r="J423" s="16"/>
      <c r="K423" s="16"/>
      <c r="L423" s="16"/>
      <c r="M423" s="16"/>
      <c r="N423" s="16"/>
      <c r="O423" s="16"/>
      <c r="P423" s="16"/>
      <c r="Q423" s="16"/>
      <c r="R423" s="16"/>
      <c r="S423" s="16"/>
      <c r="T423" s="16"/>
      <c r="U423" s="16"/>
      <c r="V423" s="16"/>
      <c r="W423" s="16"/>
      <c r="X423" s="16"/>
      <c r="Y423" s="16"/>
    </row>
    <row r="424" customFormat="false" ht="12" hidden="false" customHeight="true" outlineLevel="0" collapsed="false">
      <c r="B424" s="98" t="str">
        <f aca="false">IF( ISBLANK('03.Muestra'!$C33),"",'03.Muestra'!$C33)</f>
        <v/>
      </c>
      <c r="C424" s="98" t="str">
        <f aca="false">IF( ISBLANK('03.Muestra'!$E33),"",'03.Muestra'!$E33)</f>
        <v/>
      </c>
      <c r="D424" s="99" t="str">
        <f aca="false">IF(AND(B424&lt;&gt;"",C424&lt;&gt;""),"N/T","")</f>
        <v/>
      </c>
      <c r="E424" s="73" t="str">
        <f aca="false">IF(D424&lt;&gt;"",IF(AND(B424&lt;&gt;"",C424&lt;&gt;""),"","ERR"),"")</f>
        <v/>
      </c>
      <c r="F424" s="16"/>
      <c r="G424" s="16"/>
      <c r="H424" s="16"/>
      <c r="I424" s="16"/>
      <c r="J424" s="16"/>
      <c r="K424" s="16"/>
      <c r="L424" s="16"/>
      <c r="M424" s="16"/>
      <c r="N424" s="16"/>
      <c r="O424" s="16"/>
      <c r="P424" s="16"/>
      <c r="Q424" s="16"/>
      <c r="R424" s="16"/>
      <c r="S424" s="16"/>
      <c r="T424" s="16"/>
      <c r="U424" s="16"/>
      <c r="V424" s="16"/>
      <c r="W424" s="16"/>
      <c r="X424" s="16"/>
      <c r="Y424" s="16"/>
    </row>
    <row r="425" customFormat="false" ht="12" hidden="false" customHeight="true" outlineLevel="0" collapsed="false">
      <c r="B425" s="98" t="str">
        <f aca="false">IF( ISBLANK('03.Muestra'!$C34),"",'03.Muestra'!$C34)</f>
        <v/>
      </c>
      <c r="C425" s="98" t="str">
        <f aca="false">IF( ISBLANK('03.Muestra'!$E34),"",'03.Muestra'!$E34)</f>
        <v/>
      </c>
      <c r="D425" s="99" t="str">
        <f aca="false">IF(AND(B425&lt;&gt;"",C425&lt;&gt;""),"N/T","")</f>
        <v/>
      </c>
      <c r="E425" s="73" t="str">
        <f aca="false">IF(D425&lt;&gt;"",IF(AND(B425&lt;&gt;"",C425&lt;&gt;""),"","ERR"),"")</f>
        <v/>
      </c>
      <c r="F425" s="16"/>
      <c r="G425" s="16"/>
      <c r="H425" s="16"/>
      <c r="I425" s="16"/>
      <c r="J425" s="16"/>
      <c r="K425" s="16"/>
      <c r="L425" s="16"/>
      <c r="M425" s="16"/>
      <c r="N425" s="16"/>
      <c r="O425" s="16"/>
      <c r="P425" s="16"/>
      <c r="Q425" s="16"/>
      <c r="R425" s="16"/>
      <c r="S425" s="16"/>
      <c r="T425" s="16"/>
      <c r="U425" s="16"/>
      <c r="V425" s="16"/>
      <c r="W425" s="16"/>
      <c r="X425" s="16"/>
      <c r="Y425" s="16"/>
    </row>
    <row r="426" customFormat="false" ht="12" hidden="false" customHeight="true" outlineLevel="0" collapsed="false">
      <c r="B426" s="98" t="str">
        <f aca="false">IF( ISBLANK('03.Muestra'!$C35),"",'03.Muestra'!$C35)</f>
        <v/>
      </c>
      <c r="C426" s="98" t="str">
        <f aca="false">IF( ISBLANK('03.Muestra'!$E35),"",'03.Muestra'!$E35)</f>
        <v/>
      </c>
      <c r="D426" s="99" t="str">
        <f aca="false">IF(AND(B426&lt;&gt;"",C426&lt;&gt;""),"N/T","")</f>
        <v/>
      </c>
      <c r="E426" s="73" t="str">
        <f aca="false">IF(D426&lt;&gt;"",IF(AND(B426&lt;&gt;"",C426&lt;&gt;""),"","ERR"),"")</f>
        <v/>
      </c>
      <c r="F426" s="0"/>
      <c r="G426" s="16"/>
      <c r="H426" s="16"/>
      <c r="I426" s="16"/>
      <c r="J426" s="16"/>
      <c r="K426" s="16"/>
      <c r="L426" s="16"/>
      <c r="M426" s="16"/>
      <c r="N426" s="16"/>
      <c r="O426" s="16"/>
      <c r="P426" s="16"/>
      <c r="Q426" s="16"/>
      <c r="R426" s="16"/>
      <c r="S426" s="16"/>
      <c r="T426" s="16"/>
      <c r="U426" s="16"/>
      <c r="V426" s="16"/>
      <c r="W426" s="16"/>
      <c r="X426" s="16"/>
      <c r="Y426" s="16"/>
    </row>
    <row r="427" customFormat="false" ht="12" hidden="false" customHeight="true" outlineLevel="0" collapsed="false">
      <c r="B427" s="98" t="str">
        <f aca="false">IF( ISBLANK('03.Muestra'!$C36),"",'03.Muestra'!$C36)</f>
        <v/>
      </c>
      <c r="C427" s="98" t="str">
        <f aca="false">IF( ISBLANK('03.Muestra'!$E36),"",'03.Muestra'!$E36)</f>
        <v/>
      </c>
      <c r="D427" s="99" t="str">
        <f aca="false">IF(AND(B427&lt;&gt;"",C427&lt;&gt;""),"N/T","")</f>
        <v/>
      </c>
      <c r="E427" s="73" t="str">
        <f aca="false">IF(D427&lt;&gt;"",IF(AND(B427&lt;&gt;"",C427&lt;&gt;""),"","ERR"),"")</f>
        <v/>
      </c>
      <c r="F427" s="111"/>
      <c r="G427" s="16"/>
      <c r="H427" s="16"/>
      <c r="I427" s="16"/>
      <c r="J427" s="16"/>
      <c r="K427" s="16"/>
      <c r="L427" s="16"/>
      <c r="M427" s="16"/>
      <c r="N427" s="16"/>
      <c r="O427" s="16"/>
      <c r="P427" s="16"/>
      <c r="Q427" s="16"/>
      <c r="R427" s="16"/>
      <c r="S427" s="16"/>
      <c r="T427" s="16"/>
      <c r="U427" s="16"/>
      <c r="V427" s="16"/>
      <c r="W427" s="16"/>
      <c r="X427" s="16"/>
      <c r="Y427" s="16"/>
    </row>
    <row r="428" customFormat="false" ht="12" hidden="false" customHeight="true" outlineLevel="0" collapsed="false">
      <c r="B428" s="98" t="str">
        <f aca="false">IF( ISBLANK('03.Muestra'!$C37),"",'03.Muestra'!$C37)</f>
        <v/>
      </c>
      <c r="C428" s="98" t="str">
        <f aca="false">IF( ISBLANK('03.Muestra'!$E37),"",'03.Muestra'!$E37)</f>
        <v/>
      </c>
      <c r="D428" s="99" t="str">
        <f aca="false">IF(AND(B428&lt;&gt;"",C428&lt;&gt;""),"N/T","")</f>
        <v/>
      </c>
      <c r="E428" s="73" t="str">
        <f aca="false">IF(D428&lt;&gt;"",IF(AND(B428&lt;&gt;"",C428&lt;&gt;""),"","ERR"),"")</f>
        <v/>
      </c>
      <c r="F428" s="111"/>
      <c r="G428" s="16"/>
      <c r="H428" s="16"/>
      <c r="I428" s="16"/>
      <c r="J428" s="16"/>
      <c r="K428" s="16"/>
      <c r="L428" s="16"/>
      <c r="M428" s="16"/>
      <c r="N428" s="16"/>
      <c r="O428" s="16"/>
      <c r="P428" s="16"/>
      <c r="Q428" s="16"/>
      <c r="R428" s="16"/>
      <c r="S428" s="16"/>
      <c r="T428" s="16"/>
      <c r="U428" s="16"/>
      <c r="V428" s="16"/>
      <c r="W428" s="16"/>
      <c r="X428" s="16"/>
      <c r="Y428" s="16"/>
    </row>
    <row r="429" customFormat="false" ht="12" hidden="false" customHeight="true" outlineLevel="0" collapsed="false">
      <c r="B429" s="98" t="str">
        <f aca="false">IF( ISBLANK('03.Muestra'!$C38),"",'03.Muestra'!$C38)</f>
        <v/>
      </c>
      <c r="C429" s="98" t="str">
        <f aca="false">IF( ISBLANK('03.Muestra'!$E38),"",'03.Muestra'!$E38)</f>
        <v/>
      </c>
      <c r="D429" s="99" t="str">
        <f aca="false">IF(AND(B429&lt;&gt;"",C429&lt;&gt;""),"N/T","")</f>
        <v/>
      </c>
      <c r="E429" s="73" t="str">
        <f aca="false">IF(D429&lt;&gt;"",IF(AND(B429&lt;&gt;"",C429&lt;&gt;""),"","ERR"),"")</f>
        <v/>
      </c>
      <c r="F429" s="111"/>
      <c r="G429" s="16"/>
      <c r="H429" s="16"/>
      <c r="I429" s="16"/>
      <c r="J429" s="16"/>
      <c r="K429" s="16"/>
      <c r="L429" s="16"/>
      <c r="M429" s="16"/>
      <c r="N429" s="16"/>
      <c r="O429" s="16"/>
      <c r="P429" s="16"/>
      <c r="Q429" s="16"/>
      <c r="R429" s="16"/>
      <c r="S429" s="16"/>
      <c r="T429" s="16"/>
      <c r="U429" s="16"/>
      <c r="V429" s="16"/>
      <c r="W429" s="16"/>
      <c r="X429" s="16"/>
      <c r="Y429" s="16"/>
    </row>
    <row r="430" customFormat="false" ht="12" hidden="false" customHeight="true" outlineLevel="0" collapsed="false">
      <c r="B430" s="98" t="str">
        <f aca="false">IF( ISBLANK('03.Muestra'!$C39),"",'03.Muestra'!$C39)</f>
        <v/>
      </c>
      <c r="C430" s="98" t="str">
        <f aca="false">IF( ISBLANK('03.Muestra'!$E39),"",'03.Muestra'!$E39)</f>
        <v/>
      </c>
      <c r="D430" s="99" t="str">
        <f aca="false">IF(AND(B430&lt;&gt;"",C430&lt;&gt;""),"N/T","")</f>
        <v/>
      </c>
      <c r="E430" s="73" t="str">
        <f aca="false">IF(D430&lt;&gt;"",IF(AND(B430&lt;&gt;"",C430&lt;&gt;""),"","ERR"),"")</f>
        <v/>
      </c>
      <c r="F430" s="111"/>
      <c r="G430" s="16"/>
      <c r="H430" s="16"/>
      <c r="I430" s="16"/>
      <c r="J430" s="16"/>
      <c r="K430" s="16"/>
      <c r="L430" s="16"/>
      <c r="M430" s="16"/>
      <c r="N430" s="16"/>
      <c r="O430" s="16"/>
      <c r="P430" s="16"/>
      <c r="Q430" s="16"/>
      <c r="R430" s="16"/>
      <c r="S430" s="16"/>
      <c r="T430" s="16"/>
      <c r="U430" s="16"/>
      <c r="V430" s="16"/>
      <c r="W430" s="16"/>
      <c r="X430" s="16"/>
      <c r="Y430" s="16"/>
    </row>
    <row r="431" customFormat="false" ht="12" hidden="false" customHeight="true" outlineLevel="0" collapsed="false">
      <c r="B431" s="98" t="str">
        <f aca="false">IF( ISBLANK('03.Muestra'!$C40),"",'03.Muestra'!$C40)</f>
        <v/>
      </c>
      <c r="C431" s="98" t="str">
        <f aca="false">IF( ISBLANK('03.Muestra'!$E40),"",'03.Muestra'!$E40)</f>
        <v/>
      </c>
      <c r="D431" s="99" t="str">
        <f aca="false">IF(AND(B431&lt;&gt;"",C431&lt;&gt;""),"N/T","")</f>
        <v/>
      </c>
      <c r="E431" s="73" t="str">
        <f aca="false">IF(D431&lt;&gt;"",IF(AND(B431&lt;&gt;"",C431&lt;&gt;""),"","ERR"),"")</f>
        <v/>
      </c>
      <c r="F431" s="111"/>
      <c r="G431" s="16"/>
      <c r="H431" s="16"/>
      <c r="I431" s="16"/>
      <c r="J431" s="16"/>
      <c r="K431" s="16"/>
      <c r="L431" s="16"/>
      <c r="M431" s="16"/>
      <c r="N431" s="16"/>
      <c r="O431" s="16"/>
      <c r="P431" s="16"/>
      <c r="Q431" s="16"/>
      <c r="R431" s="16"/>
      <c r="S431" s="16"/>
      <c r="T431" s="16"/>
      <c r="U431" s="16"/>
      <c r="V431" s="16"/>
      <c r="W431" s="16"/>
      <c r="X431" s="16"/>
      <c r="Y431" s="16"/>
    </row>
    <row r="432" customFormat="false" ht="12" hidden="false" customHeight="true" outlineLevel="0" collapsed="false">
      <c r="B432" s="98" t="str">
        <f aca="false">IF( ISBLANK('03.Muestra'!$C41),"",'03.Muestra'!$C41)</f>
        <v/>
      </c>
      <c r="C432" s="98" t="str">
        <f aca="false">IF( ISBLANK('03.Muestra'!$E41),"",'03.Muestra'!$E41)</f>
        <v/>
      </c>
      <c r="D432" s="99" t="str">
        <f aca="false">IF(AND(B432&lt;&gt;"",C432&lt;&gt;""),"N/T","")</f>
        <v/>
      </c>
      <c r="E432" s="73" t="str">
        <f aca="false">IF(D432&lt;&gt;"",IF(AND(B432&lt;&gt;"",C432&lt;&gt;""),"","ERR"),"")</f>
        <v/>
      </c>
      <c r="F432" s="111"/>
      <c r="G432" s="16"/>
      <c r="H432" s="16"/>
      <c r="I432" s="16"/>
      <c r="J432" s="16"/>
      <c r="K432" s="16"/>
      <c r="L432" s="16"/>
      <c r="M432" s="16"/>
      <c r="N432" s="16"/>
      <c r="O432" s="16"/>
      <c r="P432" s="16"/>
      <c r="Q432" s="16"/>
      <c r="R432" s="16"/>
      <c r="S432" s="16"/>
      <c r="T432" s="16"/>
      <c r="U432" s="16"/>
      <c r="V432" s="16"/>
      <c r="W432" s="16"/>
      <c r="X432" s="16"/>
      <c r="Y432" s="16"/>
    </row>
    <row r="433" customFormat="false" ht="12" hidden="false" customHeight="true" outlineLevel="0" collapsed="false">
      <c r="B433" s="98" t="str">
        <f aca="false">IF( ISBLANK('03.Muestra'!$C42),"",'03.Muestra'!$C42)</f>
        <v/>
      </c>
      <c r="C433" s="98" t="str">
        <f aca="false">IF( ISBLANK('03.Muestra'!$E42),"",'03.Muestra'!$E42)</f>
        <v/>
      </c>
      <c r="D433" s="99" t="str">
        <f aca="false">IF(AND(B433&lt;&gt;"",C433&lt;&gt;""),"N/T","")</f>
        <v/>
      </c>
      <c r="E433" s="73" t="str">
        <f aca="false">IF(D433&lt;&gt;"",IF(AND(B433&lt;&gt;"",C433&lt;&gt;""),"","ERR"),"")</f>
        <v/>
      </c>
      <c r="F433" s="16"/>
      <c r="G433" s="16"/>
      <c r="H433" s="16"/>
      <c r="I433" s="16"/>
      <c r="J433" s="16"/>
      <c r="K433" s="16"/>
      <c r="L433" s="16"/>
      <c r="M433" s="16"/>
      <c r="N433" s="16"/>
      <c r="O433" s="16"/>
      <c r="P433" s="16"/>
      <c r="Q433" s="16"/>
      <c r="R433" s="16"/>
      <c r="S433" s="16"/>
      <c r="T433" s="16"/>
      <c r="U433" s="16"/>
      <c r="V433" s="16"/>
      <c r="W433" s="16"/>
      <c r="X433" s="16"/>
      <c r="Y433" s="16"/>
    </row>
    <row r="434" customFormat="false" ht="12" hidden="false" customHeight="true" outlineLevel="0" collapsed="false">
      <c r="B434" s="16"/>
      <c r="C434" s="16"/>
      <c r="D434" s="73"/>
      <c r="E434" s="73"/>
      <c r="F434" s="16"/>
      <c r="G434" s="16"/>
      <c r="H434" s="16"/>
      <c r="I434" s="16"/>
      <c r="J434" s="16"/>
      <c r="K434" s="16"/>
      <c r="L434" s="16"/>
      <c r="M434" s="16"/>
      <c r="N434" s="16"/>
      <c r="O434" s="16"/>
      <c r="P434" s="16"/>
      <c r="Q434" s="16"/>
      <c r="R434" s="16"/>
      <c r="S434" s="16"/>
      <c r="T434" s="16"/>
      <c r="U434" s="16"/>
      <c r="V434" s="16"/>
      <c r="W434" s="16"/>
      <c r="X434" s="16"/>
      <c r="Y434" s="16"/>
    </row>
    <row r="435" customFormat="false" ht="12" hidden="false" customHeight="true" outlineLevel="0" collapsed="false">
      <c r="B435" s="16"/>
      <c r="C435" s="16"/>
      <c r="D435" s="73"/>
      <c r="E435" s="94"/>
      <c r="F435" s="16"/>
      <c r="G435" s="16"/>
      <c r="H435" s="16"/>
      <c r="I435" s="16"/>
      <c r="J435" s="16"/>
      <c r="K435" s="16"/>
      <c r="L435" s="16"/>
      <c r="M435" s="16"/>
      <c r="N435" s="16"/>
      <c r="O435" s="16"/>
      <c r="P435" s="16"/>
      <c r="Q435" s="16"/>
      <c r="R435" s="16"/>
      <c r="S435" s="16"/>
      <c r="T435" s="16"/>
      <c r="U435" s="16"/>
      <c r="V435" s="16"/>
      <c r="W435" s="16"/>
      <c r="X435" s="16"/>
      <c r="Y435" s="16"/>
    </row>
    <row r="436" customFormat="false" ht="32.25" hidden="false" customHeight="true" outlineLevel="0" collapsed="false">
      <c r="B436" s="95" t="s">
        <v>137</v>
      </c>
      <c r="C436" s="96" t="s">
        <v>164</v>
      </c>
      <c r="D436" s="97" t="s">
        <v>147</v>
      </c>
      <c r="E436" s="110"/>
      <c r="F436" s="0"/>
      <c r="G436" s="0"/>
      <c r="H436" s="0"/>
      <c r="I436" s="0"/>
      <c r="J436" s="0"/>
      <c r="K436" s="16"/>
      <c r="L436" s="16"/>
      <c r="M436" s="16"/>
      <c r="N436" s="16"/>
      <c r="O436" s="16"/>
      <c r="P436" s="16"/>
      <c r="Q436" s="16"/>
      <c r="R436" s="16"/>
      <c r="S436" s="16"/>
      <c r="T436" s="16"/>
      <c r="U436" s="16"/>
      <c r="V436" s="16"/>
      <c r="W436" s="16"/>
      <c r="X436" s="16"/>
      <c r="Y436" s="16"/>
    </row>
    <row r="437" customFormat="false" ht="12" hidden="false" customHeight="true" outlineLevel="0" collapsed="false">
      <c r="B437" s="98" t="str">
        <f aca="false">IF( ISBLANK('03.Muestra'!$C8),"",'03.Muestra'!$C8)</f>
        <v>Servicio Canario de Salud</v>
      </c>
      <c r="C437" s="98" t="str">
        <f aca="false">IF( ISBLANK('03.Muestra'!$E8),"",'03.Muestra'!$E8)</f>
        <v>https://www3.gobiernodecanarias.org/sanidad/scs/</v>
      </c>
      <c r="D437" s="99" t="s">
        <v>138</v>
      </c>
      <c r="E437" s="73" t="str">
        <f aca="false">IF(D437&lt;&gt;"",IF(AND(B437&lt;&gt;"",C437&lt;&gt;""),"","ERR"),"")</f>
        <v/>
      </c>
      <c r="F437" s="100" t="str">
        <f aca="false" t="array" ref="F437:J437">TRANSPOSE('DATA - Oculta'!$U$9:$U$13)</f>
        <v>N/T</v>
      </c>
      <c r="G437" s="101" t="str">
        <v>N/D</v>
      </c>
      <c r="H437" s="102" t="str">
        <v>N/A</v>
      </c>
      <c r="I437" s="103" t="str">
        <v>Falla</v>
      </c>
      <c r="J437" s="104" t="str">
        <v>Pasa</v>
      </c>
      <c r="K437" s="105" t="s">
        <v>145</v>
      </c>
      <c r="L437" s="16"/>
      <c r="M437" s="16"/>
      <c r="N437" s="16"/>
      <c r="O437" s="16"/>
      <c r="P437" s="16"/>
      <c r="Q437" s="16"/>
      <c r="R437" s="16"/>
      <c r="S437" s="16"/>
      <c r="T437" s="16"/>
      <c r="U437" s="16"/>
      <c r="V437" s="16"/>
      <c r="W437" s="16"/>
      <c r="X437" s="16"/>
      <c r="Y437" s="16"/>
    </row>
    <row r="438" customFormat="false" ht="12" hidden="false" customHeight="true" outlineLevel="0" collapsed="false">
      <c r="B438" s="98" t="str">
        <f aca="false">IF( ISBLANK('03.Muestra'!$C9),"",'03.Muestra'!$C9)</f>
        <v>Profesionales</v>
      </c>
      <c r="C438" s="98" t="str">
        <f aca="false">IF( ISBLANK('03.Muestra'!$E9),"",'03.Muestra'!$E9)</f>
        <v>https://www3.gobiernodecanarias.org/sanidad/scs/tematica.jsp?idCarpeta=381a58ec-a15a-11e9-a502-d7333c007c29</v>
      </c>
      <c r="D438" s="99" t="s">
        <v>138</v>
      </c>
      <c r="E438" s="73" t="str">
        <f aca="false">IF(D438&lt;&gt;"",IF(AND(B438&lt;&gt;"",C438&lt;&gt;""),"","ERR"),"")</f>
        <v/>
      </c>
      <c r="F438" s="106" t="n">
        <f aca="true">COUNTIF($D437:INDIRECT("$D" &amp;  SUM(ROW()-1,'03.Muestra'!$D$45)-1),F437)</f>
        <v>0</v>
      </c>
      <c r="G438" s="106" t="n">
        <f aca="true">COUNTIF($D437:INDIRECT("$D" &amp;  SUM(ROW()-1,'03.Muestra'!$D$45)-1),G437)</f>
        <v>0</v>
      </c>
      <c r="H438" s="106" t="n">
        <f aca="true">COUNTIF($D437:INDIRECT("$D" &amp;  SUM(ROW()-1,'03.Muestra'!$D$45)-1),H437)</f>
        <v>0</v>
      </c>
      <c r="I438" s="106" t="n">
        <f aca="true">COUNTIF($D437:INDIRECT("$D" &amp;  SUM(ROW()-1,'03.Muestra'!$D$45)-1),I437)</f>
        <v>0</v>
      </c>
      <c r="J438" s="106" t="n">
        <f aca="true">COUNTIF($D437:INDIRECT("$D" &amp;  SUM(ROW()-1,'03.Muestra'!$D$45)-1),J437)</f>
        <v>10</v>
      </c>
      <c r="K438" s="106" t="n">
        <f aca="true">IF('03.Muestra'!$D$45=0,0,COUNTBLANK($D437:INDIRECT("$D" &amp;  SUM(ROW()-1,'03.Muestra'!$D$45)-1)))</f>
        <v>0</v>
      </c>
      <c r="L438" s="16"/>
      <c r="M438" s="16"/>
      <c r="N438" s="16"/>
      <c r="O438" s="16"/>
      <c r="P438" s="16"/>
      <c r="Q438" s="16"/>
      <c r="R438" s="16"/>
      <c r="S438" s="16"/>
      <c r="T438" s="16"/>
      <c r="U438" s="16"/>
      <c r="V438" s="16"/>
      <c r="W438" s="16"/>
      <c r="X438" s="16"/>
      <c r="Y438" s="16"/>
    </row>
    <row r="439" customFormat="false" ht="12" hidden="false" customHeight="true" outlineLevel="0" collapsed="false">
      <c r="B439" s="98" t="str">
        <f aca="false">IF( ISBLANK('03.Muestra'!$C10),"",'03.Muestra'!$C10)</f>
        <v>Vacunación frente Covid-19</v>
      </c>
      <c r="C439" s="98" t="str">
        <f aca="false">IF( ISBLANK('03.Muestra'!$E10),"",'03.Muestra'!$E10)</f>
        <v>https://www3.gobiernodecanarias.org/sanidad/scs/contenidoGenerico.jsp?idDocument=c6332147-5728-11eb-8a2c-c902a217e6a5&amp;idCarpeta=e01092c2-7d66-11ea-871d-cb574c2473a4</v>
      </c>
      <c r="D439" s="99" t="s">
        <v>138</v>
      </c>
      <c r="E439" s="73" t="str">
        <f aca="false">IF(D439&lt;&gt;"",IF(AND(B439&lt;&gt;"",C439&lt;&gt;""),"","ERR"),"")</f>
        <v/>
      </c>
      <c r="F439" s="0"/>
      <c r="G439" s="16"/>
      <c r="H439" s="16"/>
      <c r="I439" s="16"/>
      <c r="J439" s="16"/>
      <c r="K439" s="16"/>
      <c r="L439" s="16"/>
      <c r="M439" s="16"/>
      <c r="N439" s="16"/>
      <c r="O439" s="16"/>
      <c r="P439" s="16"/>
      <c r="Q439" s="16"/>
      <c r="R439" s="16"/>
      <c r="S439" s="16"/>
      <c r="T439" s="16"/>
      <c r="U439" s="16"/>
      <c r="V439" s="16"/>
      <c r="W439" s="16"/>
      <c r="X439" s="16"/>
      <c r="Y439" s="16"/>
    </row>
    <row r="440" customFormat="false" ht="12" hidden="false" customHeight="true" outlineLevel="0" collapsed="false">
      <c r="B440" s="98" t="str">
        <f aca="false">IF( ISBLANK('03.Muestra'!$C11),"",'03.Muestra'!$C11)</f>
        <v>SCS-Registro de centros</v>
      </c>
      <c r="C440" s="98" t="str">
        <f aca="false">IF( ISBLANK('03.Muestra'!$E11),"",'03.Muestra'!$E11)</f>
        <v>https://www3.gobiernodecanarias.org/sanidad/scs/RegistroCentros/DoLoad</v>
      </c>
      <c r="D440" s="99" t="s">
        <v>138</v>
      </c>
      <c r="E440" s="73" t="str">
        <f aca="false">IF(D440&lt;&gt;"",IF(AND(B440&lt;&gt;"",C440&lt;&gt;""),"","ERR"),"")</f>
        <v/>
      </c>
      <c r="F440" s="0"/>
      <c r="G440" s="16"/>
      <c r="H440" s="16"/>
      <c r="I440" s="16"/>
      <c r="J440" s="16"/>
      <c r="K440" s="16"/>
      <c r="L440" s="16"/>
      <c r="M440" s="16"/>
      <c r="N440" s="16"/>
      <c r="O440" s="16"/>
      <c r="P440" s="16"/>
      <c r="Q440" s="16"/>
      <c r="R440" s="16"/>
      <c r="S440" s="16"/>
      <c r="T440" s="16"/>
      <c r="U440" s="16"/>
      <c r="V440" s="16"/>
      <c r="W440" s="16"/>
      <c r="X440" s="16"/>
      <c r="Y440" s="16"/>
    </row>
    <row r="441" customFormat="false" ht="12" hidden="false" customHeight="true" outlineLevel="0" collapsed="false">
      <c r="B441" s="98" t="str">
        <f aca="false">IF( ISBLANK('03.Muestra'!$C12),"",'03.Muestra'!$C12)</f>
        <v>MiAutoTestCovid</v>
      </c>
      <c r="C441" s="98" t="str">
        <f aca="false">IF( ISBLANK('03.Muestra'!$E12),"",'03.Muestra'!$E12)</f>
        <v>https://www3.gobiernodecanarias.org/sanidad/scs/Miautotestcovid/</v>
      </c>
      <c r="D441" s="99" t="s">
        <v>138</v>
      </c>
      <c r="E441" s="73" t="str">
        <f aca="false">IF(D441&lt;&gt;"",IF(AND(B441&lt;&gt;"",C441&lt;&gt;""),"","ERR"),"")</f>
        <v/>
      </c>
      <c r="F441" s="0"/>
      <c r="G441" s="16"/>
      <c r="H441" s="16"/>
      <c r="I441" s="16"/>
      <c r="J441" s="16"/>
      <c r="K441" s="16"/>
      <c r="L441" s="16"/>
      <c r="M441" s="16"/>
      <c r="N441" s="16"/>
      <c r="O441" s="16"/>
      <c r="P441" s="16"/>
      <c r="Q441" s="16"/>
      <c r="R441" s="16"/>
      <c r="S441" s="16"/>
      <c r="T441" s="16"/>
      <c r="U441" s="16"/>
      <c r="V441" s="16"/>
      <c r="W441" s="16"/>
      <c r="X441" s="16"/>
      <c r="Y441" s="16"/>
    </row>
    <row r="442" customFormat="false" ht="12" hidden="false" customHeight="true" outlineLevel="0" collapsed="false">
      <c r="B442" s="98" t="str">
        <f aca="false">IF( ISBLANK('03.Muestra'!$C13),"",'03.Muestra'!$C13)</f>
        <v>Informes epidemiológicos</v>
      </c>
      <c r="C442" s="98" t="str">
        <f aca="false">IF( ISBLANK('03.Muestra'!$E13),"",'03.Muestra'!$E13)</f>
        <v>https://www3.gobiernodecanarias.org/sanidad/scs/contenidoGenerico.jsp?idDocument=83670f95-f738-11ea-8b38-0997195c2925&amp;idCarpeta=e01092c2-7d66-11ea-871d-cb574c2473a4</v>
      </c>
      <c r="D442" s="99" t="s">
        <v>138</v>
      </c>
      <c r="E442" s="73" t="str">
        <f aca="false">IF(D442&lt;&gt;"",IF(AND(B442&lt;&gt;"",C442&lt;&gt;""),"","ERR"),"")</f>
        <v/>
      </c>
      <c r="F442" s="0"/>
      <c r="G442" s="16"/>
      <c r="H442" s="16"/>
      <c r="I442" s="16"/>
      <c r="J442" s="16"/>
      <c r="K442" s="16"/>
      <c r="L442" s="16"/>
      <c r="M442" s="16"/>
      <c r="N442" s="16"/>
      <c r="O442" s="16"/>
      <c r="P442" s="16"/>
      <c r="Q442" s="16"/>
      <c r="R442" s="16"/>
      <c r="S442" s="16"/>
      <c r="T442" s="16"/>
      <c r="U442" s="16"/>
      <c r="V442" s="16"/>
      <c r="W442" s="16"/>
      <c r="X442" s="16"/>
      <c r="Y442" s="16"/>
    </row>
    <row r="443" customFormat="false" ht="12" hidden="false" customHeight="true" outlineLevel="0" collapsed="false">
      <c r="B443" s="98" t="str">
        <f aca="false">IF( ISBLANK('03.Muestra'!$C14),"",'03.Muestra'!$C14)</f>
        <v>Mapa Sanitario</v>
      </c>
      <c r="C443" s="98" t="str">
        <f aca="false">IF( ISBLANK('03.Muestra'!$E14),"",'03.Muestra'!$E14)</f>
        <v>https://www3.gobiernodecanarias.org/sanidad/scs/mapa.jsp?idDocument=f1272534-b1e0-11e0-8086-e35e241032d3&amp;idCarpeta=75cf3520-ab2b-11dd-970d-d73a0633ac17</v>
      </c>
      <c r="D443" s="99" t="s">
        <v>138</v>
      </c>
      <c r="E443" s="73" t="str">
        <f aca="false">IF(D443&lt;&gt;"",IF(AND(B443&lt;&gt;"",C443&lt;&gt;""),"","ERR"),"")</f>
        <v/>
      </c>
      <c r="F443" s="16"/>
      <c r="G443" s="16"/>
      <c r="H443" s="16"/>
      <c r="I443" s="16"/>
      <c r="J443" s="16"/>
      <c r="K443" s="16"/>
      <c r="L443" s="16"/>
      <c r="M443" s="16"/>
      <c r="N443" s="16"/>
      <c r="O443" s="16"/>
      <c r="P443" s="16"/>
      <c r="Q443" s="16"/>
      <c r="R443" s="16"/>
      <c r="S443" s="16"/>
      <c r="T443" s="16"/>
      <c r="U443" s="16"/>
      <c r="V443" s="16"/>
      <c r="W443" s="16"/>
      <c r="X443" s="16"/>
      <c r="Y443" s="16"/>
    </row>
    <row r="444" customFormat="false" ht="12" hidden="false" customHeight="true" outlineLevel="0" collapsed="false">
      <c r="B444" s="98" t="str">
        <f aca="false">IF( ISBLANK('03.Muestra'!$C15),"",'03.Muestra'!$C15)</f>
        <v>gaptfformacion</v>
      </c>
      <c r="C444" s="98" t="str">
        <f aca="false">IF( ISBLANK('03.Muestra'!$E15),"",'03.Muestra'!$E15)</f>
        <v>https://www3.gobiernodecanarias.org/scs/gaptfformacion/</v>
      </c>
      <c r="D444" s="99" t="s">
        <v>138</v>
      </c>
      <c r="E444" s="73" t="str">
        <f aca="false">IF(D444&lt;&gt;"",IF(AND(B444&lt;&gt;"",C444&lt;&gt;""),"","ERR"),"")</f>
        <v/>
      </c>
      <c r="F444" s="16"/>
      <c r="G444" s="16"/>
      <c r="H444" s="16"/>
      <c r="I444" s="16"/>
      <c r="J444" s="16"/>
      <c r="K444" s="16"/>
      <c r="L444" s="16"/>
      <c r="M444" s="16"/>
      <c r="N444" s="16"/>
      <c r="O444" s="16"/>
      <c r="P444" s="16"/>
      <c r="Q444" s="16"/>
      <c r="R444" s="16"/>
      <c r="S444" s="16"/>
      <c r="T444" s="16"/>
      <c r="U444" s="16"/>
      <c r="V444" s="16"/>
      <c r="W444" s="16"/>
      <c r="X444" s="16"/>
      <c r="Y444" s="16"/>
    </row>
    <row r="445" customFormat="false" ht="12" hidden="false" customHeight="true" outlineLevel="0" collapsed="false">
      <c r="B445" s="98" t="str">
        <f aca="false">IF( ISBLANK('03.Muestra'!$C16),"",'03.Muestra'!$C16)</f>
        <v>Tarjeta Sanitaria</v>
      </c>
      <c r="C445" s="98" t="str">
        <f aca="false">IF( ISBLANK('03.Muestra'!$E16),"",'03.Muestra'!$E16)</f>
        <v>https://www3.gobiernodecanarias.org/sanidad/scs/contenidoGenerico.jsp?idDocument=9090ca1f-a9bb-11de-ae50-15aa3b9230b7&amp;idCarpeta=ae273cd1-b385-11e9-82f7-8d5cff9227e6</v>
      </c>
      <c r="D445" s="99" t="s">
        <v>138</v>
      </c>
      <c r="E445" s="73" t="str">
        <f aca="false">IF(D445&lt;&gt;"",IF(AND(B445&lt;&gt;"",C445&lt;&gt;""),"","ERR"),"")</f>
        <v/>
      </c>
      <c r="F445" s="16"/>
      <c r="G445" s="16"/>
      <c r="H445" s="16"/>
      <c r="I445" s="16"/>
      <c r="J445" s="16"/>
      <c r="K445" s="16"/>
      <c r="L445" s="16"/>
      <c r="M445" s="16"/>
      <c r="N445" s="16"/>
      <c r="O445" s="16"/>
      <c r="P445" s="16"/>
      <c r="Q445" s="16"/>
      <c r="R445" s="16"/>
      <c r="S445" s="16"/>
      <c r="T445" s="16"/>
      <c r="U445" s="16"/>
      <c r="V445" s="16"/>
      <c r="W445" s="16"/>
      <c r="X445" s="16"/>
      <c r="Y445" s="16"/>
    </row>
    <row r="446" customFormat="false" ht="12" hidden="false" customHeight="true" outlineLevel="0" collapsed="false">
      <c r="B446" s="98" t="str">
        <f aca="false">IF( ISBLANK('03.Muestra'!$C17),"",'03.Muestra'!$C17)</f>
        <v>Mapa Playas</v>
      </c>
      <c r="C446" s="98" t="str">
        <f aca="false">IF( ISBLANK('03.Muestra'!$E17),"",'03.Muestra'!$E17)</f>
        <v>https://www3.gobiernodecanarias.org/sanidad/scs/mapa.jsp?idDocument=0200b78a-a2fa-11e0-9610-f1717f4d08a3&amp;idCarpeta=75cf3520-ab2b-11dd-970d-d73a0633ac17</v>
      </c>
      <c r="D446" s="99" t="s">
        <v>138</v>
      </c>
      <c r="E446" s="73" t="str">
        <f aca="false">IF(D446&lt;&gt;"",IF(AND(B446&lt;&gt;"",C446&lt;&gt;""),"","ERR"),"")</f>
        <v/>
      </c>
      <c r="F446" s="16"/>
      <c r="G446" s="16"/>
      <c r="H446" s="16"/>
      <c r="I446" s="16"/>
      <c r="J446" s="16"/>
      <c r="K446" s="16"/>
      <c r="L446" s="16"/>
      <c r="M446" s="16"/>
      <c r="N446" s="16"/>
      <c r="O446" s="16"/>
      <c r="P446" s="16"/>
      <c r="Q446" s="16"/>
      <c r="R446" s="16"/>
      <c r="S446" s="16"/>
      <c r="T446" s="16"/>
      <c r="U446" s="16"/>
      <c r="V446" s="16"/>
      <c r="W446" s="16"/>
      <c r="X446" s="16"/>
      <c r="Y446" s="16"/>
    </row>
    <row r="447" customFormat="false" ht="12" hidden="false" customHeight="true" outlineLevel="0" collapsed="false">
      <c r="B447" s="98" t="str">
        <f aca="false">IF( ISBLANK('03.Muestra'!$C18),"",'03.Muestra'!$C18)</f>
        <v/>
      </c>
      <c r="C447" s="98" t="str">
        <f aca="false">IF( ISBLANK('03.Muestra'!$E18),"",'03.Muestra'!$E18)</f>
        <v/>
      </c>
      <c r="D447" s="99" t="str">
        <f aca="false">IF(AND(B447&lt;&gt;"",C447&lt;&gt;""),"N/T","")</f>
        <v/>
      </c>
      <c r="E447" s="73" t="str">
        <f aca="false">IF(D447&lt;&gt;"",IF(AND(B447&lt;&gt;"",C447&lt;&gt;""),"","ERR"),"")</f>
        <v/>
      </c>
      <c r="F447" s="16"/>
      <c r="G447" s="16"/>
      <c r="H447" s="16"/>
      <c r="I447" s="16"/>
      <c r="J447" s="16"/>
      <c r="K447" s="16"/>
      <c r="L447" s="16"/>
      <c r="M447" s="16"/>
      <c r="N447" s="16"/>
      <c r="O447" s="16"/>
      <c r="P447" s="16"/>
      <c r="Q447" s="16"/>
      <c r="R447" s="16"/>
      <c r="S447" s="16"/>
      <c r="T447" s="16"/>
      <c r="U447" s="16"/>
      <c r="V447" s="16"/>
      <c r="W447" s="16"/>
      <c r="X447" s="16"/>
      <c r="Y447" s="16"/>
    </row>
    <row r="448" customFormat="false" ht="12" hidden="false" customHeight="true" outlineLevel="0" collapsed="false">
      <c r="B448" s="98" t="str">
        <f aca="false">IF( ISBLANK('03.Muestra'!$C19),"",'03.Muestra'!$C19)</f>
        <v/>
      </c>
      <c r="C448" s="98" t="str">
        <f aca="false">IF( ISBLANK('03.Muestra'!$E19),"",'03.Muestra'!$E19)</f>
        <v/>
      </c>
      <c r="D448" s="99" t="str">
        <f aca="false">IF(AND(B448&lt;&gt;"",C448&lt;&gt;""),"N/T","")</f>
        <v/>
      </c>
      <c r="E448" s="73" t="str">
        <f aca="false">IF(D448&lt;&gt;"",IF(AND(B448&lt;&gt;"",C448&lt;&gt;""),"","ERR"),"")</f>
        <v/>
      </c>
      <c r="F448" s="16"/>
      <c r="G448" s="16"/>
      <c r="H448" s="16"/>
      <c r="I448" s="16"/>
      <c r="J448" s="16"/>
      <c r="K448" s="16"/>
      <c r="L448" s="16"/>
      <c r="M448" s="16"/>
      <c r="N448" s="16"/>
      <c r="O448" s="16"/>
      <c r="P448" s="16"/>
      <c r="Q448" s="16"/>
      <c r="R448" s="16"/>
      <c r="S448" s="16"/>
      <c r="T448" s="16"/>
      <c r="U448" s="16"/>
      <c r="V448" s="16"/>
      <c r="W448" s="16"/>
      <c r="X448" s="16"/>
      <c r="Y448" s="16"/>
    </row>
    <row r="449" customFormat="false" ht="14" hidden="false" customHeight="true" outlineLevel="0" collapsed="false">
      <c r="B449" s="98" t="str">
        <f aca="false">IF( ISBLANK('03.Muestra'!$C20),"",'03.Muestra'!$C20)</f>
        <v/>
      </c>
      <c r="C449" s="98" t="str">
        <f aca="false">IF( ISBLANK('03.Muestra'!$E20),"",'03.Muestra'!$E20)</f>
        <v/>
      </c>
      <c r="D449" s="99" t="str">
        <f aca="false">IF(AND(B449&lt;&gt;"",C449&lt;&gt;""),"N/T","")</f>
        <v/>
      </c>
      <c r="E449" s="73" t="str">
        <f aca="false">IF(D449&lt;&gt;"",IF(AND(B449&lt;&gt;"",C449&lt;&gt;""),"","ERR"),"")</f>
        <v/>
      </c>
      <c r="F449" s="16"/>
      <c r="G449" s="16"/>
      <c r="H449" s="16"/>
      <c r="I449" s="16"/>
      <c r="J449" s="16"/>
      <c r="K449" s="16"/>
      <c r="L449" s="16"/>
      <c r="M449" s="16"/>
      <c r="N449" s="16"/>
      <c r="O449" s="16"/>
      <c r="P449" s="16"/>
      <c r="Q449" s="16"/>
      <c r="R449" s="16"/>
      <c r="S449" s="16"/>
      <c r="T449" s="16"/>
      <c r="U449" s="16"/>
      <c r="V449" s="16"/>
      <c r="W449" s="16"/>
      <c r="X449" s="16"/>
      <c r="Y449" s="16"/>
    </row>
    <row r="450" customFormat="false" ht="14" hidden="false" customHeight="true" outlineLevel="0" collapsed="false">
      <c r="B450" s="98" t="str">
        <f aca="false">IF( ISBLANK('03.Muestra'!$C21),"",'03.Muestra'!$C21)</f>
        <v/>
      </c>
      <c r="C450" s="98" t="str">
        <f aca="false">IF( ISBLANK('03.Muestra'!$E21),"",'03.Muestra'!$E21)</f>
        <v/>
      </c>
      <c r="D450" s="99" t="str">
        <f aca="false">IF(AND(B450&lt;&gt;"",C450&lt;&gt;""),"N/T","")</f>
        <v/>
      </c>
      <c r="E450" s="73" t="str">
        <f aca="false">IF(D450&lt;&gt;"",IF(AND(B450&lt;&gt;"",C450&lt;&gt;""),"","ERR"),"")</f>
        <v/>
      </c>
      <c r="F450" s="16"/>
      <c r="G450" s="16"/>
      <c r="H450" s="16"/>
      <c r="I450" s="16"/>
      <c r="J450" s="16"/>
      <c r="K450" s="16"/>
      <c r="L450" s="16"/>
      <c r="M450" s="16"/>
      <c r="N450" s="16"/>
      <c r="O450" s="16"/>
      <c r="P450" s="16"/>
      <c r="Q450" s="16"/>
      <c r="R450" s="16"/>
      <c r="S450" s="16"/>
      <c r="T450" s="16"/>
      <c r="U450" s="16"/>
      <c r="V450" s="16"/>
      <c r="W450" s="16"/>
      <c r="X450" s="16"/>
      <c r="Y450" s="16"/>
    </row>
    <row r="451" customFormat="false" ht="14" hidden="false" customHeight="true" outlineLevel="0" collapsed="false">
      <c r="B451" s="98" t="str">
        <f aca="false">IF( ISBLANK('03.Muestra'!$C22),"",'03.Muestra'!$C22)</f>
        <v/>
      </c>
      <c r="C451" s="98" t="str">
        <f aca="false">IF( ISBLANK('03.Muestra'!$E22),"",'03.Muestra'!$E22)</f>
        <v/>
      </c>
      <c r="D451" s="99" t="str">
        <f aca="false">IF(AND(B451&lt;&gt;"",C451&lt;&gt;""),"N/T","")</f>
        <v/>
      </c>
      <c r="E451" s="73" t="str">
        <f aca="false">IF(D451&lt;&gt;"",IF(AND(B451&lt;&gt;"",C451&lt;&gt;""),"","ERR"),"")</f>
        <v/>
      </c>
      <c r="F451" s="16"/>
      <c r="G451" s="16"/>
      <c r="H451" s="16"/>
      <c r="I451" s="16"/>
      <c r="J451" s="16"/>
      <c r="K451" s="16"/>
      <c r="L451" s="16"/>
      <c r="M451" s="16"/>
      <c r="N451" s="16"/>
      <c r="O451" s="16"/>
      <c r="P451" s="16"/>
      <c r="Q451" s="16"/>
      <c r="R451" s="16"/>
      <c r="S451" s="16"/>
      <c r="T451" s="16"/>
      <c r="U451" s="16"/>
      <c r="V451" s="16"/>
      <c r="W451" s="16"/>
      <c r="X451" s="16"/>
      <c r="Y451" s="16"/>
    </row>
    <row r="452" customFormat="false" ht="14" hidden="false" customHeight="true" outlineLevel="0" collapsed="false">
      <c r="B452" s="98" t="str">
        <f aca="false">IF( ISBLANK('03.Muestra'!$C23),"",'03.Muestra'!$C23)</f>
        <v/>
      </c>
      <c r="C452" s="98" t="str">
        <f aca="false">IF( ISBLANK('03.Muestra'!$E23),"",'03.Muestra'!$E23)</f>
        <v/>
      </c>
      <c r="D452" s="99" t="str">
        <f aca="false">IF(AND(B452&lt;&gt;"",C452&lt;&gt;""),"N/T","")</f>
        <v/>
      </c>
      <c r="E452" s="73" t="str">
        <f aca="false">IF(D452&lt;&gt;"",IF(AND(B452&lt;&gt;"",C452&lt;&gt;""),"","ERR"),"")</f>
        <v/>
      </c>
      <c r="F452" s="16"/>
      <c r="G452" s="16"/>
      <c r="H452" s="16"/>
      <c r="I452" s="16"/>
      <c r="J452" s="16"/>
      <c r="K452" s="16"/>
      <c r="L452" s="16"/>
      <c r="M452" s="16"/>
      <c r="N452" s="16"/>
      <c r="O452" s="16"/>
      <c r="P452" s="16"/>
      <c r="Q452" s="16"/>
      <c r="R452" s="16"/>
      <c r="S452" s="16"/>
      <c r="T452" s="16"/>
      <c r="U452" s="16"/>
      <c r="V452" s="16"/>
      <c r="W452" s="16"/>
      <c r="X452" s="16"/>
      <c r="Y452" s="16"/>
    </row>
    <row r="453" customFormat="false" ht="14" hidden="false" customHeight="true" outlineLevel="0" collapsed="false">
      <c r="B453" s="98" t="str">
        <f aca="false">IF( ISBLANK('03.Muestra'!$C24),"",'03.Muestra'!$C24)</f>
        <v/>
      </c>
      <c r="C453" s="98" t="str">
        <f aca="false">IF( ISBLANK('03.Muestra'!$E24),"",'03.Muestra'!$E24)</f>
        <v/>
      </c>
      <c r="D453" s="99" t="str">
        <f aca="false">IF(AND(B453&lt;&gt;"",C453&lt;&gt;""),"N/T","")</f>
        <v/>
      </c>
      <c r="E453" s="73" t="str">
        <f aca="false">IF(D453&lt;&gt;"",IF(AND(B453&lt;&gt;"",C453&lt;&gt;""),"","ERR"),"")</f>
        <v/>
      </c>
      <c r="F453" s="16"/>
      <c r="G453" s="16"/>
      <c r="H453" s="16"/>
      <c r="I453" s="16"/>
      <c r="J453" s="16"/>
      <c r="K453" s="16"/>
      <c r="L453" s="16"/>
      <c r="M453" s="16"/>
      <c r="N453" s="16"/>
      <c r="O453" s="16"/>
      <c r="P453" s="16"/>
      <c r="Q453" s="16"/>
      <c r="R453" s="16"/>
      <c r="S453" s="16"/>
      <c r="T453" s="16"/>
      <c r="U453" s="16"/>
      <c r="V453" s="16"/>
      <c r="W453" s="16"/>
      <c r="X453" s="16"/>
      <c r="Y453" s="16"/>
    </row>
    <row r="454" customFormat="false" ht="14" hidden="false" customHeight="true" outlineLevel="0" collapsed="false">
      <c r="B454" s="98" t="str">
        <f aca="false">IF( ISBLANK('03.Muestra'!$C25),"",'03.Muestra'!$C25)</f>
        <v/>
      </c>
      <c r="C454" s="98" t="str">
        <f aca="false">IF( ISBLANK('03.Muestra'!$E25),"",'03.Muestra'!$E25)</f>
        <v/>
      </c>
      <c r="D454" s="99" t="str">
        <f aca="false">IF(AND(B454&lt;&gt;"",C454&lt;&gt;""),"N/T","")</f>
        <v/>
      </c>
      <c r="E454" s="73" t="str">
        <f aca="false">IF(D454&lt;&gt;"",IF(AND(B454&lt;&gt;"",C454&lt;&gt;""),"","ERR"),"")</f>
        <v/>
      </c>
      <c r="F454" s="16"/>
      <c r="G454" s="16"/>
      <c r="H454" s="16"/>
      <c r="I454" s="16"/>
      <c r="J454" s="16"/>
      <c r="K454" s="16"/>
      <c r="L454" s="16"/>
      <c r="M454" s="16"/>
      <c r="N454" s="16"/>
      <c r="O454" s="16"/>
      <c r="P454" s="16"/>
      <c r="Q454" s="16"/>
      <c r="R454" s="16"/>
      <c r="S454" s="16"/>
      <c r="T454" s="16"/>
      <c r="U454" s="16"/>
      <c r="V454" s="16"/>
      <c r="W454" s="16"/>
      <c r="X454" s="16"/>
      <c r="Y454" s="16"/>
    </row>
    <row r="455" customFormat="false" ht="14" hidden="false" customHeight="true" outlineLevel="0" collapsed="false">
      <c r="B455" s="98" t="str">
        <f aca="false">IF( ISBLANK('03.Muestra'!$C26),"",'03.Muestra'!$C26)</f>
        <v/>
      </c>
      <c r="C455" s="98" t="str">
        <f aca="false">IF( ISBLANK('03.Muestra'!$E26),"",'03.Muestra'!$E26)</f>
        <v/>
      </c>
      <c r="D455" s="99" t="str">
        <f aca="false">IF(AND(B455&lt;&gt;"",C455&lt;&gt;""),"N/T","")</f>
        <v/>
      </c>
      <c r="E455" s="73" t="str">
        <f aca="false">IF(D455&lt;&gt;"",IF(AND(B455&lt;&gt;"",C455&lt;&gt;""),"","ERR"),"")</f>
        <v/>
      </c>
      <c r="F455" s="16"/>
      <c r="G455" s="16"/>
      <c r="H455" s="16"/>
      <c r="I455" s="16"/>
      <c r="J455" s="16"/>
      <c r="K455" s="16"/>
      <c r="L455" s="16"/>
      <c r="M455" s="16"/>
      <c r="N455" s="16"/>
      <c r="O455" s="16"/>
      <c r="P455" s="16"/>
      <c r="Q455" s="16"/>
      <c r="R455" s="16"/>
      <c r="S455" s="16"/>
      <c r="T455" s="16"/>
      <c r="U455" s="16"/>
      <c r="V455" s="16"/>
      <c r="W455" s="16"/>
      <c r="X455" s="16"/>
      <c r="Y455" s="16"/>
    </row>
    <row r="456" customFormat="false" ht="14" hidden="false" customHeight="true" outlineLevel="0" collapsed="false">
      <c r="B456" s="98" t="str">
        <f aca="false">IF( ISBLANK('03.Muestra'!$C27),"",'03.Muestra'!$C27)</f>
        <v/>
      </c>
      <c r="C456" s="98" t="str">
        <f aca="false">IF( ISBLANK('03.Muestra'!$E27),"",'03.Muestra'!$E27)</f>
        <v/>
      </c>
      <c r="D456" s="99" t="str">
        <f aca="false">IF(AND(B456&lt;&gt;"",C456&lt;&gt;""),"N/T","")</f>
        <v/>
      </c>
      <c r="E456" s="73" t="str">
        <f aca="false">IF(D456&lt;&gt;"",IF(AND(B456&lt;&gt;"",C456&lt;&gt;""),"","ERR"),"")</f>
        <v/>
      </c>
      <c r="F456" s="16"/>
      <c r="G456" s="16"/>
      <c r="H456" s="16"/>
      <c r="I456" s="16"/>
      <c r="J456" s="16"/>
      <c r="K456" s="16"/>
      <c r="L456" s="16"/>
      <c r="M456" s="16"/>
      <c r="N456" s="16"/>
      <c r="O456" s="16"/>
      <c r="P456" s="16"/>
      <c r="Q456" s="16"/>
      <c r="R456" s="16"/>
      <c r="S456" s="16"/>
      <c r="T456" s="16"/>
      <c r="U456" s="16"/>
      <c r="V456" s="16"/>
      <c r="W456" s="16"/>
      <c r="X456" s="16"/>
      <c r="Y456" s="16"/>
    </row>
    <row r="457" customFormat="false" ht="14" hidden="false" customHeight="true" outlineLevel="0" collapsed="false">
      <c r="B457" s="98" t="str">
        <f aca="false">IF( ISBLANK('03.Muestra'!$C28),"",'03.Muestra'!$C28)</f>
        <v/>
      </c>
      <c r="C457" s="98" t="str">
        <f aca="false">IF( ISBLANK('03.Muestra'!$E28),"",'03.Muestra'!$E28)</f>
        <v/>
      </c>
      <c r="D457" s="99" t="str">
        <f aca="false">IF(AND(B457&lt;&gt;"",C457&lt;&gt;""),"N/T","")</f>
        <v/>
      </c>
      <c r="E457" s="73" t="str">
        <f aca="false">IF(D457&lt;&gt;"",IF(AND(B457&lt;&gt;"",C457&lt;&gt;""),"","ERR"),"")</f>
        <v/>
      </c>
      <c r="F457" s="16"/>
      <c r="G457" s="16"/>
      <c r="H457" s="16"/>
      <c r="I457" s="16"/>
      <c r="J457" s="16"/>
      <c r="K457" s="16"/>
      <c r="L457" s="16"/>
      <c r="M457" s="16"/>
      <c r="N457" s="16"/>
      <c r="O457" s="16"/>
      <c r="P457" s="16"/>
      <c r="Q457" s="16"/>
      <c r="R457" s="16"/>
      <c r="S457" s="16"/>
      <c r="T457" s="16"/>
      <c r="U457" s="16"/>
      <c r="V457" s="16"/>
      <c r="W457" s="16"/>
      <c r="X457" s="16"/>
      <c r="Y457" s="16"/>
    </row>
    <row r="458" customFormat="false" ht="14" hidden="false" customHeight="true" outlineLevel="0" collapsed="false">
      <c r="B458" s="98" t="str">
        <f aca="false">IF( ISBLANK('03.Muestra'!$C29),"",'03.Muestra'!$C29)</f>
        <v/>
      </c>
      <c r="C458" s="98" t="str">
        <f aca="false">IF( ISBLANK('03.Muestra'!$E29),"",'03.Muestra'!$E29)</f>
        <v/>
      </c>
      <c r="D458" s="99" t="str">
        <f aca="false">IF(AND(B458&lt;&gt;"",C458&lt;&gt;""),"N/T","")</f>
        <v/>
      </c>
      <c r="E458" s="73" t="str">
        <f aca="false">IF(D458&lt;&gt;"",IF(AND(B458&lt;&gt;"",C458&lt;&gt;""),"","ERR"),"")</f>
        <v/>
      </c>
      <c r="F458" s="16"/>
      <c r="G458" s="16"/>
      <c r="H458" s="16"/>
      <c r="I458" s="16"/>
      <c r="J458" s="16"/>
      <c r="K458" s="16"/>
      <c r="L458" s="16"/>
      <c r="M458" s="16"/>
      <c r="N458" s="16"/>
      <c r="O458" s="16"/>
      <c r="P458" s="16"/>
      <c r="Q458" s="16"/>
      <c r="R458" s="16"/>
      <c r="S458" s="16"/>
      <c r="T458" s="16"/>
      <c r="U458" s="16"/>
      <c r="V458" s="16"/>
      <c r="W458" s="16"/>
      <c r="X458" s="16"/>
      <c r="Y458" s="16"/>
    </row>
    <row r="459" customFormat="false" ht="14" hidden="false" customHeight="true" outlineLevel="0" collapsed="false">
      <c r="B459" s="98" t="str">
        <f aca="false">IF( ISBLANK('03.Muestra'!$C30),"",'03.Muestra'!$C30)</f>
        <v/>
      </c>
      <c r="C459" s="98" t="str">
        <f aca="false">IF( ISBLANK('03.Muestra'!$E30),"",'03.Muestra'!$E30)</f>
        <v/>
      </c>
      <c r="D459" s="99" t="str">
        <f aca="false">IF(AND(B459&lt;&gt;"",C459&lt;&gt;""),"N/T","")</f>
        <v/>
      </c>
      <c r="E459" s="73" t="str">
        <f aca="false">IF(D459&lt;&gt;"",IF(AND(B459&lt;&gt;"",C459&lt;&gt;""),"","ERR"),"")</f>
        <v/>
      </c>
      <c r="F459" s="16"/>
      <c r="G459" s="16"/>
      <c r="H459" s="16"/>
      <c r="I459" s="16"/>
      <c r="J459" s="16"/>
      <c r="K459" s="16"/>
      <c r="L459" s="16"/>
      <c r="M459" s="16"/>
      <c r="N459" s="16"/>
      <c r="O459" s="16"/>
      <c r="P459" s="16"/>
      <c r="Q459" s="16"/>
      <c r="R459" s="16"/>
      <c r="S459" s="16"/>
      <c r="T459" s="16"/>
      <c r="U459" s="16"/>
      <c r="V459" s="16"/>
      <c r="W459" s="16"/>
      <c r="X459" s="16"/>
      <c r="Y459" s="16"/>
    </row>
    <row r="460" customFormat="false" ht="12" hidden="false" customHeight="true" outlineLevel="0" collapsed="false">
      <c r="B460" s="98" t="str">
        <f aca="false">IF( ISBLANK('03.Muestra'!$C31),"",'03.Muestra'!$C31)</f>
        <v/>
      </c>
      <c r="C460" s="98" t="str">
        <f aca="false">IF( ISBLANK('03.Muestra'!$E31),"",'03.Muestra'!$E31)</f>
        <v/>
      </c>
      <c r="D460" s="99" t="str">
        <f aca="false">IF(AND(B460&lt;&gt;"",C460&lt;&gt;""),"N/T","")</f>
        <v/>
      </c>
      <c r="E460" s="73" t="str">
        <f aca="false">IF(D460&lt;&gt;"",IF(AND(B460&lt;&gt;"",C460&lt;&gt;""),"","ERR"),"")</f>
        <v/>
      </c>
      <c r="F460" s="16"/>
      <c r="G460" s="16"/>
      <c r="H460" s="16"/>
      <c r="I460" s="16"/>
      <c r="J460" s="16"/>
      <c r="K460" s="16"/>
      <c r="L460" s="16"/>
      <c r="M460" s="16"/>
      <c r="N460" s="16"/>
      <c r="O460" s="16"/>
      <c r="P460" s="16"/>
      <c r="Q460" s="16"/>
      <c r="R460" s="16"/>
      <c r="S460" s="16"/>
      <c r="T460" s="16"/>
      <c r="U460" s="16"/>
      <c r="V460" s="16"/>
      <c r="W460" s="16"/>
      <c r="X460" s="16"/>
      <c r="Y460" s="16"/>
    </row>
    <row r="461" customFormat="false" ht="12" hidden="false" customHeight="true" outlineLevel="0" collapsed="false">
      <c r="B461" s="98" t="str">
        <f aca="false">IF( ISBLANK('03.Muestra'!$C32),"",'03.Muestra'!$C32)</f>
        <v/>
      </c>
      <c r="C461" s="98" t="str">
        <f aca="false">IF( ISBLANK('03.Muestra'!$E32),"",'03.Muestra'!$E32)</f>
        <v/>
      </c>
      <c r="D461" s="99" t="str">
        <f aca="false">IF(AND(B461&lt;&gt;"",C461&lt;&gt;""),"N/T","")</f>
        <v/>
      </c>
      <c r="E461" s="73" t="str">
        <f aca="false">IF(D461&lt;&gt;"",IF(AND(B461&lt;&gt;"",C461&lt;&gt;""),"","ERR"),"")</f>
        <v/>
      </c>
      <c r="F461" s="16"/>
      <c r="G461" s="16"/>
      <c r="H461" s="16"/>
      <c r="I461" s="16"/>
      <c r="J461" s="16"/>
      <c r="K461" s="16"/>
      <c r="L461" s="16"/>
      <c r="M461" s="16"/>
      <c r="N461" s="16"/>
      <c r="O461" s="16"/>
      <c r="P461" s="16"/>
      <c r="Q461" s="16"/>
      <c r="R461" s="16"/>
      <c r="S461" s="16"/>
      <c r="T461" s="16"/>
      <c r="U461" s="16"/>
      <c r="V461" s="16"/>
      <c r="W461" s="16"/>
      <c r="X461" s="16"/>
      <c r="Y461" s="16"/>
    </row>
    <row r="462" customFormat="false" ht="12" hidden="false" customHeight="true" outlineLevel="0" collapsed="false">
      <c r="B462" s="98" t="str">
        <f aca="false">IF( ISBLANK('03.Muestra'!$C33),"",'03.Muestra'!$C33)</f>
        <v/>
      </c>
      <c r="C462" s="98" t="str">
        <f aca="false">IF( ISBLANK('03.Muestra'!$E33),"",'03.Muestra'!$E33)</f>
        <v/>
      </c>
      <c r="D462" s="99" t="str">
        <f aca="false">IF(AND(B462&lt;&gt;"",C462&lt;&gt;""),"N/T","")</f>
        <v/>
      </c>
      <c r="E462" s="73" t="str">
        <f aca="false">IF(D462&lt;&gt;"",IF(AND(B462&lt;&gt;"",C462&lt;&gt;""),"","ERR"),"")</f>
        <v/>
      </c>
      <c r="F462" s="16"/>
      <c r="G462" s="16"/>
      <c r="H462" s="16"/>
      <c r="I462" s="16"/>
      <c r="J462" s="16"/>
      <c r="K462" s="16"/>
      <c r="L462" s="16"/>
      <c r="M462" s="16"/>
      <c r="N462" s="16"/>
      <c r="O462" s="16"/>
      <c r="P462" s="16"/>
      <c r="Q462" s="16"/>
      <c r="R462" s="16"/>
      <c r="S462" s="16"/>
      <c r="T462" s="16"/>
      <c r="U462" s="16"/>
      <c r="V462" s="16"/>
      <c r="W462" s="16"/>
      <c r="X462" s="16"/>
      <c r="Y462" s="16"/>
    </row>
    <row r="463" customFormat="false" ht="12" hidden="false" customHeight="true" outlineLevel="0" collapsed="false">
      <c r="B463" s="98" t="str">
        <f aca="false">IF( ISBLANK('03.Muestra'!$C34),"",'03.Muestra'!$C34)</f>
        <v/>
      </c>
      <c r="C463" s="98" t="str">
        <f aca="false">IF( ISBLANK('03.Muestra'!$E34),"",'03.Muestra'!$E34)</f>
        <v/>
      </c>
      <c r="D463" s="99" t="str">
        <f aca="false">IF(AND(B463&lt;&gt;"",C463&lt;&gt;""),"N/T","")</f>
        <v/>
      </c>
      <c r="E463" s="73" t="str">
        <f aca="false">IF(D463&lt;&gt;"",IF(AND(B463&lt;&gt;"",C463&lt;&gt;""),"","ERR"),"")</f>
        <v/>
      </c>
      <c r="F463" s="16"/>
      <c r="G463" s="16"/>
      <c r="H463" s="16"/>
      <c r="I463" s="16"/>
      <c r="J463" s="16"/>
      <c r="K463" s="16"/>
      <c r="L463" s="16"/>
      <c r="M463" s="16"/>
      <c r="N463" s="16"/>
      <c r="O463" s="16"/>
      <c r="P463" s="16"/>
      <c r="Q463" s="16"/>
      <c r="R463" s="16"/>
      <c r="S463" s="16"/>
      <c r="T463" s="16"/>
      <c r="U463" s="16"/>
      <c r="V463" s="16"/>
      <c r="W463" s="16"/>
      <c r="X463" s="16"/>
      <c r="Y463" s="16"/>
    </row>
    <row r="464" customFormat="false" ht="12" hidden="false" customHeight="true" outlineLevel="0" collapsed="false">
      <c r="B464" s="98" t="str">
        <f aca="false">IF( ISBLANK('03.Muestra'!$C35),"",'03.Muestra'!$C35)</f>
        <v/>
      </c>
      <c r="C464" s="98" t="str">
        <f aca="false">IF( ISBLANK('03.Muestra'!$E35),"",'03.Muestra'!$E35)</f>
        <v/>
      </c>
      <c r="D464" s="99" t="str">
        <f aca="false">IF(AND(B464&lt;&gt;"",C464&lt;&gt;""),"N/T","")</f>
        <v/>
      </c>
      <c r="E464" s="73" t="str">
        <f aca="false">IF(D464&lt;&gt;"",IF(AND(B464&lt;&gt;"",C464&lt;&gt;""),"","ERR"),"")</f>
        <v/>
      </c>
      <c r="F464" s="0"/>
      <c r="G464" s="16"/>
      <c r="H464" s="16"/>
      <c r="I464" s="16"/>
      <c r="J464" s="16"/>
      <c r="K464" s="16"/>
      <c r="L464" s="16"/>
      <c r="M464" s="16"/>
      <c r="N464" s="16"/>
      <c r="O464" s="16"/>
      <c r="P464" s="16"/>
      <c r="Q464" s="16"/>
      <c r="R464" s="16"/>
      <c r="S464" s="16"/>
      <c r="T464" s="16"/>
      <c r="U464" s="16"/>
      <c r="V464" s="16"/>
      <c r="W464" s="16"/>
      <c r="X464" s="16"/>
      <c r="Y464" s="16"/>
    </row>
    <row r="465" customFormat="false" ht="12" hidden="false" customHeight="true" outlineLevel="0" collapsed="false">
      <c r="B465" s="98" t="str">
        <f aca="false">IF( ISBLANK('03.Muestra'!$C36),"",'03.Muestra'!$C36)</f>
        <v/>
      </c>
      <c r="C465" s="98" t="str">
        <f aca="false">IF( ISBLANK('03.Muestra'!$E36),"",'03.Muestra'!$E36)</f>
        <v/>
      </c>
      <c r="D465" s="99" t="str">
        <f aca="false">IF(AND(B465&lt;&gt;"",C465&lt;&gt;""),"N/T","")</f>
        <v/>
      </c>
      <c r="E465" s="73" t="str">
        <f aca="false">IF(D465&lt;&gt;"",IF(AND(B465&lt;&gt;"",C465&lt;&gt;""),"","ERR"),"")</f>
        <v/>
      </c>
      <c r="F465" s="111"/>
      <c r="G465" s="16"/>
      <c r="H465" s="16"/>
      <c r="I465" s="16"/>
      <c r="J465" s="16"/>
      <c r="K465" s="16"/>
      <c r="L465" s="16"/>
      <c r="M465" s="16"/>
      <c r="N465" s="16"/>
      <c r="O465" s="16"/>
      <c r="P465" s="16"/>
      <c r="Q465" s="16"/>
      <c r="R465" s="16"/>
      <c r="S465" s="16"/>
      <c r="T465" s="16"/>
      <c r="U465" s="16"/>
      <c r="V465" s="16"/>
      <c r="W465" s="16"/>
      <c r="X465" s="16"/>
      <c r="Y465" s="16"/>
    </row>
    <row r="466" customFormat="false" ht="12" hidden="false" customHeight="true" outlineLevel="0" collapsed="false">
      <c r="B466" s="98" t="str">
        <f aca="false">IF( ISBLANK('03.Muestra'!$C37),"",'03.Muestra'!$C37)</f>
        <v/>
      </c>
      <c r="C466" s="98" t="str">
        <f aca="false">IF( ISBLANK('03.Muestra'!$E37),"",'03.Muestra'!$E37)</f>
        <v/>
      </c>
      <c r="D466" s="99" t="str">
        <f aca="false">IF(AND(B466&lt;&gt;"",C466&lt;&gt;""),"N/T","")</f>
        <v/>
      </c>
      <c r="E466" s="73" t="str">
        <f aca="false">IF(D466&lt;&gt;"",IF(AND(B466&lt;&gt;"",C466&lt;&gt;""),"","ERR"),"")</f>
        <v/>
      </c>
      <c r="F466" s="111"/>
      <c r="G466" s="16"/>
      <c r="H466" s="16"/>
      <c r="I466" s="16"/>
      <c r="J466" s="16"/>
      <c r="K466" s="16"/>
      <c r="L466" s="16"/>
      <c r="M466" s="16"/>
      <c r="N466" s="16"/>
      <c r="O466" s="16"/>
      <c r="P466" s="16"/>
      <c r="Q466" s="16"/>
      <c r="R466" s="16"/>
      <c r="S466" s="16"/>
      <c r="T466" s="16"/>
      <c r="U466" s="16"/>
      <c r="V466" s="16"/>
      <c r="W466" s="16"/>
      <c r="X466" s="16"/>
      <c r="Y466" s="16"/>
    </row>
    <row r="467" customFormat="false" ht="12" hidden="false" customHeight="true" outlineLevel="0" collapsed="false">
      <c r="B467" s="98" t="str">
        <f aca="false">IF( ISBLANK('03.Muestra'!$C38),"",'03.Muestra'!$C38)</f>
        <v/>
      </c>
      <c r="C467" s="98" t="str">
        <f aca="false">IF( ISBLANK('03.Muestra'!$E38),"",'03.Muestra'!$E38)</f>
        <v/>
      </c>
      <c r="D467" s="99" t="str">
        <f aca="false">IF(AND(B467&lt;&gt;"",C467&lt;&gt;""),"N/T","")</f>
        <v/>
      </c>
      <c r="E467" s="73" t="str">
        <f aca="false">IF(D467&lt;&gt;"",IF(AND(B467&lt;&gt;"",C467&lt;&gt;""),"","ERR"),"")</f>
        <v/>
      </c>
      <c r="F467" s="111"/>
      <c r="G467" s="16"/>
      <c r="H467" s="16"/>
      <c r="I467" s="16"/>
      <c r="J467" s="16"/>
      <c r="K467" s="16"/>
      <c r="L467" s="16"/>
      <c r="M467" s="16"/>
      <c r="N467" s="16"/>
      <c r="O467" s="16"/>
      <c r="P467" s="16"/>
      <c r="Q467" s="16"/>
      <c r="R467" s="16"/>
      <c r="S467" s="16"/>
      <c r="T467" s="16"/>
      <c r="U467" s="16"/>
      <c r="V467" s="16"/>
      <c r="W467" s="16"/>
      <c r="X467" s="16"/>
      <c r="Y467" s="16"/>
    </row>
    <row r="468" customFormat="false" ht="12" hidden="false" customHeight="true" outlineLevel="0" collapsed="false">
      <c r="B468" s="98" t="str">
        <f aca="false">IF( ISBLANK('03.Muestra'!$C39),"",'03.Muestra'!$C39)</f>
        <v/>
      </c>
      <c r="C468" s="98" t="str">
        <f aca="false">IF( ISBLANK('03.Muestra'!$E39),"",'03.Muestra'!$E39)</f>
        <v/>
      </c>
      <c r="D468" s="99" t="str">
        <f aca="false">IF(AND(B468&lt;&gt;"",C468&lt;&gt;""),"N/T","")</f>
        <v/>
      </c>
      <c r="E468" s="73" t="str">
        <f aca="false">IF(D468&lt;&gt;"",IF(AND(B468&lt;&gt;"",C468&lt;&gt;""),"","ERR"),"")</f>
        <v/>
      </c>
      <c r="F468" s="111"/>
      <c r="G468" s="16"/>
      <c r="H468" s="16"/>
      <c r="I468" s="16"/>
      <c r="J468" s="16"/>
      <c r="K468" s="16"/>
      <c r="L468" s="16"/>
      <c r="M468" s="16"/>
      <c r="N468" s="16"/>
      <c r="O468" s="16"/>
      <c r="P468" s="16"/>
      <c r="Q468" s="16"/>
      <c r="R468" s="16"/>
      <c r="S468" s="16"/>
      <c r="T468" s="16"/>
      <c r="U468" s="16"/>
      <c r="V468" s="16"/>
      <c r="W468" s="16"/>
      <c r="X468" s="16"/>
      <c r="Y468" s="16"/>
    </row>
    <row r="469" customFormat="false" ht="12" hidden="false" customHeight="true" outlineLevel="0" collapsed="false">
      <c r="B469" s="98" t="str">
        <f aca="false">IF( ISBLANK('03.Muestra'!$C40),"",'03.Muestra'!$C40)</f>
        <v/>
      </c>
      <c r="C469" s="98" t="str">
        <f aca="false">IF( ISBLANK('03.Muestra'!$E40),"",'03.Muestra'!$E40)</f>
        <v/>
      </c>
      <c r="D469" s="99" t="str">
        <f aca="false">IF(AND(B469&lt;&gt;"",C469&lt;&gt;""),"N/T","")</f>
        <v/>
      </c>
      <c r="E469" s="73" t="str">
        <f aca="false">IF(D469&lt;&gt;"",IF(AND(B469&lt;&gt;"",C469&lt;&gt;""),"","ERR"),"")</f>
        <v/>
      </c>
      <c r="F469" s="111"/>
      <c r="G469" s="16"/>
      <c r="H469" s="16"/>
      <c r="I469" s="16"/>
      <c r="J469" s="16"/>
      <c r="K469" s="16"/>
      <c r="L469" s="16"/>
      <c r="M469" s="16"/>
      <c r="N469" s="16"/>
      <c r="O469" s="16"/>
      <c r="P469" s="16"/>
      <c r="Q469" s="16"/>
      <c r="R469" s="16"/>
      <c r="S469" s="16"/>
      <c r="T469" s="16"/>
      <c r="U469" s="16"/>
      <c r="V469" s="16"/>
      <c r="W469" s="16"/>
      <c r="X469" s="16"/>
      <c r="Y469" s="16"/>
    </row>
    <row r="470" customFormat="false" ht="12" hidden="false" customHeight="true" outlineLevel="0" collapsed="false">
      <c r="B470" s="98" t="str">
        <f aca="false">IF( ISBLANK('03.Muestra'!$C41),"",'03.Muestra'!$C41)</f>
        <v/>
      </c>
      <c r="C470" s="98" t="str">
        <f aca="false">IF( ISBLANK('03.Muestra'!$E41),"",'03.Muestra'!$E41)</f>
        <v/>
      </c>
      <c r="D470" s="99" t="str">
        <f aca="false">IF(AND(B470&lt;&gt;"",C470&lt;&gt;""),"N/T","")</f>
        <v/>
      </c>
      <c r="E470" s="73" t="str">
        <f aca="false">IF(D470&lt;&gt;"",IF(AND(B470&lt;&gt;"",C470&lt;&gt;""),"","ERR"),"")</f>
        <v/>
      </c>
      <c r="F470" s="111"/>
      <c r="G470" s="16"/>
      <c r="H470" s="16"/>
      <c r="I470" s="16"/>
      <c r="J470" s="16"/>
      <c r="K470" s="16"/>
      <c r="L470" s="16"/>
      <c r="M470" s="16"/>
      <c r="N470" s="16"/>
      <c r="O470" s="16"/>
      <c r="P470" s="16"/>
      <c r="Q470" s="16"/>
      <c r="R470" s="16"/>
      <c r="S470" s="16"/>
      <c r="T470" s="16"/>
      <c r="U470" s="16"/>
      <c r="V470" s="16"/>
      <c r="W470" s="16"/>
      <c r="X470" s="16"/>
      <c r="Y470" s="16"/>
    </row>
    <row r="471" customFormat="false" ht="12" hidden="false" customHeight="true" outlineLevel="0" collapsed="false">
      <c r="B471" s="98" t="str">
        <f aca="false">IF( ISBLANK('03.Muestra'!$C42),"",'03.Muestra'!$C42)</f>
        <v/>
      </c>
      <c r="C471" s="98" t="str">
        <f aca="false">IF( ISBLANK('03.Muestra'!$E42),"",'03.Muestra'!$E42)</f>
        <v/>
      </c>
      <c r="D471" s="99" t="str">
        <f aca="false">IF(AND(B471&lt;&gt;"",C471&lt;&gt;""),"N/T","")</f>
        <v/>
      </c>
      <c r="E471" s="73" t="str">
        <f aca="false">IF(D471&lt;&gt;"",IF(AND(B471&lt;&gt;"",C471&lt;&gt;""),"","ERR"),"")</f>
        <v/>
      </c>
      <c r="F471" s="16"/>
      <c r="G471" s="16"/>
      <c r="H471" s="16"/>
      <c r="I471" s="16"/>
      <c r="J471" s="16"/>
      <c r="K471" s="16"/>
      <c r="L471" s="16"/>
      <c r="M471" s="16"/>
      <c r="N471" s="16"/>
      <c r="O471" s="16"/>
      <c r="P471" s="16"/>
      <c r="Q471" s="16"/>
      <c r="R471" s="16"/>
      <c r="S471" s="16"/>
      <c r="T471" s="16"/>
      <c r="U471" s="16"/>
      <c r="V471" s="16"/>
      <c r="W471" s="16"/>
      <c r="X471" s="16"/>
      <c r="Y471" s="16"/>
    </row>
    <row r="472" customFormat="false" ht="12" hidden="false" customHeight="true" outlineLevel="0" collapsed="false">
      <c r="B472" s="16"/>
      <c r="C472" s="94"/>
      <c r="D472" s="94"/>
      <c r="E472" s="94"/>
      <c r="F472" s="16"/>
      <c r="G472" s="16"/>
      <c r="H472" s="16"/>
      <c r="I472" s="16"/>
      <c r="J472" s="16"/>
      <c r="K472" s="16"/>
      <c r="L472" s="16"/>
      <c r="M472" s="16"/>
      <c r="N472" s="16"/>
      <c r="O472" s="16"/>
      <c r="P472" s="16"/>
      <c r="Q472" s="16"/>
      <c r="R472" s="16"/>
      <c r="S472" s="16"/>
      <c r="T472" s="16"/>
      <c r="U472" s="16"/>
      <c r="V472" s="16"/>
      <c r="W472" s="16"/>
      <c r="X472" s="16"/>
      <c r="Y472" s="16"/>
    </row>
    <row r="473" customFormat="false" ht="12" hidden="false" customHeight="true" outlineLevel="0" collapsed="false">
      <c r="B473" s="16"/>
      <c r="C473" s="16"/>
      <c r="D473" s="94"/>
      <c r="E473" s="94"/>
      <c r="F473" s="16"/>
      <c r="G473" s="16"/>
      <c r="H473" s="16"/>
      <c r="I473" s="16"/>
      <c r="J473" s="16"/>
      <c r="K473" s="16"/>
      <c r="L473" s="16"/>
      <c r="M473" s="16"/>
      <c r="N473" s="16"/>
      <c r="O473" s="16"/>
      <c r="P473" s="16"/>
      <c r="Q473" s="16"/>
      <c r="R473" s="16"/>
      <c r="S473" s="16"/>
      <c r="T473" s="16"/>
      <c r="U473" s="16"/>
      <c r="V473" s="16"/>
      <c r="W473" s="16"/>
      <c r="X473" s="16"/>
      <c r="Y473" s="16"/>
    </row>
    <row r="474" customFormat="false" ht="32.25" hidden="false" customHeight="true" outlineLevel="0" collapsed="false">
      <c r="B474" s="95" t="s">
        <v>137</v>
      </c>
      <c r="C474" s="96" t="s">
        <v>165</v>
      </c>
      <c r="D474" s="97" t="s">
        <v>147</v>
      </c>
      <c r="E474" s="110"/>
      <c r="F474" s="0"/>
      <c r="G474" s="0"/>
      <c r="H474" s="0"/>
      <c r="I474" s="0"/>
      <c r="J474" s="0"/>
      <c r="K474" s="16"/>
      <c r="L474" s="16"/>
      <c r="M474" s="16"/>
      <c r="N474" s="16"/>
      <c r="O474" s="16"/>
      <c r="P474" s="16"/>
      <c r="Q474" s="16"/>
      <c r="R474" s="16"/>
      <c r="S474" s="16"/>
      <c r="T474" s="16"/>
      <c r="U474" s="16"/>
      <c r="V474" s="16"/>
      <c r="W474" s="16"/>
      <c r="X474" s="16"/>
      <c r="Y474" s="16"/>
    </row>
    <row r="475" customFormat="false" ht="12" hidden="false" customHeight="true" outlineLevel="0" collapsed="false">
      <c r="B475" s="98" t="str">
        <f aca="false">IF( ISBLANK('03.Muestra'!$C8),"",'03.Muestra'!$C8)</f>
        <v>Servicio Canario de Salud</v>
      </c>
      <c r="C475" s="98" t="str">
        <f aca="false">IF( ISBLANK('03.Muestra'!$E8),"",'03.Muestra'!$E8)</f>
        <v>https://www3.gobiernodecanarias.org/sanidad/scs/</v>
      </c>
      <c r="D475" s="99" t="s">
        <v>138</v>
      </c>
      <c r="E475" s="73" t="str">
        <f aca="false">IF(D475&lt;&gt;"",IF(AND(B475&lt;&gt;"",C475&lt;&gt;""),"","ERR"),"")</f>
        <v/>
      </c>
      <c r="F475" s="100" t="str">
        <f aca="false" t="array" ref="F475:J475">TRANSPOSE('DATA - Oculta'!$U$9:$U$13)</f>
        <v>N/T</v>
      </c>
      <c r="G475" s="101" t="str">
        <v>N/D</v>
      </c>
      <c r="H475" s="102" t="str">
        <v>N/A</v>
      </c>
      <c r="I475" s="103" t="str">
        <v>Falla</v>
      </c>
      <c r="J475" s="104" t="str">
        <v>Pasa</v>
      </c>
      <c r="K475" s="105" t="s">
        <v>145</v>
      </c>
      <c r="L475" s="16"/>
      <c r="M475" s="16"/>
      <c r="N475" s="16"/>
      <c r="O475" s="16"/>
      <c r="P475" s="16"/>
      <c r="Q475" s="16"/>
      <c r="R475" s="16"/>
      <c r="S475" s="16"/>
      <c r="T475" s="16"/>
      <c r="U475" s="16"/>
      <c r="V475" s="16"/>
      <c r="W475" s="16"/>
      <c r="X475" s="16"/>
      <c r="Y475" s="16"/>
    </row>
    <row r="476" customFormat="false" ht="12" hidden="false" customHeight="true" outlineLevel="0" collapsed="false">
      <c r="B476" s="98" t="str">
        <f aca="false">IF( ISBLANK('03.Muestra'!$C9),"",'03.Muestra'!$C9)</f>
        <v>Profesionales</v>
      </c>
      <c r="C476" s="98" t="str">
        <f aca="false">IF( ISBLANK('03.Muestra'!$E9),"",'03.Muestra'!$E9)</f>
        <v>https://www3.gobiernodecanarias.org/sanidad/scs/tematica.jsp?idCarpeta=381a58ec-a15a-11e9-a502-d7333c007c29</v>
      </c>
      <c r="D476" s="99" t="s">
        <v>138</v>
      </c>
      <c r="E476" s="73" t="str">
        <f aca="false">IF(D476&lt;&gt;"",IF(AND(B476&lt;&gt;"",C476&lt;&gt;""),"","ERR"),"")</f>
        <v/>
      </c>
      <c r="F476" s="106" t="n">
        <f aca="true">COUNTIF($D475:INDIRECT("$D" &amp;  SUM(ROW()-1,'03.Muestra'!$D$45)-1),F475)</f>
        <v>0</v>
      </c>
      <c r="G476" s="106" t="n">
        <f aca="true">COUNTIF($D475:INDIRECT("$D" &amp;  SUM(ROW()-1,'03.Muestra'!$D$45)-1),G475)</f>
        <v>0</v>
      </c>
      <c r="H476" s="106" t="n">
        <f aca="true">COUNTIF($D475:INDIRECT("$D" &amp;  SUM(ROW()-1,'03.Muestra'!$D$45)-1),H475)</f>
        <v>6</v>
      </c>
      <c r="I476" s="106" t="n">
        <f aca="true">COUNTIF($D475:INDIRECT("$D" &amp;  SUM(ROW()-1,'03.Muestra'!$D$45)-1),I475)</f>
        <v>0</v>
      </c>
      <c r="J476" s="106" t="n">
        <f aca="true">COUNTIF($D475:INDIRECT("$D" &amp;  SUM(ROW()-1,'03.Muestra'!$D$45)-1),J475)</f>
        <v>4</v>
      </c>
      <c r="K476" s="106" t="n">
        <f aca="true">IF('03.Muestra'!$D$45=0,0,COUNTBLANK($D475:INDIRECT("$D" &amp;  SUM(ROW()-1,'03.Muestra'!$D$45)-1)))</f>
        <v>0</v>
      </c>
      <c r="L476" s="16"/>
      <c r="M476" s="16"/>
      <c r="N476" s="16"/>
      <c r="O476" s="16"/>
      <c r="P476" s="16"/>
      <c r="Q476" s="16"/>
      <c r="R476" s="16"/>
      <c r="S476" s="16"/>
      <c r="T476" s="16"/>
      <c r="U476" s="16"/>
      <c r="V476" s="16"/>
      <c r="W476" s="16"/>
      <c r="X476" s="16"/>
      <c r="Y476" s="16"/>
    </row>
    <row r="477" customFormat="false" ht="12" hidden="false" customHeight="true" outlineLevel="0" collapsed="false">
      <c r="B477" s="98" t="str">
        <f aca="false">IF( ISBLANK('03.Muestra'!$C10),"",'03.Muestra'!$C10)</f>
        <v>Vacunación frente Covid-19</v>
      </c>
      <c r="C477" s="98" t="str">
        <f aca="false">IF( ISBLANK('03.Muestra'!$E10),"",'03.Muestra'!$E10)</f>
        <v>https://www3.gobiernodecanarias.org/sanidad/scs/contenidoGenerico.jsp?idDocument=c6332147-5728-11eb-8a2c-c902a217e6a5&amp;idCarpeta=e01092c2-7d66-11ea-871d-cb574c2473a4</v>
      </c>
      <c r="D477" s="99" t="s">
        <v>138</v>
      </c>
      <c r="E477" s="73" t="str">
        <f aca="false">IF(D477&lt;&gt;"",IF(AND(B477&lt;&gt;"",C477&lt;&gt;""),"","ERR"),"")</f>
        <v/>
      </c>
      <c r="F477" s="0"/>
      <c r="G477" s="16"/>
      <c r="H477" s="16"/>
      <c r="I477" s="16"/>
      <c r="J477" s="16"/>
      <c r="K477" s="16"/>
      <c r="L477" s="16"/>
      <c r="M477" s="16"/>
      <c r="N477" s="16"/>
      <c r="O477" s="16"/>
      <c r="P477" s="16"/>
      <c r="Q477" s="16"/>
      <c r="R477" s="16"/>
      <c r="S477" s="16"/>
      <c r="T477" s="16"/>
      <c r="U477" s="16"/>
      <c r="V477" s="16"/>
      <c r="W477" s="16"/>
      <c r="X477" s="16"/>
      <c r="Y477" s="16"/>
    </row>
    <row r="478" customFormat="false" ht="12" hidden="false" customHeight="true" outlineLevel="0" collapsed="false">
      <c r="B478" s="98" t="str">
        <f aca="false">IF( ISBLANK('03.Muestra'!$C11),"",'03.Muestra'!$C11)</f>
        <v>SCS-Registro de centros</v>
      </c>
      <c r="C478" s="98" t="str">
        <f aca="false">IF( ISBLANK('03.Muestra'!$E11),"",'03.Muestra'!$E11)</f>
        <v>https://www3.gobiernodecanarias.org/sanidad/scs/RegistroCentros/DoLoad</v>
      </c>
      <c r="D478" s="99" t="s">
        <v>150</v>
      </c>
      <c r="E478" s="73" t="str">
        <f aca="false">IF(D478&lt;&gt;"",IF(AND(B478&lt;&gt;"",C478&lt;&gt;""),"","ERR"),"")</f>
        <v/>
      </c>
      <c r="F478" s="0"/>
      <c r="G478" s="16"/>
      <c r="H478" s="16"/>
      <c r="I478" s="16"/>
      <c r="J478" s="16"/>
      <c r="K478" s="16"/>
      <c r="L478" s="16"/>
      <c r="M478" s="16"/>
      <c r="N478" s="16"/>
      <c r="O478" s="16"/>
      <c r="P478" s="16"/>
      <c r="Q478" s="16"/>
      <c r="R478" s="16"/>
      <c r="S478" s="16"/>
      <c r="T478" s="16"/>
      <c r="U478" s="16"/>
      <c r="V478" s="16"/>
      <c r="W478" s="16"/>
      <c r="X478" s="16"/>
      <c r="Y478" s="16"/>
    </row>
    <row r="479" customFormat="false" ht="12" hidden="false" customHeight="true" outlineLevel="0" collapsed="false">
      <c r="B479" s="98" t="str">
        <f aca="false">IF( ISBLANK('03.Muestra'!$C12),"",'03.Muestra'!$C12)</f>
        <v>MiAutoTestCovid</v>
      </c>
      <c r="C479" s="98" t="str">
        <f aca="false">IF( ISBLANK('03.Muestra'!$E12),"",'03.Muestra'!$E12)</f>
        <v>https://www3.gobiernodecanarias.org/sanidad/scs/Miautotestcovid/</v>
      </c>
      <c r="D479" s="99" t="s">
        <v>150</v>
      </c>
      <c r="E479" s="73" t="str">
        <f aca="false">IF(D479&lt;&gt;"",IF(AND(B479&lt;&gt;"",C479&lt;&gt;""),"","ERR"),"")</f>
        <v/>
      </c>
      <c r="F479" s="0"/>
      <c r="G479" s="16"/>
      <c r="H479" s="16"/>
      <c r="I479" s="16"/>
      <c r="J479" s="16"/>
      <c r="K479" s="16"/>
      <c r="L479" s="16"/>
      <c r="M479" s="16"/>
      <c r="N479" s="16"/>
      <c r="O479" s="16"/>
      <c r="P479" s="16"/>
      <c r="Q479" s="16"/>
      <c r="R479" s="16"/>
      <c r="S479" s="16"/>
      <c r="T479" s="16"/>
      <c r="U479" s="16"/>
      <c r="V479" s="16"/>
      <c r="W479" s="16"/>
      <c r="X479" s="16"/>
      <c r="Y479" s="16"/>
    </row>
    <row r="480" customFormat="false" ht="12" hidden="false" customHeight="true" outlineLevel="0" collapsed="false">
      <c r="B480" s="98" t="str">
        <f aca="false">IF( ISBLANK('03.Muestra'!$C13),"",'03.Muestra'!$C13)</f>
        <v>Informes epidemiológicos</v>
      </c>
      <c r="C480" s="98" t="str">
        <f aca="false">IF( ISBLANK('03.Muestra'!$E13),"",'03.Muestra'!$E13)</f>
        <v>https://www3.gobiernodecanarias.org/sanidad/scs/contenidoGenerico.jsp?idDocument=83670f95-f738-11ea-8b38-0997195c2925&amp;idCarpeta=e01092c2-7d66-11ea-871d-cb574c2473a4</v>
      </c>
      <c r="D480" s="99" t="s">
        <v>138</v>
      </c>
      <c r="E480" s="73" t="str">
        <f aca="false">IF(D480&lt;&gt;"",IF(AND(B480&lt;&gt;"",C480&lt;&gt;""),"","ERR"),"")</f>
        <v/>
      </c>
      <c r="F480" s="0"/>
      <c r="G480" s="16"/>
      <c r="H480" s="16"/>
      <c r="I480" s="16"/>
      <c r="J480" s="16"/>
      <c r="K480" s="16"/>
      <c r="L480" s="16"/>
      <c r="M480" s="16"/>
      <c r="N480" s="16"/>
      <c r="O480" s="16"/>
      <c r="P480" s="16"/>
      <c r="Q480" s="16"/>
      <c r="R480" s="16"/>
      <c r="S480" s="16"/>
      <c r="T480" s="16"/>
      <c r="U480" s="16"/>
      <c r="V480" s="16"/>
      <c r="W480" s="16"/>
      <c r="X480" s="16"/>
      <c r="Y480" s="16"/>
    </row>
    <row r="481" customFormat="false" ht="12" hidden="false" customHeight="true" outlineLevel="0" collapsed="false">
      <c r="B481" s="98" t="str">
        <f aca="false">IF( ISBLANK('03.Muestra'!$C14),"",'03.Muestra'!$C14)</f>
        <v>Mapa Sanitario</v>
      </c>
      <c r="C481" s="98" t="str">
        <f aca="false">IF( ISBLANK('03.Muestra'!$E14),"",'03.Muestra'!$E14)</f>
        <v>https://www3.gobiernodecanarias.org/sanidad/scs/mapa.jsp?idDocument=f1272534-b1e0-11e0-8086-e35e241032d3&amp;idCarpeta=75cf3520-ab2b-11dd-970d-d73a0633ac17</v>
      </c>
      <c r="D481" s="99" t="s">
        <v>150</v>
      </c>
      <c r="E481" s="73" t="str">
        <f aca="false">IF(D481&lt;&gt;"",IF(AND(B481&lt;&gt;"",C481&lt;&gt;""),"","ERR"),"")</f>
        <v/>
      </c>
      <c r="F481" s="16"/>
      <c r="G481" s="16"/>
      <c r="H481" s="16"/>
      <c r="I481" s="16"/>
      <c r="J481" s="16"/>
      <c r="K481" s="16"/>
      <c r="L481" s="16"/>
      <c r="M481" s="16"/>
      <c r="N481" s="16"/>
      <c r="O481" s="16"/>
      <c r="P481" s="16"/>
      <c r="Q481" s="16"/>
      <c r="R481" s="16"/>
      <c r="S481" s="16"/>
      <c r="T481" s="16"/>
      <c r="U481" s="16"/>
      <c r="V481" s="16"/>
      <c r="W481" s="16"/>
      <c r="X481" s="16"/>
      <c r="Y481" s="16"/>
    </row>
    <row r="482" customFormat="false" ht="12" hidden="false" customHeight="true" outlineLevel="0" collapsed="false">
      <c r="B482" s="98" t="str">
        <f aca="false">IF( ISBLANK('03.Muestra'!$C15),"",'03.Muestra'!$C15)</f>
        <v>gaptfformacion</v>
      </c>
      <c r="C482" s="98" t="str">
        <f aca="false">IF( ISBLANK('03.Muestra'!$E15),"",'03.Muestra'!$E15)</f>
        <v>https://www3.gobiernodecanarias.org/scs/gaptfformacion/</v>
      </c>
      <c r="D482" s="99" t="s">
        <v>150</v>
      </c>
      <c r="E482" s="73" t="str">
        <f aca="false">IF(D482&lt;&gt;"",IF(AND(B482&lt;&gt;"",C482&lt;&gt;""),"","ERR"),"")</f>
        <v/>
      </c>
      <c r="F482" s="16"/>
      <c r="G482" s="16"/>
      <c r="H482" s="16"/>
      <c r="I482" s="16"/>
      <c r="J482" s="16"/>
      <c r="K482" s="16"/>
      <c r="L482" s="16"/>
      <c r="M482" s="16"/>
      <c r="N482" s="16"/>
      <c r="O482" s="16"/>
      <c r="P482" s="16"/>
      <c r="Q482" s="16"/>
      <c r="R482" s="16"/>
      <c r="S482" s="16"/>
      <c r="T482" s="16"/>
      <c r="U482" s="16"/>
      <c r="V482" s="16"/>
      <c r="W482" s="16"/>
      <c r="X482" s="16"/>
      <c r="Y482" s="16"/>
    </row>
    <row r="483" customFormat="false" ht="12" hidden="false" customHeight="true" outlineLevel="0" collapsed="false">
      <c r="B483" s="98" t="str">
        <f aca="false">IF( ISBLANK('03.Muestra'!$C16),"",'03.Muestra'!$C16)</f>
        <v>Tarjeta Sanitaria</v>
      </c>
      <c r="C483" s="98" t="str">
        <f aca="false">IF( ISBLANK('03.Muestra'!$E16),"",'03.Muestra'!$E16)</f>
        <v>https://www3.gobiernodecanarias.org/sanidad/scs/contenidoGenerico.jsp?idDocument=9090ca1f-a9bb-11de-ae50-15aa3b9230b7&amp;idCarpeta=ae273cd1-b385-11e9-82f7-8d5cff9227e6</v>
      </c>
      <c r="D483" s="99" t="s">
        <v>150</v>
      </c>
      <c r="E483" s="73" t="str">
        <f aca="false">IF(D483&lt;&gt;"",IF(AND(B483&lt;&gt;"",C483&lt;&gt;""),"","ERR"),"")</f>
        <v/>
      </c>
      <c r="F483" s="16"/>
      <c r="G483" s="16"/>
      <c r="H483" s="16"/>
      <c r="I483" s="16"/>
      <c r="J483" s="16"/>
      <c r="K483" s="16"/>
      <c r="L483" s="16"/>
      <c r="M483" s="16"/>
      <c r="N483" s="16"/>
      <c r="O483" s="16"/>
      <c r="P483" s="16"/>
      <c r="Q483" s="16"/>
      <c r="R483" s="16"/>
      <c r="S483" s="16"/>
      <c r="T483" s="16"/>
      <c r="U483" s="16"/>
      <c r="V483" s="16"/>
      <c r="W483" s="16"/>
      <c r="X483" s="16"/>
      <c r="Y483" s="16"/>
    </row>
    <row r="484" customFormat="false" ht="12" hidden="false" customHeight="true" outlineLevel="0" collapsed="false">
      <c r="B484" s="98" t="str">
        <f aca="false">IF( ISBLANK('03.Muestra'!$C17),"",'03.Muestra'!$C17)</f>
        <v>Mapa Playas</v>
      </c>
      <c r="C484" s="98" t="str">
        <f aca="false">IF( ISBLANK('03.Muestra'!$E17),"",'03.Muestra'!$E17)</f>
        <v>https://www3.gobiernodecanarias.org/sanidad/scs/mapa.jsp?idDocument=0200b78a-a2fa-11e0-9610-f1717f4d08a3&amp;idCarpeta=75cf3520-ab2b-11dd-970d-d73a0633ac17</v>
      </c>
      <c r="D484" s="99" t="s">
        <v>150</v>
      </c>
      <c r="E484" s="73" t="str">
        <f aca="false">IF(D484&lt;&gt;"",IF(AND(B484&lt;&gt;"",C484&lt;&gt;""),"","ERR"),"")</f>
        <v/>
      </c>
      <c r="F484" s="16"/>
      <c r="G484" s="16"/>
      <c r="H484" s="16"/>
      <c r="I484" s="16"/>
      <c r="J484" s="16"/>
      <c r="K484" s="16"/>
      <c r="L484" s="16"/>
      <c r="M484" s="16"/>
      <c r="N484" s="16"/>
      <c r="O484" s="16"/>
      <c r="P484" s="16"/>
      <c r="Q484" s="16"/>
      <c r="R484" s="16"/>
      <c r="S484" s="16"/>
      <c r="T484" s="16"/>
      <c r="U484" s="16"/>
      <c r="V484" s="16"/>
      <c r="W484" s="16"/>
      <c r="X484" s="16"/>
      <c r="Y484" s="16"/>
    </row>
    <row r="485" customFormat="false" ht="12" hidden="false" customHeight="true" outlineLevel="0" collapsed="false">
      <c r="B485" s="98" t="str">
        <f aca="false">IF( ISBLANK('03.Muestra'!$C18),"",'03.Muestra'!$C18)</f>
        <v/>
      </c>
      <c r="C485" s="98" t="str">
        <f aca="false">IF( ISBLANK('03.Muestra'!$E18),"",'03.Muestra'!$E18)</f>
        <v/>
      </c>
      <c r="D485" s="99" t="str">
        <f aca="false">IF(AND(B485&lt;&gt;"",C485&lt;&gt;""),"N/T","")</f>
        <v/>
      </c>
      <c r="E485" s="73" t="str">
        <f aca="false">IF(D485&lt;&gt;"",IF(AND(B485&lt;&gt;"",C485&lt;&gt;""),"","ERR"),"")</f>
        <v/>
      </c>
      <c r="F485" s="16"/>
      <c r="G485" s="16"/>
      <c r="H485" s="16"/>
      <c r="I485" s="16"/>
      <c r="J485" s="16"/>
      <c r="K485" s="16"/>
      <c r="L485" s="16"/>
      <c r="M485" s="16"/>
      <c r="N485" s="16"/>
      <c r="O485" s="16"/>
      <c r="P485" s="16"/>
      <c r="Q485" s="16"/>
      <c r="R485" s="16"/>
      <c r="S485" s="16"/>
      <c r="T485" s="16"/>
      <c r="U485" s="16"/>
      <c r="V485" s="16"/>
      <c r="W485" s="16"/>
      <c r="X485" s="16"/>
      <c r="Y485" s="16"/>
    </row>
    <row r="486" customFormat="false" ht="12" hidden="false" customHeight="true" outlineLevel="0" collapsed="false">
      <c r="B486" s="98" t="str">
        <f aca="false">IF( ISBLANK('03.Muestra'!$C19),"",'03.Muestra'!$C19)</f>
        <v/>
      </c>
      <c r="C486" s="98" t="str">
        <f aca="false">IF( ISBLANK('03.Muestra'!$E19),"",'03.Muestra'!$E19)</f>
        <v/>
      </c>
      <c r="D486" s="99" t="str">
        <f aca="false">IF(AND(B486&lt;&gt;"",C486&lt;&gt;""),"N/T","")</f>
        <v/>
      </c>
      <c r="E486" s="73" t="str">
        <f aca="false">IF(D486&lt;&gt;"",IF(AND(B486&lt;&gt;"",C486&lt;&gt;""),"","ERR"),"")</f>
        <v/>
      </c>
      <c r="F486" s="16"/>
      <c r="G486" s="16"/>
      <c r="H486" s="16"/>
      <c r="I486" s="16"/>
      <c r="J486" s="16"/>
      <c r="K486" s="16"/>
      <c r="L486" s="16"/>
      <c r="M486" s="16"/>
      <c r="N486" s="16"/>
      <c r="O486" s="16"/>
      <c r="P486" s="16"/>
      <c r="Q486" s="16"/>
      <c r="R486" s="16"/>
      <c r="S486" s="16"/>
      <c r="T486" s="16"/>
      <c r="U486" s="16"/>
      <c r="V486" s="16"/>
      <c r="W486" s="16"/>
      <c r="X486" s="16"/>
      <c r="Y486" s="16"/>
    </row>
    <row r="487" customFormat="false" ht="14" hidden="false" customHeight="true" outlineLevel="0" collapsed="false">
      <c r="B487" s="98" t="str">
        <f aca="false">IF( ISBLANK('03.Muestra'!$C20),"",'03.Muestra'!$C20)</f>
        <v/>
      </c>
      <c r="C487" s="98" t="str">
        <f aca="false">IF( ISBLANK('03.Muestra'!$E20),"",'03.Muestra'!$E20)</f>
        <v/>
      </c>
      <c r="D487" s="99" t="str">
        <f aca="false">IF(AND(B487&lt;&gt;"",C487&lt;&gt;""),"N/T","")</f>
        <v/>
      </c>
      <c r="E487" s="73" t="str">
        <f aca="false">IF(D487&lt;&gt;"",IF(AND(B487&lt;&gt;"",C487&lt;&gt;""),"","ERR"),"")</f>
        <v/>
      </c>
      <c r="F487" s="16"/>
      <c r="G487" s="16"/>
      <c r="H487" s="16"/>
      <c r="I487" s="16"/>
      <c r="J487" s="16"/>
      <c r="K487" s="16"/>
      <c r="L487" s="16"/>
      <c r="M487" s="16"/>
      <c r="N487" s="16"/>
      <c r="O487" s="16"/>
      <c r="P487" s="16"/>
      <c r="Q487" s="16"/>
      <c r="R487" s="16"/>
      <c r="S487" s="16"/>
      <c r="T487" s="16"/>
      <c r="U487" s="16"/>
      <c r="V487" s="16"/>
      <c r="W487" s="16"/>
      <c r="X487" s="16"/>
      <c r="Y487" s="16"/>
    </row>
    <row r="488" customFormat="false" ht="14" hidden="false" customHeight="true" outlineLevel="0" collapsed="false">
      <c r="B488" s="98" t="str">
        <f aca="false">IF( ISBLANK('03.Muestra'!$C21),"",'03.Muestra'!$C21)</f>
        <v/>
      </c>
      <c r="C488" s="98" t="str">
        <f aca="false">IF( ISBLANK('03.Muestra'!$E21),"",'03.Muestra'!$E21)</f>
        <v/>
      </c>
      <c r="D488" s="99" t="str">
        <f aca="false">IF(AND(B488&lt;&gt;"",C488&lt;&gt;""),"N/T","")</f>
        <v/>
      </c>
      <c r="E488" s="73" t="str">
        <f aca="false">IF(D488&lt;&gt;"",IF(AND(B488&lt;&gt;"",C488&lt;&gt;""),"","ERR"),"")</f>
        <v/>
      </c>
      <c r="F488" s="16"/>
      <c r="G488" s="16"/>
      <c r="H488" s="16"/>
      <c r="I488" s="16"/>
      <c r="J488" s="16"/>
      <c r="K488" s="16"/>
      <c r="L488" s="16"/>
      <c r="M488" s="16"/>
      <c r="N488" s="16"/>
      <c r="O488" s="16"/>
      <c r="P488" s="16"/>
      <c r="Q488" s="16"/>
      <c r="R488" s="16"/>
      <c r="S488" s="16"/>
      <c r="T488" s="16"/>
      <c r="U488" s="16"/>
      <c r="V488" s="16"/>
      <c r="W488" s="16"/>
      <c r="X488" s="16"/>
      <c r="Y488" s="16"/>
    </row>
    <row r="489" customFormat="false" ht="14" hidden="false" customHeight="true" outlineLevel="0" collapsed="false">
      <c r="B489" s="98" t="str">
        <f aca="false">IF( ISBLANK('03.Muestra'!$C22),"",'03.Muestra'!$C22)</f>
        <v/>
      </c>
      <c r="C489" s="98" t="str">
        <f aca="false">IF( ISBLANK('03.Muestra'!$E22),"",'03.Muestra'!$E22)</f>
        <v/>
      </c>
      <c r="D489" s="99" t="str">
        <f aca="false">IF(AND(B489&lt;&gt;"",C489&lt;&gt;""),"N/T","")</f>
        <v/>
      </c>
      <c r="E489" s="73" t="str">
        <f aca="false">IF(D489&lt;&gt;"",IF(AND(B489&lt;&gt;"",C489&lt;&gt;""),"","ERR"),"")</f>
        <v/>
      </c>
      <c r="F489" s="16"/>
      <c r="G489" s="16"/>
      <c r="H489" s="16"/>
      <c r="I489" s="16"/>
      <c r="J489" s="16"/>
      <c r="K489" s="16"/>
      <c r="L489" s="16"/>
      <c r="M489" s="16"/>
      <c r="N489" s="16"/>
      <c r="O489" s="16"/>
      <c r="P489" s="16"/>
      <c r="Q489" s="16"/>
      <c r="R489" s="16"/>
      <c r="S489" s="16"/>
      <c r="T489" s="16"/>
      <c r="U489" s="16"/>
      <c r="V489" s="16"/>
      <c r="W489" s="16"/>
      <c r="X489" s="16"/>
      <c r="Y489" s="16"/>
    </row>
    <row r="490" customFormat="false" ht="14" hidden="false" customHeight="true" outlineLevel="0" collapsed="false">
      <c r="B490" s="98" t="str">
        <f aca="false">IF( ISBLANK('03.Muestra'!$C23),"",'03.Muestra'!$C23)</f>
        <v/>
      </c>
      <c r="C490" s="98" t="str">
        <f aca="false">IF( ISBLANK('03.Muestra'!$E23),"",'03.Muestra'!$E23)</f>
        <v/>
      </c>
      <c r="D490" s="99" t="str">
        <f aca="false">IF(AND(B490&lt;&gt;"",C490&lt;&gt;""),"N/T","")</f>
        <v/>
      </c>
      <c r="E490" s="73" t="str">
        <f aca="false">IF(D490&lt;&gt;"",IF(AND(B490&lt;&gt;"",C490&lt;&gt;""),"","ERR"),"")</f>
        <v/>
      </c>
      <c r="F490" s="16"/>
      <c r="G490" s="16"/>
      <c r="H490" s="16"/>
      <c r="I490" s="16"/>
      <c r="J490" s="16"/>
      <c r="K490" s="16"/>
      <c r="L490" s="16"/>
      <c r="M490" s="16"/>
      <c r="N490" s="16"/>
      <c r="O490" s="16"/>
      <c r="P490" s="16"/>
      <c r="Q490" s="16"/>
      <c r="R490" s="16"/>
      <c r="S490" s="16"/>
      <c r="T490" s="16"/>
      <c r="U490" s="16"/>
      <c r="V490" s="16"/>
      <c r="W490" s="16"/>
      <c r="X490" s="16"/>
      <c r="Y490" s="16"/>
    </row>
    <row r="491" customFormat="false" ht="14" hidden="false" customHeight="true" outlineLevel="0" collapsed="false">
      <c r="B491" s="98" t="str">
        <f aca="false">IF( ISBLANK('03.Muestra'!$C24),"",'03.Muestra'!$C24)</f>
        <v/>
      </c>
      <c r="C491" s="98" t="str">
        <f aca="false">IF( ISBLANK('03.Muestra'!$E24),"",'03.Muestra'!$E24)</f>
        <v/>
      </c>
      <c r="D491" s="99" t="str">
        <f aca="false">IF(AND(B491&lt;&gt;"",C491&lt;&gt;""),"N/T","")</f>
        <v/>
      </c>
      <c r="E491" s="73" t="str">
        <f aca="false">IF(D491&lt;&gt;"",IF(AND(B491&lt;&gt;"",C491&lt;&gt;""),"","ERR"),"")</f>
        <v/>
      </c>
      <c r="F491" s="16"/>
      <c r="G491" s="16"/>
      <c r="H491" s="16"/>
      <c r="I491" s="16"/>
      <c r="J491" s="16"/>
      <c r="K491" s="16"/>
      <c r="L491" s="16"/>
      <c r="M491" s="16"/>
      <c r="N491" s="16"/>
      <c r="O491" s="16"/>
      <c r="P491" s="16"/>
      <c r="Q491" s="16"/>
      <c r="R491" s="16"/>
      <c r="S491" s="16"/>
      <c r="T491" s="16"/>
      <c r="U491" s="16"/>
      <c r="V491" s="16"/>
      <c r="W491" s="16"/>
      <c r="X491" s="16"/>
      <c r="Y491" s="16"/>
    </row>
    <row r="492" customFormat="false" ht="14" hidden="false" customHeight="true" outlineLevel="0" collapsed="false">
      <c r="B492" s="98" t="str">
        <f aca="false">IF( ISBLANK('03.Muestra'!$C25),"",'03.Muestra'!$C25)</f>
        <v/>
      </c>
      <c r="C492" s="98" t="str">
        <f aca="false">IF( ISBLANK('03.Muestra'!$E25),"",'03.Muestra'!$E25)</f>
        <v/>
      </c>
      <c r="D492" s="99" t="str">
        <f aca="false">IF(AND(B492&lt;&gt;"",C492&lt;&gt;""),"N/T","")</f>
        <v/>
      </c>
      <c r="E492" s="73" t="str">
        <f aca="false">IF(D492&lt;&gt;"",IF(AND(B492&lt;&gt;"",C492&lt;&gt;""),"","ERR"),"")</f>
        <v/>
      </c>
      <c r="F492" s="16"/>
      <c r="G492" s="16"/>
      <c r="H492" s="16"/>
      <c r="I492" s="16"/>
      <c r="J492" s="16"/>
      <c r="K492" s="16"/>
      <c r="L492" s="16"/>
      <c r="M492" s="16"/>
      <c r="N492" s="16"/>
      <c r="O492" s="16"/>
      <c r="P492" s="16"/>
      <c r="Q492" s="16"/>
      <c r="R492" s="16"/>
      <c r="S492" s="16"/>
      <c r="T492" s="16"/>
      <c r="U492" s="16"/>
      <c r="V492" s="16"/>
      <c r="W492" s="16"/>
      <c r="X492" s="16"/>
      <c r="Y492" s="16"/>
    </row>
    <row r="493" customFormat="false" ht="14" hidden="false" customHeight="true" outlineLevel="0" collapsed="false">
      <c r="B493" s="98" t="str">
        <f aca="false">IF( ISBLANK('03.Muestra'!$C26),"",'03.Muestra'!$C26)</f>
        <v/>
      </c>
      <c r="C493" s="98" t="str">
        <f aca="false">IF( ISBLANK('03.Muestra'!$E26),"",'03.Muestra'!$E26)</f>
        <v/>
      </c>
      <c r="D493" s="99" t="str">
        <f aca="false">IF(AND(B493&lt;&gt;"",C493&lt;&gt;""),"N/T","")</f>
        <v/>
      </c>
      <c r="E493" s="73" t="str">
        <f aca="false">IF(D493&lt;&gt;"",IF(AND(B493&lt;&gt;"",C493&lt;&gt;""),"","ERR"),"")</f>
        <v/>
      </c>
      <c r="F493" s="16"/>
      <c r="G493" s="16"/>
      <c r="H493" s="16"/>
      <c r="I493" s="16"/>
      <c r="J493" s="16"/>
      <c r="K493" s="16"/>
      <c r="L493" s="16"/>
      <c r="M493" s="16"/>
      <c r="N493" s="16"/>
      <c r="O493" s="16"/>
      <c r="P493" s="16"/>
      <c r="Q493" s="16"/>
      <c r="R493" s="16"/>
      <c r="S493" s="16"/>
      <c r="T493" s="16"/>
      <c r="U493" s="16"/>
      <c r="V493" s="16"/>
      <c r="W493" s="16"/>
      <c r="X493" s="16"/>
      <c r="Y493" s="16"/>
    </row>
    <row r="494" customFormat="false" ht="14" hidden="false" customHeight="true" outlineLevel="0" collapsed="false">
      <c r="B494" s="98" t="str">
        <f aca="false">IF( ISBLANK('03.Muestra'!$C27),"",'03.Muestra'!$C27)</f>
        <v/>
      </c>
      <c r="C494" s="98" t="str">
        <f aca="false">IF( ISBLANK('03.Muestra'!$E27),"",'03.Muestra'!$E27)</f>
        <v/>
      </c>
      <c r="D494" s="99" t="str">
        <f aca="false">IF(AND(B494&lt;&gt;"",C494&lt;&gt;""),"N/T","")</f>
        <v/>
      </c>
      <c r="E494" s="73" t="str">
        <f aca="false">IF(D494&lt;&gt;"",IF(AND(B494&lt;&gt;"",C494&lt;&gt;""),"","ERR"),"")</f>
        <v/>
      </c>
      <c r="F494" s="16"/>
      <c r="G494" s="16"/>
      <c r="H494" s="16"/>
      <c r="I494" s="16"/>
      <c r="J494" s="16"/>
      <c r="K494" s="16"/>
      <c r="L494" s="16"/>
      <c r="M494" s="16"/>
      <c r="N494" s="16"/>
      <c r="O494" s="16"/>
      <c r="P494" s="16"/>
      <c r="Q494" s="16"/>
      <c r="R494" s="16"/>
      <c r="S494" s="16"/>
      <c r="T494" s="16"/>
      <c r="U494" s="16"/>
      <c r="V494" s="16"/>
      <c r="W494" s="16"/>
      <c r="X494" s="16"/>
      <c r="Y494" s="16"/>
    </row>
    <row r="495" customFormat="false" ht="14" hidden="false" customHeight="true" outlineLevel="0" collapsed="false">
      <c r="B495" s="98" t="str">
        <f aca="false">IF( ISBLANK('03.Muestra'!$C28),"",'03.Muestra'!$C28)</f>
        <v/>
      </c>
      <c r="C495" s="98" t="str">
        <f aca="false">IF( ISBLANK('03.Muestra'!$E28),"",'03.Muestra'!$E28)</f>
        <v/>
      </c>
      <c r="D495" s="99" t="str">
        <f aca="false">IF(AND(B495&lt;&gt;"",C495&lt;&gt;""),"N/T","")</f>
        <v/>
      </c>
      <c r="E495" s="73" t="str">
        <f aca="false">IF(D495&lt;&gt;"",IF(AND(B495&lt;&gt;"",C495&lt;&gt;""),"","ERR"),"")</f>
        <v/>
      </c>
      <c r="F495" s="16"/>
      <c r="G495" s="16"/>
      <c r="H495" s="16"/>
      <c r="I495" s="16"/>
      <c r="J495" s="16"/>
      <c r="K495" s="16"/>
      <c r="L495" s="16"/>
      <c r="M495" s="16"/>
      <c r="N495" s="16"/>
      <c r="O495" s="16"/>
      <c r="P495" s="16"/>
      <c r="Q495" s="16"/>
      <c r="R495" s="16"/>
      <c r="S495" s="16"/>
      <c r="T495" s="16"/>
      <c r="U495" s="16"/>
      <c r="V495" s="16"/>
      <c r="W495" s="16"/>
      <c r="X495" s="16"/>
      <c r="Y495" s="16"/>
    </row>
    <row r="496" customFormat="false" ht="14" hidden="false" customHeight="true" outlineLevel="0" collapsed="false">
      <c r="B496" s="98" t="str">
        <f aca="false">IF( ISBLANK('03.Muestra'!$C29),"",'03.Muestra'!$C29)</f>
        <v/>
      </c>
      <c r="C496" s="98" t="str">
        <f aca="false">IF( ISBLANK('03.Muestra'!$E29),"",'03.Muestra'!$E29)</f>
        <v/>
      </c>
      <c r="D496" s="99" t="str">
        <f aca="false">IF(AND(B496&lt;&gt;"",C496&lt;&gt;""),"N/T","")</f>
        <v/>
      </c>
      <c r="E496" s="73" t="str">
        <f aca="false">IF(D496&lt;&gt;"",IF(AND(B496&lt;&gt;"",C496&lt;&gt;""),"","ERR"),"")</f>
        <v/>
      </c>
      <c r="F496" s="16"/>
      <c r="G496" s="16"/>
      <c r="H496" s="16"/>
      <c r="I496" s="16"/>
      <c r="J496" s="16"/>
      <c r="K496" s="16"/>
      <c r="L496" s="16"/>
      <c r="M496" s="16"/>
      <c r="N496" s="16"/>
      <c r="O496" s="16"/>
      <c r="P496" s="16"/>
      <c r="Q496" s="16"/>
      <c r="R496" s="16"/>
      <c r="S496" s="16"/>
      <c r="T496" s="16"/>
      <c r="U496" s="16"/>
      <c r="V496" s="16"/>
      <c r="W496" s="16"/>
      <c r="X496" s="16"/>
      <c r="Y496" s="16"/>
    </row>
    <row r="497" customFormat="false" ht="14" hidden="false" customHeight="true" outlineLevel="0" collapsed="false">
      <c r="B497" s="98" t="str">
        <f aca="false">IF( ISBLANK('03.Muestra'!$C30),"",'03.Muestra'!$C30)</f>
        <v/>
      </c>
      <c r="C497" s="98" t="str">
        <f aca="false">IF( ISBLANK('03.Muestra'!$E30),"",'03.Muestra'!$E30)</f>
        <v/>
      </c>
      <c r="D497" s="99" t="str">
        <f aca="false">IF(AND(B497&lt;&gt;"",C497&lt;&gt;""),"N/T","")</f>
        <v/>
      </c>
      <c r="E497" s="73" t="str">
        <f aca="false">IF(D497&lt;&gt;"",IF(AND(B497&lt;&gt;"",C497&lt;&gt;""),"","ERR"),"")</f>
        <v/>
      </c>
      <c r="F497" s="16"/>
      <c r="G497" s="16"/>
      <c r="H497" s="16"/>
      <c r="I497" s="16"/>
      <c r="J497" s="16"/>
      <c r="K497" s="16"/>
      <c r="L497" s="16"/>
      <c r="M497" s="16"/>
      <c r="N497" s="16"/>
      <c r="O497" s="16"/>
      <c r="P497" s="16"/>
      <c r="Q497" s="16"/>
      <c r="R497" s="16"/>
      <c r="S497" s="16"/>
      <c r="T497" s="16"/>
      <c r="U497" s="16"/>
      <c r="V497" s="16"/>
      <c r="W497" s="16"/>
      <c r="X497" s="16"/>
      <c r="Y497" s="16"/>
    </row>
    <row r="498" customFormat="false" ht="12" hidden="false" customHeight="true" outlineLevel="0" collapsed="false">
      <c r="B498" s="98" t="str">
        <f aca="false">IF( ISBLANK('03.Muestra'!$C31),"",'03.Muestra'!$C31)</f>
        <v/>
      </c>
      <c r="C498" s="98" t="str">
        <f aca="false">IF( ISBLANK('03.Muestra'!$E31),"",'03.Muestra'!$E31)</f>
        <v/>
      </c>
      <c r="D498" s="99" t="str">
        <f aca="false">IF(AND(B498&lt;&gt;"",C498&lt;&gt;""),"N/T","")</f>
        <v/>
      </c>
      <c r="E498" s="73" t="str">
        <f aca="false">IF(D498&lt;&gt;"",IF(AND(B498&lt;&gt;"",C498&lt;&gt;""),"","ERR"),"")</f>
        <v/>
      </c>
      <c r="F498" s="16"/>
      <c r="G498" s="16"/>
      <c r="H498" s="16"/>
      <c r="I498" s="16"/>
      <c r="J498" s="16"/>
      <c r="K498" s="16"/>
      <c r="L498" s="16"/>
      <c r="M498" s="16"/>
      <c r="N498" s="16"/>
      <c r="O498" s="16"/>
      <c r="P498" s="16"/>
      <c r="Q498" s="16"/>
      <c r="R498" s="16"/>
      <c r="S498" s="16"/>
      <c r="T498" s="16"/>
      <c r="U498" s="16"/>
      <c r="V498" s="16"/>
      <c r="W498" s="16"/>
      <c r="X498" s="16"/>
      <c r="Y498" s="16"/>
    </row>
    <row r="499" customFormat="false" ht="12" hidden="false" customHeight="true" outlineLevel="0" collapsed="false">
      <c r="B499" s="98" t="str">
        <f aca="false">IF( ISBLANK('03.Muestra'!$C32),"",'03.Muestra'!$C32)</f>
        <v/>
      </c>
      <c r="C499" s="98" t="str">
        <f aca="false">IF( ISBLANK('03.Muestra'!$E32),"",'03.Muestra'!$E32)</f>
        <v/>
      </c>
      <c r="D499" s="99" t="str">
        <f aca="false">IF(AND(B499&lt;&gt;"",C499&lt;&gt;""),"N/T","")</f>
        <v/>
      </c>
      <c r="E499" s="73" t="str">
        <f aca="false">IF(D499&lt;&gt;"",IF(AND(B499&lt;&gt;"",C499&lt;&gt;""),"","ERR"),"")</f>
        <v/>
      </c>
      <c r="F499" s="16"/>
      <c r="G499" s="16"/>
      <c r="H499" s="16"/>
      <c r="I499" s="16"/>
      <c r="J499" s="16"/>
      <c r="K499" s="16"/>
      <c r="L499" s="16"/>
      <c r="M499" s="16"/>
      <c r="N499" s="16"/>
      <c r="O499" s="16"/>
      <c r="P499" s="16"/>
      <c r="Q499" s="16"/>
      <c r="R499" s="16"/>
      <c r="S499" s="16"/>
      <c r="T499" s="16"/>
      <c r="U499" s="16"/>
      <c r="V499" s="16"/>
      <c r="W499" s="16"/>
      <c r="X499" s="16"/>
      <c r="Y499" s="16"/>
    </row>
    <row r="500" customFormat="false" ht="12" hidden="false" customHeight="true" outlineLevel="0" collapsed="false">
      <c r="B500" s="98" t="str">
        <f aca="false">IF( ISBLANK('03.Muestra'!$C33),"",'03.Muestra'!$C33)</f>
        <v/>
      </c>
      <c r="C500" s="98" t="str">
        <f aca="false">IF( ISBLANK('03.Muestra'!$E33),"",'03.Muestra'!$E33)</f>
        <v/>
      </c>
      <c r="D500" s="99" t="str">
        <f aca="false">IF(AND(B500&lt;&gt;"",C500&lt;&gt;""),"N/T","")</f>
        <v/>
      </c>
      <c r="E500" s="73" t="str">
        <f aca="false">IF(D500&lt;&gt;"",IF(AND(B500&lt;&gt;"",C500&lt;&gt;""),"","ERR"),"")</f>
        <v/>
      </c>
      <c r="F500" s="16"/>
      <c r="G500" s="16"/>
      <c r="H500" s="16"/>
      <c r="I500" s="16"/>
      <c r="J500" s="16"/>
      <c r="K500" s="16"/>
      <c r="L500" s="16"/>
      <c r="M500" s="16"/>
      <c r="N500" s="16"/>
      <c r="O500" s="16"/>
      <c r="P500" s="16"/>
      <c r="Q500" s="16"/>
      <c r="R500" s="16"/>
      <c r="S500" s="16"/>
      <c r="T500" s="16"/>
      <c r="U500" s="16"/>
      <c r="V500" s="16"/>
      <c r="W500" s="16"/>
      <c r="X500" s="16"/>
      <c r="Y500" s="16"/>
    </row>
    <row r="501" customFormat="false" ht="12" hidden="false" customHeight="true" outlineLevel="0" collapsed="false">
      <c r="B501" s="98" t="str">
        <f aca="false">IF( ISBLANK('03.Muestra'!$C34),"",'03.Muestra'!$C34)</f>
        <v/>
      </c>
      <c r="C501" s="98" t="str">
        <f aca="false">IF( ISBLANK('03.Muestra'!$E34),"",'03.Muestra'!$E34)</f>
        <v/>
      </c>
      <c r="D501" s="99" t="str">
        <f aca="false">IF(AND(B501&lt;&gt;"",C501&lt;&gt;""),"N/T","")</f>
        <v/>
      </c>
      <c r="E501" s="73" t="str">
        <f aca="false">IF(D501&lt;&gt;"",IF(AND(B501&lt;&gt;"",C501&lt;&gt;""),"","ERR"),"")</f>
        <v/>
      </c>
      <c r="F501" s="16"/>
      <c r="G501" s="16"/>
      <c r="H501" s="16"/>
      <c r="I501" s="16"/>
      <c r="J501" s="16"/>
      <c r="K501" s="16"/>
      <c r="L501" s="16"/>
      <c r="M501" s="16"/>
      <c r="N501" s="16"/>
      <c r="O501" s="16"/>
      <c r="P501" s="16"/>
      <c r="Q501" s="16"/>
      <c r="R501" s="16"/>
      <c r="S501" s="16"/>
      <c r="T501" s="16"/>
      <c r="U501" s="16"/>
      <c r="V501" s="16"/>
      <c r="W501" s="16"/>
      <c r="X501" s="16"/>
      <c r="Y501" s="16"/>
    </row>
    <row r="502" customFormat="false" ht="12" hidden="false" customHeight="true" outlineLevel="0" collapsed="false">
      <c r="B502" s="98" t="str">
        <f aca="false">IF( ISBLANK('03.Muestra'!$C35),"",'03.Muestra'!$C35)</f>
        <v/>
      </c>
      <c r="C502" s="98" t="str">
        <f aca="false">IF( ISBLANK('03.Muestra'!$E35),"",'03.Muestra'!$E35)</f>
        <v/>
      </c>
      <c r="D502" s="99" t="str">
        <f aca="false">IF(AND(B502&lt;&gt;"",C502&lt;&gt;""),"N/T","")</f>
        <v/>
      </c>
      <c r="E502" s="73" t="str">
        <f aca="false">IF(D502&lt;&gt;"",IF(AND(B502&lt;&gt;"",C502&lt;&gt;""),"","ERR"),"")</f>
        <v/>
      </c>
      <c r="F502" s="0"/>
      <c r="G502" s="16"/>
      <c r="H502" s="16"/>
      <c r="I502" s="16"/>
      <c r="J502" s="16"/>
      <c r="K502" s="16"/>
      <c r="L502" s="16"/>
      <c r="M502" s="16"/>
      <c r="N502" s="16"/>
      <c r="O502" s="16"/>
      <c r="P502" s="16"/>
      <c r="Q502" s="16"/>
      <c r="R502" s="16"/>
      <c r="S502" s="16"/>
      <c r="T502" s="16"/>
      <c r="U502" s="16"/>
      <c r="V502" s="16"/>
      <c r="W502" s="16"/>
      <c r="X502" s="16"/>
      <c r="Y502" s="16"/>
    </row>
    <row r="503" customFormat="false" ht="12" hidden="false" customHeight="true" outlineLevel="0" collapsed="false">
      <c r="B503" s="98" t="str">
        <f aca="false">IF( ISBLANK('03.Muestra'!$C36),"",'03.Muestra'!$C36)</f>
        <v/>
      </c>
      <c r="C503" s="98" t="str">
        <f aca="false">IF( ISBLANK('03.Muestra'!$E36),"",'03.Muestra'!$E36)</f>
        <v/>
      </c>
      <c r="D503" s="99" t="str">
        <f aca="false">IF(AND(B503&lt;&gt;"",C503&lt;&gt;""),"N/T","")</f>
        <v/>
      </c>
      <c r="E503" s="73" t="str">
        <f aca="false">IF(D503&lt;&gt;"",IF(AND(B503&lt;&gt;"",C503&lt;&gt;""),"","ERR"),"")</f>
        <v/>
      </c>
      <c r="F503" s="111"/>
      <c r="G503" s="16"/>
      <c r="H503" s="16"/>
      <c r="I503" s="16"/>
      <c r="J503" s="16"/>
      <c r="K503" s="16"/>
      <c r="L503" s="16"/>
      <c r="M503" s="16"/>
      <c r="N503" s="16"/>
      <c r="O503" s="16"/>
      <c r="P503" s="16"/>
      <c r="Q503" s="16"/>
      <c r="R503" s="16"/>
      <c r="S503" s="16"/>
      <c r="T503" s="16"/>
      <c r="U503" s="16"/>
      <c r="V503" s="16"/>
      <c r="W503" s="16"/>
      <c r="X503" s="16"/>
      <c r="Y503" s="16"/>
    </row>
    <row r="504" customFormat="false" ht="12" hidden="false" customHeight="true" outlineLevel="0" collapsed="false">
      <c r="B504" s="98" t="str">
        <f aca="false">IF( ISBLANK('03.Muestra'!$C37),"",'03.Muestra'!$C37)</f>
        <v/>
      </c>
      <c r="C504" s="98" t="str">
        <f aca="false">IF( ISBLANK('03.Muestra'!$E37),"",'03.Muestra'!$E37)</f>
        <v/>
      </c>
      <c r="D504" s="99" t="str">
        <f aca="false">IF(AND(B504&lt;&gt;"",C504&lt;&gt;""),"N/T","")</f>
        <v/>
      </c>
      <c r="E504" s="73" t="str">
        <f aca="false">IF(D504&lt;&gt;"",IF(AND(B504&lt;&gt;"",C504&lt;&gt;""),"","ERR"),"")</f>
        <v/>
      </c>
      <c r="F504" s="111"/>
      <c r="G504" s="16"/>
      <c r="H504" s="16"/>
      <c r="I504" s="16"/>
      <c r="J504" s="16"/>
      <c r="K504" s="16"/>
      <c r="L504" s="16"/>
      <c r="M504" s="16"/>
      <c r="N504" s="16"/>
      <c r="O504" s="16"/>
      <c r="P504" s="16"/>
      <c r="Q504" s="16"/>
      <c r="R504" s="16"/>
      <c r="S504" s="16"/>
      <c r="T504" s="16"/>
      <c r="U504" s="16"/>
      <c r="V504" s="16"/>
      <c r="W504" s="16"/>
      <c r="X504" s="16"/>
      <c r="Y504" s="16"/>
    </row>
    <row r="505" customFormat="false" ht="12" hidden="false" customHeight="true" outlineLevel="0" collapsed="false">
      <c r="B505" s="98" t="str">
        <f aca="false">IF( ISBLANK('03.Muestra'!$C38),"",'03.Muestra'!$C38)</f>
        <v/>
      </c>
      <c r="C505" s="98" t="str">
        <f aca="false">IF( ISBLANK('03.Muestra'!$E38),"",'03.Muestra'!$E38)</f>
        <v/>
      </c>
      <c r="D505" s="99" t="str">
        <f aca="false">IF(AND(B505&lt;&gt;"",C505&lt;&gt;""),"N/T","")</f>
        <v/>
      </c>
      <c r="E505" s="73" t="str">
        <f aca="false">IF(D505&lt;&gt;"",IF(AND(B505&lt;&gt;"",C505&lt;&gt;""),"","ERR"),"")</f>
        <v/>
      </c>
      <c r="F505" s="111"/>
      <c r="G505" s="16"/>
      <c r="H505" s="16"/>
      <c r="I505" s="16"/>
      <c r="J505" s="16"/>
      <c r="K505" s="16"/>
      <c r="L505" s="16"/>
      <c r="M505" s="16"/>
      <c r="N505" s="16"/>
      <c r="O505" s="16"/>
      <c r="P505" s="16"/>
      <c r="Q505" s="16"/>
      <c r="R505" s="16"/>
      <c r="S505" s="16"/>
      <c r="T505" s="16"/>
      <c r="U505" s="16"/>
      <c r="V505" s="16"/>
      <c r="W505" s="16"/>
      <c r="X505" s="16"/>
      <c r="Y505" s="16"/>
    </row>
    <row r="506" customFormat="false" ht="12" hidden="false" customHeight="true" outlineLevel="0" collapsed="false">
      <c r="B506" s="98" t="str">
        <f aca="false">IF( ISBLANK('03.Muestra'!$C39),"",'03.Muestra'!$C39)</f>
        <v/>
      </c>
      <c r="C506" s="98" t="str">
        <f aca="false">IF( ISBLANK('03.Muestra'!$E39),"",'03.Muestra'!$E39)</f>
        <v/>
      </c>
      <c r="D506" s="99" t="str">
        <f aca="false">IF(AND(B506&lt;&gt;"",C506&lt;&gt;""),"N/T","")</f>
        <v/>
      </c>
      <c r="E506" s="73" t="str">
        <f aca="false">IF(D506&lt;&gt;"",IF(AND(B506&lt;&gt;"",C506&lt;&gt;""),"","ERR"),"")</f>
        <v/>
      </c>
      <c r="F506" s="111"/>
      <c r="G506" s="16"/>
      <c r="H506" s="16"/>
      <c r="I506" s="16"/>
      <c r="J506" s="16"/>
      <c r="K506" s="16"/>
      <c r="L506" s="16"/>
      <c r="M506" s="16"/>
      <c r="N506" s="16"/>
      <c r="O506" s="16"/>
      <c r="P506" s="16"/>
      <c r="Q506" s="16"/>
      <c r="R506" s="16"/>
      <c r="S506" s="16"/>
      <c r="T506" s="16"/>
      <c r="U506" s="16"/>
      <c r="V506" s="16"/>
      <c r="W506" s="16"/>
      <c r="X506" s="16"/>
      <c r="Y506" s="16"/>
    </row>
    <row r="507" customFormat="false" ht="12" hidden="false" customHeight="true" outlineLevel="0" collapsed="false">
      <c r="B507" s="98" t="str">
        <f aca="false">IF( ISBLANK('03.Muestra'!$C40),"",'03.Muestra'!$C40)</f>
        <v/>
      </c>
      <c r="C507" s="98" t="str">
        <f aca="false">IF( ISBLANK('03.Muestra'!$E40),"",'03.Muestra'!$E40)</f>
        <v/>
      </c>
      <c r="D507" s="99" t="str">
        <f aca="false">IF(AND(B507&lt;&gt;"",C507&lt;&gt;""),"N/T","")</f>
        <v/>
      </c>
      <c r="E507" s="73" t="str">
        <f aca="false">IF(D507&lt;&gt;"",IF(AND(B507&lt;&gt;"",C507&lt;&gt;""),"","ERR"),"")</f>
        <v/>
      </c>
      <c r="F507" s="111"/>
      <c r="G507" s="16"/>
      <c r="H507" s="16"/>
      <c r="I507" s="16"/>
      <c r="J507" s="16"/>
      <c r="K507" s="16"/>
      <c r="L507" s="16"/>
      <c r="M507" s="16"/>
      <c r="N507" s="16"/>
      <c r="O507" s="16"/>
      <c r="P507" s="16"/>
      <c r="Q507" s="16"/>
      <c r="R507" s="16"/>
      <c r="S507" s="16"/>
      <c r="T507" s="16"/>
      <c r="U507" s="16"/>
      <c r="V507" s="16"/>
      <c r="W507" s="16"/>
      <c r="X507" s="16"/>
      <c r="Y507" s="16"/>
    </row>
    <row r="508" customFormat="false" ht="12" hidden="false" customHeight="true" outlineLevel="0" collapsed="false">
      <c r="B508" s="98" t="str">
        <f aca="false">IF( ISBLANK('03.Muestra'!$C41),"",'03.Muestra'!$C41)</f>
        <v/>
      </c>
      <c r="C508" s="98" t="str">
        <f aca="false">IF( ISBLANK('03.Muestra'!$E41),"",'03.Muestra'!$E41)</f>
        <v/>
      </c>
      <c r="D508" s="99" t="str">
        <f aca="false">IF(AND(B508&lt;&gt;"",C508&lt;&gt;""),"N/T","")</f>
        <v/>
      </c>
      <c r="E508" s="73" t="str">
        <f aca="false">IF(D508&lt;&gt;"",IF(AND(B508&lt;&gt;"",C508&lt;&gt;""),"","ERR"),"")</f>
        <v/>
      </c>
      <c r="F508" s="111"/>
      <c r="G508" s="16"/>
      <c r="H508" s="16"/>
      <c r="I508" s="16"/>
      <c r="J508" s="16"/>
      <c r="K508" s="16"/>
      <c r="L508" s="16"/>
      <c r="M508" s="16"/>
      <c r="N508" s="16"/>
      <c r="O508" s="16"/>
      <c r="P508" s="16"/>
      <c r="Q508" s="16"/>
      <c r="R508" s="16"/>
      <c r="S508" s="16"/>
      <c r="T508" s="16"/>
      <c r="U508" s="16"/>
      <c r="V508" s="16"/>
      <c r="W508" s="16"/>
      <c r="X508" s="16"/>
      <c r="Y508" s="16"/>
    </row>
    <row r="509" customFormat="false" ht="12" hidden="false" customHeight="true" outlineLevel="0" collapsed="false">
      <c r="B509" s="98" t="str">
        <f aca="false">IF( ISBLANK('03.Muestra'!$C42),"",'03.Muestra'!$C42)</f>
        <v/>
      </c>
      <c r="C509" s="98" t="str">
        <f aca="false">IF( ISBLANK('03.Muestra'!$E42),"",'03.Muestra'!$E42)</f>
        <v/>
      </c>
      <c r="D509" s="99" t="str">
        <f aca="false">IF(AND(B509&lt;&gt;"",C509&lt;&gt;""),"N/T","")</f>
        <v/>
      </c>
      <c r="E509" s="73" t="str">
        <f aca="false">IF(D509&lt;&gt;"",IF(AND(B509&lt;&gt;"",C509&lt;&gt;""),"","ERR"),"")</f>
        <v/>
      </c>
      <c r="F509" s="16"/>
      <c r="G509" s="16"/>
      <c r="H509" s="16"/>
      <c r="I509" s="16"/>
      <c r="J509" s="16"/>
      <c r="K509" s="16"/>
      <c r="L509" s="16"/>
      <c r="M509" s="16"/>
      <c r="N509" s="16"/>
      <c r="O509" s="16"/>
      <c r="P509" s="16"/>
      <c r="Q509" s="16"/>
      <c r="R509" s="16"/>
      <c r="S509" s="16"/>
      <c r="T509" s="16"/>
      <c r="U509" s="16"/>
      <c r="V509" s="16"/>
      <c r="W509" s="16"/>
      <c r="X509" s="16"/>
      <c r="Y509" s="16"/>
    </row>
    <row r="510" customFormat="false" ht="12" hidden="false" customHeight="true" outlineLevel="0" collapsed="false">
      <c r="B510" s="16"/>
      <c r="C510" s="16"/>
      <c r="D510" s="16"/>
      <c r="E510" s="73"/>
      <c r="F510" s="16"/>
      <c r="G510" s="16"/>
      <c r="H510" s="16"/>
      <c r="I510" s="16"/>
      <c r="J510" s="16"/>
      <c r="K510" s="16"/>
      <c r="L510" s="16"/>
      <c r="M510" s="16"/>
      <c r="N510" s="16"/>
      <c r="O510" s="16"/>
      <c r="P510" s="16"/>
      <c r="Q510" s="16"/>
      <c r="R510" s="16"/>
      <c r="S510" s="16"/>
      <c r="T510" s="16"/>
      <c r="U510" s="16"/>
      <c r="V510" s="16"/>
      <c r="W510" s="16"/>
      <c r="X510" s="16"/>
      <c r="Y510" s="16"/>
    </row>
    <row r="511" customFormat="false" ht="12" hidden="false" customHeight="true" outlineLevel="0" collapsed="false">
      <c r="B511" s="16"/>
      <c r="C511" s="16"/>
      <c r="D511" s="73"/>
      <c r="E511" s="94"/>
      <c r="F511" s="16"/>
      <c r="G511" s="16"/>
      <c r="H511" s="16"/>
      <c r="I511" s="16"/>
      <c r="J511" s="16"/>
      <c r="K511" s="16"/>
      <c r="L511" s="16"/>
      <c r="M511" s="16"/>
      <c r="N511" s="16"/>
      <c r="O511" s="16"/>
      <c r="P511" s="16"/>
      <c r="Q511" s="16"/>
      <c r="R511" s="16"/>
      <c r="S511" s="16"/>
      <c r="T511" s="16"/>
      <c r="U511" s="16"/>
      <c r="V511" s="16"/>
      <c r="W511" s="16"/>
      <c r="X511" s="16"/>
      <c r="Y511" s="16"/>
    </row>
    <row r="512" customFormat="false" ht="32.25" hidden="false" customHeight="true" outlineLevel="0" collapsed="false">
      <c r="B512" s="112" t="s">
        <v>140</v>
      </c>
      <c r="C512" s="96" t="s">
        <v>166</v>
      </c>
      <c r="D512" s="97" t="s">
        <v>147</v>
      </c>
      <c r="E512" s="110"/>
      <c r="F512" s="0"/>
      <c r="G512" s="0"/>
      <c r="H512" s="0"/>
      <c r="I512" s="0"/>
      <c r="J512" s="0"/>
      <c r="K512" s="16"/>
      <c r="L512" s="16"/>
      <c r="M512" s="16"/>
      <c r="N512" s="16"/>
      <c r="O512" s="16"/>
      <c r="P512" s="16"/>
      <c r="Q512" s="16"/>
      <c r="R512" s="16"/>
      <c r="S512" s="16"/>
      <c r="T512" s="16"/>
      <c r="U512" s="16"/>
      <c r="V512" s="16"/>
      <c r="W512" s="16"/>
      <c r="X512" s="16"/>
      <c r="Y512" s="16"/>
    </row>
    <row r="513" customFormat="false" ht="12" hidden="false" customHeight="true" outlineLevel="0" collapsed="false">
      <c r="B513" s="98" t="str">
        <f aca="false">IF( ISBLANK('03.Muestra'!$C8),"",'03.Muestra'!$C8)</f>
        <v>Servicio Canario de Salud</v>
      </c>
      <c r="C513" s="98" t="str">
        <f aca="false">IF( ISBLANK('03.Muestra'!$E8),"",'03.Muestra'!$E8)</f>
        <v>https://www3.gobiernodecanarias.org/sanidad/scs/</v>
      </c>
      <c r="D513" s="99" t="s">
        <v>138</v>
      </c>
      <c r="E513" s="73" t="str">
        <f aca="false">IF(D513&lt;&gt;"",IF(AND(B513&lt;&gt;"",C513&lt;&gt;""),"","ERR"),"")</f>
        <v/>
      </c>
      <c r="F513" s="100" t="str">
        <f aca="false" t="array" ref="F513:J513">TRANSPOSE('DATA - Oculta'!$U$9:$U$13)</f>
        <v>N/T</v>
      </c>
      <c r="G513" s="101" t="str">
        <v>N/D</v>
      </c>
      <c r="H513" s="102" t="str">
        <v>N/A</v>
      </c>
      <c r="I513" s="103" t="str">
        <v>Falla</v>
      </c>
      <c r="J513" s="104" t="str">
        <v>Pasa</v>
      </c>
      <c r="K513" s="105" t="s">
        <v>145</v>
      </c>
      <c r="L513" s="16"/>
      <c r="M513" s="16"/>
      <c r="N513" s="16"/>
      <c r="O513" s="16"/>
      <c r="P513" s="16"/>
      <c r="Q513" s="16"/>
      <c r="R513" s="16"/>
      <c r="S513" s="16"/>
      <c r="T513" s="16"/>
      <c r="U513" s="16"/>
      <c r="V513" s="16"/>
      <c r="W513" s="16"/>
      <c r="X513" s="16"/>
      <c r="Y513" s="16"/>
    </row>
    <row r="514" customFormat="false" ht="12" hidden="false" customHeight="true" outlineLevel="0" collapsed="false">
      <c r="B514" s="98" t="str">
        <f aca="false">IF( ISBLANK('03.Muestra'!$C9),"",'03.Muestra'!$C9)</f>
        <v>Profesionales</v>
      </c>
      <c r="C514" s="98" t="str">
        <f aca="false">IF( ISBLANK('03.Muestra'!$E9),"",'03.Muestra'!$E9)</f>
        <v>https://www3.gobiernodecanarias.org/sanidad/scs/tematica.jsp?idCarpeta=381a58ec-a15a-11e9-a502-d7333c007c29</v>
      </c>
      <c r="D514" s="99" t="s">
        <v>138</v>
      </c>
      <c r="E514" s="73" t="str">
        <f aca="false">IF(D514&lt;&gt;"",IF(AND(B514&lt;&gt;"",C514&lt;&gt;""),"","ERR"),"")</f>
        <v/>
      </c>
      <c r="F514" s="106" t="n">
        <f aca="true">COUNTIF($D513:INDIRECT("$D" &amp;  SUM(ROW()-1,'03.Muestra'!$D$45)-1),F513)</f>
        <v>0</v>
      </c>
      <c r="G514" s="106" t="n">
        <f aca="true">COUNTIF($D513:INDIRECT("$D" &amp;  SUM(ROW()-1,'03.Muestra'!$D$45)-1),G513)</f>
        <v>0</v>
      </c>
      <c r="H514" s="106" t="n">
        <f aca="true">COUNTIF($D513:INDIRECT("$D" &amp;  SUM(ROW()-1,'03.Muestra'!$D$45)-1),H513)</f>
        <v>0</v>
      </c>
      <c r="I514" s="106" t="n">
        <f aca="true">COUNTIF($D513:INDIRECT("$D" &amp;  SUM(ROW()-1,'03.Muestra'!$D$45)-1),I513)</f>
        <v>1</v>
      </c>
      <c r="J514" s="106" t="n">
        <f aca="true">COUNTIF($D513:INDIRECT("$D" &amp;  SUM(ROW()-1,'03.Muestra'!$D$45)-1),J513)</f>
        <v>9</v>
      </c>
      <c r="K514" s="106" t="n">
        <f aca="true">IF('03.Muestra'!$D$45=0,0,COUNTBLANK($D513:INDIRECT("$D" &amp;  SUM(ROW()-1,'03.Muestra'!$D$45)-1)))</f>
        <v>0</v>
      </c>
      <c r="L514" s="16"/>
      <c r="M514" s="16"/>
      <c r="N514" s="16"/>
      <c r="O514" s="16"/>
      <c r="P514" s="16"/>
      <c r="Q514" s="16"/>
      <c r="R514" s="16"/>
      <c r="S514" s="16"/>
      <c r="T514" s="16"/>
      <c r="U514" s="16"/>
      <c r="V514" s="16"/>
      <c r="W514" s="16"/>
      <c r="X514" s="16"/>
      <c r="Y514" s="16"/>
    </row>
    <row r="515" customFormat="false" ht="12" hidden="false" customHeight="true" outlineLevel="0" collapsed="false">
      <c r="B515" s="98" t="str">
        <f aca="false">IF( ISBLANK('03.Muestra'!$C10),"",'03.Muestra'!$C10)</f>
        <v>Vacunación frente Covid-19</v>
      </c>
      <c r="C515" s="98" t="str">
        <f aca="false">IF( ISBLANK('03.Muestra'!$E10),"",'03.Muestra'!$E10)</f>
        <v>https://www3.gobiernodecanarias.org/sanidad/scs/contenidoGenerico.jsp?idDocument=c6332147-5728-11eb-8a2c-c902a217e6a5&amp;idCarpeta=e01092c2-7d66-11ea-871d-cb574c2473a4</v>
      </c>
      <c r="D515" s="99" t="s">
        <v>138</v>
      </c>
      <c r="E515" s="73" t="str">
        <f aca="false">IF(D515&lt;&gt;"",IF(AND(B515&lt;&gt;"",C515&lt;&gt;""),"","ERR"),"")</f>
        <v/>
      </c>
      <c r="F515" s="0"/>
      <c r="G515" s="16"/>
      <c r="H515" s="16"/>
      <c r="I515" s="16"/>
      <c r="J515" s="16"/>
      <c r="K515" s="16"/>
      <c r="L515" s="16"/>
      <c r="M515" s="16"/>
      <c r="N515" s="16"/>
      <c r="O515" s="16"/>
      <c r="P515" s="16"/>
      <c r="Q515" s="16"/>
      <c r="R515" s="16"/>
      <c r="S515" s="16"/>
      <c r="T515" s="16"/>
      <c r="U515" s="16"/>
      <c r="V515" s="16"/>
      <c r="W515" s="16"/>
      <c r="X515" s="16"/>
      <c r="Y515" s="16"/>
    </row>
    <row r="516" customFormat="false" ht="12" hidden="false" customHeight="true" outlineLevel="0" collapsed="false">
      <c r="B516" s="98" t="str">
        <f aca="false">IF( ISBLANK('03.Muestra'!$C11),"",'03.Muestra'!$C11)</f>
        <v>SCS-Registro de centros</v>
      </c>
      <c r="C516" s="98" t="str">
        <f aca="false">IF( ISBLANK('03.Muestra'!$E11),"",'03.Muestra'!$E11)</f>
        <v>https://www3.gobiernodecanarias.org/sanidad/scs/RegistroCentros/DoLoad</v>
      </c>
      <c r="D516" s="99" t="s">
        <v>138</v>
      </c>
      <c r="E516" s="73" t="str">
        <f aca="false">IF(D516&lt;&gt;"",IF(AND(B516&lt;&gt;"",C516&lt;&gt;""),"","ERR"),"")</f>
        <v/>
      </c>
      <c r="F516" s="0"/>
      <c r="G516" s="16"/>
      <c r="H516" s="16"/>
      <c r="I516" s="16"/>
      <c r="J516" s="16"/>
      <c r="K516" s="16"/>
      <c r="L516" s="16"/>
      <c r="M516" s="16"/>
      <c r="N516" s="16"/>
      <c r="O516" s="16"/>
      <c r="P516" s="16"/>
      <c r="Q516" s="16"/>
      <c r="R516" s="16"/>
      <c r="S516" s="16"/>
      <c r="T516" s="16"/>
      <c r="U516" s="16"/>
      <c r="V516" s="16"/>
      <c r="W516" s="16"/>
      <c r="X516" s="16"/>
      <c r="Y516" s="16"/>
    </row>
    <row r="517" customFormat="false" ht="12" hidden="false" customHeight="true" outlineLevel="0" collapsed="false">
      <c r="B517" s="98" t="str">
        <f aca="false">IF( ISBLANK('03.Muestra'!$C12),"",'03.Muestra'!$C12)</f>
        <v>MiAutoTestCovid</v>
      </c>
      <c r="C517" s="98" t="str">
        <f aca="false">IF( ISBLANK('03.Muestra'!$E12),"",'03.Muestra'!$E12)</f>
        <v>https://www3.gobiernodecanarias.org/sanidad/scs/Miautotestcovid/</v>
      </c>
      <c r="D517" s="99" t="s">
        <v>138</v>
      </c>
      <c r="E517" s="73" t="str">
        <f aca="false">IF(D517&lt;&gt;"",IF(AND(B517&lt;&gt;"",C517&lt;&gt;""),"","ERR"),"")</f>
        <v/>
      </c>
      <c r="F517" s="0"/>
      <c r="G517" s="16"/>
      <c r="H517" s="16"/>
      <c r="I517" s="16"/>
      <c r="J517" s="16"/>
      <c r="K517" s="16"/>
      <c r="L517" s="16"/>
      <c r="M517" s="16"/>
      <c r="N517" s="16"/>
      <c r="O517" s="16"/>
      <c r="P517" s="16"/>
      <c r="Q517" s="16"/>
      <c r="R517" s="16"/>
      <c r="S517" s="16"/>
      <c r="T517" s="16"/>
      <c r="U517" s="16"/>
      <c r="V517" s="16"/>
      <c r="W517" s="16"/>
      <c r="X517" s="16"/>
      <c r="Y517" s="16"/>
    </row>
    <row r="518" customFormat="false" ht="12" hidden="false" customHeight="true" outlineLevel="0" collapsed="false">
      <c r="B518" s="98" t="str">
        <f aca="false">IF( ISBLANK('03.Muestra'!$C13),"",'03.Muestra'!$C13)</f>
        <v>Informes epidemiológicos</v>
      </c>
      <c r="C518" s="98" t="str">
        <f aca="false">IF( ISBLANK('03.Muestra'!$E13),"",'03.Muestra'!$E13)</f>
        <v>https://www3.gobiernodecanarias.org/sanidad/scs/contenidoGenerico.jsp?idDocument=83670f95-f738-11ea-8b38-0997195c2925&amp;idCarpeta=e01092c2-7d66-11ea-871d-cb574c2473a4</v>
      </c>
      <c r="D518" s="99" t="s">
        <v>138</v>
      </c>
      <c r="E518" s="73" t="str">
        <f aca="false">IF(D518&lt;&gt;"",IF(AND(B518&lt;&gt;"",C518&lt;&gt;""),"","ERR"),"")</f>
        <v/>
      </c>
      <c r="F518" s="0"/>
      <c r="G518" s="16"/>
      <c r="H518" s="16"/>
      <c r="I518" s="16"/>
      <c r="J518" s="16"/>
      <c r="K518" s="16"/>
      <c r="L518" s="16"/>
      <c r="M518" s="16"/>
      <c r="N518" s="16"/>
      <c r="O518" s="16"/>
      <c r="P518" s="16"/>
      <c r="Q518" s="16"/>
      <c r="R518" s="16"/>
      <c r="S518" s="16"/>
      <c r="T518" s="16"/>
      <c r="U518" s="16"/>
      <c r="V518" s="16"/>
      <c r="W518" s="16"/>
      <c r="X518" s="16"/>
      <c r="Y518" s="16"/>
    </row>
    <row r="519" customFormat="false" ht="12" hidden="false" customHeight="true" outlineLevel="0" collapsed="false">
      <c r="B519" s="98" t="str">
        <f aca="false">IF( ISBLANK('03.Muestra'!$C14),"",'03.Muestra'!$C14)</f>
        <v>Mapa Sanitario</v>
      </c>
      <c r="C519" s="98" t="str">
        <f aca="false">IF( ISBLANK('03.Muestra'!$E14),"",'03.Muestra'!$E14)</f>
        <v>https://www3.gobiernodecanarias.org/sanidad/scs/mapa.jsp?idDocument=f1272534-b1e0-11e0-8086-e35e241032d3&amp;idCarpeta=75cf3520-ab2b-11dd-970d-d73a0633ac17</v>
      </c>
      <c r="D519" s="99" t="s">
        <v>138</v>
      </c>
      <c r="E519" s="73" t="str">
        <f aca="false">IF(D519&lt;&gt;"",IF(AND(B519&lt;&gt;"",C519&lt;&gt;""),"","ERR"),"")</f>
        <v/>
      </c>
      <c r="F519" s="16"/>
      <c r="G519" s="16"/>
      <c r="H519" s="16"/>
      <c r="I519" s="16"/>
      <c r="J519" s="16"/>
      <c r="K519" s="16"/>
      <c r="L519" s="16"/>
      <c r="M519" s="16"/>
      <c r="N519" s="16"/>
      <c r="O519" s="16"/>
      <c r="P519" s="16"/>
      <c r="Q519" s="16"/>
      <c r="R519" s="16"/>
      <c r="S519" s="16"/>
      <c r="T519" s="16"/>
      <c r="U519" s="16"/>
      <c r="V519" s="16"/>
      <c r="W519" s="16"/>
      <c r="X519" s="16"/>
      <c r="Y519" s="16"/>
    </row>
    <row r="520" customFormat="false" ht="12" hidden="false" customHeight="true" outlineLevel="0" collapsed="false">
      <c r="B520" s="98" t="str">
        <f aca="false">IF( ISBLANK('03.Muestra'!$C15),"",'03.Muestra'!$C15)</f>
        <v>gaptfformacion</v>
      </c>
      <c r="C520" s="98" t="str">
        <f aca="false">IF( ISBLANK('03.Muestra'!$E15),"",'03.Muestra'!$E15)</f>
        <v>https://www3.gobiernodecanarias.org/scs/gaptfformacion/</v>
      </c>
      <c r="D520" s="99" t="s">
        <v>141</v>
      </c>
      <c r="E520" s="73" t="str">
        <f aca="false">IF(D520&lt;&gt;"",IF(AND(B520&lt;&gt;"",C520&lt;&gt;""),"","ERR"),"")</f>
        <v/>
      </c>
      <c r="F520" s="16"/>
      <c r="G520" s="16"/>
      <c r="H520" s="16"/>
      <c r="I520" s="16"/>
      <c r="J520" s="16"/>
      <c r="K520" s="16"/>
      <c r="L520" s="16"/>
      <c r="M520" s="16"/>
      <c r="N520" s="16"/>
      <c r="O520" s="16"/>
      <c r="P520" s="16"/>
      <c r="Q520" s="16"/>
      <c r="R520" s="16"/>
      <c r="S520" s="16"/>
      <c r="T520" s="16"/>
      <c r="U520" s="16"/>
      <c r="V520" s="16"/>
      <c r="W520" s="16"/>
      <c r="X520" s="16"/>
      <c r="Y520" s="16"/>
    </row>
    <row r="521" customFormat="false" ht="12" hidden="false" customHeight="true" outlineLevel="0" collapsed="false">
      <c r="B521" s="98" t="str">
        <f aca="false">IF( ISBLANK('03.Muestra'!$C16),"",'03.Muestra'!$C16)</f>
        <v>Tarjeta Sanitaria</v>
      </c>
      <c r="C521" s="98" t="str">
        <f aca="false">IF( ISBLANK('03.Muestra'!$E16),"",'03.Muestra'!$E16)</f>
        <v>https://www3.gobiernodecanarias.org/sanidad/scs/contenidoGenerico.jsp?idDocument=9090ca1f-a9bb-11de-ae50-15aa3b9230b7&amp;idCarpeta=ae273cd1-b385-11e9-82f7-8d5cff9227e6</v>
      </c>
      <c r="D521" s="99" t="s">
        <v>138</v>
      </c>
      <c r="E521" s="73" t="str">
        <f aca="false">IF(D521&lt;&gt;"",IF(AND(B521&lt;&gt;"",C521&lt;&gt;""),"","ERR"),"")</f>
        <v/>
      </c>
      <c r="F521" s="16"/>
      <c r="G521" s="16"/>
      <c r="H521" s="16"/>
      <c r="I521" s="16"/>
      <c r="J521" s="16"/>
      <c r="K521" s="16"/>
      <c r="L521" s="16"/>
      <c r="M521" s="16"/>
      <c r="N521" s="16"/>
      <c r="O521" s="16"/>
      <c r="P521" s="16"/>
      <c r="Q521" s="16"/>
      <c r="R521" s="16"/>
      <c r="S521" s="16"/>
      <c r="T521" s="16"/>
      <c r="U521" s="16"/>
      <c r="V521" s="16"/>
      <c r="W521" s="16"/>
      <c r="X521" s="16"/>
      <c r="Y521" s="16"/>
    </row>
    <row r="522" customFormat="false" ht="12" hidden="false" customHeight="true" outlineLevel="0" collapsed="false">
      <c r="B522" s="98" t="str">
        <f aca="false">IF( ISBLANK('03.Muestra'!$C17),"",'03.Muestra'!$C17)</f>
        <v>Mapa Playas</v>
      </c>
      <c r="C522" s="98" t="str">
        <f aca="false">IF( ISBLANK('03.Muestra'!$E17),"",'03.Muestra'!$E17)</f>
        <v>https://www3.gobiernodecanarias.org/sanidad/scs/mapa.jsp?idDocument=0200b78a-a2fa-11e0-9610-f1717f4d08a3&amp;idCarpeta=75cf3520-ab2b-11dd-970d-d73a0633ac17</v>
      </c>
      <c r="D522" s="99" t="s">
        <v>138</v>
      </c>
      <c r="E522" s="73" t="str">
        <f aca="false">IF(D522&lt;&gt;"",IF(AND(B522&lt;&gt;"",C522&lt;&gt;""),"","ERR"),"")</f>
        <v/>
      </c>
      <c r="F522" s="16"/>
      <c r="G522" s="16"/>
      <c r="H522" s="16"/>
      <c r="I522" s="16"/>
      <c r="J522" s="16"/>
      <c r="K522" s="16"/>
      <c r="L522" s="16"/>
      <c r="M522" s="16"/>
      <c r="N522" s="16"/>
      <c r="O522" s="16"/>
      <c r="P522" s="16"/>
      <c r="Q522" s="16"/>
      <c r="R522" s="16"/>
      <c r="S522" s="16"/>
      <c r="T522" s="16"/>
      <c r="U522" s="16"/>
      <c r="V522" s="16"/>
      <c r="W522" s="16"/>
      <c r="X522" s="16"/>
      <c r="Y522" s="16"/>
    </row>
    <row r="523" customFormat="false" ht="12" hidden="false" customHeight="true" outlineLevel="0" collapsed="false">
      <c r="B523" s="98" t="str">
        <f aca="false">IF( ISBLANK('03.Muestra'!$C18),"",'03.Muestra'!$C18)</f>
        <v/>
      </c>
      <c r="C523" s="98" t="str">
        <f aca="false">IF( ISBLANK('03.Muestra'!$E18),"",'03.Muestra'!$E18)</f>
        <v/>
      </c>
      <c r="D523" s="99" t="str">
        <f aca="false">IF(AND(B523&lt;&gt;"",C523&lt;&gt;""),"N/T","")</f>
        <v/>
      </c>
      <c r="E523" s="73" t="str">
        <f aca="false">IF(D523&lt;&gt;"",IF(AND(B523&lt;&gt;"",C523&lt;&gt;""),"","ERR"),"")</f>
        <v/>
      </c>
      <c r="F523" s="16"/>
      <c r="G523" s="16"/>
      <c r="H523" s="16"/>
      <c r="I523" s="16"/>
      <c r="J523" s="16"/>
      <c r="K523" s="16"/>
      <c r="L523" s="16"/>
      <c r="M523" s="16"/>
      <c r="N523" s="16"/>
      <c r="O523" s="16"/>
      <c r="P523" s="16"/>
      <c r="Q523" s="16"/>
      <c r="R523" s="16"/>
      <c r="S523" s="16"/>
      <c r="T523" s="16"/>
      <c r="U523" s="16"/>
      <c r="V523" s="16"/>
      <c r="W523" s="16"/>
      <c r="X523" s="16"/>
      <c r="Y523" s="16"/>
    </row>
    <row r="524" customFormat="false" ht="12" hidden="false" customHeight="true" outlineLevel="0" collapsed="false">
      <c r="B524" s="98" t="str">
        <f aca="false">IF( ISBLANK('03.Muestra'!$C19),"",'03.Muestra'!$C19)</f>
        <v/>
      </c>
      <c r="C524" s="98" t="str">
        <f aca="false">IF( ISBLANK('03.Muestra'!$E19),"",'03.Muestra'!$E19)</f>
        <v/>
      </c>
      <c r="D524" s="99" t="str">
        <f aca="false">IF(AND(B524&lt;&gt;"",C524&lt;&gt;""),"N/T","")</f>
        <v/>
      </c>
      <c r="E524" s="73" t="str">
        <f aca="false">IF(D524&lt;&gt;"",IF(AND(B524&lt;&gt;"",C524&lt;&gt;""),"","ERR"),"")</f>
        <v/>
      </c>
      <c r="F524" s="16"/>
      <c r="G524" s="16"/>
      <c r="H524" s="16"/>
      <c r="I524" s="16"/>
      <c r="J524" s="16"/>
      <c r="K524" s="16"/>
      <c r="L524" s="16"/>
      <c r="M524" s="16"/>
      <c r="N524" s="16"/>
      <c r="O524" s="16"/>
      <c r="P524" s="16"/>
      <c r="Q524" s="16"/>
      <c r="R524" s="16"/>
      <c r="S524" s="16"/>
      <c r="T524" s="16"/>
      <c r="U524" s="16"/>
      <c r="V524" s="16"/>
      <c r="W524" s="16"/>
      <c r="X524" s="16"/>
      <c r="Y524" s="16"/>
    </row>
    <row r="525" customFormat="false" ht="14" hidden="false" customHeight="true" outlineLevel="0" collapsed="false">
      <c r="B525" s="98" t="str">
        <f aca="false">IF( ISBLANK('03.Muestra'!$C20),"",'03.Muestra'!$C20)</f>
        <v/>
      </c>
      <c r="C525" s="98" t="str">
        <f aca="false">IF( ISBLANK('03.Muestra'!$E20),"",'03.Muestra'!$E20)</f>
        <v/>
      </c>
      <c r="D525" s="99" t="str">
        <f aca="false">IF(AND(B525&lt;&gt;"",C525&lt;&gt;""),"N/T","")</f>
        <v/>
      </c>
      <c r="E525" s="73" t="str">
        <f aca="false">IF(D525&lt;&gt;"",IF(AND(B525&lt;&gt;"",C525&lt;&gt;""),"","ERR"),"")</f>
        <v/>
      </c>
      <c r="F525" s="16"/>
      <c r="G525" s="16"/>
      <c r="H525" s="16"/>
      <c r="I525" s="16"/>
      <c r="J525" s="16"/>
      <c r="K525" s="16"/>
      <c r="L525" s="16"/>
      <c r="M525" s="16"/>
      <c r="N525" s="16"/>
      <c r="O525" s="16"/>
      <c r="P525" s="16"/>
      <c r="Q525" s="16"/>
      <c r="R525" s="16"/>
      <c r="S525" s="16"/>
      <c r="T525" s="16"/>
      <c r="U525" s="16"/>
      <c r="V525" s="16"/>
      <c r="W525" s="16"/>
      <c r="X525" s="16"/>
      <c r="Y525" s="16"/>
    </row>
    <row r="526" customFormat="false" ht="14" hidden="false" customHeight="true" outlineLevel="0" collapsed="false">
      <c r="B526" s="98" t="str">
        <f aca="false">IF( ISBLANK('03.Muestra'!$C21),"",'03.Muestra'!$C21)</f>
        <v/>
      </c>
      <c r="C526" s="98" t="str">
        <f aca="false">IF( ISBLANK('03.Muestra'!$E21),"",'03.Muestra'!$E21)</f>
        <v/>
      </c>
      <c r="D526" s="99" t="str">
        <f aca="false">IF(AND(B526&lt;&gt;"",C526&lt;&gt;""),"N/T","")</f>
        <v/>
      </c>
      <c r="E526" s="73" t="str">
        <f aca="false">IF(D526&lt;&gt;"",IF(AND(B526&lt;&gt;"",C526&lt;&gt;""),"","ERR"),"")</f>
        <v/>
      </c>
      <c r="F526" s="16"/>
      <c r="G526" s="16"/>
      <c r="H526" s="16"/>
      <c r="I526" s="16"/>
      <c r="J526" s="16"/>
      <c r="K526" s="16"/>
      <c r="L526" s="16"/>
      <c r="M526" s="16"/>
      <c r="N526" s="16"/>
      <c r="O526" s="16"/>
      <c r="P526" s="16"/>
      <c r="Q526" s="16"/>
      <c r="R526" s="16"/>
      <c r="S526" s="16"/>
      <c r="T526" s="16"/>
      <c r="U526" s="16"/>
      <c r="V526" s="16"/>
      <c r="W526" s="16"/>
      <c r="X526" s="16"/>
      <c r="Y526" s="16"/>
    </row>
    <row r="527" customFormat="false" ht="14" hidden="false" customHeight="true" outlineLevel="0" collapsed="false">
      <c r="B527" s="98" t="str">
        <f aca="false">IF( ISBLANK('03.Muestra'!$C22),"",'03.Muestra'!$C22)</f>
        <v/>
      </c>
      <c r="C527" s="98" t="str">
        <f aca="false">IF( ISBLANK('03.Muestra'!$E22),"",'03.Muestra'!$E22)</f>
        <v/>
      </c>
      <c r="D527" s="99" t="str">
        <f aca="false">IF(AND(B527&lt;&gt;"",C527&lt;&gt;""),"N/T","")</f>
        <v/>
      </c>
      <c r="E527" s="73" t="str">
        <f aca="false">IF(D527&lt;&gt;"",IF(AND(B527&lt;&gt;"",C527&lt;&gt;""),"","ERR"),"")</f>
        <v/>
      </c>
      <c r="F527" s="16"/>
      <c r="G527" s="16"/>
      <c r="H527" s="16"/>
      <c r="I527" s="16"/>
      <c r="J527" s="16"/>
      <c r="K527" s="16"/>
      <c r="L527" s="16"/>
      <c r="M527" s="16"/>
      <c r="N527" s="16"/>
      <c r="O527" s="16"/>
      <c r="P527" s="16"/>
      <c r="Q527" s="16"/>
      <c r="R527" s="16"/>
      <c r="S527" s="16"/>
      <c r="T527" s="16"/>
      <c r="U527" s="16"/>
      <c r="V527" s="16"/>
      <c r="W527" s="16"/>
      <c r="X527" s="16"/>
      <c r="Y527" s="16"/>
    </row>
    <row r="528" customFormat="false" ht="14" hidden="false" customHeight="true" outlineLevel="0" collapsed="false">
      <c r="B528" s="98" t="str">
        <f aca="false">IF( ISBLANK('03.Muestra'!$C23),"",'03.Muestra'!$C23)</f>
        <v/>
      </c>
      <c r="C528" s="98" t="str">
        <f aca="false">IF( ISBLANK('03.Muestra'!$E23),"",'03.Muestra'!$E23)</f>
        <v/>
      </c>
      <c r="D528" s="99" t="str">
        <f aca="false">IF(AND(B528&lt;&gt;"",C528&lt;&gt;""),"N/T","")</f>
        <v/>
      </c>
      <c r="E528" s="73" t="str">
        <f aca="false">IF(D528&lt;&gt;"",IF(AND(B528&lt;&gt;"",C528&lt;&gt;""),"","ERR"),"")</f>
        <v/>
      </c>
      <c r="F528" s="16"/>
      <c r="G528" s="16"/>
      <c r="H528" s="16"/>
      <c r="I528" s="16"/>
      <c r="J528" s="16"/>
      <c r="K528" s="16"/>
      <c r="L528" s="16"/>
      <c r="M528" s="16"/>
      <c r="N528" s="16"/>
      <c r="O528" s="16"/>
      <c r="P528" s="16"/>
      <c r="Q528" s="16"/>
      <c r="R528" s="16"/>
      <c r="S528" s="16"/>
      <c r="T528" s="16"/>
      <c r="U528" s="16"/>
      <c r="V528" s="16"/>
      <c r="W528" s="16"/>
      <c r="X528" s="16"/>
      <c r="Y528" s="16"/>
    </row>
    <row r="529" customFormat="false" ht="14" hidden="false" customHeight="true" outlineLevel="0" collapsed="false">
      <c r="B529" s="98" t="str">
        <f aca="false">IF( ISBLANK('03.Muestra'!$C24),"",'03.Muestra'!$C24)</f>
        <v/>
      </c>
      <c r="C529" s="98" t="str">
        <f aca="false">IF( ISBLANK('03.Muestra'!$E24),"",'03.Muestra'!$E24)</f>
        <v/>
      </c>
      <c r="D529" s="99" t="str">
        <f aca="false">IF(AND(B529&lt;&gt;"",C529&lt;&gt;""),"N/T","")</f>
        <v/>
      </c>
      <c r="E529" s="73" t="str">
        <f aca="false">IF(D529&lt;&gt;"",IF(AND(B529&lt;&gt;"",C529&lt;&gt;""),"","ERR"),"")</f>
        <v/>
      </c>
      <c r="F529" s="16"/>
      <c r="G529" s="16"/>
      <c r="H529" s="16"/>
      <c r="I529" s="16"/>
      <c r="J529" s="16"/>
      <c r="K529" s="16"/>
      <c r="L529" s="16"/>
      <c r="M529" s="16"/>
      <c r="N529" s="16"/>
      <c r="O529" s="16"/>
      <c r="P529" s="16"/>
      <c r="Q529" s="16"/>
      <c r="R529" s="16"/>
      <c r="S529" s="16"/>
      <c r="T529" s="16"/>
      <c r="U529" s="16"/>
      <c r="V529" s="16"/>
      <c r="W529" s="16"/>
      <c r="X529" s="16"/>
      <c r="Y529" s="16"/>
    </row>
    <row r="530" customFormat="false" ht="14" hidden="false" customHeight="true" outlineLevel="0" collapsed="false">
      <c r="B530" s="98" t="str">
        <f aca="false">IF( ISBLANK('03.Muestra'!$C25),"",'03.Muestra'!$C25)</f>
        <v/>
      </c>
      <c r="C530" s="98" t="str">
        <f aca="false">IF( ISBLANK('03.Muestra'!$E25),"",'03.Muestra'!$E25)</f>
        <v/>
      </c>
      <c r="D530" s="99" t="str">
        <f aca="false">IF(AND(B530&lt;&gt;"",C530&lt;&gt;""),"N/T","")</f>
        <v/>
      </c>
      <c r="E530" s="73" t="str">
        <f aca="false">IF(D530&lt;&gt;"",IF(AND(B530&lt;&gt;"",C530&lt;&gt;""),"","ERR"),"")</f>
        <v/>
      </c>
      <c r="F530" s="16"/>
      <c r="G530" s="16"/>
      <c r="H530" s="16"/>
      <c r="I530" s="16"/>
      <c r="J530" s="16"/>
      <c r="K530" s="16"/>
      <c r="L530" s="16"/>
      <c r="M530" s="16"/>
      <c r="N530" s="16"/>
      <c r="O530" s="16"/>
      <c r="P530" s="16"/>
      <c r="Q530" s="16"/>
      <c r="R530" s="16"/>
      <c r="S530" s="16"/>
      <c r="T530" s="16"/>
      <c r="U530" s="16"/>
      <c r="V530" s="16"/>
      <c r="W530" s="16"/>
      <c r="X530" s="16"/>
      <c r="Y530" s="16"/>
    </row>
    <row r="531" customFormat="false" ht="14" hidden="false" customHeight="true" outlineLevel="0" collapsed="false">
      <c r="B531" s="98" t="str">
        <f aca="false">IF( ISBLANK('03.Muestra'!$C26),"",'03.Muestra'!$C26)</f>
        <v/>
      </c>
      <c r="C531" s="98" t="str">
        <f aca="false">IF( ISBLANK('03.Muestra'!$E26),"",'03.Muestra'!$E26)</f>
        <v/>
      </c>
      <c r="D531" s="99" t="str">
        <f aca="false">IF(AND(B531&lt;&gt;"",C531&lt;&gt;""),"N/T","")</f>
        <v/>
      </c>
      <c r="E531" s="73" t="str">
        <f aca="false">IF(D531&lt;&gt;"",IF(AND(B531&lt;&gt;"",C531&lt;&gt;""),"","ERR"),"")</f>
        <v/>
      </c>
      <c r="F531" s="16"/>
      <c r="G531" s="16"/>
      <c r="H531" s="16"/>
      <c r="I531" s="16"/>
      <c r="J531" s="16"/>
      <c r="K531" s="16"/>
      <c r="L531" s="16"/>
      <c r="M531" s="16"/>
      <c r="N531" s="16"/>
      <c r="O531" s="16"/>
      <c r="P531" s="16"/>
      <c r="Q531" s="16"/>
      <c r="R531" s="16"/>
      <c r="S531" s="16"/>
      <c r="T531" s="16"/>
      <c r="U531" s="16"/>
      <c r="V531" s="16"/>
      <c r="W531" s="16"/>
      <c r="X531" s="16"/>
      <c r="Y531" s="16"/>
    </row>
    <row r="532" customFormat="false" ht="14" hidden="false" customHeight="true" outlineLevel="0" collapsed="false">
      <c r="B532" s="98" t="str">
        <f aca="false">IF( ISBLANK('03.Muestra'!$C27),"",'03.Muestra'!$C27)</f>
        <v/>
      </c>
      <c r="C532" s="98" t="str">
        <f aca="false">IF( ISBLANK('03.Muestra'!$E27),"",'03.Muestra'!$E27)</f>
        <v/>
      </c>
      <c r="D532" s="99" t="str">
        <f aca="false">IF(AND(B532&lt;&gt;"",C532&lt;&gt;""),"N/T","")</f>
        <v/>
      </c>
      <c r="E532" s="73" t="str">
        <f aca="false">IF(D532&lt;&gt;"",IF(AND(B532&lt;&gt;"",C532&lt;&gt;""),"","ERR"),"")</f>
        <v/>
      </c>
      <c r="F532" s="16"/>
      <c r="G532" s="16"/>
      <c r="H532" s="16"/>
      <c r="I532" s="16"/>
      <c r="J532" s="16"/>
      <c r="K532" s="16"/>
      <c r="L532" s="16"/>
      <c r="M532" s="16"/>
      <c r="N532" s="16"/>
      <c r="O532" s="16"/>
      <c r="P532" s="16"/>
      <c r="Q532" s="16"/>
      <c r="R532" s="16"/>
      <c r="S532" s="16"/>
      <c r="T532" s="16"/>
      <c r="U532" s="16"/>
      <c r="V532" s="16"/>
      <c r="W532" s="16"/>
      <c r="X532" s="16"/>
      <c r="Y532" s="16"/>
    </row>
    <row r="533" customFormat="false" ht="14" hidden="false" customHeight="true" outlineLevel="0" collapsed="false">
      <c r="B533" s="98" t="str">
        <f aca="false">IF( ISBLANK('03.Muestra'!$C28),"",'03.Muestra'!$C28)</f>
        <v/>
      </c>
      <c r="C533" s="98" t="str">
        <f aca="false">IF( ISBLANK('03.Muestra'!$E28),"",'03.Muestra'!$E28)</f>
        <v/>
      </c>
      <c r="D533" s="99" t="str">
        <f aca="false">IF(AND(B533&lt;&gt;"",C533&lt;&gt;""),"N/T","")</f>
        <v/>
      </c>
      <c r="E533" s="73" t="str">
        <f aca="false">IF(D533&lt;&gt;"",IF(AND(B533&lt;&gt;"",C533&lt;&gt;""),"","ERR"),"")</f>
        <v/>
      </c>
      <c r="F533" s="16"/>
      <c r="G533" s="16"/>
      <c r="H533" s="16"/>
      <c r="I533" s="16"/>
      <c r="J533" s="16"/>
      <c r="K533" s="16"/>
      <c r="L533" s="16"/>
      <c r="M533" s="16"/>
      <c r="N533" s="16"/>
      <c r="O533" s="16"/>
      <c r="P533" s="16"/>
      <c r="Q533" s="16"/>
      <c r="R533" s="16"/>
      <c r="S533" s="16"/>
      <c r="T533" s="16"/>
      <c r="U533" s="16"/>
      <c r="V533" s="16"/>
      <c r="W533" s="16"/>
      <c r="X533" s="16"/>
      <c r="Y533" s="16"/>
    </row>
    <row r="534" customFormat="false" ht="14" hidden="false" customHeight="true" outlineLevel="0" collapsed="false">
      <c r="B534" s="98" t="str">
        <f aca="false">IF( ISBLANK('03.Muestra'!$C29),"",'03.Muestra'!$C29)</f>
        <v/>
      </c>
      <c r="C534" s="98" t="str">
        <f aca="false">IF( ISBLANK('03.Muestra'!$E29),"",'03.Muestra'!$E29)</f>
        <v/>
      </c>
      <c r="D534" s="99" t="str">
        <f aca="false">IF(AND(B534&lt;&gt;"",C534&lt;&gt;""),"N/T","")</f>
        <v/>
      </c>
      <c r="E534" s="73" t="str">
        <f aca="false">IF(D534&lt;&gt;"",IF(AND(B534&lt;&gt;"",C534&lt;&gt;""),"","ERR"),"")</f>
        <v/>
      </c>
      <c r="F534" s="16"/>
      <c r="G534" s="16"/>
      <c r="H534" s="16"/>
      <c r="I534" s="16"/>
      <c r="J534" s="16"/>
      <c r="K534" s="16"/>
      <c r="L534" s="16"/>
      <c r="M534" s="16"/>
      <c r="N534" s="16"/>
      <c r="O534" s="16"/>
      <c r="P534" s="16"/>
      <c r="Q534" s="16"/>
      <c r="R534" s="16"/>
      <c r="S534" s="16"/>
      <c r="T534" s="16"/>
      <c r="U534" s="16"/>
      <c r="V534" s="16"/>
      <c r="W534" s="16"/>
      <c r="X534" s="16"/>
      <c r="Y534" s="16"/>
    </row>
    <row r="535" customFormat="false" ht="14" hidden="false" customHeight="true" outlineLevel="0" collapsed="false">
      <c r="B535" s="98" t="str">
        <f aca="false">IF( ISBLANK('03.Muestra'!$C30),"",'03.Muestra'!$C30)</f>
        <v/>
      </c>
      <c r="C535" s="98" t="str">
        <f aca="false">IF( ISBLANK('03.Muestra'!$E30),"",'03.Muestra'!$E30)</f>
        <v/>
      </c>
      <c r="D535" s="99" t="str">
        <f aca="false">IF(AND(B535&lt;&gt;"",C535&lt;&gt;""),"N/T","")</f>
        <v/>
      </c>
      <c r="E535" s="73" t="str">
        <f aca="false">IF(D535&lt;&gt;"",IF(AND(B535&lt;&gt;"",C535&lt;&gt;""),"","ERR"),"")</f>
        <v/>
      </c>
      <c r="F535" s="16"/>
      <c r="G535" s="16"/>
      <c r="H535" s="16"/>
      <c r="I535" s="16"/>
      <c r="J535" s="16"/>
      <c r="K535" s="16"/>
      <c r="L535" s="16"/>
      <c r="M535" s="16"/>
      <c r="N535" s="16"/>
      <c r="O535" s="16"/>
      <c r="P535" s="16"/>
      <c r="Q535" s="16"/>
      <c r="R535" s="16"/>
      <c r="S535" s="16"/>
      <c r="T535" s="16"/>
      <c r="U535" s="16"/>
      <c r="V535" s="16"/>
      <c r="W535" s="16"/>
      <c r="X535" s="16"/>
      <c r="Y535" s="16"/>
    </row>
    <row r="536" customFormat="false" ht="12" hidden="false" customHeight="true" outlineLevel="0" collapsed="false">
      <c r="B536" s="98" t="str">
        <f aca="false">IF( ISBLANK('03.Muestra'!$C31),"",'03.Muestra'!$C31)</f>
        <v/>
      </c>
      <c r="C536" s="98" t="str">
        <f aca="false">IF( ISBLANK('03.Muestra'!$E31),"",'03.Muestra'!$E31)</f>
        <v/>
      </c>
      <c r="D536" s="99" t="str">
        <f aca="false">IF(AND(B536&lt;&gt;"",C536&lt;&gt;""),"N/T","")</f>
        <v/>
      </c>
      <c r="E536" s="73" t="str">
        <f aca="false">IF(D536&lt;&gt;"",IF(AND(B536&lt;&gt;"",C536&lt;&gt;""),"","ERR"),"")</f>
        <v/>
      </c>
      <c r="F536" s="16"/>
      <c r="G536" s="16"/>
      <c r="H536" s="16"/>
      <c r="I536" s="16"/>
      <c r="J536" s="16"/>
      <c r="K536" s="16"/>
      <c r="L536" s="16"/>
      <c r="M536" s="16"/>
      <c r="N536" s="16"/>
      <c r="O536" s="16"/>
      <c r="P536" s="16"/>
      <c r="Q536" s="16"/>
      <c r="R536" s="16"/>
      <c r="S536" s="16"/>
      <c r="T536" s="16"/>
      <c r="U536" s="16"/>
      <c r="V536" s="16"/>
      <c r="W536" s="16"/>
      <c r="X536" s="16"/>
      <c r="Y536" s="16"/>
    </row>
    <row r="537" customFormat="false" ht="12" hidden="false" customHeight="true" outlineLevel="0" collapsed="false">
      <c r="B537" s="98" t="str">
        <f aca="false">IF( ISBLANK('03.Muestra'!$C32),"",'03.Muestra'!$C32)</f>
        <v/>
      </c>
      <c r="C537" s="98" t="str">
        <f aca="false">IF( ISBLANK('03.Muestra'!$E32),"",'03.Muestra'!$E32)</f>
        <v/>
      </c>
      <c r="D537" s="99" t="str">
        <f aca="false">IF(AND(B537&lt;&gt;"",C537&lt;&gt;""),"N/T","")</f>
        <v/>
      </c>
      <c r="E537" s="73" t="str">
        <f aca="false">IF(D537&lt;&gt;"",IF(AND(B537&lt;&gt;"",C537&lt;&gt;""),"","ERR"),"")</f>
        <v/>
      </c>
      <c r="F537" s="16"/>
      <c r="G537" s="16"/>
      <c r="H537" s="16"/>
      <c r="I537" s="16"/>
      <c r="J537" s="16"/>
      <c r="K537" s="16"/>
      <c r="L537" s="16"/>
      <c r="M537" s="16"/>
      <c r="N537" s="16"/>
      <c r="O537" s="16"/>
      <c r="P537" s="16"/>
      <c r="Q537" s="16"/>
      <c r="R537" s="16"/>
      <c r="S537" s="16"/>
      <c r="T537" s="16"/>
      <c r="U537" s="16"/>
      <c r="V537" s="16"/>
      <c r="W537" s="16"/>
      <c r="X537" s="16"/>
      <c r="Y537" s="16"/>
    </row>
    <row r="538" customFormat="false" ht="12" hidden="false" customHeight="true" outlineLevel="0" collapsed="false">
      <c r="B538" s="98" t="str">
        <f aca="false">IF( ISBLANK('03.Muestra'!$C33),"",'03.Muestra'!$C33)</f>
        <v/>
      </c>
      <c r="C538" s="98" t="str">
        <f aca="false">IF( ISBLANK('03.Muestra'!$E33),"",'03.Muestra'!$E33)</f>
        <v/>
      </c>
      <c r="D538" s="99" t="str">
        <f aca="false">IF(AND(B538&lt;&gt;"",C538&lt;&gt;""),"N/T","")</f>
        <v/>
      </c>
      <c r="E538" s="73" t="str">
        <f aca="false">IF(D538&lt;&gt;"",IF(AND(B538&lt;&gt;"",C538&lt;&gt;""),"","ERR"),"")</f>
        <v/>
      </c>
      <c r="F538" s="16"/>
      <c r="G538" s="16"/>
      <c r="H538" s="16"/>
      <c r="I538" s="16"/>
      <c r="J538" s="16"/>
      <c r="K538" s="16"/>
      <c r="L538" s="16"/>
      <c r="M538" s="16"/>
      <c r="N538" s="16"/>
      <c r="O538" s="16"/>
      <c r="P538" s="16"/>
      <c r="Q538" s="16"/>
      <c r="R538" s="16"/>
      <c r="S538" s="16"/>
      <c r="T538" s="16"/>
      <c r="U538" s="16"/>
      <c r="V538" s="16"/>
      <c r="W538" s="16"/>
      <c r="X538" s="16"/>
      <c r="Y538" s="16"/>
    </row>
    <row r="539" customFormat="false" ht="12" hidden="false" customHeight="true" outlineLevel="0" collapsed="false">
      <c r="B539" s="98" t="str">
        <f aca="false">IF( ISBLANK('03.Muestra'!$C34),"",'03.Muestra'!$C34)</f>
        <v/>
      </c>
      <c r="C539" s="98" t="str">
        <f aca="false">IF( ISBLANK('03.Muestra'!$E34),"",'03.Muestra'!$E34)</f>
        <v/>
      </c>
      <c r="D539" s="99" t="str">
        <f aca="false">IF(AND(B539&lt;&gt;"",C539&lt;&gt;""),"N/T","")</f>
        <v/>
      </c>
      <c r="E539" s="73" t="str">
        <f aca="false">IF(D539&lt;&gt;"",IF(AND(B539&lt;&gt;"",C539&lt;&gt;""),"","ERR"),"")</f>
        <v/>
      </c>
      <c r="F539" s="16"/>
      <c r="G539" s="16"/>
      <c r="H539" s="16"/>
      <c r="I539" s="16"/>
      <c r="J539" s="16"/>
      <c r="K539" s="16"/>
      <c r="L539" s="16"/>
      <c r="M539" s="16"/>
      <c r="N539" s="16"/>
      <c r="O539" s="16"/>
      <c r="P539" s="16"/>
      <c r="Q539" s="16"/>
      <c r="R539" s="16"/>
      <c r="S539" s="16"/>
      <c r="T539" s="16"/>
      <c r="U539" s="16"/>
      <c r="V539" s="16"/>
      <c r="W539" s="16"/>
      <c r="X539" s="16"/>
      <c r="Y539" s="16"/>
    </row>
    <row r="540" customFormat="false" ht="12" hidden="false" customHeight="true" outlineLevel="0" collapsed="false">
      <c r="B540" s="98" t="str">
        <f aca="false">IF( ISBLANK('03.Muestra'!$C35),"",'03.Muestra'!$C35)</f>
        <v/>
      </c>
      <c r="C540" s="98" t="str">
        <f aca="false">IF( ISBLANK('03.Muestra'!$E35),"",'03.Muestra'!$E35)</f>
        <v/>
      </c>
      <c r="D540" s="99" t="str">
        <f aca="false">IF(AND(B540&lt;&gt;"",C540&lt;&gt;""),"N/T","")</f>
        <v/>
      </c>
      <c r="E540" s="73" t="str">
        <f aca="false">IF(D540&lt;&gt;"",IF(AND(B540&lt;&gt;"",C540&lt;&gt;""),"","ERR"),"")</f>
        <v/>
      </c>
      <c r="F540" s="0"/>
      <c r="G540" s="16"/>
      <c r="H540" s="16"/>
      <c r="I540" s="16"/>
      <c r="J540" s="16"/>
      <c r="K540" s="16"/>
      <c r="L540" s="16"/>
      <c r="M540" s="16"/>
      <c r="N540" s="16"/>
      <c r="O540" s="16"/>
      <c r="P540" s="16"/>
      <c r="Q540" s="16"/>
      <c r="R540" s="16"/>
      <c r="S540" s="16"/>
      <c r="T540" s="16"/>
      <c r="U540" s="16"/>
      <c r="V540" s="16"/>
      <c r="W540" s="16"/>
      <c r="X540" s="16"/>
      <c r="Y540" s="16"/>
    </row>
    <row r="541" customFormat="false" ht="12" hidden="false" customHeight="true" outlineLevel="0" collapsed="false">
      <c r="B541" s="98" t="str">
        <f aca="false">IF( ISBLANK('03.Muestra'!$C36),"",'03.Muestra'!$C36)</f>
        <v/>
      </c>
      <c r="C541" s="98" t="str">
        <f aca="false">IF( ISBLANK('03.Muestra'!$E36),"",'03.Muestra'!$E36)</f>
        <v/>
      </c>
      <c r="D541" s="99" t="str">
        <f aca="false">IF(AND(B541&lt;&gt;"",C541&lt;&gt;""),"N/T","")</f>
        <v/>
      </c>
      <c r="E541" s="73" t="str">
        <f aca="false">IF(D541&lt;&gt;"",IF(AND(B541&lt;&gt;"",C541&lt;&gt;""),"","ERR"),"")</f>
        <v/>
      </c>
      <c r="F541" s="111"/>
      <c r="G541" s="16"/>
      <c r="H541" s="16"/>
      <c r="I541" s="16"/>
      <c r="J541" s="16"/>
      <c r="K541" s="16"/>
      <c r="L541" s="16"/>
      <c r="M541" s="16"/>
      <c r="N541" s="16"/>
      <c r="O541" s="16"/>
      <c r="P541" s="16"/>
      <c r="Q541" s="16"/>
      <c r="R541" s="16"/>
      <c r="S541" s="16"/>
      <c r="T541" s="16"/>
      <c r="U541" s="16"/>
      <c r="V541" s="16"/>
      <c r="W541" s="16"/>
      <c r="X541" s="16"/>
      <c r="Y541" s="16"/>
    </row>
    <row r="542" customFormat="false" ht="12" hidden="false" customHeight="true" outlineLevel="0" collapsed="false">
      <c r="B542" s="98" t="str">
        <f aca="false">IF( ISBLANK('03.Muestra'!$C37),"",'03.Muestra'!$C37)</f>
        <v/>
      </c>
      <c r="C542" s="98" t="str">
        <f aca="false">IF( ISBLANK('03.Muestra'!$E37),"",'03.Muestra'!$E37)</f>
        <v/>
      </c>
      <c r="D542" s="99" t="str">
        <f aca="false">IF(AND(B542&lt;&gt;"",C542&lt;&gt;""),"N/T","")</f>
        <v/>
      </c>
      <c r="E542" s="73" t="str">
        <f aca="false">IF(D542&lt;&gt;"",IF(AND(B542&lt;&gt;"",C542&lt;&gt;""),"","ERR"),"")</f>
        <v/>
      </c>
      <c r="F542" s="111"/>
      <c r="G542" s="16"/>
      <c r="H542" s="16"/>
      <c r="I542" s="16"/>
      <c r="J542" s="16"/>
      <c r="K542" s="16"/>
      <c r="L542" s="16"/>
      <c r="M542" s="16"/>
      <c r="N542" s="16"/>
      <c r="O542" s="16"/>
      <c r="P542" s="16"/>
      <c r="Q542" s="16"/>
      <c r="R542" s="16"/>
      <c r="S542" s="16"/>
      <c r="T542" s="16"/>
      <c r="U542" s="16"/>
      <c r="V542" s="16"/>
      <c r="W542" s="16"/>
      <c r="X542" s="16"/>
      <c r="Y542" s="16"/>
    </row>
    <row r="543" customFormat="false" ht="12" hidden="false" customHeight="true" outlineLevel="0" collapsed="false">
      <c r="B543" s="98" t="str">
        <f aca="false">IF( ISBLANK('03.Muestra'!$C38),"",'03.Muestra'!$C38)</f>
        <v/>
      </c>
      <c r="C543" s="98" t="str">
        <f aca="false">IF( ISBLANK('03.Muestra'!$E38),"",'03.Muestra'!$E38)</f>
        <v/>
      </c>
      <c r="D543" s="99" t="str">
        <f aca="false">IF(AND(B543&lt;&gt;"",C543&lt;&gt;""),"N/T","")</f>
        <v/>
      </c>
      <c r="E543" s="73" t="str">
        <f aca="false">IF(D543&lt;&gt;"",IF(AND(B543&lt;&gt;"",C543&lt;&gt;""),"","ERR"),"")</f>
        <v/>
      </c>
      <c r="F543" s="111"/>
      <c r="G543" s="16"/>
      <c r="H543" s="16"/>
      <c r="I543" s="16"/>
      <c r="J543" s="16"/>
      <c r="K543" s="16"/>
      <c r="L543" s="16"/>
      <c r="M543" s="16"/>
      <c r="N543" s="16"/>
      <c r="O543" s="16"/>
      <c r="P543" s="16"/>
      <c r="Q543" s="16"/>
      <c r="R543" s="16"/>
      <c r="S543" s="16"/>
      <c r="T543" s="16"/>
      <c r="U543" s="16"/>
      <c r="V543" s="16"/>
      <c r="W543" s="16"/>
      <c r="X543" s="16"/>
      <c r="Y543" s="16"/>
    </row>
    <row r="544" customFormat="false" ht="12" hidden="false" customHeight="true" outlineLevel="0" collapsed="false">
      <c r="B544" s="98" t="str">
        <f aca="false">IF( ISBLANK('03.Muestra'!$C39),"",'03.Muestra'!$C39)</f>
        <v/>
      </c>
      <c r="C544" s="98" t="str">
        <f aca="false">IF( ISBLANK('03.Muestra'!$E39),"",'03.Muestra'!$E39)</f>
        <v/>
      </c>
      <c r="D544" s="99" t="str">
        <f aca="false">IF(AND(B544&lt;&gt;"",C544&lt;&gt;""),"N/T","")</f>
        <v/>
      </c>
      <c r="E544" s="73" t="str">
        <f aca="false">IF(D544&lt;&gt;"",IF(AND(B544&lt;&gt;"",C544&lt;&gt;""),"","ERR"),"")</f>
        <v/>
      </c>
      <c r="F544" s="111"/>
      <c r="G544" s="16"/>
      <c r="H544" s="16"/>
      <c r="I544" s="16"/>
      <c r="J544" s="16"/>
      <c r="K544" s="16"/>
      <c r="L544" s="16"/>
      <c r="M544" s="16"/>
      <c r="N544" s="16"/>
      <c r="O544" s="16"/>
      <c r="P544" s="16"/>
      <c r="Q544" s="16"/>
      <c r="R544" s="16"/>
      <c r="S544" s="16"/>
      <c r="T544" s="16"/>
      <c r="U544" s="16"/>
      <c r="V544" s="16"/>
      <c r="W544" s="16"/>
      <c r="X544" s="16"/>
      <c r="Y544" s="16"/>
    </row>
    <row r="545" customFormat="false" ht="12" hidden="false" customHeight="true" outlineLevel="0" collapsed="false">
      <c r="B545" s="98" t="str">
        <f aca="false">IF( ISBLANK('03.Muestra'!$C40),"",'03.Muestra'!$C40)</f>
        <v/>
      </c>
      <c r="C545" s="98" t="str">
        <f aca="false">IF( ISBLANK('03.Muestra'!$E40),"",'03.Muestra'!$E40)</f>
        <v/>
      </c>
      <c r="D545" s="99" t="str">
        <f aca="false">IF(AND(B545&lt;&gt;"",C545&lt;&gt;""),"N/T","")</f>
        <v/>
      </c>
      <c r="E545" s="73" t="str">
        <f aca="false">IF(D545&lt;&gt;"",IF(AND(B545&lt;&gt;"",C545&lt;&gt;""),"","ERR"),"")</f>
        <v/>
      </c>
      <c r="F545" s="111"/>
      <c r="G545" s="16"/>
      <c r="H545" s="16"/>
      <c r="I545" s="16"/>
      <c r="J545" s="16"/>
      <c r="K545" s="16"/>
      <c r="L545" s="16"/>
      <c r="M545" s="16"/>
      <c r="N545" s="16"/>
      <c r="O545" s="16"/>
      <c r="P545" s="16"/>
      <c r="Q545" s="16"/>
      <c r="R545" s="16"/>
      <c r="S545" s="16"/>
      <c r="T545" s="16"/>
      <c r="U545" s="16"/>
      <c r="V545" s="16"/>
      <c r="W545" s="16"/>
      <c r="X545" s="16"/>
      <c r="Y545" s="16"/>
    </row>
    <row r="546" customFormat="false" ht="12" hidden="false" customHeight="true" outlineLevel="0" collapsed="false">
      <c r="B546" s="98" t="str">
        <f aca="false">IF( ISBLANK('03.Muestra'!$C41),"",'03.Muestra'!$C41)</f>
        <v/>
      </c>
      <c r="C546" s="98" t="str">
        <f aca="false">IF( ISBLANK('03.Muestra'!$E41),"",'03.Muestra'!$E41)</f>
        <v/>
      </c>
      <c r="D546" s="99" t="str">
        <f aca="false">IF(AND(B546&lt;&gt;"",C546&lt;&gt;""),"N/T","")</f>
        <v/>
      </c>
      <c r="E546" s="73" t="str">
        <f aca="false">IF(D546&lt;&gt;"",IF(AND(B546&lt;&gt;"",C546&lt;&gt;""),"","ERR"),"")</f>
        <v/>
      </c>
      <c r="F546" s="111"/>
      <c r="G546" s="16"/>
      <c r="H546" s="16"/>
      <c r="I546" s="16"/>
      <c r="J546" s="16"/>
      <c r="K546" s="16"/>
      <c r="L546" s="16"/>
      <c r="M546" s="16"/>
      <c r="N546" s="16"/>
      <c r="O546" s="16"/>
      <c r="P546" s="16"/>
      <c r="Q546" s="16"/>
      <c r="R546" s="16"/>
      <c r="S546" s="16"/>
      <c r="T546" s="16"/>
      <c r="U546" s="16"/>
      <c r="V546" s="16"/>
      <c r="W546" s="16"/>
      <c r="X546" s="16"/>
      <c r="Y546" s="16"/>
    </row>
    <row r="547" customFormat="false" ht="12" hidden="false" customHeight="true" outlineLevel="0" collapsed="false">
      <c r="B547" s="98" t="str">
        <f aca="false">IF( ISBLANK('03.Muestra'!$C42),"",'03.Muestra'!$C42)</f>
        <v/>
      </c>
      <c r="C547" s="98" t="str">
        <f aca="false">IF( ISBLANK('03.Muestra'!$E42),"",'03.Muestra'!$E42)</f>
        <v/>
      </c>
      <c r="D547" s="99" t="str">
        <f aca="false">IF(AND(B547&lt;&gt;"",C547&lt;&gt;""),"N/T","")</f>
        <v/>
      </c>
      <c r="E547" s="73" t="str">
        <f aca="false">IF(D547&lt;&gt;"",IF(AND(B547&lt;&gt;"",C547&lt;&gt;""),"","ERR"),"")</f>
        <v/>
      </c>
      <c r="F547" s="16"/>
      <c r="G547" s="16"/>
      <c r="H547" s="16"/>
      <c r="I547" s="16"/>
      <c r="J547" s="16"/>
      <c r="K547" s="16"/>
      <c r="L547" s="16"/>
      <c r="M547" s="16"/>
      <c r="N547" s="16"/>
      <c r="O547" s="16"/>
      <c r="P547" s="16"/>
      <c r="Q547" s="16"/>
      <c r="R547" s="16"/>
      <c r="S547" s="16"/>
      <c r="T547" s="16"/>
      <c r="U547" s="16"/>
      <c r="V547" s="16"/>
      <c r="W547" s="16"/>
      <c r="X547" s="16"/>
      <c r="Y547" s="16"/>
    </row>
    <row r="548" customFormat="false" ht="12" hidden="false" customHeight="true" outlineLevel="0" collapsed="false">
      <c r="B548" s="16"/>
      <c r="C548" s="16"/>
      <c r="D548" s="73"/>
      <c r="E548" s="73"/>
      <c r="F548" s="16"/>
      <c r="G548" s="16"/>
      <c r="H548" s="16"/>
      <c r="I548" s="16"/>
      <c r="J548" s="16"/>
      <c r="K548" s="16"/>
      <c r="L548" s="16"/>
      <c r="M548" s="16"/>
      <c r="N548" s="16"/>
      <c r="O548" s="16"/>
      <c r="P548" s="16"/>
      <c r="Q548" s="16"/>
      <c r="R548" s="16"/>
      <c r="S548" s="16"/>
      <c r="T548" s="16"/>
      <c r="U548" s="16"/>
      <c r="V548" s="16"/>
      <c r="W548" s="16"/>
      <c r="X548" s="16"/>
      <c r="Y548" s="16"/>
    </row>
    <row r="549" customFormat="false" ht="14" hidden="false" customHeight="true" outlineLevel="0" collapsed="false">
      <c r="B549" s="16"/>
      <c r="C549" s="16"/>
      <c r="D549" s="73"/>
      <c r="E549" s="73"/>
      <c r="F549" s="16"/>
      <c r="G549" s="16"/>
      <c r="H549" s="16"/>
      <c r="I549" s="16"/>
      <c r="J549" s="16"/>
      <c r="K549" s="16"/>
      <c r="L549" s="16"/>
      <c r="M549" s="16"/>
      <c r="N549" s="16"/>
      <c r="O549" s="16"/>
      <c r="P549" s="16"/>
      <c r="Q549" s="16"/>
      <c r="R549" s="16"/>
      <c r="S549" s="16"/>
      <c r="T549" s="16"/>
      <c r="U549" s="16"/>
      <c r="V549" s="16"/>
      <c r="W549" s="16"/>
      <c r="X549" s="16"/>
      <c r="Y549" s="16"/>
    </row>
    <row r="550" customFormat="false" ht="32.25" hidden="false" customHeight="true" outlineLevel="0" collapsed="false">
      <c r="B550" s="112" t="s">
        <v>140</v>
      </c>
      <c r="C550" s="96" t="s">
        <v>167</v>
      </c>
      <c r="D550" s="97" t="s">
        <v>147</v>
      </c>
      <c r="E550" s="110"/>
      <c r="F550" s="0"/>
      <c r="G550" s="0"/>
      <c r="H550" s="0"/>
      <c r="I550" s="0"/>
      <c r="J550" s="0"/>
      <c r="K550" s="16"/>
      <c r="L550" s="16"/>
      <c r="M550" s="16"/>
      <c r="N550" s="16"/>
      <c r="O550" s="16"/>
      <c r="P550" s="16"/>
      <c r="Q550" s="16"/>
      <c r="R550" s="16"/>
      <c r="S550" s="16"/>
      <c r="T550" s="16"/>
      <c r="U550" s="16"/>
      <c r="V550" s="16"/>
      <c r="W550" s="16"/>
      <c r="X550" s="16"/>
      <c r="Y550" s="16"/>
    </row>
    <row r="551" customFormat="false" ht="12" hidden="false" customHeight="true" outlineLevel="0" collapsed="false">
      <c r="B551" s="98" t="str">
        <f aca="false">IF( ISBLANK('03.Muestra'!$C8),"",'03.Muestra'!$C8)</f>
        <v>Servicio Canario de Salud</v>
      </c>
      <c r="C551" s="98" t="str">
        <f aca="false">IF( ISBLANK('03.Muestra'!$E8),"",'03.Muestra'!$E8)</f>
        <v>https://www3.gobiernodecanarias.org/sanidad/scs/</v>
      </c>
      <c r="D551" s="99" t="s">
        <v>138</v>
      </c>
      <c r="E551" s="73" t="str">
        <f aca="false">IF(D551&lt;&gt;"",IF(AND(B551&lt;&gt;"",C551&lt;&gt;""),"","ERR"),"")</f>
        <v/>
      </c>
      <c r="F551" s="100" t="str">
        <f aca="false" t="array" ref="F551:J551">TRANSPOSE('DATA - Oculta'!$U$9:$U$13)</f>
        <v>N/T</v>
      </c>
      <c r="G551" s="101" t="str">
        <v>N/D</v>
      </c>
      <c r="H551" s="102" t="str">
        <v>N/A</v>
      </c>
      <c r="I551" s="103" t="str">
        <v>Falla</v>
      </c>
      <c r="J551" s="104" t="str">
        <v>Pasa</v>
      </c>
      <c r="K551" s="105" t="s">
        <v>145</v>
      </c>
      <c r="L551" s="16"/>
      <c r="M551" s="16"/>
      <c r="N551" s="16"/>
      <c r="O551" s="16"/>
      <c r="P551" s="16"/>
      <c r="Q551" s="16"/>
      <c r="R551" s="16"/>
      <c r="S551" s="16"/>
      <c r="T551" s="16"/>
      <c r="U551" s="16"/>
      <c r="V551" s="16"/>
      <c r="W551" s="16"/>
      <c r="X551" s="16"/>
      <c r="Y551" s="16"/>
    </row>
    <row r="552" customFormat="false" ht="12" hidden="false" customHeight="true" outlineLevel="0" collapsed="false">
      <c r="B552" s="98" t="str">
        <f aca="false">IF( ISBLANK('03.Muestra'!$C9),"",'03.Muestra'!$C9)</f>
        <v>Profesionales</v>
      </c>
      <c r="C552" s="98" t="str">
        <f aca="false">IF( ISBLANK('03.Muestra'!$E9),"",'03.Muestra'!$E9)</f>
        <v>https://www3.gobiernodecanarias.org/sanidad/scs/tematica.jsp?idCarpeta=381a58ec-a15a-11e9-a502-d7333c007c29</v>
      </c>
      <c r="D552" s="99" t="s">
        <v>138</v>
      </c>
      <c r="E552" s="73" t="str">
        <f aca="false">IF(D552&lt;&gt;"",IF(AND(B552&lt;&gt;"",C552&lt;&gt;""),"","ERR"),"")</f>
        <v/>
      </c>
      <c r="F552" s="106" t="n">
        <f aca="true">COUNTIF($D551:INDIRECT("$D" &amp;  SUM(ROW()-1,'03.Muestra'!$D$45)-1),F551)</f>
        <v>0</v>
      </c>
      <c r="G552" s="106" t="n">
        <f aca="true">COUNTIF($D551:INDIRECT("$D" &amp;  SUM(ROW()-1,'03.Muestra'!$D$45)-1),G551)</f>
        <v>0</v>
      </c>
      <c r="H552" s="106" t="n">
        <f aca="true">COUNTIF($D551:INDIRECT("$D" &amp;  SUM(ROW()-1,'03.Muestra'!$D$45)-1),H551)</f>
        <v>0</v>
      </c>
      <c r="I552" s="106" t="n">
        <f aca="true">COUNTIF($D551:INDIRECT("$D" &amp;  SUM(ROW()-1,'03.Muestra'!$D$45)-1),I551)</f>
        <v>0</v>
      </c>
      <c r="J552" s="106" t="n">
        <f aca="true">COUNTIF($D551:INDIRECT("$D" &amp;  SUM(ROW()-1,'03.Muestra'!$D$45)-1),J551)</f>
        <v>10</v>
      </c>
      <c r="K552" s="106" t="n">
        <f aca="true">IF('03.Muestra'!$D$45=0,0,COUNTBLANK($D551:INDIRECT("$D" &amp;  SUM(ROW()-1,'03.Muestra'!$D$45)-1)))</f>
        <v>0</v>
      </c>
      <c r="L552" s="16"/>
      <c r="M552" s="16"/>
      <c r="N552" s="16"/>
      <c r="O552" s="16"/>
      <c r="P552" s="16"/>
      <c r="Q552" s="16"/>
      <c r="R552" s="16"/>
      <c r="S552" s="16"/>
      <c r="T552" s="16"/>
      <c r="U552" s="16"/>
      <c r="V552" s="16"/>
      <c r="W552" s="16"/>
      <c r="X552" s="16"/>
      <c r="Y552" s="16"/>
    </row>
    <row r="553" customFormat="false" ht="12" hidden="false" customHeight="true" outlineLevel="0" collapsed="false">
      <c r="B553" s="98" t="str">
        <f aca="false">IF( ISBLANK('03.Muestra'!$C10),"",'03.Muestra'!$C10)</f>
        <v>Vacunación frente Covid-19</v>
      </c>
      <c r="C553" s="98" t="str">
        <f aca="false">IF( ISBLANK('03.Muestra'!$E10),"",'03.Muestra'!$E10)</f>
        <v>https://www3.gobiernodecanarias.org/sanidad/scs/contenidoGenerico.jsp?idDocument=c6332147-5728-11eb-8a2c-c902a217e6a5&amp;idCarpeta=e01092c2-7d66-11ea-871d-cb574c2473a4</v>
      </c>
      <c r="D553" s="99" t="s">
        <v>138</v>
      </c>
      <c r="E553" s="73" t="str">
        <f aca="false">IF(D553&lt;&gt;"",IF(AND(B553&lt;&gt;"",C553&lt;&gt;""),"","ERR"),"")</f>
        <v/>
      </c>
      <c r="F553" s="0"/>
      <c r="G553" s="16"/>
      <c r="H553" s="16"/>
      <c r="I553" s="16"/>
      <c r="J553" s="16"/>
      <c r="K553" s="16"/>
      <c r="L553" s="16"/>
      <c r="M553" s="16"/>
      <c r="N553" s="16"/>
      <c r="O553" s="16"/>
      <c r="P553" s="16"/>
      <c r="Q553" s="16"/>
      <c r="R553" s="16"/>
      <c r="S553" s="16"/>
      <c r="T553" s="16"/>
      <c r="U553" s="16"/>
      <c r="V553" s="16"/>
      <c r="W553" s="16"/>
      <c r="X553" s="16"/>
      <c r="Y553" s="16"/>
    </row>
    <row r="554" customFormat="false" ht="12" hidden="false" customHeight="true" outlineLevel="0" collapsed="false">
      <c r="B554" s="98" t="str">
        <f aca="false">IF( ISBLANK('03.Muestra'!$C11),"",'03.Muestra'!$C11)</f>
        <v>SCS-Registro de centros</v>
      </c>
      <c r="C554" s="98" t="str">
        <f aca="false">IF( ISBLANK('03.Muestra'!$E11),"",'03.Muestra'!$E11)</f>
        <v>https://www3.gobiernodecanarias.org/sanidad/scs/RegistroCentros/DoLoad</v>
      </c>
      <c r="D554" s="99" t="s">
        <v>138</v>
      </c>
      <c r="E554" s="73" t="str">
        <f aca="false">IF(D554&lt;&gt;"",IF(AND(B554&lt;&gt;"",C554&lt;&gt;""),"","ERR"),"")</f>
        <v/>
      </c>
      <c r="F554" s="0"/>
      <c r="G554" s="16"/>
      <c r="H554" s="16"/>
      <c r="I554" s="16"/>
      <c r="J554" s="16"/>
      <c r="K554" s="16"/>
      <c r="L554" s="16"/>
      <c r="M554" s="16"/>
      <c r="N554" s="16"/>
      <c r="O554" s="16"/>
      <c r="P554" s="16"/>
      <c r="Q554" s="16"/>
      <c r="R554" s="16"/>
      <c r="S554" s="16"/>
      <c r="T554" s="16"/>
      <c r="U554" s="16"/>
      <c r="V554" s="16"/>
      <c r="W554" s="16"/>
      <c r="X554" s="16"/>
      <c r="Y554" s="16"/>
    </row>
    <row r="555" customFormat="false" ht="12" hidden="false" customHeight="true" outlineLevel="0" collapsed="false">
      <c r="B555" s="98" t="str">
        <f aca="false">IF( ISBLANK('03.Muestra'!$C12),"",'03.Muestra'!$C12)</f>
        <v>MiAutoTestCovid</v>
      </c>
      <c r="C555" s="98" t="str">
        <f aca="false">IF( ISBLANK('03.Muestra'!$E12),"",'03.Muestra'!$E12)</f>
        <v>https://www3.gobiernodecanarias.org/sanidad/scs/Miautotestcovid/</v>
      </c>
      <c r="D555" s="99" t="s">
        <v>138</v>
      </c>
      <c r="E555" s="73" t="str">
        <f aca="false">IF(D555&lt;&gt;"",IF(AND(B555&lt;&gt;"",C555&lt;&gt;""),"","ERR"),"")</f>
        <v/>
      </c>
      <c r="F555" s="0"/>
      <c r="G555" s="16"/>
      <c r="H555" s="16"/>
      <c r="I555" s="16"/>
      <c r="J555" s="16"/>
      <c r="K555" s="16"/>
      <c r="L555" s="16"/>
      <c r="M555" s="16"/>
      <c r="N555" s="16"/>
      <c r="O555" s="16"/>
      <c r="P555" s="16"/>
      <c r="Q555" s="16"/>
      <c r="R555" s="16"/>
      <c r="S555" s="16"/>
      <c r="T555" s="16"/>
      <c r="U555" s="16"/>
      <c r="V555" s="16"/>
      <c r="W555" s="16"/>
      <c r="X555" s="16"/>
      <c r="Y555" s="16"/>
    </row>
    <row r="556" customFormat="false" ht="12" hidden="false" customHeight="true" outlineLevel="0" collapsed="false">
      <c r="B556" s="98" t="str">
        <f aca="false">IF( ISBLANK('03.Muestra'!$C13),"",'03.Muestra'!$C13)</f>
        <v>Informes epidemiológicos</v>
      </c>
      <c r="C556" s="98" t="str">
        <f aca="false">IF( ISBLANK('03.Muestra'!$E13),"",'03.Muestra'!$E13)</f>
        <v>https://www3.gobiernodecanarias.org/sanidad/scs/contenidoGenerico.jsp?idDocument=83670f95-f738-11ea-8b38-0997195c2925&amp;idCarpeta=e01092c2-7d66-11ea-871d-cb574c2473a4</v>
      </c>
      <c r="D556" s="99" t="s">
        <v>138</v>
      </c>
      <c r="E556" s="73" t="str">
        <f aca="false">IF(D556&lt;&gt;"",IF(AND(B556&lt;&gt;"",C556&lt;&gt;""),"","ERR"),"")</f>
        <v/>
      </c>
      <c r="F556" s="0"/>
      <c r="G556" s="16"/>
      <c r="H556" s="16"/>
      <c r="I556" s="16"/>
      <c r="J556" s="16"/>
      <c r="K556" s="16"/>
      <c r="L556" s="16"/>
      <c r="M556" s="16"/>
      <c r="N556" s="16"/>
      <c r="O556" s="16"/>
      <c r="P556" s="16"/>
      <c r="Q556" s="16"/>
      <c r="R556" s="16"/>
      <c r="S556" s="16"/>
      <c r="T556" s="16"/>
      <c r="U556" s="16"/>
      <c r="V556" s="16"/>
      <c r="W556" s="16"/>
      <c r="X556" s="16"/>
      <c r="Y556" s="16"/>
    </row>
    <row r="557" customFormat="false" ht="12" hidden="false" customHeight="true" outlineLevel="0" collapsed="false">
      <c r="B557" s="98" t="str">
        <f aca="false">IF( ISBLANK('03.Muestra'!$C14),"",'03.Muestra'!$C14)</f>
        <v>Mapa Sanitario</v>
      </c>
      <c r="C557" s="98" t="str">
        <f aca="false">IF( ISBLANK('03.Muestra'!$E14),"",'03.Muestra'!$E14)</f>
        <v>https://www3.gobiernodecanarias.org/sanidad/scs/mapa.jsp?idDocument=f1272534-b1e0-11e0-8086-e35e241032d3&amp;idCarpeta=75cf3520-ab2b-11dd-970d-d73a0633ac17</v>
      </c>
      <c r="D557" s="99" t="s">
        <v>138</v>
      </c>
      <c r="E557" s="73" t="str">
        <f aca="false">IF(D557&lt;&gt;"",IF(AND(B557&lt;&gt;"",C557&lt;&gt;""),"","ERR"),"")</f>
        <v/>
      </c>
      <c r="F557" s="16"/>
      <c r="G557" s="16"/>
      <c r="H557" s="16"/>
      <c r="I557" s="16"/>
      <c r="J557" s="16"/>
      <c r="K557" s="16"/>
      <c r="L557" s="16"/>
      <c r="M557" s="16"/>
      <c r="N557" s="16"/>
      <c r="O557" s="16"/>
      <c r="P557" s="16"/>
      <c r="Q557" s="16"/>
      <c r="R557" s="16"/>
      <c r="S557" s="16"/>
      <c r="T557" s="16"/>
      <c r="U557" s="16"/>
      <c r="V557" s="16"/>
      <c r="W557" s="16"/>
      <c r="X557" s="16"/>
      <c r="Y557" s="16"/>
    </row>
    <row r="558" customFormat="false" ht="12" hidden="false" customHeight="true" outlineLevel="0" collapsed="false">
      <c r="B558" s="98" t="str">
        <f aca="false">IF( ISBLANK('03.Muestra'!$C15),"",'03.Muestra'!$C15)</f>
        <v>gaptfformacion</v>
      </c>
      <c r="C558" s="98" t="str">
        <f aca="false">IF( ISBLANK('03.Muestra'!$E15),"",'03.Muestra'!$E15)</f>
        <v>https://www3.gobiernodecanarias.org/scs/gaptfformacion/</v>
      </c>
      <c r="D558" s="99" t="s">
        <v>138</v>
      </c>
      <c r="E558" s="73" t="str">
        <f aca="false">IF(D558&lt;&gt;"",IF(AND(B558&lt;&gt;"",C558&lt;&gt;""),"","ERR"),"")</f>
        <v/>
      </c>
      <c r="F558" s="16"/>
      <c r="G558" s="16"/>
      <c r="H558" s="16"/>
      <c r="I558" s="16"/>
      <c r="J558" s="16"/>
      <c r="K558" s="16"/>
      <c r="L558" s="16"/>
      <c r="M558" s="16"/>
      <c r="N558" s="16"/>
      <c r="O558" s="16"/>
      <c r="P558" s="16"/>
      <c r="Q558" s="16"/>
      <c r="R558" s="16"/>
      <c r="S558" s="16"/>
      <c r="T558" s="16"/>
      <c r="U558" s="16"/>
      <c r="V558" s="16"/>
      <c r="W558" s="16"/>
      <c r="X558" s="16"/>
      <c r="Y558" s="16"/>
    </row>
    <row r="559" customFormat="false" ht="12" hidden="false" customHeight="true" outlineLevel="0" collapsed="false">
      <c r="B559" s="98" t="str">
        <f aca="false">IF( ISBLANK('03.Muestra'!$C16),"",'03.Muestra'!$C16)</f>
        <v>Tarjeta Sanitaria</v>
      </c>
      <c r="C559" s="98" t="str">
        <f aca="false">IF( ISBLANK('03.Muestra'!$E16),"",'03.Muestra'!$E16)</f>
        <v>https://www3.gobiernodecanarias.org/sanidad/scs/contenidoGenerico.jsp?idDocument=9090ca1f-a9bb-11de-ae50-15aa3b9230b7&amp;idCarpeta=ae273cd1-b385-11e9-82f7-8d5cff9227e6</v>
      </c>
      <c r="D559" s="99" t="s">
        <v>138</v>
      </c>
      <c r="E559" s="73" t="str">
        <f aca="false">IF(D559&lt;&gt;"",IF(AND(B559&lt;&gt;"",C559&lt;&gt;""),"","ERR"),"")</f>
        <v/>
      </c>
      <c r="F559" s="16"/>
      <c r="G559" s="16"/>
      <c r="H559" s="16"/>
      <c r="I559" s="16"/>
      <c r="J559" s="16"/>
      <c r="K559" s="16"/>
      <c r="L559" s="16"/>
      <c r="M559" s="16"/>
      <c r="N559" s="16"/>
      <c r="O559" s="16"/>
      <c r="P559" s="16"/>
      <c r="Q559" s="16"/>
      <c r="R559" s="16"/>
      <c r="S559" s="16"/>
      <c r="T559" s="16"/>
      <c r="U559" s="16"/>
      <c r="V559" s="16"/>
      <c r="W559" s="16"/>
      <c r="X559" s="16"/>
      <c r="Y559" s="16"/>
    </row>
    <row r="560" customFormat="false" ht="12" hidden="false" customHeight="true" outlineLevel="0" collapsed="false">
      <c r="B560" s="98" t="str">
        <f aca="false">IF( ISBLANK('03.Muestra'!$C17),"",'03.Muestra'!$C17)</f>
        <v>Mapa Playas</v>
      </c>
      <c r="C560" s="98" t="str">
        <f aca="false">IF( ISBLANK('03.Muestra'!$E17),"",'03.Muestra'!$E17)</f>
        <v>https://www3.gobiernodecanarias.org/sanidad/scs/mapa.jsp?idDocument=0200b78a-a2fa-11e0-9610-f1717f4d08a3&amp;idCarpeta=75cf3520-ab2b-11dd-970d-d73a0633ac17</v>
      </c>
      <c r="D560" s="99" t="s">
        <v>138</v>
      </c>
      <c r="E560" s="73" t="str">
        <f aca="false">IF(D560&lt;&gt;"",IF(AND(B560&lt;&gt;"",C560&lt;&gt;""),"","ERR"),"")</f>
        <v/>
      </c>
      <c r="F560" s="16"/>
      <c r="G560" s="16"/>
      <c r="H560" s="16"/>
      <c r="I560" s="16"/>
      <c r="J560" s="16"/>
      <c r="K560" s="16"/>
      <c r="L560" s="16"/>
      <c r="M560" s="16"/>
      <c r="N560" s="16"/>
      <c r="O560" s="16"/>
      <c r="P560" s="16"/>
      <c r="Q560" s="16"/>
      <c r="R560" s="16"/>
      <c r="S560" s="16"/>
      <c r="T560" s="16"/>
      <c r="U560" s="16"/>
      <c r="V560" s="16"/>
      <c r="W560" s="16"/>
      <c r="X560" s="16"/>
      <c r="Y560" s="16"/>
    </row>
    <row r="561" customFormat="false" ht="12" hidden="false" customHeight="true" outlineLevel="0" collapsed="false">
      <c r="B561" s="98" t="str">
        <f aca="false">IF( ISBLANK('03.Muestra'!$C18),"",'03.Muestra'!$C18)</f>
        <v/>
      </c>
      <c r="C561" s="98" t="str">
        <f aca="false">IF( ISBLANK('03.Muestra'!$E18),"",'03.Muestra'!$E18)</f>
        <v/>
      </c>
      <c r="D561" s="99" t="str">
        <f aca="false">IF(AND(B561&lt;&gt;"",C561&lt;&gt;""),"N/T","")</f>
        <v/>
      </c>
      <c r="E561" s="73" t="str">
        <f aca="false">IF(D561&lt;&gt;"",IF(AND(B561&lt;&gt;"",C561&lt;&gt;""),"","ERR"),"")</f>
        <v/>
      </c>
      <c r="F561" s="16"/>
      <c r="G561" s="16"/>
      <c r="H561" s="16"/>
      <c r="I561" s="16"/>
      <c r="J561" s="16"/>
      <c r="K561" s="16"/>
      <c r="L561" s="16"/>
      <c r="M561" s="16"/>
      <c r="N561" s="16"/>
      <c r="O561" s="16"/>
      <c r="P561" s="16"/>
      <c r="Q561" s="16"/>
      <c r="R561" s="16"/>
      <c r="S561" s="16"/>
      <c r="T561" s="16"/>
      <c r="U561" s="16"/>
      <c r="V561" s="16"/>
      <c r="W561" s="16"/>
      <c r="X561" s="16"/>
      <c r="Y561" s="16"/>
    </row>
    <row r="562" customFormat="false" ht="12" hidden="false" customHeight="true" outlineLevel="0" collapsed="false">
      <c r="B562" s="98" t="str">
        <f aca="false">IF( ISBLANK('03.Muestra'!$C19),"",'03.Muestra'!$C19)</f>
        <v/>
      </c>
      <c r="C562" s="98" t="str">
        <f aca="false">IF( ISBLANK('03.Muestra'!$E19),"",'03.Muestra'!$E19)</f>
        <v/>
      </c>
      <c r="D562" s="99" t="str">
        <f aca="false">IF(AND(B562&lt;&gt;"",C562&lt;&gt;""),"N/T","")</f>
        <v/>
      </c>
      <c r="E562" s="73" t="str">
        <f aca="false">IF(D562&lt;&gt;"",IF(AND(B562&lt;&gt;"",C562&lt;&gt;""),"","ERR"),"")</f>
        <v/>
      </c>
      <c r="F562" s="16"/>
      <c r="G562" s="16"/>
      <c r="H562" s="16"/>
      <c r="I562" s="16"/>
      <c r="J562" s="16"/>
      <c r="K562" s="16"/>
      <c r="L562" s="16"/>
      <c r="M562" s="16"/>
      <c r="N562" s="16"/>
      <c r="O562" s="16"/>
      <c r="P562" s="16"/>
      <c r="Q562" s="16"/>
      <c r="R562" s="16"/>
      <c r="S562" s="16"/>
      <c r="T562" s="16"/>
      <c r="U562" s="16"/>
      <c r="V562" s="16"/>
      <c r="W562" s="16"/>
      <c r="X562" s="16"/>
      <c r="Y562" s="16"/>
    </row>
    <row r="563" customFormat="false" ht="14" hidden="false" customHeight="true" outlineLevel="0" collapsed="false">
      <c r="B563" s="98" t="str">
        <f aca="false">IF( ISBLANK('03.Muestra'!$C20),"",'03.Muestra'!$C20)</f>
        <v/>
      </c>
      <c r="C563" s="98" t="str">
        <f aca="false">IF( ISBLANK('03.Muestra'!$E20),"",'03.Muestra'!$E20)</f>
        <v/>
      </c>
      <c r="D563" s="99" t="str">
        <f aca="false">IF(AND(B563&lt;&gt;"",C563&lt;&gt;""),"N/T","")</f>
        <v/>
      </c>
      <c r="E563" s="73" t="str">
        <f aca="false">IF(D563&lt;&gt;"",IF(AND(B563&lt;&gt;"",C563&lt;&gt;""),"","ERR"),"")</f>
        <v/>
      </c>
      <c r="F563" s="16"/>
      <c r="G563" s="16"/>
      <c r="H563" s="16"/>
      <c r="I563" s="16"/>
      <c r="J563" s="16"/>
      <c r="K563" s="16"/>
      <c r="L563" s="16"/>
      <c r="M563" s="16"/>
      <c r="N563" s="16"/>
      <c r="O563" s="16"/>
      <c r="P563" s="16"/>
      <c r="Q563" s="16"/>
      <c r="R563" s="16"/>
      <c r="S563" s="16"/>
      <c r="T563" s="16"/>
      <c r="U563" s="16"/>
      <c r="V563" s="16"/>
      <c r="W563" s="16"/>
      <c r="X563" s="16"/>
      <c r="Y563" s="16"/>
    </row>
    <row r="564" customFormat="false" ht="14" hidden="false" customHeight="true" outlineLevel="0" collapsed="false">
      <c r="B564" s="98" t="str">
        <f aca="false">IF( ISBLANK('03.Muestra'!$C21),"",'03.Muestra'!$C21)</f>
        <v/>
      </c>
      <c r="C564" s="98" t="str">
        <f aca="false">IF( ISBLANK('03.Muestra'!$E21),"",'03.Muestra'!$E21)</f>
        <v/>
      </c>
      <c r="D564" s="99" t="str">
        <f aca="false">IF(AND(B564&lt;&gt;"",C564&lt;&gt;""),"N/T","")</f>
        <v/>
      </c>
      <c r="E564" s="73" t="str">
        <f aca="false">IF(D564&lt;&gt;"",IF(AND(B564&lt;&gt;"",C564&lt;&gt;""),"","ERR"),"")</f>
        <v/>
      </c>
      <c r="F564" s="16"/>
      <c r="G564" s="16"/>
      <c r="H564" s="16"/>
      <c r="I564" s="16"/>
      <c r="J564" s="16"/>
      <c r="K564" s="16"/>
      <c r="L564" s="16"/>
      <c r="M564" s="16"/>
      <c r="N564" s="16"/>
      <c r="O564" s="16"/>
      <c r="P564" s="16"/>
      <c r="Q564" s="16"/>
      <c r="R564" s="16"/>
      <c r="S564" s="16"/>
      <c r="T564" s="16"/>
      <c r="U564" s="16"/>
      <c r="V564" s="16"/>
      <c r="W564" s="16"/>
      <c r="X564" s="16"/>
      <c r="Y564" s="16"/>
    </row>
    <row r="565" customFormat="false" ht="14" hidden="false" customHeight="true" outlineLevel="0" collapsed="false">
      <c r="B565" s="98" t="str">
        <f aca="false">IF( ISBLANK('03.Muestra'!$C22),"",'03.Muestra'!$C22)</f>
        <v/>
      </c>
      <c r="C565" s="98" t="str">
        <f aca="false">IF( ISBLANK('03.Muestra'!$E22),"",'03.Muestra'!$E22)</f>
        <v/>
      </c>
      <c r="D565" s="99" t="str">
        <f aca="false">IF(AND(B565&lt;&gt;"",C565&lt;&gt;""),"N/T","")</f>
        <v/>
      </c>
      <c r="E565" s="73" t="str">
        <f aca="false">IF(D565&lt;&gt;"",IF(AND(B565&lt;&gt;"",C565&lt;&gt;""),"","ERR"),"")</f>
        <v/>
      </c>
      <c r="F565" s="16"/>
      <c r="G565" s="16"/>
      <c r="H565" s="16"/>
      <c r="I565" s="16"/>
      <c r="J565" s="16"/>
      <c r="K565" s="16"/>
      <c r="L565" s="16"/>
      <c r="M565" s="16"/>
      <c r="N565" s="16"/>
      <c r="O565" s="16"/>
      <c r="P565" s="16"/>
      <c r="Q565" s="16"/>
      <c r="R565" s="16"/>
      <c r="S565" s="16"/>
      <c r="T565" s="16"/>
      <c r="U565" s="16"/>
      <c r="V565" s="16"/>
      <c r="W565" s="16"/>
      <c r="X565" s="16"/>
      <c r="Y565" s="16"/>
    </row>
    <row r="566" customFormat="false" ht="14" hidden="false" customHeight="true" outlineLevel="0" collapsed="false">
      <c r="B566" s="98" t="str">
        <f aca="false">IF( ISBLANK('03.Muestra'!$C23),"",'03.Muestra'!$C23)</f>
        <v/>
      </c>
      <c r="C566" s="98" t="str">
        <f aca="false">IF( ISBLANK('03.Muestra'!$E23),"",'03.Muestra'!$E23)</f>
        <v/>
      </c>
      <c r="D566" s="99" t="str">
        <f aca="false">IF(AND(B566&lt;&gt;"",C566&lt;&gt;""),"N/T","")</f>
        <v/>
      </c>
      <c r="E566" s="73" t="str">
        <f aca="false">IF(D566&lt;&gt;"",IF(AND(B566&lt;&gt;"",C566&lt;&gt;""),"","ERR"),"")</f>
        <v/>
      </c>
      <c r="F566" s="16"/>
      <c r="G566" s="16"/>
      <c r="H566" s="16"/>
      <c r="I566" s="16"/>
      <c r="J566" s="16"/>
      <c r="K566" s="16"/>
      <c r="L566" s="16"/>
      <c r="M566" s="16"/>
      <c r="N566" s="16"/>
      <c r="O566" s="16"/>
      <c r="P566" s="16"/>
      <c r="Q566" s="16"/>
      <c r="R566" s="16"/>
      <c r="S566" s="16"/>
      <c r="T566" s="16"/>
      <c r="U566" s="16"/>
      <c r="V566" s="16"/>
      <c r="W566" s="16"/>
      <c r="X566" s="16"/>
      <c r="Y566" s="16"/>
    </row>
    <row r="567" customFormat="false" ht="14" hidden="false" customHeight="true" outlineLevel="0" collapsed="false">
      <c r="B567" s="98" t="str">
        <f aca="false">IF( ISBLANK('03.Muestra'!$C24),"",'03.Muestra'!$C24)</f>
        <v/>
      </c>
      <c r="C567" s="98" t="str">
        <f aca="false">IF( ISBLANK('03.Muestra'!$E24),"",'03.Muestra'!$E24)</f>
        <v/>
      </c>
      <c r="D567" s="99" t="str">
        <f aca="false">IF(AND(B567&lt;&gt;"",C567&lt;&gt;""),"N/T","")</f>
        <v/>
      </c>
      <c r="E567" s="73" t="str">
        <f aca="false">IF(D567&lt;&gt;"",IF(AND(B567&lt;&gt;"",C567&lt;&gt;""),"","ERR"),"")</f>
        <v/>
      </c>
      <c r="F567" s="16"/>
      <c r="G567" s="16"/>
      <c r="H567" s="16"/>
      <c r="I567" s="16"/>
      <c r="J567" s="16"/>
      <c r="K567" s="16"/>
      <c r="L567" s="16"/>
      <c r="M567" s="16"/>
      <c r="N567" s="16"/>
      <c r="O567" s="16"/>
      <c r="P567" s="16"/>
      <c r="Q567" s="16"/>
      <c r="R567" s="16"/>
      <c r="S567" s="16"/>
      <c r="T567" s="16"/>
      <c r="U567" s="16"/>
      <c r="V567" s="16"/>
      <c r="W567" s="16"/>
      <c r="X567" s="16"/>
      <c r="Y567" s="16"/>
    </row>
    <row r="568" customFormat="false" ht="14" hidden="false" customHeight="true" outlineLevel="0" collapsed="false">
      <c r="B568" s="98" t="str">
        <f aca="false">IF( ISBLANK('03.Muestra'!$C25),"",'03.Muestra'!$C25)</f>
        <v/>
      </c>
      <c r="C568" s="98" t="str">
        <f aca="false">IF( ISBLANK('03.Muestra'!$E25),"",'03.Muestra'!$E25)</f>
        <v/>
      </c>
      <c r="D568" s="99" t="str">
        <f aca="false">IF(AND(B568&lt;&gt;"",C568&lt;&gt;""),"N/T","")</f>
        <v/>
      </c>
      <c r="E568" s="73" t="str">
        <f aca="false">IF(D568&lt;&gt;"",IF(AND(B568&lt;&gt;"",C568&lt;&gt;""),"","ERR"),"")</f>
        <v/>
      </c>
      <c r="F568" s="16"/>
      <c r="G568" s="16"/>
      <c r="H568" s="16"/>
      <c r="I568" s="16"/>
      <c r="J568" s="16"/>
      <c r="K568" s="16"/>
      <c r="L568" s="16"/>
      <c r="M568" s="16"/>
      <c r="N568" s="16"/>
      <c r="O568" s="16"/>
      <c r="P568" s="16"/>
      <c r="Q568" s="16"/>
      <c r="R568" s="16"/>
      <c r="S568" s="16"/>
      <c r="T568" s="16"/>
      <c r="U568" s="16"/>
      <c r="V568" s="16"/>
      <c r="W568" s="16"/>
      <c r="X568" s="16"/>
      <c r="Y568" s="16"/>
    </row>
    <row r="569" customFormat="false" ht="14" hidden="false" customHeight="true" outlineLevel="0" collapsed="false">
      <c r="B569" s="98" t="str">
        <f aca="false">IF( ISBLANK('03.Muestra'!$C26),"",'03.Muestra'!$C26)</f>
        <v/>
      </c>
      <c r="C569" s="98" t="str">
        <f aca="false">IF( ISBLANK('03.Muestra'!$E26),"",'03.Muestra'!$E26)</f>
        <v/>
      </c>
      <c r="D569" s="99" t="str">
        <f aca="false">IF(AND(B569&lt;&gt;"",C569&lt;&gt;""),"N/T","")</f>
        <v/>
      </c>
      <c r="E569" s="73" t="str">
        <f aca="false">IF(D569&lt;&gt;"",IF(AND(B569&lt;&gt;"",C569&lt;&gt;""),"","ERR"),"")</f>
        <v/>
      </c>
      <c r="F569" s="16"/>
      <c r="G569" s="16"/>
      <c r="H569" s="16"/>
      <c r="I569" s="16"/>
      <c r="J569" s="16"/>
      <c r="K569" s="16"/>
      <c r="L569" s="16"/>
      <c r="M569" s="16"/>
      <c r="N569" s="16"/>
      <c r="O569" s="16"/>
      <c r="P569" s="16"/>
      <c r="Q569" s="16"/>
      <c r="R569" s="16"/>
      <c r="S569" s="16"/>
      <c r="T569" s="16"/>
      <c r="U569" s="16"/>
      <c r="V569" s="16"/>
      <c r="W569" s="16"/>
      <c r="X569" s="16"/>
      <c r="Y569" s="16"/>
    </row>
    <row r="570" customFormat="false" ht="14" hidden="false" customHeight="true" outlineLevel="0" collapsed="false">
      <c r="B570" s="98" t="str">
        <f aca="false">IF( ISBLANK('03.Muestra'!$C27),"",'03.Muestra'!$C27)</f>
        <v/>
      </c>
      <c r="C570" s="98" t="str">
        <f aca="false">IF( ISBLANK('03.Muestra'!$E27),"",'03.Muestra'!$E27)</f>
        <v/>
      </c>
      <c r="D570" s="99" t="str">
        <f aca="false">IF(AND(B570&lt;&gt;"",C570&lt;&gt;""),"N/T","")</f>
        <v/>
      </c>
      <c r="E570" s="73" t="str">
        <f aca="false">IF(D570&lt;&gt;"",IF(AND(B570&lt;&gt;"",C570&lt;&gt;""),"","ERR"),"")</f>
        <v/>
      </c>
      <c r="F570" s="16"/>
      <c r="G570" s="16"/>
      <c r="H570" s="16"/>
      <c r="I570" s="16"/>
      <c r="J570" s="16"/>
      <c r="K570" s="16"/>
      <c r="L570" s="16"/>
      <c r="M570" s="16"/>
      <c r="N570" s="16"/>
      <c r="O570" s="16"/>
      <c r="P570" s="16"/>
      <c r="Q570" s="16"/>
      <c r="R570" s="16"/>
      <c r="S570" s="16"/>
      <c r="T570" s="16"/>
      <c r="U570" s="16"/>
      <c r="V570" s="16"/>
      <c r="W570" s="16"/>
      <c r="X570" s="16"/>
      <c r="Y570" s="16"/>
    </row>
    <row r="571" customFormat="false" ht="14" hidden="false" customHeight="true" outlineLevel="0" collapsed="false">
      <c r="B571" s="98" t="str">
        <f aca="false">IF( ISBLANK('03.Muestra'!$C28),"",'03.Muestra'!$C28)</f>
        <v/>
      </c>
      <c r="C571" s="98" t="str">
        <f aca="false">IF( ISBLANK('03.Muestra'!$E28),"",'03.Muestra'!$E28)</f>
        <v/>
      </c>
      <c r="D571" s="99" t="str">
        <f aca="false">IF(AND(B571&lt;&gt;"",C571&lt;&gt;""),"N/T","")</f>
        <v/>
      </c>
      <c r="E571" s="73" t="str">
        <f aca="false">IF(D571&lt;&gt;"",IF(AND(B571&lt;&gt;"",C571&lt;&gt;""),"","ERR"),"")</f>
        <v/>
      </c>
      <c r="F571" s="16"/>
      <c r="G571" s="16"/>
      <c r="H571" s="16"/>
      <c r="I571" s="16"/>
      <c r="J571" s="16"/>
      <c r="K571" s="16"/>
      <c r="L571" s="16"/>
      <c r="M571" s="16"/>
      <c r="N571" s="16"/>
      <c r="O571" s="16"/>
      <c r="P571" s="16"/>
      <c r="Q571" s="16"/>
      <c r="R571" s="16"/>
      <c r="S571" s="16"/>
      <c r="T571" s="16"/>
      <c r="U571" s="16"/>
      <c r="V571" s="16"/>
      <c r="W571" s="16"/>
      <c r="X571" s="16"/>
      <c r="Y571" s="16"/>
    </row>
    <row r="572" customFormat="false" ht="14" hidden="false" customHeight="true" outlineLevel="0" collapsed="false">
      <c r="B572" s="98" t="str">
        <f aca="false">IF( ISBLANK('03.Muestra'!$C29),"",'03.Muestra'!$C29)</f>
        <v/>
      </c>
      <c r="C572" s="98" t="str">
        <f aca="false">IF( ISBLANK('03.Muestra'!$E29),"",'03.Muestra'!$E29)</f>
        <v/>
      </c>
      <c r="D572" s="99" t="str">
        <f aca="false">IF(AND(B572&lt;&gt;"",C572&lt;&gt;""),"N/T","")</f>
        <v/>
      </c>
      <c r="E572" s="73" t="str">
        <f aca="false">IF(D572&lt;&gt;"",IF(AND(B572&lt;&gt;"",C572&lt;&gt;""),"","ERR"),"")</f>
        <v/>
      </c>
      <c r="F572" s="16"/>
      <c r="G572" s="16"/>
      <c r="H572" s="16"/>
      <c r="I572" s="16"/>
      <c r="J572" s="16"/>
      <c r="K572" s="16"/>
      <c r="L572" s="16"/>
      <c r="M572" s="16"/>
      <c r="N572" s="16"/>
      <c r="O572" s="16"/>
      <c r="P572" s="16"/>
      <c r="Q572" s="16"/>
      <c r="R572" s="16"/>
      <c r="S572" s="16"/>
      <c r="T572" s="16"/>
      <c r="U572" s="16"/>
      <c r="V572" s="16"/>
      <c r="W572" s="16"/>
      <c r="X572" s="16"/>
      <c r="Y572" s="16"/>
    </row>
    <row r="573" customFormat="false" ht="14" hidden="false" customHeight="true" outlineLevel="0" collapsed="false">
      <c r="B573" s="98" t="str">
        <f aca="false">IF( ISBLANK('03.Muestra'!$C30),"",'03.Muestra'!$C30)</f>
        <v/>
      </c>
      <c r="C573" s="98" t="str">
        <f aca="false">IF( ISBLANK('03.Muestra'!$E30),"",'03.Muestra'!$E30)</f>
        <v/>
      </c>
      <c r="D573" s="99" t="str">
        <f aca="false">IF(AND(B573&lt;&gt;"",C573&lt;&gt;""),"N/T","")</f>
        <v/>
      </c>
      <c r="E573" s="73" t="str">
        <f aca="false">IF(D573&lt;&gt;"",IF(AND(B573&lt;&gt;"",C573&lt;&gt;""),"","ERR"),"")</f>
        <v/>
      </c>
      <c r="F573" s="16"/>
      <c r="G573" s="16"/>
      <c r="H573" s="16"/>
      <c r="I573" s="16"/>
      <c r="J573" s="16"/>
      <c r="K573" s="16"/>
      <c r="L573" s="16"/>
      <c r="M573" s="16"/>
      <c r="N573" s="16"/>
      <c r="O573" s="16"/>
      <c r="P573" s="16"/>
      <c r="Q573" s="16"/>
      <c r="R573" s="16"/>
      <c r="S573" s="16"/>
      <c r="T573" s="16"/>
      <c r="U573" s="16"/>
      <c r="V573" s="16"/>
      <c r="W573" s="16"/>
      <c r="X573" s="16"/>
      <c r="Y573" s="16"/>
    </row>
    <row r="574" customFormat="false" ht="12" hidden="false" customHeight="true" outlineLevel="0" collapsed="false">
      <c r="B574" s="98" t="str">
        <f aca="false">IF( ISBLANK('03.Muestra'!$C31),"",'03.Muestra'!$C31)</f>
        <v/>
      </c>
      <c r="C574" s="98" t="str">
        <f aca="false">IF( ISBLANK('03.Muestra'!$E31),"",'03.Muestra'!$E31)</f>
        <v/>
      </c>
      <c r="D574" s="99" t="str">
        <f aca="false">IF(AND(B574&lt;&gt;"",C574&lt;&gt;""),"N/T","")</f>
        <v/>
      </c>
      <c r="E574" s="73" t="str">
        <f aca="false">IF(D574&lt;&gt;"",IF(AND(B574&lt;&gt;"",C574&lt;&gt;""),"","ERR"),"")</f>
        <v/>
      </c>
      <c r="F574" s="16"/>
      <c r="G574" s="16"/>
      <c r="H574" s="16"/>
      <c r="I574" s="16"/>
      <c r="J574" s="16"/>
      <c r="K574" s="16"/>
      <c r="L574" s="16"/>
      <c r="M574" s="16"/>
      <c r="N574" s="16"/>
      <c r="O574" s="16"/>
      <c r="P574" s="16"/>
      <c r="Q574" s="16"/>
      <c r="R574" s="16"/>
      <c r="S574" s="16"/>
      <c r="T574" s="16"/>
      <c r="U574" s="16"/>
      <c r="V574" s="16"/>
      <c r="W574" s="16"/>
      <c r="X574" s="16"/>
      <c r="Y574" s="16"/>
    </row>
    <row r="575" customFormat="false" ht="12" hidden="false" customHeight="true" outlineLevel="0" collapsed="false">
      <c r="B575" s="98" t="str">
        <f aca="false">IF( ISBLANK('03.Muestra'!$C32),"",'03.Muestra'!$C32)</f>
        <v/>
      </c>
      <c r="C575" s="98" t="str">
        <f aca="false">IF( ISBLANK('03.Muestra'!$E32),"",'03.Muestra'!$E32)</f>
        <v/>
      </c>
      <c r="D575" s="99" t="str">
        <f aca="false">IF(AND(B575&lt;&gt;"",C575&lt;&gt;""),"N/T","")</f>
        <v/>
      </c>
      <c r="E575" s="73" t="str">
        <f aca="false">IF(D575&lt;&gt;"",IF(AND(B575&lt;&gt;"",C575&lt;&gt;""),"","ERR"),"")</f>
        <v/>
      </c>
      <c r="F575" s="16"/>
      <c r="G575" s="16"/>
      <c r="H575" s="16"/>
      <c r="I575" s="16"/>
      <c r="J575" s="16"/>
      <c r="K575" s="16"/>
      <c r="L575" s="16"/>
      <c r="M575" s="16"/>
      <c r="N575" s="16"/>
      <c r="O575" s="16"/>
      <c r="P575" s="16"/>
      <c r="Q575" s="16"/>
      <c r="R575" s="16"/>
      <c r="S575" s="16"/>
      <c r="T575" s="16"/>
      <c r="U575" s="16"/>
      <c r="V575" s="16"/>
      <c r="W575" s="16"/>
      <c r="X575" s="16"/>
      <c r="Y575" s="16"/>
    </row>
    <row r="576" customFormat="false" ht="12" hidden="false" customHeight="true" outlineLevel="0" collapsed="false">
      <c r="B576" s="98" t="str">
        <f aca="false">IF( ISBLANK('03.Muestra'!$C33),"",'03.Muestra'!$C33)</f>
        <v/>
      </c>
      <c r="C576" s="98" t="str">
        <f aca="false">IF( ISBLANK('03.Muestra'!$E33),"",'03.Muestra'!$E33)</f>
        <v/>
      </c>
      <c r="D576" s="99" t="str">
        <f aca="false">IF(AND(B576&lt;&gt;"",C576&lt;&gt;""),"N/T","")</f>
        <v/>
      </c>
      <c r="E576" s="73" t="str">
        <f aca="false">IF(D576&lt;&gt;"",IF(AND(B576&lt;&gt;"",C576&lt;&gt;""),"","ERR"),"")</f>
        <v/>
      </c>
      <c r="F576" s="16"/>
      <c r="G576" s="16"/>
      <c r="H576" s="16"/>
      <c r="I576" s="16"/>
      <c r="J576" s="16"/>
      <c r="K576" s="16"/>
      <c r="L576" s="16"/>
      <c r="M576" s="16"/>
      <c r="N576" s="16"/>
      <c r="O576" s="16"/>
      <c r="P576" s="16"/>
      <c r="Q576" s="16"/>
      <c r="R576" s="16"/>
      <c r="S576" s="16"/>
      <c r="T576" s="16"/>
      <c r="U576" s="16"/>
      <c r="V576" s="16"/>
      <c r="W576" s="16"/>
      <c r="X576" s="16"/>
      <c r="Y576" s="16"/>
    </row>
    <row r="577" customFormat="false" ht="12" hidden="false" customHeight="true" outlineLevel="0" collapsed="false">
      <c r="B577" s="98" t="str">
        <f aca="false">IF( ISBLANK('03.Muestra'!$C34),"",'03.Muestra'!$C34)</f>
        <v/>
      </c>
      <c r="C577" s="98" t="str">
        <f aca="false">IF( ISBLANK('03.Muestra'!$E34),"",'03.Muestra'!$E34)</f>
        <v/>
      </c>
      <c r="D577" s="99" t="str">
        <f aca="false">IF(AND(B577&lt;&gt;"",C577&lt;&gt;""),"N/T","")</f>
        <v/>
      </c>
      <c r="E577" s="73" t="str">
        <f aca="false">IF(D577&lt;&gt;"",IF(AND(B577&lt;&gt;"",C577&lt;&gt;""),"","ERR"),"")</f>
        <v/>
      </c>
      <c r="F577" s="16"/>
      <c r="G577" s="16"/>
      <c r="H577" s="16"/>
      <c r="I577" s="16"/>
      <c r="J577" s="16"/>
      <c r="K577" s="16"/>
      <c r="L577" s="16"/>
      <c r="M577" s="16"/>
      <c r="N577" s="16"/>
      <c r="O577" s="16"/>
      <c r="P577" s="16"/>
      <c r="Q577" s="16"/>
      <c r="R577" s="16"/>
      <c r="S577" s="16"/>
      <c r="T577" s="16"/>
      <c r="U577" s="16"/>
      <c r="V577" s="16"/>
      <c r="W577" s="16"/>
      <c r="X577" s="16"/>
      <c r="Y577" s="16"/>
    </row>
    <row r="578" customFormat="false" ht="12" hidden="false" customHeight="true" outlineLevel="0" collapsed="false">
      <c r="B578" s="98" t="str">
        <f aca="false">IF( ISBLANK('03.Muestra'!$C35),"",'03.Muestra'!$C35)</f>
        <v/>
      </c>
      <c r="C578" s="98" t="str">
        <f aca="false">IF( ISBLANK('03.Muestra'!$E35),"",'03.Muestra'!$E35)</f>
        <v/>
      </c>
      <c r="D578" s="99" t="str">
        <f aca="false">IF(AND(B578&lt;&gt;"",C578&lt;&gt;""),"N/T","")</f>
        <v/>
      </c>
      <c r="E578" s="73" t="str">
        <f aca="false">IF(D578&lt;&gt;"",IF(AND(B578&lt;&gt;"",C578&lt;&gt;""),"","ERR"),"")</f>
        <v/>
      </c>
      <c r="F578" s="0"/>
      <c r="G578" s="16"/>
      <c r="H578" s="16"/>
      <c r="I578" s="16"/>
      <c r="J578" s="16"/>
      <c r="K578" s="16"/>
      <c r="L578" s="16"/>
      <c r="M578" s="16"/>
      <c r="N578" s="16"/>
      <c r="O578" s="16"/>
      <c r="P578" s="16"/>
      <c r="Q578" s="16"/>
      <c r="R578" s="16"/>
      <c r="S578" s="16"/>
      <c r="T578" s="16"/>
      <c r="U578" s="16"/>
      <c r="V578" s="16"/>
      <c r="W578" s="16"/>
      <c r="X578" s="16"/>
      <c r="Y578" s="16"/>
    </row>
    <row r="579" customFormat="false" ht="12" hidden="false" customHeight="true" outlineLevel="0" collapsed="false">
      <c r="B579" s="98" t="str">
        <f aca="false">IF( ISBLANK('03.Muestra'!$C36),"",'03.Muestra'!$C36)</f>
        <v/>
      </c>
      <c r="C579" s="98" t="str">
        <f aca="false">IF( ISBLANK('03.Muestra'!$E36),"",'03.Muestra'!$E36)</f>
        <v/>
      </c>
      <c r="D579" s="99" t="str">
        <f aca="false">IF(AND(B579&lt;&gt;"",C579&lt;&gt;""),"N/T","")</f>
        <v/>
      </c>
      <c r="E579" s="73" t="str">
        <f aca="false">IF(D579&lt;&gt;"",IF(AND(B579&lt;&gt;"",C579&lt;&gt;""),"","ERR"),"")</f>
        <v/>
      </c>
      <c r="F579" s="111"/>
      <c r="G579" s="16"/>
      <c r="H579" s="16"/>
      <c r="I579" s="16"/>
      <c r="J579" s="16"/>
      <c r="K579" s="16"/>
      <c r="L579" s="16"/>
      <c r="M579" s="16"/>
      <c r="N579" s="16"/>
      <c r="O579" s="16"/>
      <c r="P579" s="16"/>
      <c r="Q579" s="16"/>
      <c r="R579" s="16"/>
      <c r="S579" s="16"/>
      <c r="T579" s="16"/>
      <c r="U579" s="16"/>
      <c r="V579" s="16"/>
      <c r="W579" s="16"/>
      <c r="X579" s="16"/>
      <c r="Y579" s="16"/>
    </row>
    <row r="580" customFormat="false" ht="12" hidden="false" customHeight="true" outlineLevel="0" collapsed="false">
      <c r="B580" s="98" t="str">
        <f aca="false">IF( ISBLANK('03.Muestra'!$C37),"",'03.Muestra'!$C37)</f>
        <v/>
      </c>
      <c r="C580" s="98" t="str">
        <f aca="false">IF( ISBLANK('03.Muestra'!$E37),"",'03.Muestra'!$E37)</f>
        <v/>
      </c>
      <c r="D580" s="99" t="str">
        <f aca="false">IF(AND(B580&lt;&gt;"",C580&lt;&gt;""),"N/T","")</f>
        <v/>
      </c>
      <c r="E580" s="73" t="str">
        <f aca="false">IF(D580&lt;&gt;"",IF(AND(B580&lt;&gt;"",C580&lt;&gt;""),"","ERR"),"")</f>
        <v/>
      </c>
      <c r="F580" s="111"/>
      <c r="G580" s="16"/>
      <c r="H580" s="16"/>
      <c r="I580" s="16"/>
      <c r="J580" s="16"/>
      <c r="K580" s="16"/>
      <c r="L580" s="16"/>
      <c r="M580" s="16"/>
      <c r="N580" s="16"/>
      <c r="O580" s="16"/>
      <c r="P580" s="16"/>
      <c r="Q580" s="16"/>
      <c r="R580" s="16"/>
      <c r="S580" s="16"/>
      <c r="T580" s="16"/>
      <c r="U580" s="16"/>
      <c r="V580" s="16"/>
      <c r="W580" s="16"/>
      <c r="X580" s="16"/>
      <c r="Y580" s="16"/>
    </row>
    <row r="581" customFormat="false" ht="12" hidden="false" customHeight="true" outlineLevel="0" collapsed="false">
      <c r="B581" s="98" t="str">
        <f aca="false">IF( ISBLANK('03.Muestra'!$C38),"",'03.Muestra'!$C38)</f>
        <v/>
      </c>
      <c r="C581" s="98" t="str">
        <f aca="false">IF( ISBLANK('03.Muestra'!$E38),"",'03.Muestra'!$E38)</f>
        <v/>
      </c>
      <c r="D581" s="99" t="str">
        <f aca="false">IF(AND(B581&lt;&gt;"",C581&lt;&gt;""),"N/T","")</f>
        <v/>
      </c>
      <c r="E581" s="73" t="str">
        <f aca="false">IF(D581&lt;&gt;"",IF(AND(B581&lt;&gt;"",C581&lt;&gt;""),"","ERR"),"")</f>
        <v/>
      </c>
      <c r="F581" s="111"/>
      <c r="G581" s="16"/>
      <c r="H581" s="16"/>
      <c r="I581" s="16"/>
      <c r="J581" s="16"/>
      <c r="K581" s="16"/>
      <c r="L581" s="16"/>
      <c r="M581" s="16"/>
      <c r="N581" s="16"/>
      <c r="O581" s="16"/>
      <c r="P581" s="16"/>
      <c r="Q581" s="16"/>
      <c r="R581" s="16"/>
      <c r="S581" s="16"/>
      <c r="T581" s="16"/>
      <c r="U581" s="16"/>
      <c r="V581" s="16"/>
      <c r="W581" s="16"/>
      <c r="X581" s="16"/>
      <c r="Y581" s="16"/>
    </row>
    <row r="582" customFormat="false" ht="12" hidden="false" customHeight="true" outlineLevel="0" collapsed="false">
      <c r="B582" s="98" t="str">
        <f aca="false">IF( ISBLANK('03.Muestra'!$C39),"",'03.Muestra'!$C39)</f>
        <v/>
      </c>
      <c r="C582" s="98" t="str">
        <f aca="false">IF( ISBLANK('03.Muestra'!$E39),"",'03.Muestra'!$E39)</f>
        <v/>
      </c>
      <c r="D582" s="99" t="str">
        <f aca="false">IF(AND(B582&lt;&gt;"",C582&lt;&gt;""),"N/T","")</f>
        <v/>
      </c>
      <c r="E582" s="73" t="str">
        <f aca="false">IF(D582&lt;&gt;"",IF(AND(B582&lt;&gt;"",C582&lt;&gt;""),"","ERR"),"")</f>
        <v/>
      </c>
      <c r="F582" s="111"/>
      <c r="G582" s="16"/>
      <c r="H582" s="16"/>
      <c r="I582" s="16"/>
      <c r="J582" s="16"/>
      <c r="K582" s="16"/>
      <c r="L582" s="16"/>
      <c r="M582" s="16"/>
      <c r="N582" s="16"/>
      <c r="O582" s="16"/>
      <c r="P582" s="16"/>
      <c r="Q582" s="16"/>
      <c r="R582" s="16"/>
      <c r="S582" s="16"/>
      <c r="T582" s="16"/>
      <c r="U582" s="16"/>
      <c r="V582" s="16"/>
      <c r="W582" s="16"/>
      <c r="X582" s="16"/>
      <c r="Y582" s="16"/>
    </row>
    <row r="583" customFormat="false" ht="12" hidden="false" customHeight="true" outlineLevel="0" collapsed="false">
      <c r="B583" s="98" t="str">
        <f aca="false">IF( ISBLANK('03.Muestra'!$C40),"",'03.Muestra'!$C40)</f>
        <v/>
      </c>
      <c r="C583" s="98" t="str">
        <f aca="false">IF( ISBLANK('03.Muestra'!$E40),"",'03.Muestra'!$E40)</f>
        <v/>
      </c>
      <c r="D583" s="99" t="str">
        <f aca="false">IF(AND(B583&lt;&gt;"",C583&lt;&gt;""),"N/T","")</f>
        <v/>
      </c>
      <c r="E583" s="73" t="str">
        <f aca="false">IF(D583&lt;&gt;"",IF(AND(B583&lt;&gt;"",C583&lt;&gt;""),"","ERR"),"")</f>
        <v/>
      </c>
      <c r="F583" s="111"/>
      <c r="G583" s="16"/>
      <c r="H583" s="16"/>
      <c r="I583" s="16"/>
      <c r="J583" s="16"/>
      <c r="K583" s="16"/>
      <c r="L583" s="16"/>
      <c r="M583" s="16"/>
      <c r="N583" s="16"/>
      <c r="O583" s="16"/>
      <c r="P583" s="16"/>
      <c r="Q583" s="16"/>
      <c r="R583" s="16"/>
      <c r="S583" s="16"/>
      <c r="T583" s="16"/>
      <c r="U583" s="16"/>
      <c r="V583" s="16"/>
      <c r="W583" s="16"/>
      <c r="X583" s="16"/>
      <c r="Y583" s="16"/>
    </row>
    <row r="584" customFormat="false" ht="12" hidden="false" customHeight="true" outlineLevel="0" collapsed="false">
      <c r="B584" s="98" t="str">
        <f aca="false">IF( ISBLANK('03.Muestra'!$C41),"",'03.Muestra'!$C41)</f>
        <v/>
      </c>
      <c r="C584" s="98" t="str">
        <f aca="false">IF( ISBLANK('03.Muestra'!$E41),"",'03.Muestra'!$E41)</f>
        <v/>
      </c>
      <c r="D584" s="99" t="str">
        <f aca="false">IF(AND(B584&lt;&gt;"",C584&lt;&gt;""),"N/T","")</f>
        <v/>
      </c>
      <c r="E584" s="73" t="str">
        <f aca="false">IF(D584&lt;&gt;"",IF(AND(B584&lt;&gt;"",C584&lt;&gt;""),"","ERR"),"")</f>
        <v/>
      </c>
      <c r="F584" s="111"/>
      <c r="G584" s="16"/>
      <c r="H584" s="16"/>
      <c r="I584" s="16"/>
      <c r="J584" s="16"/>
      <c r="K584" s="16"/>
      <c r="L584" s="16"/>
      <c r="M584" s="16"/>
      <c r="N584" s="16"/>
      <c r="O584" s="16"/>
      <c r="P584" s="16"/>
      <c r="Q584" s="16"/>
      <c r="R584" s="16"/>
      <c r="S584" s="16"/>
      <c r="T584" s="16"/>
      <c r="U584" s="16"/>
      <c r="V584" s="16"/>
      <c r="W584" s="16"/>
      <c r="X584" s="16"/>
      <c r="Y584" s="16"/>
    </row>
    <row r="585" customFormat="false" ht="12" hidden="false" customHeight="true" outlineLevel="0" collapsed="false">
      <c r="B585" s="98" t="str">
        <f aca="false">IF( ISBLANK('03.Muestra'!$C42),"",'03.Muestra'!$C42)</f>
        <v/>
      </c>
      <c r="C585" s="98" t="str">
        <f aca="false">IF( ISBLANK('03.Muestra'!$E42),"",'03.Muestra'!$E42)</f>
        <v/>
      </c>
      <c r="D585" s="99" t="str">
        <f aca="false">IF(AND(B585&lt;&gt;"",C585&lt;&gt;""),"N/T","")</f>
        <v/>
      </c>
      <c r="E585" s="73" t="str">
        <f aca="false">IF(D585&lt;&gt;"",IF(AND(B585&lt;&gt;"",C585&lt;&gt;""),"","ERR"),"")</f>
        <v/>
      </c>
      <c r="F585" s="16"/>
      <c r="G585" s="16"/>
      <c r="H585" s="16"/>
      <c r="I585" s="16"/>
      <c r="J585" s="16"/>
      <c r="K585" s="16"/>
      <c r="L585" s="16"/>
      <c r="M585" s="16"/>
      <c r="N585" s="16"/>
      <c r="O585" s="16"/>
      <c r="P585" s="16"/>
      <c r="Q585" s="16"/>
      <c r="R585" s="16"/>
      <c r="S585" s="16"/>
      <c r="T585" s="16"/>
      <c r="U585" s="16"/>
      <c r="V585" s="16"/>
      <c r="W585" s="16"/>
      <c r="X585" s="16"/>
      <c r="Y585" s="16"/>
    </row>
    <row r="586" customFormat="false" ht="12" hidden="false" customHeight="true" outlineLevel="0" collapsed="false">
      <c r="B586" s="16"/>
      <c r="C586" s="16"/>
      <c r="D586" s="73"/>
      <c r="E586" s="73"/>
      <c r="F586" s="16"/>
      <c r="G586" s="16"/>
      <c r="H586" s="16"/>
      <c r="I586" s="16"/>
      <c r="J586" s="16"/>
      <c r="K586" s="16"/>
      <c r="L586" s="16"/>
      <c r="M586" s="16"/>
      <c r="N586" s="16"/>
      <c r="O586" s="16"/>
      <c r="P586" s="16"/>
      <c r="Q586" s="16"/>
      <c r="R586" s="16"/>
      <c r="S586" s="16"/>
      <c r="T586" s="16"/>
      <c r="U586" s="16"/>
      <c r="V586" s="16"/>
      <c r="W586" s="16"/>
      <c r="X586" s="16"/>
      <c r="Y586" s="16"/>
    </row>
    <row r="587" customFormat="false" ht="12" hidden="false" customHeight="true" outlineLevel="0" collapsed="false">
      <c r="B587" s="16"/>
      <c r="C587" s="16"/>
      <c r="D587" s="73"/>
      <c r="E587" s="94"/>
      <c r="F587" s="16"/>
      <c r="G587" s="16"/>
      <c r="H587" s="16"/>
      <c r="I587" s="16"/>
      <c r="J587" s="16"/>
      <c r="K587" s="16"/>
      <c r="L587" s="16"/>
      <c r="M587" s="16"/>
      <c r="N587" s="16"/>
      <c r="O587" s="16"/>
      <c r="P587" s="16"/>
      <c r="Q587" s="16"/>
      <c r="R587" s="16"/>
      <c r="S587" s="16"/>
      <c r="T587" s="16"/>
      <c r="U587" s="16"/>
      <c r="V587" s="16"/>
      <c r="W587" s="16"/>
      <c r="X587" s="16"/>
      <c r="Y587" s="16"/>
    </row>
    <row r="588" customFormat="false" ht="32.25" hidden="false" customHeight="true" outlineLevel="0" collapsed="false">
      <c r="B588" s="112" t="s">
        <v>140</v>
      </c>
      <c r="C588" s="96" t="s">
        <v>168</v>
      </c>
      <c r="D588" s="97" t="s">
        <v>147</v>
      </c>
      <c r="E588" s="110"/>
      <c r="F588" s="0"/>
      <c r="G588" s="0"/>
      <c r="H588" s="0"/>
      <c r="I588" s="0"/>
      <c r="J588" s="0"/>
      <c r="K588" s="16"/>
      <c r="L588" s="16"/>
      <c r="M588" s="16"/>
      <c r="N588" s="16"/>
      <c r="O588" s="16"/>
      <c r="P588" s="16"/>
      <c r="Q588" s="16"/>
      <c r="R588" s="16"/>
      <c r="S588" s="16"/>
      <c r="T588" s="16"/>
      <c r="U588" s="16"/>
      <c r="V588" s="16"/>
      <c r="W588" s="16"/>
      <c r="X588" s="16"/>
      <c r="Y588" s="16"/>
    </row>
    <row r="589" customFormat="false" ht="12" hidden="false" customHeight="true" outlineLevel="0" collapsed="false">
      <c r="B589" s="98" t="str">
        <f aca="false">IF( ISBLANK('03.Muestra'!$C8),"",'03.Muestra'!$C8)</f>
        <v>Servicio Canario de Salud</v>
      </c>
      <c r="C589" s="98" t="str">
        <f aca="false">IF( ISBLANK('03.Muestra'!$E8),"",'03.Muestra'!$E8)</f>
        <v>https://www3.gobiernodecanarias.org/sanidad/scs/</v>
      </c>
      <c r="D589" s="99" t="s">
        <v>138</v>
      </c>
      <c r="E589" s="73" t="str">
        <f aca="false">IF(D589&lt;&gt;"",IF(AND(B589&lt;&gt;"",C589&lt;&gt;""),"","ERR"),"")</f>
        <v/>
      </c>
      <c r="F589" s="100" t="str">
        <f aca="false" t="array" ref="F589:J589">TRANSPOSE('DATA - Oculta'!$U$9:$U$13)</f>
        <v>N/T</v>
      </c>
      <c r="G589" s="101" t="str">
        <v>N/D</v>
      </c>
      <c r="H589" s="102" t="str">
        <v>N/A</v>
      </c>
      <c r="I589" s="103" t="str">
        <v>Falla</v>
      </c>
      <c r="J589" s="104" t="str">
        <v>Pasa</v>
      </c>
      <c r="K589" s="105" t="s">
        <v>145</v>
      </c>
      <c r="L589" s="16"/>
      <c r="M589" s="16"/>
      <c r="N589" s="16"/>
      <c r="O589" s="16"/>
      <c r="P589" s="16"/>
      <c r="Q589" s="16"/>
      <c r="R589" s="16"/>
      <c r="S589" s="16"/>
      <c r="T589" s="16"/>
      <c r="U589" s="16"/>
      <c r="V589" s="16"/>
      <c r="W589" s="16"/>
      <c r="X589" s="16"/>
      <c r="Y589" s="16"/>
    </row>
    <row r="590" customFormat="false" ht="12" hidden="false" customHeight="true" outlineLevel="0" collapsed="false">
      <c r="B590" s="98" t="str">
        <f aca="false">IF( ISBLANK('03.Muestra'!$C9),"",'03.Muestra'!$C9)</f>
        <v>Profesionales</v>
      </c>
      <c r="C590" s="98" t="str">
        <f aca="false">IF( ISBLANK('03.Muestra'!$E9),"",'03.Muestra'!$E9)</f>
        <v>https://www3.gobiernodecanarias.org/sanidad/scs/tematica.jsp?idCarpeta=381a58ec-a15a-11e9-a502-d7333c007c29</v>
      </c>
      <c r="D590" s="99" t="s">
        <v>138</v>
      </c>
      <c r="E590" s="73" t="str">
        <f aca="false">IF(D590&lt;&gt;"",IF(AND(B590&lt;&gt;"",C590&lt;&gt;""),"","ERR"),"")</f>
        <v/>
      </c>
      <c r="F590" s="106" t="n">
        <f aca="true">COUNTIF($D589:INDIRECT("$D" &amp;  SUM(ROW()-1,'03.Muestra'!$D$45)-1),F589)</f>
        <v>0</v>
      </c>
      <c r="G590" s="106" t="n">
        <f aca="true">COUNTIF($D589:INDIRECT("$D" &amp;  SUM(ROW()-1,'03.Muestra'!$D$45)-1),G589)</f>
        <v>0</v>
      </c>
      <c r="H590" s="106" t="n">
        <f aca="true">COUNTIF($D589:INDIRECT("$D" &amp;  SUM(ROW()-1,'03.Muestra'!$D$45)-1),H589)</f>
        <v>0</v>
      </c>
      <c r="I590" s="106" t="n">
        <f aca="true">COUNTIF($D589:INDIRECT("$D" &amp;  SUM(ROW()-1,'03.Muestra'!$D$45)-1),I589)</f>
        <v>1</v>
      </c>
      <c r="J590" s="106" t="n">
        <f aca="true">COUNTIF($D589:INDIRECT("$D" &amp;  SUM(ROW()-1,'03.Muestra'!$D$45)-1),J589)</f>
        <v>9</v>
      </c>
      <c r="K590" s="106" t="n">
        <f aca="true">IF('03.Muestra'!$D$45=0,0,COUNTBLANK($D589:INDIRECT("$D" &amp;  SUM(ROW()-1,'03.Muestra'!$D$45)-1)))</f>
        <v>0</v>
      </c>
      <c r="L590" s="16"/>
      <c r="M590" s="16"/>
      <c r="N590" s="16"/>
      <c r="O590" s="16"/>
      <c r="P590" s="16"/>
      <c r="Q590" s="16"/>
      <c r="R590" s="16"/>
      <c r="S590" s="16"/>
      <c r="T590" s="16"/>
      <c r="U590" s="16"/>
      <c r="V590" s="16"/>
      <c r="W590" s="16"/>
      <c r="X590" s="16"/>
      <c r="Y590" s="16"/>
    </row>
    <row r="591" customFormat="false" ht="12" hidden="false" customHeight="true" outlineLevel="0" collapsed="false">
      <c r="B591" s="98" t="str">
        <f aca="false">IF( ISBLANK('03.Muestra'!$C10),"",'03.Muestra'!$C10)</f>
        <v>Vacunación frente Covid-19</v>
      </c>
      <c r="C591" s="98" t="str">
        <f aca="false">IF( ISBLANK('03.Muestra'!$E10),"",'03.Muestra'!$E10)</f>
        <v>https://www3.gobiernodecanarias.org/sanidad/scs/contenidoGenerico.jsp?idDocument=c6332147-5728-11eb-8a2c-c902a217e6a5&amp;idCarpeta=e01092c2-7d66-11ea-871d-cb574c2473a4</v>
      </c>
      <c r="D591" s="99" t="s">
        <v>138</v>
      </c>
      <c r="E591" s="73" t="str">
        <f aca="false">IF(D591&lt;&gt;"",IF(AND(B591&lt;&gt;"",C591&lt;&gt;""),"","ERR"),"")</f>
        <v/>
      </c>
      <c r="F591" s="0"/>
      <c r="G591" s="16"/>
      <c r="H591" s="16"/>
      <c r="I591" s="16"/>
      <c r="J591" s="16"/>
      <c r="K591" s="16"/>
      <c r="L591" s="16"/>
      <c r="M591" s="16"/>
      <c r="N591" s="16"/>
      <c r="O591" s="16"/>
      <c r="P591" s="16"/>
      <c r="Q591" s="16"/>
      <c r="R591" s="16"/>
      <c r="S591" s="16"/>
      <c r="T591" s="16"/>
      <c r="U591" s="16"/>
      <c r="V591" s="16"/>
      <c r="W591" s="16"/>
      <c r="X591" s="16"/>
      <c r="Y591" s="16"/>
    </row>
    <row r="592" customFormat="false" ht="12" hidden="false" customHeight="true" outlineLevel="0" collapsed="false">
      <c r="B592" s="98" t="str">
        <f aca="false">IF( ISBLANK('03.Muestra'!$C11),"",'03.Muestra'!$C11)</f>
        <v>SCS-Registro de centros</v>
      </c>
      <c r="C592" s="98" t="str">
        <f aca="false">IF( ISBLANK('03.Muestra'!$E11),"",'03.Muestra'!$E11)</f>
        <v>https://www3.gobiernodecanarias.org/sanidad/scs/RegistroCentros/DoLoad</v>
      </c>
      <c r="D592" s="99" t="s">
        <v>138</v>
      </c>
      <c r="E592" s="73" t="str">
        <f aca="false">IF(D592&lt;&gt;"",IF(AND(B592&lt;&gt;"",C592&lt;&gt;""),"","ERR"),"")</f>
        <v/>
      </c>
      <c r="F592" s="0"/>
      <c r="G592" s="16"/>
      <c r="H592" s="16"/>
      <c r="I592" s="16"/>
      <c r="J592" s="16"/>
      <c r="K592" s="16"/>
      <c r="L592" s="16"/>
      <c r="M592" s="16"/>
      <c r="N592" s="16"/>
      <c r="O592" s="16"/>
      <c r="P592" s="16"/>
      <c r="Q592" s="16"/>
      <c r="R592" s="16"/>
      <c r="S592" s="16"/>
      <c r="T592" s="16"/>
      <c r="U592" s="16"/>
      <c r="V592" s="16"/>
      <c r="W592" s="16"/>
      <c r="X592" s="16"/>
      <c r="Y592" s="16"/>
    </row>
    <row r="593" customFormat="false" ht="12" hidden="false" customHeight="true" outlineLevel="0" collapsed="false">
      <c r="B593" s="98" t="str">
        <f aca="false">IF( ISBLANK('03.Muestra'!$C12),"",'03.Muestra'!$C12)</f>
        <v>MiAutoTestCovid</v>
      </c>
      <c r="C593" s="98" t="str">
        <f aca="false">IF( ISBLANK('03.Muestra'!$E12),"",'03.Muestra'!$E12)</f>
        <v>https://www3.gobiernodecanarias.org/sanidad/scs/Miautotestcovid/</v>
      </c>
      <c r="D593" s="99" t="s">
        <v>138</v>
      </c>
      <c r="E593" s="73" t="str">
        <f aca="false">IF(D593&lt;&gt;"",IF(AND(B593&lt;&gt;"",C593&lt;&gt;""),"","ERR"),"")</f>
        <v/>
      </c>
      <c r="F593" s="0"/>
      <c r="G593" s="16"/>
      <c r="H593" s="16"/>
      <c r="I593" s="16"/>
      <c r="J593" s="16"/>
      <c r="K593" s="16"/>
      <c r="L593" s="16"/>
      <c r="M593" s="16"/>
      <c r="N593" s="16"/>
      <c r="O593" s="16"/>
      <c r="P593" s="16"/>
      <c r="Q593" s="16"/>
      <c r="R593" s="16"/>
      <c r="S593" s="16"/>
      <c r="T593" s="16"/>
      <c r="U593" s="16"/>
      <c r="V593" s="16"/>
      <c r="W593" s="16"/>
      <c r="X593" s="16"/>
      <c r="Y593" s="16"/>
    </row>
    <row r="594" customFormat="false" ht="12" hidden="false" customHeight="true" outlineLevel="0" collapsed="false">
      <c r="B594" s="98" t="str">
        <f aca="false">IF( ISBLANK('03.Muestra'!$C13),"",'03.Muestra'!$C13)</f>
        <v>Informes epidemiológicos</v>
      </c>
      <c r="C594" s="98" t="str">
        <f aca="false">IF( ISBLANK('03.Muestra'!$E13),"",'03.Muestra'!$E13)</f>
        <v>https://www3.gobiernodecanarias.org/sanidad/scs/contenidoGenerico.jsp?idDocument=83670f95-f738-11ea-8b38-0997195c2925&amp;idCarpeta=e01092c2-7d66-11ea-871d-cb574c2473a4</v>
      </c>
      <c r="D594" s="99" t="s">
        <v>138</v>
      </c>
      <c r="E594" s="73" t="str">
        <f aca="false">IF(D594&lt;&gt;"",IF(AND(B594&lt;&gt;"",C594&lt;&gt;""),"","ERR"),"")</f>
        <v/>
      </c>
      <c r="F594" s="0"/>
      <c r="G594" s="16"/>
      <c r="H594" s="16"/>
      <c r="I594" s="16"/>
      <c r="J594" s="16"/>
      <c r="K594" s="16"/>
      <c r="L594" s="16"/>
      <c r="M594" s="16"/>
      <c r="N594" s="16"/>
      <c r="O594" s="16"/>
      <c r="P594" s="16"/>
      <c r="Q594" s="16"/>
      <c r="R594" s="16"/>
      <c r="S594" s="16"/>
      <c r="T594" s="16"/>
      <c r="U594" s="16"/>
      <c r="V594" s="16"/>
      <c r="W594" s="16"/>
      <c r="X594" s="16"/>
      <c r="Y594" s="16"/>
    </row>
    <row r="595" customFormat="false" ht="12" hidden="false" customHeight="true" outlineLevel="0" collapsed="false">
      <c r="B595" s="98" t="str">
        <f aca="false">IF( ISBLANK('03.Muestra'!$C14),"",'03.Muestra'!$C14)</f>
        <v>Mapa Sanitario</v>
      </c>
      <c r="C595" s="98" t="str">
        <f aca="false">IF( ISBLANK('03.Muestra'!$E14),"",'03.Muestra'!$E14)</f>
        <v>https://www3.gobiernodecanarias.org/sanidad/scs/mapa.jsp?idDocument=f1272534-b1e0-11e0-8086-e35e241032d3&amp;idCarpeta=75cf3520-ab2b-11dd-970d-d73a0633ac17</v>
      </c>
      <c r="D595" s="99" t="s">
        <v>138</v>
      </c>
      <c r="E595" s="73" t="str">
        <f aca="false">IF(D595&lt;&gt;"",IF(AND(B595&lt;&gt;"",C595&lt;&gt;""),"","ERR"),"")</f>
        <v/>
      </c>
      <c r="F595" s="16"/>
      <c r="G595" s="16"/>
      <c r="H595" s="16"/>
      <c r="I595" s="16"/>
      <c r="J595" s="16"/>
      <c r="K595" s="16"/>
      <c r="L595" s="16"/>
      <c r="M595" s="16"/>
      <c r="N595" s="16"/>
      <c r="O595" s="16"/>
      <c r="P595" s="16"/>
      <c r="Q595" s="16"/>
      <c r="R595" s="16"/>
      <c r="S595" s="16"/>
      <c r="T595" s="16"/>
      <c r="U595" s="16"/>
      <c r="V595" s="16"/>
      <c r="W595" s="16"/>
      <c r="X595" s="16"/>
      <c r="Y595" s="16"/>
    </row>
    <row r="596" customFormat="false" ht="12" hidden="false" customHeight="true" outlineLevel="0" collapsed="false">
      <c r="B596" s="98" t="str">
        <f aca="false">IF( ISBLANK('03.Muestra'!$C15),"",'03.Muestra'!$C15)</f>
        <v>gaptfformacion</v>
      </c>
      <c r="C596" s="98" t="str">
        <f aca="false">IF( ISBLANK('03.Muestra'!$E15),"",'03.Muestra'!$E15)</f>
        <v>https://www3.gobiernodecanarias.org/scs/gaptfformacion/</v>
      </c>
      <c r="D596" s="99" t="s">
        <v>141</v>
      </c>
      <c r="E596" s="73" t="str">
        <f aca="false">IF(D596&lt;&gt;"",IF(AND(B596&lt;&gt;"",C596&lt;&gt;""),"","ERR"),"")</f>
        <v/>
      </c>
      <c r="F596" s="16"/>
      <c r="G596" s="16"/>
      <c r="H596" s="16"/>
      <c r="I596" s="16"/>
      <c r="J596" s="16"/>
      <c r="K596" s="16"/>
      <c r="L596" s="16"/>
      <c r="M596" s="16"/>
      <c r="N596" s="16"/>
      <c r="O596" s="16"/>
      <c r="P596" s="16"/>
      <c r="Q596" s="16"/>
      <c r="R596" s="16"/>
      <c r="S596" s="16"/>
      <c r="T596" s="16"/>
      <c r="U596" s="16"/>
      <c r="V596" s="16"/>
      <c r="W596" s="16"/>
      <c r="X596" s="16"/>
      <c r="Y596" s="16"/>
    </row>
    <row r="597" customFormat="false" ht="12" hidden="false" customHeight="true" outlineLevel="0" collapsed="false">
      <c r="B597" s="98" t="str">
        <f aca="false">IF( ISBLANK('03.Muestra'!$C16),"",'03.Muestra'!$C16)</f>
        <v>Tarjeta Sanitaria</v>
      </c>
      <c r="C597" s="98" t="str">
        <f aca="false">IF( ISBLANK('03.Muestra'!$E16),"",'03.Muestra'!$E16)</f>
        <v>https://www3.gobiernodecanarias.org/sanidad/scs/contenidoGenerico.jsp?idDocument=9090ca1f-a9bb-11de-ae50-15aa3b9230b7&amp;idCarpeta=ae273cd1-b385-11e9-82f7-8d5cff9227e6</v>
      </c>
      <c r="D597" s="99" t="s">
        <v>138</v>
      </c>
      <c r="E597" s="73" t="str">
        <f aca="false">IF(D597&lt;&gt;"",IF(AND(B597&lt;&gt;"",C597&lt;&gt;""),"","ERR"),"")</f>
        <v/>
      </c>
      <c r="F597" s="16"/>
      <c r="G597" s="16"/>
      <c r="H597" s="16"/>
      <c r="I597" s="16"/>
      <c r="J597" s="16"/>
      <c r="K597" s="16"/>
      <c r="L597" s="16"/>
      <c r="M597" s="16"/>
      <c r="N597" s="16"/>
      <c r="O597" s="16"/>
      <c r="P597" s="16"/>
      <c r="Q597" s="16"/>
      <c r="R597" s="16"/>
      <c r="S597" s="16"/>
      <c r="T597" s="16"/>
      <c r="U597" s="16"/>
      <c r="V597" s="16"/>
      <c r="W597" s="16"/>
      <c r="X597" s="16"/>
      <c r="Y597" s="16"/>
    </row>
    <row r="598" customFormat="false" ht="12" hidden="false" customHeight="true" outlineLevel="0" collapsed="false">
      <c r="B598" s="98" t="str">
        <f aca="false">IF( ISBLANK('03.Muestra'!$C17),"",'03.Muestra'!$C17)</f>
        <v>Mapa Playas</v>
      </c>
      <c r="C598" s="98" t="str">
        <f aca="false">IF( ISBLANK('03.Muestra'!$E17),"",'03.Muestra'!$E17)</f>
        <v>https://www3.gobiernodecanarias.org/sanidad/scs/mapa.jsp?idDocument=0200b78a-a2fa-11e0-9610-f1717f4d08a3&amp;idCarpeta=75cf3520-ab2b-11dd-970d-d73a0633ac17</v>
      </c>
      <c r="D598" s="99" t="s">
        <v>138</v>
      </c>
      <c r="E598" s="73" t="str">
        <f aca="false">IF(D598&lt;&gt;"",IF(AND(B598&lt;&gt;"",C598&lt;&gt;""),"","ERR"),"")</f>
        <v/>
      </c>
      <c r="F598" s="16"/>
      <c r="G598" s="16"/>
      <c r="H598" s="16"/>
      <c r="I598" s="16"/>
      <c r="J598" s="16"/>
      <c r="K598" s="16"/>
      <c r="L598" s="16"/>
      <c r="M598" s="16"/>
      <c r="N598" s="16"/>
      <c r="O598" s="16"/>
      <c r="P598" s="16"/>
      <c r="Q598" s="16"/>
      <c r="R598" s="16"/>
      <c r="S598" s="16"/>
      <c r="T598" s="16"/>
      <c r="U598" s="16"/>
      <c r="V598" s="16"/>
      <c r="W598" s="16"/>
      <c r="X598" s="16"/>
      <c r="Y598" s="16"/>
    </row>
    <row r="599" customFormat="false" ht="12" hidden="false" customHeight="true" outlineLevel="0" collapsed="false">
      <c r="B599" s="98" t="str">
        <f aca="false">IF( ISBLANK('03.Muestra'!$C18),"",'03.Muestra'!$C18)</f>
        <v/>
      </c>
      <c r="C599" s="98" t="str">
        <f aca="false">IF( ISBLANK('03.Muestra'!$E18),"",'03.Muestra'!$E18)</f>
        <v/>
      </c>
      <c r="D599" s="99" t="str">
        <f aca="false">IF(AND(B599&lt;&gt;"",C599&lt;&gt;""),"N/T","")</f>
        <v/>
      </c>
      <c r="E599" s="73" t="str">
        <f aca="false">IF(D599&lt;&gt;"",IF(AND(B599&lt;&gt;"",C599&lt;&gt;""),"","ERR"),"")</f>
        <v/>
      </c>
      <c r="F599" s="16"/>
      <c r="G599" s="16"/>
      <c r="H599" s="16"/>
      <c r="I599" s="16"/>
      <c r="J599" s="16"/>
      <c r="K599" s="16"/>
      <c r="L599" s="16"/>
      <c r="M599" s="16"/>
      <c r="N599" s="16"/>
      <c r="O599" s="16"/>
      <c r="P599" s="16"/>
      <c r="Q599" s="16"/>
      <c r="R599" s="16"/>
      <c r="S599" s="16"/>
      <c r="T599" s="16"/>
      <c r="U599" s="16"/>
      <c r="V599" s="16"/>
      <c r="W599" s="16"/>
      <c r="X599" s="16"/>
      <c r="Y599" s="16"/>
    </row>
    <row r="600" customFormat="false" ht="12" hidden="false" customHeight="true" outlineLevel="0" collapsed="false">
      <c r="B600" s="98" t="str">
        <f aca="false">IF( ISBLANK('03.Muestra'!$C19),"",'03.Muestra'!$C19)</f>
        <v/>
      </c>
      <c r="C600" s="98" t="str">
        <f aca="false">IF( ISBLANK('03.Muestra'!$E19),"",'03.Muestra'!$E19)</f>
        <v/>
      </c>
      <c r="D600" s="99" t="str">
        <f aca="false">IF(AND(B600&lt;&gt;"",C600&lt;&gt;""),"N/T","")</f>
        <v/>
      </c>
      <c r="E600" s="73" t="str">
        <f aca="false">IF(D600&lt;&gt;"",IF(AND(B600&lt;&gt;"",C600&lt;&gt;""),"","ERR"),"")</f>
        <v/>
      </c>
      <c r="F600" s="16"/>
      <c r="G600" s="16"/>
      <c r="H600" s="16"/>
      <c r="I600" s="16"/>
      <c r="J600" s="16"/>
      <c r="K600" s="16"/>
      <c r="L600" s="16"/>
      <c r="M600" s="16"/>
      <c r="N600" s="16"/>
      <c r="O600" s="16"/>
      <c r="P600" s="16"/>
      <c r="Q600" s="16"/>
      <c r="R600" s="16"/>
      <c r="S600" s="16"/>
      <c r="T600" s="16"/>
      <c r="U600" s="16"/>
      <c r="V600" s="16"/>
      <c r="W600" s="16"/>
      <c r="X600" s="16"/>
      <c r="Y600" s="16"/>
    </row>
    <row r="601" customFormat="false" ht="14" hidden="false" customHeight="true" outlineLevel="0" collapsed="false">
      <c r="B601" s="98" t="str">
        <f aca="false">IF( ISBLANK('03.Muestra'!$C20),"",'03.Muestra'!$C20)</f>
        <v/>
      </c>
      <c r="C601" s="98" t="str">
        <f aca="false">IF( ISBLANK('03.Muestra'!$E20),"",'03.Muestra'!$E20)</f>
        <v/>
      </c>
      <c r="D601" s="99" t="str">
        <f aca="false">IF(AND(B601&lt;&gt;"",C601&lt;&gt;""),"N/T","")</f>
        <v/>
      </c>
      <c r="E601" s="73" t="str">
        <f aca="false">IF(D601&lt;&gt;"",IF(AND(B601&lt;&gt;"",C601&lt;&gt;""),"","ERR"),"")</f>
        <v/>
      </c>
      <c r="F601" s="16"/>
      <c r="G601" s="16"/>
      <c r="H601" s="16"/>
      <c r="I601" s="16"/>
      <c r="J601" s="16"/>
      <c r="K601" s="16"/>
      <c r="L601" s="16"/>
      <c r="M601" s="16"/>
      <c r="N601" s="16"/>
      <c r="O601" s="16"/>
      <c r="P601" s="16"/>
      <c r="Q601" s="16"/>
      <c r="R601" s="16"/>
      <c r="S601" s="16"/>
      <c r="T601" s="16"/>
      <c r="U601" s="16"/>
      <c r="V601" s="16"/>
      <c r="W601" s="16"/>
      <c r="X601" s="16"/>
      <c r="Y601" s="16"/>
    </row>
    <row r="602" customFormat="false" ht="14" hidden="false" customHeight="true" outlineLevel="0" collapsed="false">
      <c r="B602" s="98" t="str">
        <f aca="false">IF( ISBLANK('03.Muestra'!$C21),"",'03.Muestra'!$C21)</f>
        <v/>
      </c>
      <c r="C602" s="98" t="str">
        <f aca="false">IF( ISBLANK('03.Muestra'!$E21),"",'03.Muestra'!$E21)</f>
        <v/>
      </c>
      <c r="D602" s="99" t="str">
        <f aca="false">IF(AND(B602&lt;&gt;"",C602&lt;&gt;""),"N/T","")</f>
        <v/>
      </c>
      <c r="E602" s="73" t="str">
        <f aca="false">IF(D602&lt;&gt;"",IF(AND(B602&lt;&gt;"",C602&lt;&gt;""),"","ERR"),"")</f>
        <v/>
      </c>
      <c r="F602" s="16"/>
      <c r="G602" s="16"/>
      <c r="H602" s="16"/>
      <c r="I602" s="16"/>
      <c r="J602" s="16"/>
      <c r="K602" s="16"/>
      <c r="L602" s="16"/>
      <c r="M602" s="16"/>
      <c r="N602" s="16"/>
      <c r="O602" s="16"/>
      <c r="P602" s="16"/>
      <c r="Q602" s="16"/>
      <c r="R602" s="16"/>
      <c r="S602" s="16"/>
      <c r="T602" s="16"/>
      <c r="U602" s="16"/>
      <c r="V602" s="16"/>
      <c r="W602" s="16"/>
      <c r="X602" s="16"/>
      <c r="Y602" s="16"/>
    </row>
    <row r="603" customFormat="false" ht="14" hidden="false" customHeight="true" outlineLevel="0" collapsed="false">
      <c r="B603" s="98" t="str">
        <f aca="false">IF( ISBLANK('03.Muestra'!$C22),"",'03.Muestra'!$C22)</f>
        <v/>
      </c>
      <c r="C603" s="98" t="str">
        <f aca="false">IF( ISBLANK('03.Muestra'!$E22),"",'03.Muestra'!$E22)</f>
        <v/>
      </c>
      <c r="D603" s="99" t="str">
        <f aca="false">IF(AND(B603&lt;&gt;"",C603&lt;&gt;""),"N/T","")</f>
        <v/>
      </c>
      <c r="E603" s="73" t="str">
        <f aca="false">IF(D603&lt;&gt;"",IF(AND(B603&lt;&gt;"",C603&lt;&gt;""),"","ERR"),"")</f>
        <v/>
      </c>
      <c r="F603" s="16"/>
      <c r="G603" s="16"/>
      <c r="H603" s="16"/>
      <c r="I603" s="16"/>
      <c r="J603" s="16"/>
      <c r="K603" s="16"/>
      <c r="L603" s="16"/>
      <c r="M603" s="16"/>
      <c r="N603" s="16"/>
      <c r="O603" s="16"/>
      <c r="P603" s="16"/>
      <c r="Q603" s="16"/>
      <c r="R603" s="16"/>
      <c r="S603" s="16"/>
      <c r="T603" s="16"/>
      <c r="U603" s="16"/>
      <c r="V603" s="16"/>
      <c r="W603" s="16"/>
      <c r="X603" s="16"/>
      <c r="Y603" s="16"/>
    </row>
    <row r="604" customFormat="false" ht="14" hidden="false" customHeight="true" outlineLevel="0" collapsed="false">
      <c r="B604" s="98" t="str">
        <f aca="false">IF( ISBLANK('03.Muestra'!$C23),"",'03.Muestra'!$C23)</f>
        <v/>
      </c>
      <c r="C604" s="98" t="str">
        <f aca="false">IF( ISBLANK('03.Muestra'!$E23),"",'03.Muestra'!$E23)</f>
        <v/>
      </c>
      <c r="D604" s="99" t="str">
        <f aca="false">IF(AND(B604&lt;&gt;"",C604&lt;&gt;""),"N/T","")</f>
        <v/>
      </c>
      <c r="E604" s="73" t="str">
        <f aca="false">IF(D604&lt;&gt;"",IF(AND(B604&lt;&gt;"",C604&lt;&gt;""),"","ERR"),"")</f>
        <v/>
      </c>
      <c r="F604" s="16"/>
      <c r="G604" s="16"/>
      <c r="H604" s="16"/>
      <c r="I604" s="16"/>
      <c r="J604" s="16"/>
      <c r="K604" s="16"/>
      <c r="L604" s="16"/>
      <c r="M604" s="16"/>
      <c r="N604" s="16"/>
      <c r="O604" s="16"/>
      <c r="P604" s="16"/>
      <c r="Q604" s="16"/>
      <c r="R604" s="16"/>
      <c r="S604" s="16"/>
      <c r="T604" s="16"/>
      <c r="U604" s="16"/>
      <c r="V604" s="16"/>
      <c r="W604" s="16"/>
      <c r="X604" s="16"/>
      <c r="Y604" s="16"/>
    </row>
    <row r="605" customFormat="false" ht="14" hidden="false" customHeight="true" outlineLevel="0" collapsed="false">
      <c r="B605" s="98" t="str">
        <f aca="false">IF( ISBLANK('03.Muestra'!$C24),"",'03.Muestra'!$C24)</f>
        <v/>
      </c>
      <c r="C605" s="98" t="str">
        <f aca="false">IF( ISBLANK('03.Muestra'!$E24),"",'03.Muestra'!$E24)</f>
        <v/>
      </c>
      <c r="D605" s="99" t="str">
        <f aca="false">IF(AND(B605&lt;&gt;"",C605&lt;&gt;""),"N/T","")</f>
        <v/>
      </c>
      <c r="E605" s="73" t="str">
        <f aca="false">IF(D605&lt;&gt;"",IF(AND(B605&lt;&gt;"",C605&lt;&gt;""),"","ERR"),"")</f>
        <v/>
      </c>
      <c r="F605" s="16"/>
      <c r="G605" s="16"/>
      <c r="H605" s="16"/>
      <c r="I605" s="16"/>
      <c r="J605" s="16"/>
      <c r="K605" s="16"/>
      <c r="L605" s="16"/>
      <c r="M605" s="16"/>
      <c r="N605" s="16"/>
      <c r="O605" s="16"/>
      <c r="P605" s="16"/>
      <c r="Q605" s="16"/>
      <c r="R605" s="16"/>
      <c r="S605" s="16"/>
      <c r="T605" s="16"/>
      <c r="U605" s="16"/>
      <c r="V605" s="16"/>
      <c r="W605" s="16"/>
      <c r="X605" s="16"/>
      <c r="Y605" s="16"/>
    </row>
    <row r="606" customFormat="false" ht="14" hidden="false" customHeight="true" outlineLevel="0" collapsed="false">
      <c r="B606" s="98" t="str">
        <f aca="false">IF( ISBLANK('03.Muestra'!$C25),"",'03.Muestra'!$C25)</f>
        <v/>
      </c>
      <c r="C606" s="98" t="str">
        <f aca="false">IF( ISBLANK('03.Muestra'!$E25),"",'03.Muestra'!$E25)</f>
        <v/>
      </c>
      <c r="D606" s="99" t="str">
        <f aca="false">IF(AND(B606&lt;&gt;"",C606&lt;&gt;""),"N/T","")</f>
        <v/>
      </c>
      <c r="E606" s="73" t="str">
        <f aca="false">IF(D606&lt;&gt;"",IF(AND(B606&lt;&gt;"",C606&lt;&gt;""),"","ERR"),"")</f>
        <v/>
      </c>
      <c r="F606" s="16"/>
      <c r="G606" s="16"/>
      <c r="H606" s="16"/>
      <c r="I606" s="16"/>
      <c r="J606" s="16"/>
      <c r="K606" s="16"/>
      <c r="L606" s="16"/>
      <c r="M606" s="16"/>
      <c r="N606" s="16"/>
      <c r="O606" s="16"/>
      <c r="P606" s="16"/>
      <c r="Q606" s="16"/>
      <c r="R606" s="16"/>
      <c r="S606" s="16"/>
      <c r="T606" s="16"/>
      <c r="U606" s="16"/>
      <c r="V606" s="16"/>
      <c r="W606" s="16"/>
      <c r="X606" s="16"/>
      <c r="Y606" s="16"/>
    </row>
    <row r="607" customFormat="false" ht="14" hidden="false" customHeight="true" outlineLevel="0" collapsed="false">
      <c r="B607" s="98" t="str">
        <f aca="false">IF( ISBLANK('03.Muestra'!$C26),"",'03.Muestra'!$C26)</f>
        <v/>
      </c>
      <c r="C607" s="98" t="str">
        <f aca="false">IF( ISBLANK('03.Muestra'!$E26),"",'03.Muestra'!$E26)</f>
        <v/>
      </c>
      <c r="D607" s="99" t="str">
        <f aca="false">IF(AND(B607&lt;&gt;"",C607&lt;&gt;""),"N/T","")</f>
        <v/>
      </c>
      <c r="E607" s="73" t="str">
        <f aca="false">IF(D607&lt;&gt;"",IF(AND(B607&lt;&gt;"",C607&lt;&gt;""),"","ERR"),"")</f>
        <v/>
      </c>
      <c r="F607" s="16"/>
      <c r="G607" s="16"/>
      <c r="H607" s="16"/>
      <c r="I607" s="16"/>
      <c r="J607" s="16"/>
      <c r="K607" s="16"/>
      <c r="L607" s="16"/>
      <c r="M607" s="16"/>
      <c r="N607" s="16"/>
      <c r="O607" s="16"/>
      <c r="P607" s="16"/>
      <c r="Q607" s="16"/>
      <c r="R607" s="16"/>
      <c r="S607" s="16"/>
      <c r="T607" s="16"/>
      <c r="U607" s="16"/>
      <c r="V607" s="16"/>
      <c r="W607" s="16"/>
      <c r="X607" s="16"/>
      <c r="Y607" s="16"/>
    </row>
    <row r="608" customFormat="false" ht="14" hidden="false" customHeight="true" outlineLevel="0" collapsed="false">
      <c r="B608" s="98" t="str">
        <f aca="false">IF( ISBLANK('03.Muestra'!$C27),"",'03.Muestra'!$C27)</f>
        <v/>
      </c>
      <c r="C608" s="98" t="str">
        <f aca="false">IF( ISBLANK('03.Muestra'!$E27),"",'03.Muestra'!$E27)</f>
        <v/>
      </c>
      <c r="D608" s="99" t="str">
        <f aca="false">IF(AND(B608&lt;&gt;"",C608&lt;&gt;""),"N/T","")</f>
        <v/>
      </c>
      <c r="E608" s="73" t="str">
        <f aca="false">IF(D608&lt;&gt;"",IF(AND(B608&lt;&gt;"",C608&lt;&gt;""),"","ERR"),"")</f>
        <v/>
      </c>
      <c r="F608" s="16"/>
      <c r="G608" s="16"/>
      <c r="H608" s="16"/>
      <c r="I608" s="16"/>
      <c r="J608" s="16"/>
      <c r="K608" s="16"/>
      <c r="L608" s="16"/>
      <c r="M608" s="16"/>
      <c r="N608" s="16"/>
      <c r="O608" s="16"/>
      <c r="P608" s="16"/>
      <c r="Q608" s="16"/>
      <c r="R608" s="16"/>
      <c r="S608" s="16"/>
      <c r="T608" s="16"/>
      <c r="U608" s="16"/>
      <c r="V608" s="16"/>
      <c r="W608" s="16"/>
      <c r="X608" s="16"/>
      <c r="Y608" s="16"/>
    </row>
    <row r="609" customFormat="false" ht="14" hidden="false" customHeight="true" outlineLevel="0" collapsed="false">
      <c r="B609" s="98" t="str">
        <f aca="false">IF( ISBLANK('03.Muestra'!$C28),"",'03.Muestra'!$C28)</f>
        <v/>
      </c>
      <c r="C609" s="98" t="str">
        <f aca="false">IF( ISBLANK('03.Muestra'!$E28),"",'03.Muestra'!$E28)</f>
        <v/>
      </c>
      <c r="D609" s="99" t="str">
        <f aca="false">IF(AND(B609&lt;&gt;"",C609&lt;&gt;""),"N/T","")</f>
        <v/>
      </c>
      <c r="E609" s="73" t="str">
        <f aca="false">IF(D609&lt;&gt;"",IF(AND(B609&lt;&gt;"",C609&lt;&gt;""),"","ERR"),"")</f>
        <v/>
      </c>
      <c r="F609" s="16"/>
      <c r="G609" s="16"/>
      <c r="H609" s="16"/>
      <c r="I609" s="16"/>
      <c r="J609" s="16"/>
      <c r="K609" s="16"/>
      <c r="L609" s="16"/>
      <c r="M609" s="16"/>
      <c r="N609" s="16"/>
      <c r="O609" s="16"/>
      <c r="P609" s="16"/>
      <c r="Q609" s="16"/>
      <c r="R609" s="16"/>
      <c r="S609" s="16"/>
      <c r="T609" s="16"/>
      <c r="U609" s="16"/>
      <c r="V609" s="16"/>
      <c r="W609" s="16"/>
      <c r="X609" s="16"/>
      <c r="Y609" s="16"/>
    </row>
    <row r="610" customFormat="false" ht="14" hidden="false" customHeight="true" outlineLevel="0" collapsed="false">
      <c r="B610" s="98" t="str">
        <f aca="false">IF( ISBLANK('03.Muestra'!$C29),"",'03.Muestra'!$C29)</f>
        <v/>
      </c>
      <c r="C610" s="98" t="str">
        <f aca="false">IF( ISBLANK('03.Muestra'!$E29),"",'03.Muestra'!$E29)</f>
        <v/>
      </c>
      <c r="D610" s="99" t="str">
        <f aca="false">IF(AND(B610&lt;&gt;"",C610&lt;&gt;""),"N/T","")</f>
        <v/>
      </c>
      <c r="E610" s="73" t="str">
        <f aca="false">IF(D610&lt;&gt;"",IF(AND(B610&lt;&gt;"",C610&lt;&gt;""),"","ERR"),"")</f>
        <v/>
      </c>
      <c r="F610" s="16"/>
      <c r="G610" s="16"/>
      <c r="H610" s="16"/>
      <c r="I610" s="16"/>
      <c r="J610" s="16"/>
      <c r="K610" s="16"/>
      <c r="L610" s="16"/>
      <c r="M610" s="16"/>
      <c r="N610" s="16"/>
      <c r="O610" s="16"/>
      <c r="P610" s="16"/>
      <c r="Q610" s="16"/>
      <c r="R610" s="16"/>
      <c r="S610" s="16"/>
      <c r="T610" s="16"/>
      <c r="U610" s="16"/>
      <c r="V610" s="16"/>
      <c r="W610" s="16"/>
      <c r="X610" s="16"/>
      <c r="Y610" s="16"/>
    </row>
    <row r="611" customFormat="false" ht="14" hidden="false" customHeight="true" outlineLevel="0" collapsed="false">
      <c r="B611" s="98" t="str">
        <f aca="false">IF( ISBLANK('03.Muestra'!$C30),"",'03.Muestra'!$C30)</f>
        <v/>
      </c>
      <c r="C611" s="98" t="str">
        <f aca="false">IF( ISBLANK('03.Muestra'!$E30),"",'03.Muestra'!$E30)</f>
        <v/>
      </c>
      <c r="D611" s="99" t="str">
        <f aca="false">IF(AND(B611&lt;&gt;"",C611&lt;&gt;""),"N/T","")</f>
        <v/>
      </c>
      <c r="E611" s="73" t="str">
        <f aca="false">IF(D611&lt;&gt;"",IF(AND(B611&lt;&gt;"",C611&lt;&gt;""),"","ERR"),"")</f>
        <v/>
      </c>
      <c r="F611" s="16"/>
      <c r="G611" s="16"/>
      <c r="H611" s="16"/>
      <c r="I611" s="16"/>
      <c r="J611" s="16"/>
      <c r="K611" s="16"/>
      <c r="L611" s="16"/>
      <c r="M611" s="16"/>
      <c r="N611" s="16"/>
      <c r="O611" s="16"/>
      <c r="P611" s="16"/>
      <c r="Q611" s="16"/>
      <c r="R611" s="16"/>
      <c r="S611" s="16"/>
      <c r="T611" s="16"/>
      <c r="U611" s="16"/>
      <c r="V611" s="16"/>
      <c r="W611" s="16"/>
      <c r="X611" s="16"/>
      <c r="Y611" s="16"/>
    </row>
    <row r="612" customFormat="false" ht="12" hidden="false" customHeight="true" outlineLevel="0" collapsed="false">
      <c r="B612" s="98" t="str">
        <f aca="false">IF( ISBLANK('03.Muestra'!$C31),"",'03.Muestra'!$C31)</f>
        <v/>
      </c>
      <c r="C612" s="98" t="str">
        <f aca="false">IF( ISBLANK('03.Muestra'!$E31),"",'03.Muestra'!$E31)</f>
        <v/>
      </c>
      <c r="D612" s="99" t="str">
        <f aca="false">IF(AND(B612&lt;&gt;"",C612&lt;&gt;""),"N/T","")</f>
        <v/>
      </c>
      <c r="E612" s="73" t="str">
        <f aca="false">IF(D612&lt;&gt;"",IF(AND(B612&lt;&gt;"",C612&lt;&gt;""),"","ERR"),"")</f>
        <v/>
      </c>
      <c r="F612" s="16"/>
      <c r="G612" s="16"/>
      <c r="H612" s="16"/>
      <c r="I612" s="16"/>
      <c r="J612" s="16"/>
      <c r="K612" s="16"/>
      <c r="L612" s="16"/>
      <c r="M612" s="16"/>
      <c r="N612" s="16"/>
      <c r="O612" s="16"/>
      <c r="P612" s="16"/>
      <c r="Q612" s="16"/>
      <c r="R612" s="16"/>
      <c r="S612" s="16"/>
      <c r="T612" s="16"/>
      <c r="U612" s="16"/>
      <c r="V612" s="16"/>
      <c r="W612" s="16"/>
      <c r="X612" s="16"/>
      <c r="Y612" s="16"/>
    </row>
    <row r="613" customFormat="false" ht="12" hidden="false" customHeight="true" outlineLevel="0" collapsed="false">
      <c r="B613" s="98" t="str">
        <f aca="false">IF( ISBLANK('03.Muestra'!$C32),"",'03.Muestra'!$C32)</f>
        <v/>
      </c>
      <c r="C613" s="98" t="str">
        <f aca="false">IF( ISBLANK('03.Muestra'!$E32),"",'03.Muestra'!$E32)</f>
        <v/>
      </c>
      <c r="D613" s="99" t="str">
        <f aca="false">IF(AND(B613&lt;&gt;"",C613&lt;&gt;""),"N/T","")</f>
        <v/>
      </c>
      <c r="E613" s="73" t="str">
        <f aca="false">IF(D613&lt;&gt;"",IF(AND(B613&lt;&gt;"",C613&lt;&gt;""),"","ERR"),"")</f>
        <v/>
      </c>
      <c r="F613" s="16"/>
      <c r="G613" s="16"/>
      <c r="H613" s="16"/>
      <c r="I613" s="16"/>
      <c r="J613" s="16"/>
      <c r="K613" s="16"/>
      <c r="L613" s="16"/>
      <c r="M613" s="16"/>
      <c r="N613" s="16"/>
      <c r="O613" s="16"/>
      <c r="P613" s="16"/>
      <c r="Q613" s="16"/>
      <c r="R613" s="16"/>
      <c r="S613" s="16"/>
      <c r="T613" s="16"/>
      <c r="U613" s="16"/>
      <c r="V613" s="16"/>
      <c r="W613" s="16"/>
      <c r="X613" s="16"/>
      <c r="Y613" s="16"/>
    </row>
    <row r="614" customFormat="false" ht="12" hidden="false" customHeight="true" outlineLevel="0" collapsed="false">
      <c r="B614" s="98" t="str">
        <f aca="false">IF( ISBLANK('03.Muestra'!$C33),"",'03.Muestra'!$C33)</f>
        <v/>
      </c>
      <c r="C614" s="98" t="str">
        <f aca="false">IF( ISBLANK('03.Muestra'!$E33),"",'03.Muestra'!$E33)</f>
        <v/>
      </c>
      <c r="D614" s="99" t="str">
        <f aca="false">IF(AND(B614&lt;&gt;"",C614&lt;&gt;""),"N/T","")</f>
        <v/>
      </c>
      <c r="E614" s="73" t="str">
        <f aca="false">IF(D614&lt;&gt;"",IF(AND(B614&lt;&gt;"",C614&lt;&gt;""),"","ERR"),"")</f>
        <v/>
      </c>
      <c r="F614" s="16"/>
      <c r="G614" s="16"/>
      <c r="H614" s="16"/>
      <c r="I614" s="16"/>
      <c r="J614" s="16"/>
      <c r="K614" s="16"/>
      <c r="L614" s="16"/>
      <c r="M614" s="16"/>
      <c r="N614" s="16"/>
      <c r="O614" s="16"/>
      <c r="P614" s="16"/>
      <c r="Q614" s="16"/>
      <c r="R614" s="16"/>
      <c r="S614" s="16"/>
      <c r="T614" s="16"/>
      <c r="U614" s="16"/>
      <c r="V614" s="16"/>
      <c r="W614" s="16"/>
      <c r="X614" s="16"/>
      <c r="Y614" s="16"/>
    </row>
    <row r="615" customFormat="false" ht="12" hidden="false" customHeight="true" outlineLevel="0" collapsed="false">
      <c r="B615" s="98" t="str">
        <f aca="false">IF( ISBLANK('03.Muestra'!$C34),"",'03.Muestra'!$C34)</f>
        <v/>
      </c>
      <c r="C615" s="98" t="str">
        <f aca="false">IF( ISBLANK('03.Muestra'!$E34),"",'03.Muestra'!$E34)</f>
        <v/>
      </c>
      <c r="D615" s="99" t="str">
        <f aca="false">IF(AND(B615&lt;&gt;"",C615&lt;&gt;""),"N/T","")</f>
        <v/>
      </c>
      <c r="E615" s="73" t="str">
        <f aca="false">IF(D615&lt;&gt;"",IF(AND(B615&lt;&gt;"",C615&lt;&gt;""),"","ERR"),"")</f>
        <v/>
      </c>
      <c r="F615" s="16"/>
      <c r="G615" s="16"/>
      <c r="H615" s="16"/>
      <c r="I615" s="16"/>
      <c r="J615" s="16"/>
      <c r="K615" s="16"/>
      <c r="L615" s="16"/>
      <c r="M615" s="16"/>
      <c r="N615" s="16"/>
      <c r="O615" s="16"/>
      <c r="P615" s="16"/>
      <c r="Q615" s="16"/>
      <c r="R615" s="16"/>
      <c r="S615" s="16"/>
      <c r="T615" s="16"/>
      <c r="U615" s="16"/>
      <c r="V615" s="16"/>
      <c r="W615" s="16"/>
      <c r="X615" s="16"/>
      <c r="Y615" s="16"/>
    </row>
    <row r="616" customFormat="false" ht="12" hidden="false" customHeight="true" outlineLevel="0" collapsed="false">
      <c r="B616" s="98" t="str">
        <f aca="false">IF( ISBLANK('03.Muestra'!$C35),"",'03.Muestra'!$C35)</f>
        <v/>
      </c>
      <c r="C616" s="98" t="str">
        <f aca="false">IF( ISBLANK('03.Muestra'!$E35),"",'03.Muestra'!$E35)</f>
        <v/>
      </c>
      <c r="D616" s="99" t="str">
        <f aca="false">IF(AND(B616&lt;&gt;"",C616&lt;&gt;""),"N/T","")</f>
        <v/>
      </c>
      <c r="E616" s="73" t="str">
        <f aca="false">IF(D616&lt;&gt;"",IF(AND(B616&lt;&gt;"",C616&lt;&gt;""),"","ERR"),"")</f>
        <v/>
      </c>
      <c r="F616" s="0"/>
      <c r="G616" s="16"/>
      <c r="H616" s="16"/>
      <c r="I616" s="16"/>
      <c r="J616" s="16"/>
      <c r="K616" s="16"/>
      <c r="L616" s="16"/>
      <c r="M616" s="16"/>
      <c r="N616" s="16"/>
      <c r="O616" s="16"/>
      <c r="P616" s="16"/>
      <c r="Q616" s="16"/>
      <c r="R616" s="16"/>
      <c r="S616" s="16"/>
      <c r="T616" s="16"/>
      <c r="U616" s="16"/>
      <c r="V616" s="16"/>
      <c r="W616" s="16"/>
      <c r="X616" s="16"/>
      <c r="Y616" s="16"/>
    </row>
    <row r="617" customFormat="false" ht="12" hidden="false" customHeight="true" outlineLevel="0" collapsed="false">
      <c r="B617" s="98" t="str">
        <f aca="false">IF( ISBLANK('03.Muestra'!$C36),"",'03.Muestra'!$C36)</f>
        <v/>
      </c>
      <c r="C617" s="98" t="str">
        <f aca="false">IF( ISBLANK('03.Muestra'!$E36),"",'03.Muestra'!$E36)</f>
        <v/>
      </c>
      <c r="D617" s="99" t="str">
        <f aca="false">IF(AND(B617&lt;&gt;"",C617&lt;&gt;""),"N/T","")</f>
        <v/>
      </c>
      <c r="E617" s="73" t="str">
        <f aca="false">IF(D617&lt;&gt;"",IF(AND(B617&lt;&gt;"",C617&lt;&gt;""),"","ERR"),"")</f>
        <v/>
      </c>
      <c r="F617" s="111"/>
      <c r="G617" s="16"/>
      <c r="H617" s="16"/>
      <c r="I617" s="16"/>
      <c r="J617" s="16"/>
      <c r="K617" s="16"/>
      <c r="L617" s="16"/>
      <c r="M617" s="16"/>
      <c r="N617" s="16"/>
      <c r="O617" s="16"/>
      <c r="P617" s="16"/>
      <c r="Q617" s="16"/>
      <c r="R617" s="16"/>
      <c r="S617" s="16"/>
      <c r="T617" s="16"/>
      <c r="U617" s="16"/>
      <c r="V617" s="16"/>
      <c r="W617" s="16"/>
      <c r="X617" s="16"/>
      <c r="Y617" s="16"/>
    </row>
    <row r="618" customFormat="false" ht="12" hidden="false" customHeight="true" outlineLevel="0" collapsed="false">
      <c r="B618" s="98" t="str">
        <f aca="false">IF( ISBLANK('03.Muestra'!$C37),"",'03.Muestra'!$C37)</f>
        <v/>
      </c>
      <c r="C618" s="98" t="str">
        <f aca="false">IF( ISBLANK('03.Muestra'!$E37),"",'03.Muestra'!$E37)</f>
        <v/>
      </c>
      <c r="D618" s="99" t="str">
        <f aca="false">IF(AND(B618&lt;&gt;"",C618&lt;&gt;""),"N/T","")</f>
        <v/>
      </c>
      <c r="E618" s="73" t="str">
        <f aca="false">IF(D618&lt;&gt;"",IF(AND(B618&lt;&gt;"",C618&lt;&gt;""),"","ERR"),"")</f>
        <v/>
      </c>
      <c r="F618" s="111"/>
      <c r="G618" s="16"/>
      <c r="H618" s="16"/>
      <c r="I618" s="16"/>
      <c r="J618" s="16"/>
      <c r="K618" s="16"/>
      <c r="L618" s="16"/>
      <c r="M618" s="16"/>
      <c r="N618" s="16"/>
      <c r="O618" s="16"/>
      <c r="P618" s="16"/>
      <c r="Q618" s="16"/>
      <c r="R618" s="16"/>
      <c r="S618" s="16"/>
      <c r="T618" s="16"/>
      <c r="U618" s="16"/>
      <c r="V618" s="16"/>
      <c r="W618" s="16"/>
      <c r="X618" s="16"/>
      <c r="Y618" s="16"/>
    </row>
    <row r="619" customFormat="false" ht="12" hidden="false" customHeight="true" outlineLevel="0" collapsed="false">
      <c r="B619" s="98" t="str">
        <f aca="false">IF( ISBLANK('03.Muestra'!$C38),"",'03.Muestra'!$C38)</f>
        <v/>
      </c>
      <c r="C619" s="98" t="str">
        <f aca="false">IF( ISBLANK('03.Muestra'!$E38),"",'03.Muestra'!$E38)</f>
        <v/>
      </c>
      <c r="D619" s="99" t="str">
        <f aca="false">IF(AND(B619&lt;&gt;"",C619&lt;&gt;""),"N/T","")</f>
        <v/>
      </c>
      <c r="E619" s="73" t="str">
        <f aca="false">IF(D619&lt;&gt;"",IF(AND(B619&lt;&gt;"",C619&lt;&gt;""),"","ERR"),"")</f>
        <v/>
      </c>
      <c r="F619" s="111"/>
      <c r="G619" s="16"/>
      <c r="H619" s="16"/>
      <c r="I619" s="16"/>
      <c r="J619" s="16"/>
      <c r="K619" s="16"/>
      <c r="L619" s="16"/>
      <c r="M619" s="16"/>
      <c r="N619" s="16"/>
      <c r="O619" s="16"/>
      <c r="P619" s="16"/>
      <c r="Q619" s="16"/>
      <c r="R619" s="16"/>
      <c r="S619" s="16"/>
      <c r="T619" s="16"/>
      <c r="U619" s="16"/>
      <c r="V619" s="16"/>
      <c r="W619" s="16"/>
      <c r="X619" s="16"/>
      <c r="Y619" s="16"/>
    </row>
    <row r="620" customFormat="false" ht="12" hidden="false" customHeight="true" outlineLevel="0" collapsed="false">
      <c r="B620" s="98" t="str">
        <f aca="false">IF( ISBLANK('03.Muestra'!$C39),"",'03.Muestra'!$C39)</f>
        <v/>
      </c>
      <c r="C620" s="98" t="str">
        <f aca="false">IF( ISBLANK('03.Muestra'!$E39),"",'03.Muestra'!$E39)</f>
        <v/>
      </c>
      <c r="D620" s="99" t="str">
        <f aca="false">IF(AND(B620&lt;&gt;"",C620&lt;&gt;""),"N/T","")</f>
        <v/>
      </c>
      <c r="E620" s="73" t="str">
        <f aca="false">IF(D620&lt;&gt;"",IF(AND(B620&lt;&gt;"",C620&lt;&gt;""),"","ERR"),"")</f>
        <v/>
      </c>
      <c r="F620" s="111"/>
      <c r="G620" s="16"/>
      <c r="H620" s="16"/>
      <c r="I620" s="16"/>
      <c r="J620" s="16"/>
      <c r="K620" s="16"/>
      <c r="L620" s="16"/>
      <c r="M620" s="16"/>
      <c r="N620" s="16"/>
      <c r="O620" s="16"/>
      <c r="P620" s="16"/>
      <c r="Q620" s="16"/>
      <c r="R620" s="16"/>
      <c r="S620" s="16"/>
      <c r="T620" s="16"/>
      <c r="U620" s="16"/>
      <c r="V620" s="16"/>
      <c r="W620" s="16"/>
      <c r="X620" s="16"/>
      <c r="Y620" s="16"/>
    </row>
    <row r="621" customFormat="false" ht="12" hidden="false" customHeight="true" outlineLevel="0" collapsed="false">
      <c r="B621" s="98" t="str">
        <f aca="false">IF( ISBLANK('03.Muestra'!$C40),"",'03.Muestra'!$C40)</f>
        <v/>
      </c>
      <c r="C621" s="98" t="str">
        <f aca="false">IF( ISBLANK('03.Muestra'!$E40),"",'03.Muestra'!$E40)</f>
        <v/>
      </c>
      <c r="D621" s="99" t="str">
        <f aca="false">IF(AND(B621&lt;&gt;"",C621&lt;&gt;""),"N/T","")</f>
        <v/>
      </c>
      <c r="E621" s="73" t="str">
        <f aca="false">IF(D621&lt;&gt;"",IF(AND(B621&lt;&gt;"",C621&lt;&gt;""),"","ERR"),"")</f>
        <v/>
      </c>
      <c r="F621" s="111"/>
      <c r="G621" s="16"/>
      <c r="H621" s="16"/>
      <c r="I621" s="16"/>
      <c r="J621" s="16"/>
      <c r="K621" s="16"/>
      <c r="L621" s="16"/>
      <c r="M621" s="16"/>
      <c r="N621" s="16"/>
      <c r="O621" s="16"/>
      <c r="P621" s="16"/>
      <c r="Q621" s="16"/>
      <c r="R621" s="16"/>
      <c r="S621" s="16"/>
      <c r="T621" s="16"/>
      <c r="U621" s="16"/>
      <c r="V621" s="16"/>
      <c r="W621" s="16"/>
      <c r="X621" s="16"/>
      <c r="Y621" s="16"/>
    </row>
    <row r="622" customFormat="false" ht="12" hidden="false" customHeight="true" outlineLevel="0" collapsed="false">
      <c r="B622" s="98" t="str">
        <f aca="false">IF( ISBLANK('03.Muestra'!$C41),"",'03.Muestra'!$C41)</f>
        <v/>
      </c>
      <c r="C622" s="98" t="str">
        <f aca="false">IF( ISBLANK('03.Muestra'!$E41),"",'03.Muestra'!$E41)</f>
        <v/>
      </c>
      <c r="D622" s="99" t="str">
        <f aca="false">IF(AND(B622&lt;&gt;"",C622&lt;&gt;""),"N/T","")</f>
        <v/>
      </c>
      <c r="E622" s="73" t="str">
        <f aca="false">IF(D622&lt;&gt;"",IF(AND(B622&lt;&gt;"",C622&lt;&gt;""),"","ERR"),"")</f>
        <v/>
      </c>
      <c r="F622" s="111"/>
      <c r="G622" s="16"/>
      <c r="H622" s="16"/>
      <c r="I622" s="16"/>
      <c r="J622" s="16"/>
      <c r="K622" s="16"/>
      <c r="L622" s="16"/>
      <c r="M622" s="16"/>
      <c r="N622" s="16"/>
      <c r="O622" s="16"/>
      <c r="P622" s="16"/>
      <c r="Q622" s="16"/>
      <c r="R622" s="16"/>
      <c r="S622" s="16"/>
      <c r="T622" s="16"/>
      <c r="U622" s="16"/>
      <c r="V622" s="16"/>
      <c r="W622" s="16"/>
      <c r="X622" s="16"/>
      <c r="Y622" s="16"/>
    </row>
    <row r="623" customFormat="false" ht="12" hidden="false" customHeight="true" outlineLevel="0" collapsed="false">
      <c r="B623" s="98" t="str">
        <f aca="false">IF( ISBLANK('03.Muestra'!$C42),"",'03.Muestra'!$C42)</f>
        <v/>
      </c>
      <c r="C623" s="98" t="str">
        <f aca="false">IF( ISBLANK('03.Muestra'!$E42),"",'03.Muestra'!$E42)</f>
        <v/>
      </c>
      <c r="D623" s="99" t="str">
        <f aca="false">IF(AND(B623&lt;&gt;"",C623&lt;&gt;""),"N/T","")</f>
        <v/>
      </c>
      <c r="E623" s="73" t="str">
        <f aca="false">IF(D623&lt;&gt;"",IF(AND(B623&lt;&gt;"",C623&lt;&gt;""),"","ERR"),"")</f>
        <v/>
      </c>
      <c r="F623" s="16"/>
      <c r="G623" s="16"/>
      <c r="H623" s="16"/>
      <c r="I623" s="16"/>
      <c r="J623" s="16"/>
      <c r="K623" s="16"/>
      <c r="L623" s="16"/>
      <c r="M623" s="16"/>
      <c r="N623" s="16"/>
      <c r="O623" s="16"/>
      <c r="P623" s="16"/>
      <c r="Q623" s="16"/>
      <c r="R623" s="16"/>
      <c r="S623" s="16"/>
      <c r="T623" s="16"/>
      <c r="U623" s="16"/>
      <c r="V623" s="16"/>
      <c r="W623" s="16"/>
      <c r="X623" s="16"/>
      <c r="Y623" s="16"/>
    </row>
    <row r="624" customFormat="false" ht="12" hidden="false" customHeight="true" outlineLevel="0" collapsed="false">
      <c r="B624" s="16"/>
      <c r="C624" s="16"/>
      <c r="D624" s="73"/>
      <c r="E624" s="73"/>
      <c r="F624" s="16"/>
      <c r="G624" s="16"/>
      <c r="H624" s="16"/>
      <c r="I624" s="16"/>
      <c r="J624" s="16"/>
      <c r="K624" s="16"/>
      <c r="L624" s="16"/>
      <c r="M624" s="16"/>
      <c r="N624" s="16"/>
      <c r="O624" s="16"/>
      <c r="P624" s="16"/>
      <c r="Q624" s="16"/>
      <c r="R624" s="16"/>
      <c r="S624" s="16"/>
      <c r="T624" s="16"/>
      <c r="U624" s="16"/>
      <c r="V624" s="16"/>
      <c r="W624" s="16"/>
      <c r="X624" s="16"/>
      <c r="Y624" s="16"/>
    </row>
    <row r="625" customFormat="false" ht="12" hidden="false" customHeight="true" outlineLevel="0" collapsed="false">
      <c r="B625" s="16"/>
      <c r="C625" s="16"/>
      <c r="D625" s="73"/>
      <c r="E625" s="94"/>
      <c r="F625" s="16"/>
      <c r="G625" s="16"/>
      <c r="H625" s="16"/>
      <c r="I625" s="16"/>
      <c r="J625" s="16"/>
      <c r="K625" s="16"/>
      <c r="L625" s="16"/>
      <c r="M625" s="16"/>
      <c r="N625" s="16"/>
      <c r="O625" s="16"/>
      <c r="P625" s="16"/>
      <c r="Q625" s="16"/>
      <c r="R625" s="16"/>
      <c r="S625" s="16"/>
      <c r="T625" s="16"/>
      <c r="U625" s="16"/>
      <c r="V625" s="16"/>
      <c r="W625" s="16"/>
      <c r="X625" s="16"/>
      <c r="Y625" s="16"/>
    </row>
    <row r="626" customFormat="false" ht="32.25" hidden="false" customHeight="true" outlineLevel="0" collapsed="false">
      <c r="B626" s="112" t="s">
        <v>140</v>
      </c>
      <c r="C626" s="96" t="s">
        <v>169</v>
      </c>
      <c r="D626" s="97" t="s">
        <v>147</v>
      </c>
      <c r="E626" s="110"/>
      <c r="F626" s="0"/>
      <c r="G626" s="0"/>
      <c r="H626" s="0"/>
      <c r="I626" s="0"/>
      <c r="J626" s="0"/>
      <c r="K626" s="16"/>
      <c r="L626" s="16"/>
      <c r="M626" s="16"/>
      <c r="N626" s="16"/>
      <c r="O626" s="16"/>
      <c r="P626" s="16"/>
      <c r="Q626" s="16"/>
      <c r="R626" s="16"/>
      <c r="S626" s="16"/>
      <c r="T626" s="16"/>
      <c r="U626" s="16"/>
      <c r="V626" s="16"/>
      <c r="W626" s="16"/>
      <c r="X626" s="16"/>
      <c r="Y626" s="16"/>
    </row>
    <row r="627" customFormat="false" ht="12" hidden="false" customHeight="true" outlineLevel="0" collapsed="false">
      <c r="B627" s="98" t="str">
        <f aca="false">IF( ISBLANK('03.Muestra'!$C8),"",'03.Muestra'!$C8)</f>
        <v>Servicio Canario de Salud</v>
      </c>
      <c r="C627" s="98" t="str">
        <f aca="false">IF( ISBLANK('03.Muestra'!$E8),"",'03.Muestra'!$E8)</f>
        <v>https://www3.gobiernodecanarias.org/sanidad/scs/</v>
      </c>
      <c r="D627" s="99" t="s">
        <v>138</v>
      </c>
      <c r="E627" s="73" t="str">
        <f aca="false">IF(D627&lt;&gt;"",IF(AND(B627&lt;&gt;"",C627&lt;&gt;""),"","ERR"),"")</f>
        <v/>
      </c>
      <c r="F627" s="100" t="str">
        <f aca="false" t="array" ref="F627:J627">TRANSPOSE('DATA - Oculta'!$U$9:$U$13)</f>
        <v>N/T</v>
      </c>
      <c r="G627" s="101" t="str">
        <v>N/D</v>
      </c>
      <c r="H627" s="102" t="str">
        <v>N/A</v>
      </c>
      <c r="I627" s="103" t="str">
        <v>Falla</v>
      </c>
      <c r="J627" s="104" t="str">
        <v>Pasa</v>
      </c>
      <c r="K627" s="105" t="s">
        <v>145</v>
      </c>
      <c r="L627" s="16"/>
      <c r="M627" s="16"/>
      <c r="N627" s="16"/>
      <c r="O627" s="16"/>
      <c r="P627" s="16"/>
      <c r="Q627" s="16"/>
      <c r="R627" s="16"/>
      <c r="S627" s="16"/>
      <c r="T627" s="16"/>
      <c r="U627" s="16"/>
      <c r="V627" s="16"/>
      <c r="W627" s="16"/>
      <c r="X627" s="16"/>
      <c r="Y627" s="16"/>
    </row>
    <row r="628" customFormat="false" ht="12" hidden="false" customHeight="true" outlineLevel="0" collapsed="false">
      <c r="B628" s="98" t="str">
        <f aca="false">IF( ISBLANK('03.Muestra'!$C9),"",'03.Muestra'!$C9)</f>
        <v>Profesionales</v>
      </c>
      <c r="C628" s="98" t="str">
        <f aca="false">IF( ISBLANK('03.Muestra'!$E9),"",'03.Muestra'!$E9)</f>
        <v>https://www3.gobiernodecanarias.org/sanidad/scs/tematica.jsp?idCarpeta=381a58ec-a15a-11e9-a502-d7333c007c29</v>
      </c>
      <c r="D628" s="99" t="s">
        <v>138</v>
      </c>
      <c r="E628" s="73" t="str">
        <f aca="false">IF(D628&lt;&gt;"",IF(AND(B628&lt;&gt;"",C628&lt;&gt;""),"","ERR"),"")</f>
        <v/>
      </c>
      <c r="F628" s="106" t="n">
        <f aca="true">COUNTIF($D627:INDIRECT("$D" &amp;  SUM(ROW()-1,'03.Muestra'!$D$45)-1),F627)</f>
        <v>0</v>
      </c>
      <c r="G628" s="106" t="n">
        <f aca="true">COUNTIF($D627:INDIRECT("$D" &amp;  SUM(ROW()-1,'03.Muestra'!$D$45)-1),G627)</f>
        <v>0</v>
      </c>
      <c r="H628" s="106" t="n">
        <f aca="true">COUNTIF($D627:INDIRECT("$D" &amp;  SUM(ROW()-1,'03.Muestra'!$D$45)-1),H627)</f>
        <v>0</v>
      </c>
      <c r="I628" s="106" t="n">
        <f aca="true">COUNTIF($D627:INDIRECT("$D" &amp;  SUM(ROW()-1,'03.Muestra'!$D$45)-1),I627)</f>
        <v>1</v>
      </c>
      <c r="J628" s="106" t="n">
        <f aca="true">COUNTIF($D627:INDIRECT("$D" &amp;  SUM(ROW()-1,'03.Muestra'!$D$45)-1),J627)</f>
        <v>9</v>
      </c>
      <c r="K628" s="106" t="n">
        <f aca="true">IF('03.Muestra'!$D$45=0,0,COUNTBLANK($D627:INDIRECT("$D" &amp;  SUM(ROW()-1,'03.Muestra'!$D$45)-1)))</f>
        <v>0</v>
      </c>
      <c r="L628" s="16"/>
      <c r="M628" s="16"/>
      <c r="N628" s="16"/>
      <c r="O628" s="16"/>
      <c r="P628" s="16"/>
      <c r="Q628" s="16"/>
      <c r="R628" s="16"/>
      <c r="S628" s="16"/>
      <c r="T628" s="16"/>
      <c r="U628" s="16"/>
      <c r="V628" s="16"/>
      <c r="W628" s="16"/>
      <c r="X628" s="16"/>
      <c r="Y628" s="16"/>
    </row>
    <row r="629" customFormat="false" ht="12" hidden="false" customHeight="true" outlineLevel="0" collapsed="false">
      <c r="B629" s="98" t="str">
        <f aca="false">IF( ISBLANK('03.Muestra'!$C10),"",'03.Muestra'!$C10)</f>
        <v>Vacunación frente Covid-19</v>
      </c>
      <c r="C629" s="98" t="str">
        <f aca="false">IF( ISBLANK('03.Muestra'!$E10),"",'03.Muestra'!$E10)</f>
        <v>https://www3.gobiernodecanarias.org/sanidad/scs/contenidoGenerico.jsp?idDocument=c6332147-5728-11eb-8a2c-c902a217e6a5&amp;idCarpeta=e01092c2-7d66-11ea-871d-cb574c2473a4</v>
      </c>
      <c r="D629" s="99" t="s">
        <v>138</v>
      </c>
      <c r="E629" s="73" t="str">
        <f aca="false">IF(D629&lt;&gt;"",IF(AND(B629&lt;&gt;"",C629&lt;&gt;""),"","ERR"),"")</f>
        <v/>
      </c>
      <c r="F629" s="0"/>
      <c r="G629" s="16"/>
      <c r="H629" s="16"/>
      <c r="I629" s="16"/>
      <c r="J629" s="16"/>
      <c r="K629" s="16"/>
      <c r="L629" s="16"/>
      <c r="M629" s="16"/>
      <c r="N629" s="16"/>
      <c r="O629" s="16"/>
      <c r="P629" s="16"/>
      <c r="Q629" s="16"/>
      <c r="R629" s="16"/>
      <c r="S629" s="16"/>
      <c r="T629" s="16"/>
      <c r="U629" s="16"/>
      <c r="V629" s="16"/>
      <c r="W629" s="16"/>
      <c r="X629" s="16"/>
      <c r="Y629" s="16"/>
    </row>
    <row r="630" customFormat="false" ht="12" hidden="false" customHeight="true" outlineLevel="0" collapsed="false">
      <c r="B630" s="98" t="str">
        <f aca="false">IF( ISBLANK('03.Muestra'!$C11),"",'03.Muestra'!$C11)</f>
        <v>SCS-Registro de centros</v>
      </c>
      <c r="C630" s="98" t="str">
        <f aca="false">IF( ISBLANK('03.Muestra'!$E11),"",'03.Muestra'!$E11)</f>
        <v>https://www3.gobiernodecanarias.org/sanidad/scs/RegistroCentros/DoLoad</v>
      </c>
      <c r="D630" s="99" t="s">
        <v>138</v>
      </c>
      <c r="E630" s="73" t="str">
        <f aca="false">IF(D630&lt;&gt;"",IF(AND(B630&lt;&gt;"",C630&lt;&gt;""),"","ERR"),"")</f>
        <v/>
      </c>
      <c r="F630" s="0"/>
      <c r="G630" s="16"/>
      <c r="H630" s="16"/>
      <c r="I630" s="16"/>
      <c r="J630" s="16"/>
      <c r="K630" s="16"/>
      <c r="L630" s="16"/>
      <c r="M630" s="16"/>
      <c r="N630" s="16"/>
      <c r="O630" s="16"/>
      <c r="P630" s="16"/>
      <c r="Q630" s="16"/>
      <c r="R630" s="16"/>
      <c r="S630" s="16"/>
      <c r="T630" s="16"/>
      <c r="U630" s="16"/>
      <c r="V630" s="16"/>
      <c r="W630" s="16"/>
      <c r="X630" s="16"/>
      <c r="Y630" s="16"/>
    </row>
    <row r="631" customFormat="false" ht="12" hidden="false" customHeight="true" outlineLevel="0" collapsed="false">
      <c r="B631" s="98" t="str">
        <f aca="false">IF( ISBLANK('03.Muestra'!$C12),"",'03.Muestra'!$C12)</f>
        <v>MiAutoTestCovid</v>
      </c>
      <c r="C631" s="98" t="str">
        <f aca="false">IF( ISBLANK('03.Muestra'!$E12),"",'03.Muestra'!$E12)</f>
        <v>https://www3.gobiernodecanarias.org/sanidad/scs/Miautotestcovid/</v>
      </c>
      <c r="D631" s="99" t="s">
        <v>138</v>
      </c>
      <c r="E631" s="73" t="str">
        <f aca="false">IF(D631&lt;&gt;"",IF(AND(B631&lt;&gt;"",C631&lt;&gt;""),"","ERR"),"")</f>
        <v/>
      </c>
      <c r="F631" s="0"/>
      <c r="G631" s="16"/>
      <c r="H631" s="16"/>
      <c r="I631" s="16"/>
      <c r="J631" s="16"/>
      <c r="K631" s="16"/>
      <c r="L631" s="16"/>
      <c r="M631" s="16"/>
      <c r="N631" s="16"/>
      <c r="O631" s="16"/>
      <c r="P631" s="16"/>
      <c r="Q631" s="16"/>
      <c r="R631" s="16"/>
      <c r="S631" s="16"/>
      <c r="T631" s="16"/>
      <c r="U631" s="16"/>
      <c r="V631" s="16"/>
      <c r="W631" s="16"/>
      <c r="X631" s="16"/>
      <c r="Y631" s="16"/>
    </row>
    <row r="632" customFormat="false" ht="12" hidden="false" customHeight="true" outlineLevel="0" collapsed="false">
      <c r="B632" s="98" t="str">
        <f aca="false">IF( ISBLANK('03.Muestra'!$C13),"",'03.Muestra'!$C13)</f>
        <v>Informes epidemiológicos</v>
      </c>
      <c r="C632" s="98" t="str">
        <f aca="false">IF( ISBLANK('03.Muestra'!$E13),"",'03.Muestra'!$E13)</f>
        <v>https://www3.gobiernodecanarias.org/sanidad/scs/contenidoGenerico.jsp?idDocument=83670f95-f738-11ea-8b38-0997195c2925&amp;idCarpeta=e01092c2-7d66-11ea-871d-cb574c2473a4</v>
      </c>
      <c r="D632" s="99" t="s">
        <v>138</v>
      </c>
      <c r="E632" s="73" t="str">
        <f aca="false">IF(D632&lt;&gt;"",IF(AND(B632&lt;&gt;"",C632&lt;&gt;""),"","ERR"),"")</f>
        <v/>
      </c>
      <c r="F632" s="0"/>
      <c r="G632" s="16"/>
      <c r="H632" s="16"/>
      <c r="I632" s="16"/>
      <c r="J632" s="16"/>
      <c r="K632" s="16"/>
      <c r="L632" s="16"/>
      <c r="M632" s="16"/>
      <c r="N632" s="16"/>
      <c r="O632" s="16"/>
      <c r="P632" s="16"/>
      <c r="Q632" s="16"/>
      <c r="R632" s="16"/>
      <c r="S632" s="16"/>
      <c r="T632" s="16"/>
      <c r="U632" s="16"/>
      <c r="V632" s="16"/>
      <c r="W632" s="16"/>
      <c r="X632" s="16"/>
      <c r="Y632" s="16"/>
    </row>
    <row r="633" customFormat="false" ht="12" hidden="false" customHeight="true" outlineLevel="0" collapsed="false">
      <c r="B633" s="98" t="str">
        <f aca="false">IF( ISBLANK('03.Muestra'!$C14),"",'03.Muestra'!$C14)</f>
        <v>Mapa Sanitario</v>
      </c>
      <c r="C633" s="98" t="str">
        <f aca="false">IF( ISBLANK('03.Muestra'!$E14),"",'03.Muestra'!$E14)</f>
        <v>https://www3.gobiernodecanarias.org/sanidad/scs/mapa.jsp?idDocument=f1272534-b1e0-11e0-8086-e35e241032d3&amp;idCarpeta=75cf3520-ab2b-11dd-970d-d73a0633ac17</v>
      </c>
      <c r="D633" s="99" t="s">
        <v>138</v>
      </c>
      <c r="E633" s="73" t="str">
        <f aca="false">IF(D633&lt;&gt;"",IF(AND(B633&lt;&gt;"",C633&lt;&gt;""),"","ERR"),"")</f>
        <v/>
      </c>
      <c r="F633" s="16"/>
      <c r="G633" s="16"/>
      <c r="H633" s="16"/>
      <c r="I633" s="16"/>
      <c r="J633" s="16"/>
      <c r="K633" s="16"/>
      <c r="L633" s="16"/>
      <c r="M633" s="16"/>
      <c r="N633" s="16"/>
      <c r="O633" s="16"/>
      <c r="P633" s="16"/>
      <c r="Q633" s="16"/>
      <c r="R633" s="16"/>
      <c r="S633" s="16"/>
      <c r="T633" s="16"/>
      <c r="U633" s="16"/>
      <c r="V633" s="16"/>
      <c r="W633" s="16"/>
      <c r="X633" s="16"/>
      <c r="Y633" s="16"/>
    </row>
    <row r="634" customFormat="false" ht="12" hidden="false" customHeight="true" outlineLevel="0" collapsed="false">
      <c r="B634" s="98" t="str">
        <f aca="false">IF( ISBLANK('03.Muestra'!$C15),"",'03.Muestra'!$C15)</f>
        <v>gaptfformacion</v>
      </c>
      <c r="C634" s="98" t="str">
        <f aca="false">IF( ISBLANK('03.Muestra'!$E15),"",'03.Muestra'!$E15)</f>
        <v>https://www3.gobiernodecanarias.org/scs/gaptfformacion/</v>
      </c>
      <c r="D634" s="99" t="s">
        <v>141</v>
      </c>
      <c r="E634" s="73" t="str">
        <f aca="false">IF(D634&lt;&gt;"",IF(AND(B634&lt;&gt;"",C634&lt;&gt;""),"","ERR"),"")</f>
        <v/>
      </c>
      <c r="F634" s="16"/>
      <c r="G634" s="16"/>
      <c r="H634" s="16"/>
      <c r="I634" s="16"/>
      <c r="J634" s="16"/>
      <c r="K634" s="16"/>
      <c r="L634" s="16"/>
      <c r="M634" s="16"/>
      <c r="N634" s="16"/>
      <c r="O634" s="16"/>
      <c r="P634" s="16"/>
      <c r="Q634" s="16"/>
      <c r="R634" s="16"/>
      <c r="S634" s="16"/>
      <c r="T634" s="16"/>
      <c r="U634" s="16"/>
      <c r="V634" s="16"/>
      <c r="W634" s="16"/>
      <c r="X634" s="16"/>
      <c r="Y634" s="16"/>
    </row>
    <row r="635" customFormat="false" ht="12" hidden="false" customHeight="true" outlineLevel="0" collapsed="false">
      <c r="B635" s="98" t="str">
        <f aca="false">IF( ISBLANK('03.Muestra'!$C16),"",'03.Muestra'!$C16)</f>
        <v>Tarjeta Sanitaria</v>
      </c>
      <c r="C635" s="98" t="str">
        <f aca="false">IF( ISBLANK('03.Muestra'!$E16),"",'03.Muestra'!$E16)</f>
        <v>https://www3.gobiernodecanarias.org/sanidad/scs/contenidoGenerico.jsp?idDocument=9090ca1f-a9bb-11de-ae50-15aa3b9230b7&amp;idCarpeta=ae273cd1-b385-11e9-82f7-8d5cff9227e6</v>
      </c>
      <c r="D635" s="99" t="s">
        <v>138</v>
      </c>
      <c r="E635" s="73" t="str">
        <f aca="false">IF(D635&lt;&gt;"",IF(AND(B635&lt;&gt;"",C635&lt;&gt;""),"","ERR"),"")</f>
        <v/>
      </c>
      <c r="F635" s="16"/>
      <c r="G635" s="16"/>
      <c r="H635" s="16"/>
      <c r="I635" s="16"/>
      <c r="J635" s="16"/>
      <c r="K635" s="16"/>
      <c r="L635" s="16"/>
      <c r="M635" s="16"/>
      <c r="N635" s="16"/>
      <c r="O635" s="16"/>
      <c r="P635" s="16"/>
      <c r="Q635" s="16"/>
      <c r="R635" s="16"/>
      <c r="S635" s="16"/>
      <c r="T635" s="16"/>
      <c r="U635" s="16"/>
      <c r="V635" s="16"/>
      <c r="W635" s="16"/>
      <c r="X635" s="16"/>
      <c r="Y635" s="16"/>
    </row>
    <row r="636" customFormat="false" ht="12" hidden="false" customHeight="true" outlineLevel="0" collapsed="false">
      <c r="B636" s="98" t="str">
        <f aca="false">IF( ISBLANK('03.Muestra'!$C17),"",'03.Muestra'!$C17)</f>
        <v>Mapa Playas</v>
      </c>
      <c r="C636" s="98" t="str">
        <f aca="false">IF( ISBLANK('03.Muestra'!$E17),"",'03.Muestra'!$E17)</f>
        <v>https://www3.gobiernodecanarias.org/sanidad/scs/mapa.jsp?idDocument=0200b78a-a2fa-11e0-9610-f1717f4d08a3&amp;idCarpeta=75cf3520-ab2b-11dd-970d-d73a0633ac17</v>
      </c>
      <c r="D636" s="99" t="s">
        <v>138</v>
      </c>
      <c r="E636" s="73" t="str">
        <f aca="false">IF(D636&lt;&gt;"",IF(AND(B636&lt;&gt;"",C636&lt;&gt;""),"","ERR"),"")</f>
        <v/>
      </c>
      <c r="F636" s="16"/>
      <c r="G636" s="16"/>
      <c r="H636" s="16"/>
      <c r="I636" s="16"/>
      <c r="J636" s="16"/>
      <c r="K636" s="16"/>
      <c r="L636" s="16"/>
      <c r="M636" s="16"/>
      <c r="N636" s="16"/>
      <c r="O636" s="16"/>
      <c r="P636" s="16"/>
      <c r="Q636" s="16"/>
      <c r="R636" s="16"/>
      <c r="S636" s="16"/>
      <c r="T636" s="16"/>
      <c r="U636" s="16"/>
      <c r="V636" s="16"/>
      <c r="W636" s="16"/>
      <c r="X636" s="16"/>
      <c r="Y636" s="16"/>
    </row>
    <row r="637" customFormat="false" ht="12" hidden="false" customHeight="true" outlineLevel="0" collapsed="false">
      <c r="B637" s="98" t="str">
        <f aca="false">IF( ISBLANK('03.Muestra'!$C18),"",'03.Muestra'!$C18)</f>
        <v/>
      </c>
      <c r="C637" s="98" t="str">
        <f aca="false">IF( ISBLANK('03.Muestra'!$E18),"",'03.Muestra'!$E18)</f>
        <v/>
      </c>
      <c r="D637" s="99" t="str">
        <f aca="false">IF(AND(B637&lt;&gt;"",C637&lt;&gt;""),"N/T","")</f>
        <v/>
      </c>
      <c r="E637" s="73" t="str">
        <f aca="false">IF(D637&lt;&gt;"",IF(AND(B637&lt;&gt;"",C637&lt;&gt;""),"","ERR"),"")</f>
        <v/>
      </c>
      <c r="F637" s="16"/>
      <c r="G637" s="16"/>
      <c r="H637" s="16"/>
      <c r="I637" s="16"/>
      <c r="J637" s="16"/>
      <c r="K637" s="16"/>
      <c r="L637" s="16"/>
      <c r="M637" s="16"/>
      <c r="N637" s="16"/>
      <c r="O637" s="16"/>
      <c r="P637" s="16"/>
      <c r="Q637" s="16"/>
      <c r="R637" s="16"/>
      <c r="S637" s="16"/>
      <c r="T637" s="16"/>
      <c r="U637" s="16"/>
      <c r="V637" s="16"/>
      <c r="W637" s="16"/>
      <c r="X637" s="16"/>
      <c r="Y637" s="16"/>
    </row>
    <row r="638" customFormat="false" ht="12" hidden="false" customHeight="true" outlineLevel="0" collapsed="false">
      <c r="B638" s="98" t="str">
        <f aca="false">IF( ISBLANK('03.Muestra'!$C19),"",'03.Muestra'!$C19)</f>
        <v/>
      </c>
      <c r="C638" s="98" t="str">
        <f aca="false">IF( ISBLANK('03.Muestra'!$E19),"",'03.Muestra'!$E19)</f>
        <v/>
      </c>
      <c r="D638" s="99" t="str">
        <f aca="false">IF(AND(B638&lt;&gt;"",C638&lt;&gt;""),"N/T","")</f>
        <v/>
      </c>
      <c r="E638" s="73" t="str">
        <f aca="false">IF(D638&lt;&gt;"",IF(AND(B638&lt;&gt;"",C638&lt;&gt;""),"","ERR"),"")</f>
        <v/>
      </c>
      <c r="F638" s="16"/>
      <c r="G638" s="16"/>
      <c r="H638" s="16"/>
      <c r="I638" s="16"/>
      <c r="J638" s="16"/>
      <c r="K638" s="16"/>
      <c r="L638" s="16"/>
      <c r="M638" s="16"/>
      <c r="N638" s="16"/>
      <c r="O638" s="16"/>
      <c r="P638" s="16"/>
      <c r="Q638" s="16"/>
      <c r="R638" s="16"/>
      <c r="S638" s="16"/>
      <c r="T638" s="16"/>
      <c r="U638" s="16"/>
      <c r="V638" s="16"/>
      <c r="W638" s="16"/>
      <c r="X638" s="16"/>
      <c r="Y638" s="16"/>
    </row>
    <row r="639" customFormat="false" ht="14" hidden="false" customHeight="true" outlineLevel="0" collapsed="false">
      <c r="B639" s="98" t="str">
        <f aca="false">IF( ISBLANK('03.Muestra'!$C20),"",'03.Muestra'!$C20)</f>
        <v/>
      </c>
      <c r="C639" s="98" t="str">
        <f aca="false">IF( ISBLANK('03.Muestra'!$E20),"",'03.Muestra'!$E20)</f>
        <v/>
      </c>
      <c r="D639" s="99" t="str">
        <f aca="false">IF(AND(B639&lt;&gt;"",C639&lt;&gt;""),"N/T","")</f>
        <v/>
      </c>
      <c r="E639" s="73" t="str">
        <f aca="false">IF(D639&lt;&gt;"",IF(AND(B639&lt;&gt;"",C639&lt;&gt;""),"","ERR"),"")</f>
        <v/>
      </c>
      <c r="F639" s="16"/>
      <c r="G639" s="16"/>
      <c r="H639" s="16"/>
      <c r="I639" s="16"/>
      <c r="J639" s="16"/>
      <c r="K639" s="16"/>
      <c r="L639" s="16"/>
      <c r="M639" s="16"/>
      <c r="N639" s="16"/>
      <c r="O639" s="16"/>
      <c r="P639" s="16"/>
      <c r="Q639" s="16"/>
      <c r="R639" s="16"/>
      <c r="S639" s="16"/>
      <c r="T639" s="16"/>
      <c r="U639" s="16"/>
      <c r="V639" s="16"/>
      <c r="W639" s="16"/>
      <c r="X639" s="16"/>
      <c r="Y639" s="16"/>
    </row>
    <row r="640" customFormat="false" ht="14" hidden="false" customHeight="true" outlineLevel="0" collapsed="false">
      <c r="B640" s="98" t="str">
        <f aca="false">IF( ISBLANK('03.Muestra'!$C21),"",'03.Muestra'!$C21)</f>
        <v/>
      </c>
      <c r="C640" s="98" t="str">
        <f aca="false">IF( ISBLANK('03.Muestra'!$E21),"",'03.Muestra'!$E21)</f>
        <v/>
      </c>
      <c r="D640" s="99" t="str">
        <f aca="false">IF(AND(B640&lt;&gt;"",C640&lt;&gt;""),"N/T","")</f>
        <v/>
      </c>
      <c r="E640" s="73" t="str">
        <f aca="false">IF(D640&lt;&gt;"",IF(AND(B640&lt;&gt;"",C640&lt;&gt;""),"","ERR"),"")</f>
        <v/>
      </c>
      <c r="F640" s="16"/>
      <c r="G640" s="16"/>
      <c r="H640" s="16"/>
      <c r="I640" s="16"/>
      <c r="J640" s="16"/>
      <c r="K640" s="16"/>
      <c r="L640" s="16"/>
      <c r="M640" s="16"/>
      <c r="N640" s="16"/>
      <c r="O640" s="16"/>
      <c r="P640" s="16"/>
      <c r="Q640" s="16"/>
      <c r="R640" s="16"/>
      <c r="S640" s="16"/>
      <c r="T640" s="16"/>
      <c r="U640" s="16"/>
      <c r="V640" s="16"/>
      <c r="W640" s="16"/>
      <c r="X640" s="16"/>
      <c r="Y640" s="16"/>
    </row>
    <row r="641" customFormat="false" ht="14" hidden="false" customHeight="true" outlineLevel="0" collapsed="false">
      <c r="B641" s="98" t="str">
        <f aca="false">IF( ISBLANK('03.Muestra'!$C22),"",'03.Muestra'!$C22)</f>
        <v/>
      </c>
      <c r="C641" s="98" t="str">
        <f aca="false">IF( ISBLANK('03.Muestra'!$E22),"",'03.Muestra'!$E22)</f>
        <v/>
      </c>
      <c r="D641" s="99" t="str">
        <f aca="false">IF(AND(B641&lt;&gt;"",C641&lt;&gt;""),"N/T","")</f>
        <v/>
      </c>
      <c r="E641" s="73" t="str">
        <f aca="false">IF(D641&lt;&gt;"",IF(AND(B641&lt;&gt;"",C641&lt;&gt;""),"","ERR"),"")</f>
        <v/>
      </c>
      <c r="F641" s="16"/>
      <c r="G641" s="16"/>
      <c r="H641" s="16"/>
      <c r="I641" s="16"/>
      <c r="J641" s="16"/>
      <c r="K641" s="16"/>
      <c r="L641" s="16"/>
      <c r="M641" s="16"/>
      <c r="N641" s="16"/>
      <c r="O641" s="16"/>
      <c r="P641" s="16"/>
      <c r="Q641" s="16"/>
      <c r="R641" s="16"/>
      <c r="S641" s="16"/>
      <c r="T641" s="16"/>
      <c r="U641" s="16"/>
      <c r="V641" s="16"/>
      <c r="W641" s="16"/>
      <c r="X641" s="16"/>
      <c r="Y641" s="16"/>
    </row>
    <row r="642" customFormat="false" ht="14" hidden="false" customHeight="true" outlineLevel="0" collapsed="false">
      <c r="B642" s="98" t="str">
        <f aca="false">IF( ISBLANK('03.Muestra'!$C23),"",'03.Muestra'!$C23)</f>
        <v/>
      </c>
      <c r="C642" s="98" t="str">
        <f aca="false">IF( ISBLANK('03.Muestra'!$E23),"",'03.Muestra'!$E23)</f>
        <v/>
      </c>
      <c r="D642" s="99" t="str">
        <f aca="false">IF(AND(B642&lt;&gt;"",C642&lt;&gt;""),"N/T","")</f>
        <v/>
      </c>
      <c r="E642" s="73" t="str">
        <f aca="false">IF(D642&lt;&gt;"",IF(AND(B642&lt;&gt;"",C642&lt;&gt;""),"","ERR"),"")</f>
        <v/>
      </c>
      <c r="F642" s="16"/>
      <c r="G642" s="16"/>
      <c r="H642" s="16"/>
      <c r="I642" s="16"/>
      <c r="J642" s="16"/>
      <c r="K642" s="16"/>
      <c r="L642" s="16"/>
      <c r="M642" s="16"/>
      <c r="N642" s="16"/>
      <c r="O642" s="16"/>
      <c r="P642" s="16"/>
      <c r="Q642" s="16"/>
      <c r="R642" s="16"/>
      <c r="S642" s="16"/>
      <c r="T642" s="16"/>
      <c r="U642" s="16"/>
      <c r="V642" s="16"/>
      <c r="W642" s="16"/>
      <c r="X642" s="16"/>
      <c r="Y642" s="16"/>
    </row>
    <row r="643" customFormat="false" ht="14" hidden="false" customHeight="true" outlineLevel="0" collapsed="false">
      <c r="B643" s="98" t="str">
        <f aca="false">IF( ISBLANK('03.Muestra'!$C24),"",'03.Muestra'!$C24)</f>
        <v/>
      </c>
      <c r="C643" s="98" t="str">
        <f aca="false">IF( ISBLANK('03.Muestra'!$E24),"",'03.Muestra'!$E24)</f>
        <v/>
      </c>
      <c r="D643" s="99" t="str">
        <f aca="false">IF(AND(B643&lt;&gt;"",C643&lt;&gt;""),"N/T","")</f>
        <v/>
      </c>
      <c r="E643" s="73" t="str">
        <f aca="false">IF(D643&lt;&gt;"",IF(AND(B643&lt;&gt;"",C643&lt;&gt;""),"","ERR"),"")</f>
        <v/>
      </c>
      <c r="F643" s="16"/>
      <c r="G643" s="16"/>
      <c r="H643" s="16"/>
      <c r="I643" s="16"/>
      <c r="J643" s="16"/>
      <c r="K643" s="16"/>
      <c r="L643" s="16"/>
      <c r="M643" s="16"/>
      <c r="N643" s="16"/>
      <c r="O643" s="16"/>
      <c r="P643" s="16"/>
      <c r="Q643" s="16"/>
      <c r="R643" s="16"/>
      <c r="S643" s="16"/>
      <c r="T643" s="16"/>
      <c r="U643" s="16"/>
      <c r="V643" s="16"/>
      <c r="W643" s="16"/>
      <c r="X643" s="16"/>
      <c r="Y643" s="16"/>
    </row>
    <row r="644" customFormat="false" ht="14" hidden="false" customHeight="true" outlineLevel="0" collapsed="false">
      <c r="B644" s="98" t="str">
        <f aca="false">IF( ISBLANK('03.Muestra'!$C25),"",'03.Muestra'!$C25)</f>
        <v/>
      </c>
      <c r="C644" s="98" t="str">
        <f aca="false">IF( ISBLANK('03.Muestra'!$E25),"",'03.Muestra'!$E25)</f>
        <v/>
      </c>
      <c r="D644" s="99" t="str">
        <f aca="false">IF(AND(B644&lt;&gt;"",C644&lt;&gt;""),"N/T","")</f>
        <v/>
      </c>
      <c r="E644" s="73" t="str">
        <f aca="false">IF(D644&lt;&gt;"",IF(AND(B644&lt;&gt;"",C644&lt;&gt;""),"","ERR"),"")</f>
        <v/>
      </c>
      <c r="F644" s="16"/>
      <c r="G644" s="16"/>
      <c r="H644" s="16"/>
      <c r="I644" s="16"/>
      <c r="J644" s="16"/>
      <c r="K644" s="16"/>
      <c r="L644" s="16"/>
      <c r="M644" s="16"/>
      <c r="N644" s="16"/>
      <c r="O644" s="16"/>
      <c r="P644" s="16"/>
      <c r="Q644" s="16"/>
      <c r="R644" s="16"/>
      <c r="S644" s="16"/>
      <c r="T644" s="16"/>
      <c r="U644" s="16"/>
      <c r="V644" s="16"/>
      <c r="W644" s="16"/>
      <c r="X644" s="16"/>
      <c r="Y644" s="16"/>
    </row>
    <row r="645" customFormat="false" ht="14" hidden="false" customHeight="true" outlineLevel="0" collapsed="false">
      <c r="B645" s="98" t="str">
        <f aca="false">IF( ISBLANK('03.Muestra'!$C26),"",'03.Muestra'!$C26)</f>
        <v/>
      </c>
      <c r="C645" s="98" t="str">
        <f aca="false">IF( ISBLANK('03.Muestra'!$E26),"",'03.Muestra'!$E26)</f>
        <v/>
      </c>
      <c r="D645" s="99" t="str">
        <f aca="false">IF(AND(B645&lt;&gt;"",C645&lt;&gt;""),"N/T","")</f>
        <v/>
      </c>
      <c r="E645" s="73" t="str">
        <f aca="false">IF(D645&lt;&gt;"",IF(AND(B645&lt;&gt;"",C645&lt;&gt;""),"","ERR"),"")</f>
        <v/>
      </c>
      <c r="F645" s="16"/>
      <c r="G645" s="16"/>
      <c r="H645" s="16"/>
      <c r="I645" s="16"/>
      <c r="J645" s="16"/>
      <c r="K645" s="16"/>
      <c r="L645" s="16"/>
      <c r="M645" s="16"/>
      <c r="N645" s="16"/>
      <c r="O645" s="16"/>
      <c r="P645" s="16"/>
      <c r="Q645" s="16"/>
      <c r="R645" s="16"/>
      <c r="S645" s="16"/>
      <c r="T645" s="16"/>
      <c r="U645" s="16"/>
      <c r="V645" s="16"/>
      <c r="W645" s="16"/>
      <c r="X645" s="16"/>
      <c r="Y645" s="16"/>
    </row>
    <row r="646" customFormat="false" ht="14" hidden="false" customHeight="true" outlineLevel="0" collapsed="false">
      <c r="B646" s="98" t="str">
        <f aca="false">IF( ISBLANK('03.Muestra'!$C27),"",'03.Muestra'!$C27)</f>
        <v/>
      </c>
      <c r="C646" s="98" t="str">
        <f aca="false">IF( ISBLANK('03.Muestra'!$E27),"",'03.Muestra'!$E27)</f>
        <v/>
      </c>
      <c r="D646" s="99" t="str">
        <f aca="false">IF(AND(B646&lt;&gt;"",C646&lt;&gt;""),"N/T","")</f>
        <v/>
      </c>
      <c r="E646" s="73" t="str">
        <f aca="false">IF(D646&lt;&gt;"",IF(AND(B646&lt;&gt;"",C646&lt;&gt;""),"","ERR"),"")</f>
        <v/>
      </c>
      <c r="F646" s="16"/>
      <c r="G646" s="16"/>
      <c r="H646" s="16"/>
      <c r="I646" s="16"/>
      <c r="J646" s="16"/>
      <c r="K646" s="16"/>
      <c r="L646" s="16"/>
      <c r="M646" s="16"/>
      <c r="N646" s="16"/>
      <c r="O646" s="16"/>
      <c r="P646" s="16"/>
      <c r="Q646" s="16"/>
      <c r="R646" s="16"/>
      <c r="S646" s="16"/>
      <c r="T646" s="16"/>
      <c r="U646" s="16"/>
      <c r="V646" s="16"/>
      <c r="W646" s="16"/>
      <c r="X646" s="16"/>
      <c r="Y646" s="16"/>
    </row>
    <row r="647" customFormat="false" ht="14" hidden="false" customHeight="true" outlineLevel="0" collapsed="false">
      <c r="B647" s="98" t="str">
        <f aca="false">IF( ISBLANK('03.Muestra'!$C28),"",'03.Muestra'!$C28)</f>
        <v/>
      </c>
      <c r="C647" s="98" t="str">
        <f aca="false">IF( ISBLANK('03.Muestra'!$E28),"",'03.Muestra'!$E28)</f>
        <v/>
      </c>
      <c r="D647" s="99" t="str">
        <f aca="false">IF(AND(B647&lt;&gt;"",C647&lt;&gt;""),"N/T","")</f>
        <v/>
      </c>
      <c r="E647" s="73" t="str">
        <f aca="false">IF(D647&lt;&gt;"",IF(AND(B647&lt;&gt;"",C647&lt;&gt;""),"","ERR"),"")</f>
        <v/>
      </c>
      <c r="F647" s="16"/>
      <c r="G647" s="16"/>
      <c r="H647" s="16"/>
      <c r="I647" s="16"/>
      <c r="J647" s="16"/>
      <c r="K647" s="16"/>
      <c r="L647" s="16"/>
      <c r="M647" s="16"/>
      <c r="N647" s="16"/>
      <c r="O647" s="16"/>
      <c r="P647" s="16"/>
      <c r="Q647" s="16"/>
      <c r="R647" s="16"/>
      <c r="S647" s="16"/>
      <c r="T647" s="16"/>
      <c r="U647" s="16"/>
      <c r="V647" s="16"/>
      <c r="W647" s="16"/>
      <c r="X647" s="16"/>
      <c r="Y647" s="16"/>
    </row>
    <row r="648" customFormat="false" ht="14" hidden="false" customHeight="true" outlineLevel="0" collapsed="false">
      <c r="B648" s="98" t="str">
        <f aca="false">IF( ISBLANK('03.Muestra'!$C29),"",'03.Muestra'!$C29)</f>
        <v/>
      </c>
      <c r="C648" s="98" t="str">
        <f aca="false">IF( ISBLANK('03.Muestra'!$E29),"",'03.Muestra'!$E29)</f>
        <v/>
      </c>
      <c r="D648" s="99" t="str">
        <f aca="false">IF(AND(B648&lt;&gt;"",C648&lt;&gt;""),"N/T","")</f>
        <v/>
      </c>
      <c r="E648" s="73" t="str">
        <f aca="false">IF(D648&lt;&gt;"",IF(AND(B648&lt;&gt;"",C648&lt;&gt;""),"","ERR"),"")</f>
        <v/>
      </c>
      <c r="F648" s="16"/>
      <c r="G648" s="16"/>
      <c r="H648" s="16"/>
      <c r="I648" s="16"/>
      <c r="J648" s="16"/>
      <c r="K648" s="16"/>
      <c r="L648" s="16"/>
      <c r="M648" s="16"/>
      <c r="N648" s="16"/>
      <c r="O648" s="16"/>
      <c r="P648" s="16"/>
      <c r="Q648" s="16"/>
      <c r="R648" s="16"/>
      <c r="S648" s="16"/>
      <c r="T648" s="16"/>
      <c r="U648" s="16"/>
      <c r="V648" s="16"/>
      <c r="W648" s="16"/>
      <c r="X648" s="16"/>
      <c r="Y648" s="16"/>
    </row>
    <row r="649" customFormat="false" ht="14" hidden="false" customHeight="true" outlineLevel="0" collapsed="false">
      <c r="B649" s="98" t="str">
        <f aca="false">IF( ISBLANK('03.Muestra'!$C30),"",'03.Muestra'!$C30)</f>
        <v/>
      </c>
      <c r="C649" s="98" t="str">
        <f aca="false">IF( ISBLANK('03.Muestra'!$E30),"",'03.Muestra'!$E30)</f>
        <v/>
      </c>
      <c r="D649" s="99" t="str">
        <f aca="false">IF(AND(B649&lt;&gt;"",C649&lt;&gt;""),"N/T","")</f>
        <v/>
      </c>
      <c r="E649" s="73" t="str">
        <f aca="false">IF(D649&lt;&gt;"",IF(AND(B649&lt;&gt;"",C649&lt;&gt;""),"","ERR"),"")</f>
        <v/>
      </c>
      <c r="F649" s="16"/>
      <c r="G649" s="16"/>
      <c r="H649" s="16"/>
      <c r="I649" s="16"/>
      <c r="J649" s="16"/>
      <c r="K649" s="16"/>
      <c r="L649" s="16"/>
      <c r="M649" s="16"/>
      <c r="N649" s="16"/>
      <c r="O649" s="16"/>
      <c r="P649" s="16"/>
      <c r="Q649" s="16"/>
      <c r="R649" s="16"/>
      <c r="S649" s="16"/>
      <c r="T649" s="16"/>
      <c r="U649" s="16"/>
      <c r="V649" s="16"/>
      <c r="W649" s="16"/>
      <c r="X649" s="16"/>
      <c r="Y649" s="16"/>
    </row>
    <row r="650" customFormat="false" ht="12" hidden="false" customHeight="true" outlineLevel="0" collapsed="false">
      <c r="B650" s="98" t="str">
        <f aca="false">IF( ISBLANK('03.Muestra'!$C31),"",'03.Muestra'!$C31)</f>
        <v/>
      </c>
      <c r="C650" s="98" t="str">
        <f aca="false">IF( ISBLANK('03.Muestra'!$E31),"",'03.Muestra'!$E31)</f>
        <v/>
      </c>
      <c r="D650" s="99" t="str">
        <f aca="false">IF(AND(B650&lt;&gt;"",C650&lt;&gt;""),"N/T","")</f>
        <v/>
      </c>
      <c r="E650" s="73" t="str">
        <f aca="false">IF(D650&lt;&gt;"",IF(AND(B650&lt;&gt;"",C650&lt;&gt;""),"","ERR"),"")</f>
        <v/>
      </c>
      <c r="F650" s="16"/>
      <c r="G650" s="16"/>
      <c r="H650" s="16"/>
      <c r="I650" s="16"/>
      <c r="J650" s="16"/>
      <c r="K650" s="16"/>
      <c r="L650" s="16"/>
      <c r="M650" s="16"/>
      <c r="N650" s="16"/>
      <c r="O650" s="16"/>
      <c r="P650" s="16"/>
      <c r="Q650" s="16"/>
      <c r="R650" s="16"/>
      <c r="S650" s="16"/>
      <c r="T650" s="16"/>
      <c r="U650" s="16"/>
      <c r="V650" s="16"/>
      <c r="W650" s="16"/>
      <c r="X650" s="16"/>
      <c r="Y650" s="16"/>
    </row>
    <row r="651" customFormat="false" ht="12" hidden="false" customHeight="true" outlineLevel="0" collapsed="false">
      <c r="B651" s="98" t="str">
        <f aca="false">IF( ISBLANK('03.Muestra'!$C32),"",'03.Muestra'!$C32)</f>
        <v/>
      </c>
      <c r="C651" s="98" t="str">
        <f aca="false">IF( ISBLANK('03.Muestra'!$E32),"",'03.Muestra'!$E32)</f>
        <v/>
      </c>
      <c r="D651" s="99" t="str">
        <f aca="false">IF(AND(B651&lt;&gt;"",C651&lt;&gt;""),"N/T","")</f>
        <v/>
      </c>
      <c r="E651" s="73" t="str">
        <f aca="false">IF(D651&lt;&gt;"",IF(AND(B651&lt;&gt;"",C651&lt;&gt;""),"","ERR"),"")</f>
        <v/>
      </c>
      <c r="F651" s="16"/>
      <c r="G651" s="16"/>
      <c r="H651" s="16"/>
      <c r="I651" s="16"/>
      <c r="J651" s="16"/>
      <c r="K651" s="16"/>
      <c r="L651" s="16"/>
      <c r="M651" s="16"/>
      <c r="N651" s="16"/>
      <c r="O651" s="16"/>
      <c r="P651" s="16"/>
      <c r="Q651" s="16"/>
      <c r="R651" s="16"/>
      <c r="S651" s="16"/>
      <c r="T651" s="16"/>
      <c r="U651" s="16"/>
      <c r="V651" s="16"/>
      <c r="W651" s="16"/>
      <c r="X651" s="16"/>
      <c r="Y651" s="16"/>
    </row>
    <row r="652" customFormat="false" ht="12" hidden="false" customHeight="true" outlineLevel="0" collapsed="false">
      <c r="B652" s="98" t="str">
        <f aca="false">IF( ISBLANK('03.Muestra'!$C33),"",'03.Muestra'!$C33)</f>
        <v/>
      </c>
      <c r="C652" s="98" t="str">
        <f aca="false">IF( ISBLANK('03.Muestra'!$E33),"",'03.Muestra'!$E33)</f>
        <v/>
      </c>
      <c r="D652" s="99" t="str">
        <f aca="false">IF(AND(B652&lt;&gt;"",C652&lt;&gt;""),"N/T","")</f>
        <v/>
      </c>
      <c r="E652" s="73" t="str">
        <f aca="false">IF(D652&lt;&gt;"",IF(AND(B652&lt;&gt;"",C652&lt;&gt;""),"","ERR"),"")</f>
        <v/>
      </c>
      <c r="F652" s="16"/>
      <c r="G652" s="16"/>
      <c r="H652" s="16"/>
      <c r="I652" s="16"/>
      <c r="J652" s="16"/>
      <c r="K652" s="16"/>
      <c r="L652" s="16"/>
      <c r="M652" s="16"/>
      <c r="N652" s="16"/>
      <c r="O652" s="16"/>
      <c r="P652" s="16"/>
      <c r="Q652" s="16"/>
      <c r="R652" s="16"/>
      <c r="S652" s="16"/>
      <c r="T652" s="16"/>
      <c r="U652" s="16"/>
      <c r="V652" s="16"/>
      <c r="W652" s="16"/>
      <c r="X652" s="16"/>
      <c r="Y652" s="16"/>
    </row>
    <row r="653" customFormat="false" ht="12" hidden="false" customHeight="true" outlineLevel="0" collapsed="false">
      <c r="B653" s="98" t="str">
        <f aca="false">IF( ISBLANK('03.Muestra'!$C34),"",'03.Muestra'!$C34)</f>
        <v/>
      </c>
      <c r="C653" s="98" t="str">
        <f aca="false">IF( ISBLANK('03.Muestra'!$E34),"",'03.Muestra'!$E34)</f>
        <v/>
      </c>
      <c r="D653" s="99" t="str">
        <f aca="false">IF(AND(B653&lt;&gt;"",C653&lt;&gt;""),"N/T","")</f>
        <v/>
      </c>
      <c r="E653" s="73" t="str">
        <f aca="false">IF(D653&lt;&gt;"",IF(AND(B653&lt;&gt;"",C653&lt;&gt;""),"","ERR"),"")</f>
        <v/>
      </c>
      <c r="F653" s="16"/>
      <c r="G653" s="16"/>
      <c r="H653" s="16"/>
      <c r="I653" s="16"/>
      <c r="J653" s="16"/>
      <c r="K653" s="16"/>
      <c r="L653" s="16"/>
      <c r="M653" s="16"/>
      <c r="N653" s="16"/>
      <c r="O653" s="16"/>
      <c r="P653" s="16"/>
      <c r="Q653" s="16"/>
      <c r="R653" s="16"/>
      <c r="S653" s="16"/>
      <c r="T653" s="16"/>
      <c r="U653" s="16"/>
      <c r="V653" s="16"/>
      <c r="W653" s="16"/>
      <c r="X653" s="16"/>
      <c r="Y653" s="16"/>
    </row>
    <row r="654" customFormat="false" ht="12" hidden="false" customHeight="true" outlineLevel="0" collapsed="false">
      <c r="B654" s="98" t="str">
        <f aca="false">IF( ISBLANK('03.Muestra'!$C35),"",'03.Muestra'!$C35)</f>
        <v/>
      </c>
      <c r="C654" s="98" t="str">
        <f aca="false">IF( ISBLANK('03.Muestra'!$E35),"",'03.Muestra'!$E35)</f>
        <v/>
      </c>
      <c r="D654" s="99" t="str">
        <f aca="false">IF(AND(B654&lt;&gt;"",C654&lt;&gt;""),"N/T","")</f>
        <v/>
      </c>
      <c r="E654" s="73" t="str">
        <f aca="false">IF(D654&lt;&gt;"",IF(AND(B654&lt;&gt;"",C654&lt;&gt;""),"","ERR"),"")</f>
        <v/>
      </c>
      <c r="F654" s="0"/>
      <c r="G654" s="16"/>
      <c r="H654" s="16"/>
      <c r="I654" s="16"/>
      <c r="J654" s="16"/>
      <c r="K654" s="16"/>
      <c r="L654" s="16"/>
      <c r="M654" s="16"/>
      <c r="N654" s="16"/>
      <c r="O654" s="16"/>
      <c r="P654" s="16"/>
      <c r="Q654" s="16"/>
      <c r="R654" s="16"/>
      <c r="S654" s="16"/>
      <c r="T654" s="16"/>
      <c r="U654" s="16"/>
      <c r="V654" s="16"/>
      <c r="W654" s="16"/>
      <c r="X654" s="16"/>
      <c r="Y654" s="16"/>
    </row>
    <row r="655" customFormat="false" ht="12" hidden="false" customHeight="true" outlineLevel="0" collapsed="false">
      <c r="B655" s="98" t="str">
        <f aca="false">IF( ISBLANK('03.Muestra'!$C36),"",'03.Muestra'!$C36)</f>
        <v/>
      </c>
      <c r="C655" s="98" t="str">
        <f aca="false">IF( ISBLANK('03.Muestra'!$E36),"",'03.Muestra'!$E36)</f>
        <v/>
      </c>
      <c r="D655" s="99" t="str">
        <f aca="false">IF(AND(B655&lt;&gt;"",C655&lt;&gt;""),"N/T","")</f>
        <v/>
      </c>
      <c r="E655" s="73" t="str">
        <f aca="false">IF(D655&lt;&gt;"",IF(AND(B655&lt;&gt;"",C655&lt;&gt;""),"","ERR"),"")</f>
        <v/>
      </c>
      <c r="F655" s="111"/>
      <c r="G655" s="16"/>
      <c r="H655" s="16"/>
      <c r="I655" s="16"/>
      <c r="J655" s="16"/>
      <c r="K655" s="16"/>
      <c r="L655" s="16"/>
      <c r="M655" s="16"/>
      <c r="N655" s="16"/>
      <c r="O655" s="16"/>
      <c r="P655" s="16"/>
      <c r="Q655" s="16"/>
      <c r="R655" s="16"/>
      <c r="S655" s="16"/>
      <c r="T655" s="16"/>
      <c r="U655" s="16"/>
      <c r="V655" s="16"/>
      <c r="W655" s="16"/>
      <c r="X655" s="16"/>
      <c r="Y655" s="16"/>
    </row>
    <row r="656" customFormat="false" ht="12" hidden="false" customHeight="true" outlineLevel="0" collapsed="false">
      <c r="B656" s="98" t="str">
        <f aca="false">IF( ISBLANK('03.Muestra'!$C37),"",'03.Muestra'!$C37)</f>
        <v/>
      </c>
      <c r="C656" s="98" t="str">
        <f aca="false">IF( ISBLANK('03.Muestra'!$E37),"",'03.Muestra'!$E37)</f>
        <v/>
      </c>
      <c r="D656" s="99" t="str">
        <f aca="false">IF(AND(B656&lt;&gt;"",C656&lt;&gt;""),"N/T","")</f>
        <v/>
      </c>
      <c r="E656" s="73" t="str">
        <f aca="false">IF(D656&lt;&gt;"",IF(AND(B656&lt;&gt;"",C656&lt;&gt;""),"","ERR"),"")</f>
        <v/>
      </c>
      <c r="F656" s="111"/>
      <c r="G656" s="16"/>
      <c r="H656" s="16"/>
      <c r="I656" s="16"/>
      <c r="J656" s="16"/>
      <c r="K656" s="16"/>
      <c r="L656" s="16"/>
      <c r="M656" s="16"/>
      <c r="N656" s="16"/>
      <c r="O656" s="16"/>
      <c r="P656" s="16"/>
      <c r="Q656" s="16"/>
      <c r="R656" s="16"/>
      <c r="S656" s="16"/>
      <c r="T656" s="16"/>
      <c r="U656" s="16"/>
      <c r="V656" s="16"/>
      <c r="W656" s="16"/>
      <c r="X656" s="16"/>
      <c r="Y656" s="16"/>
    </row>
    <row r="657" customFormat="false" ht="12" hidden="false" customHeight="true" outlineLevel="0" collapsed="false">
      <c r="B657" s="98" t="str">
        <f aca="false">IF( ISBLANK('03.Muestra'!$C38),"",'03.Muestra'!$C38)</f>
        <v/>
      </c>
      <c r="C657" s="98" t="str">
        <f aca="false">IF( ISBLANK('03.Muestra'!$E38),"",'03.Muestra'!$E38)</f>
        <v/>
      </c>
      <c r="D657" s="99" t="str">
        <f aca="false">IF(AND(B657&lt;&gt;"",C657&lt;&gt;""),"N/T","")</f>
        <v/>
      </c>
      <c r="E657" s="73" t="str">
        <f aca="false">IF(D657&lt;&gt;"",IF(AND(B657&lt;&gt;"",C657&lt;&gt;""),"","ERR"),"")</f>
        <v/>
      </c>
      <c r="F657" s="111"/>
      <c r="G657" s="16"/>
      <c r="H657" s="16"/>
      <c r="I657" s="16"/>
      <c r="J657" s="16"/>
      <c r="K657" s="16"/>
      <c r="L657" s="16"/>
      <c r="M657" s="16"/>
      <c r="N657" s="16"/>
      <c r="O657" s="16"/>
      <c r="P657" s="16"/>
      <c r="Q657" s="16"/>
      <c r="R657" s="16"/>
      <c r="S657" s="16"/>
      <c r="T657" s="16"/>
      <c r="U657" s="16"/>
      <c r="V657" s="16"/>
      <c r="W657" s="16"/>
      <c r="X657" s="16"/>
      <c r="Y657" s="16"/>
    </row>
    <row r="658" customFormat="false" ht="12" hidden="false" customHeight="true" outlineLevel="0" collapsed="false">
      <c r="B658" s="98" t="str">
        <f aca="false">IF( ISBLANK('03.Muestra'!$C39),"",'03.Muestra'!$C39)</f>
        <v/>
      </c>
      <c r="C658" s="98" t="str">
        <f aca="false">IF( ISBLANK('03.Muestra'!$E39),"",'03.Muestra'!$E39)</f>
        <v/>
      </c>
      <c r="D658" s="99" t="str">
        <f aca="false">IF(AND(B658&lt;&gt;"",C658&lt;&gt;""),"N/T","")</f>
        <v/>
      </c>
      <c r="E658" s="73" t="str">
        <f aca="false">IF(D658&lt;&gt;"",IF(AND(B658&lt;&gt;"",C658&lt;&gt;""),"","ERR"),"")</f>
        <v/>
      </c>
      <c r="F658" s="111"/>
      <c r="G658" s="16"/>
      <c r="H658" s="16"/>
      <c r="I658" s="16"/>
      <c r="J658" s="16"/>
      <c r="K658" s="16"/>
      <c r="L658" s="16"/>
      <c r="M658" s="16"/>
      <c r="N658" s="16"/>
      <c r="O658" s="16"/>
      <c r="P658" s="16"/>
      <c r="Q658" s="16"/>
      <c r="R658" s="16"/>
      <c r="S658" s="16"/>
      <c r="T658" s="16"/>
      <c r="U658" s="16"/>
      <c r="V658" s="16"/>
      <c r="W658" s="16"/>
      <c r="X658" s="16"/>
      <c r="Y658" s="16"/>
    </row>
    <row r="659" customFormat="false" ht="12" hidden="false" customHeight="true" outlineLevel="0" collapsed="false">
      <c r="B659" s="98" t="str">
        <f aca="false">IF( ISBLANK('03.Muestra'!$C40),"",'03.Muestra'!$C40)</f>
        <v/>
      </c>
      <c r="C659" s="98" t="str">
        <f aca="false">IF( ISBLANK('03.Muestra'!$E40),"",'03.Muestra'!$E40)</f>
        <v/>
      </c>
      <c r="D659" s="99" t="str">
        <f aca="false">IF(AND(B659&lt;&gt;"",C659&lt;&gt;""),"N/T","")</f>
        <v/>
      </c>
      <c r="E659" s="73" t="str">
        <f aca="false">IF(D659&lt;&gt;"",IF(AND(B659&lt;&gt;"",C659&lt;&gt;""),"","ERR"),"")</f>
        <v/>
      </c>
      <c r="F659" s="111"/>
      <c r="G659" s="16"/>
      <c r="H659" s="16"/>
      <c r="I659" s="16"/>
      <c r="J659" s="16"/>
      <c r="K659" s="16"/>
      <c r="L659" s="16"/>
      <c r="M659" s="16"/>
      <c r="N659" s="16"/>
      <c r="O659" s="16"/>
      <c r="P659" s="16"/>
      <c r="Q659" s="16"/>
      <c r="R659" s="16"/>
      <c r="S659" s="16"/>
      <c r="T659" s="16"/>
      <c r="U659" s="16"/>
      <c r="V659" s="16"/>
      <c r="W659" s="16"/>
      <c r="X659" s="16"/>
      <c r="Y659" s="16"/>
    </row>
    <row r="660" customFormat="false" ht="12" hidden="false" customHeight="true" outlineLevel="0" collapsed="false">
      <c r="B660" s="98" t="str">
        <f aca="false">IF( ISBLANK('03.Muestra'!$C41),"",'03.Muestra'!$C41)</f>
        <v/>
      </c>
      <c r="C660" s="98" t="str">
        <f aca="false">IF( ISBLANK('03.Muestra'!$E41),"",'03.Muestra'!$E41)</f>
        <v/>
      </c>
      <c r="D660" s="99" t="str">
        <f aca="false">IF(AND(B660&lt;&gt;"",C660&lt;&gt;""),"N/T","")</f>
        <v/>
      </c>
      <c r="E660" s="73" t="str">
        <f aca="false">IF(D660&lt;&gt;"",IF(AND(B660&lt;&gt;"",C660&lt;&gt;""),"","ERR"),"")</f>
        <v/>
      </c>
      <c r="F660" s="111"/>
      <c r="G660" s="16"/>
      <c r="H660" s="16"/>
      <c r="I660" s="16"/>
      <c r="J660" s="16"/>
      <c r="K660" s="16"/>
      <c r="L660" s="16"/>
      <c r="M660" s="16"/>
      <c r="N660" s="16"/>
      <c r="O660" s="16"/>
      <c r="P660" s="16"/>
      <c r="Q660" s="16"/>
      <c r="R660" s="16"/>
      <c r="S660" s="16"/>
      <c r="T660" s="16"/>
      <c r="U660" s="16"/>
      <c r="V660" s="16"/>
      <c r="W660" s="16"/>
      <c r="X660" s="16"/>
      <c r="Y660" s="16"/>
    </row>
    <row r="661" customFormat="false" ht="12" hidden="false" customHeight="true" outlineLevel="0" collapsed="false">
      <c r="B661" s="98" t="str">
        <f aca="false">IF( ISBLANK('03.Muestra'!$C42),"",'03.Muestra'!$C42)</f>
        <v/>
      </c>
      <c r="C661" s="98" t="str">
        <f aca="false">IF( ISBLANK('03.Muestra'!$E42),"",'03.Muestra'!$E42)</f>
        <v/>
      </c>
      <c r="D661" s="99" t="str">
        <f aca="false">IF(AND(B661&lt;&gt;"",C661&lt;&gt;""),"N/T","")</f>
        <v/>
      </c>
      <c r="E661" s="73" t="str">
        <f aca="false">IF(D661&lt;&gt;"",IF(AND(B661&lt;&gt;"",C661&lt;&gt;""),"","ERR"),"")</f>
        <v/>
      </c>
      <c r="F661" s="16"/>
      <c r="G661" s="16"/>
      <c r="H661" s="16"/>
      <c r="I661" s="16"/>
      <c r="J661" s="16"/>
      <c r="K661" s="16"/>
      <c r="L661" s="16"/>
      <c r="M661" s="16"/>
      <c r="N661" s="16"/>
      <c r="O661" s="16"/>
      <c r="P661" s="16"/>
      <c r="Q661" s="16"/>
      <c r="R661" s="16"/>
      <c r="S661" s="16"/>
      <c r="T661" s="16"/>
      <c r="U661" s="16"/>
      <c r="V661" s="16"/>
      <c r="W661" s="16"/>
      <c r="X661" s="16"/>
      <c r="Y661" s="16"/>
    </row>
    <row r="662" customFormat="false" ht="12" hidden="false" customHeight="true" outlineLevel="0" collapsed="false">
      <c r="B662" s="16"/>
      <c r="C662" s="16"/>
      <c r="D662" s="73"/>
      <c r="E662" s="73"/>
      <c r="F662" s="16"/>
      <c r="G662" s="16"/>
      <c r="H662" s="16"/>
      <c r="I662" s="16"/>
      <c r="J662" s="16"/>
      <c r="K662" s="16"/>
      <c r="L662" s="16"/>
      <c r="M662" s="16"/>
      <c r="N662" s="16"/>
      <c r="O662" s="16"/>
      <c r="P662" s="16"/>
      <c r="Q662" s="16"/>
      <c r="R662" s="16"/>
      <c r="S662" s="16"/>
      <c r="T662" s="16"/>
      <c r="U662" s="16"/>
      <c r="V662" s="16"/>
      <c r="W662" s="16"/>
      <c r="X662" s="16"/>
      <c r="Y662" s="16"/>
    </row>
    <row r="663" customFormat="false" ht="12" hidden="false" customHeight="true" outlineLevel="0" collapsed="false">
      <c r="B663" s="16"/>
      <c r="C663" s="16"/>
      <c r="D663" s="73"/>
      <c r="E663" s="94"/>
      <c r="F663" s="16"/>
      <c r="G663" s="16"/>
      <c r="H663" s="16"/>
      <c r="I663" s="16"/>
      <c r="J663" s="16"/>
      <c r="K663" s="16"/>
      <c r="L663" s="16"/>
      <c r="M663" s="16"/>
      <c r="N663" s="16"/>
      <c r="O663" s="16"/>
      <c r="P663" s="16"/>
      <c r="Q663" s="16"/>
      <c r="R663" s="16"/>
      <c r="S663" s="16"/>
      <c r="T663" s="16"/>
      <c r="U663" s="16"/>
      <c r="V663" s="16"/>
      <c r="W663" s="16"/>
      <c r="X663" s="16"/>
      <c r="Y663" s="16"/>
    </row>
    <row r="664" customFormat="false" ht="32.75" hidden="false" customHeight="true" outlineLevel="0" collapsed="false">
      <c r="B664" s="112" t="s">
        <v>140</v>
      </c>
      <c r="C664" s="96" t="s">
        <v>170</v>
      </c>
      <c r="D664" s="97" t="s">
        <v>147</v>
      </c>
      <c r="E664" s="110"/>
      <c r="F664" s="0"/>
      <c r="G664" s="0"/>
      <c r="H664" s="0"/>
      <c r="I664" s="0"/>
      <c r="J664" s="0"/>
      <c r="K664" s="16"/>
      <c r="L664" s="16"/>
      <c r="M664" s="16"/>
      <c r="N664" s="16"/>
      <c r="O664" s="16"/>
      <c r="P664" s="16"/>
      <c r="Q664" s="16"/>
      <c r="R664" s="16"/>
      <c r="S664" s="16"/>
      <c r="T664" s="16"/>
      <c r="U664" s="16"/>
      <c r="V664" s="16"/>
      <c r="W664" s="16"/>
      <c r="X664" s="16"/>
      <c r="Y664" s="16"/>
    </row>
    <row r="665" customFormat="false" ht="13.25" hidden="false" customHeight="true" outlineLevel="0" collapsed="false">
      <c r="B665" s="98" t="str">
        <f aca="false">IF( ISBLANK('03.Muestra'!$C8),"",'03.Muestra'!$C8)</f>
        <v>Servicio Canario de Salud</v>
      </c>
      <c r="C665" s="98" t="str">
        <f aca="false">IF( ISBLANK('03.Muestra'!$E8),"",'03.Muestra'!$E8)</f>
        <v>https://www3.gobiernodecanarias.org/sanidad/scs/</v>
      </c>
      <c r="D665" s="99" t="s">
        <v>138</v>
      </c>
      <c r="E665" s="73" t="str">
        <f aca="false">IF(D665&lt;&gt;"",IF(AND(B665&lt;&gt;"",C665&lt;&gt;""),"","ERR"),"")</f>
        <v/>
      </c>
      <c r="F665" s="100" t="str">
        <f aca="false" t="array" ref="F665:J665">TRANSPOSE('DATA - Oculta'!$U$9:$U$13)</f>
        <v>N/T</v>
      </c>
      <c r="G665" s="101" t="str">
        <v>N/D</v>
      </c>
      <c r="H665" s="102" t="str">
        <v>N/A</v>
      </c>
      <c r="I665" s="103" t="str">
        <v>Falla</v>
      </c>
      <c r="J665" s="104" t="str">
        <v>Pasa</v>
      </c>
      <c r="K665" s="105" t="s">
        <v>145</v>
      </c>
      <c r="L665" s="16"/>
      <c r="M665" s="16"/>
      <c r="N665" s="16"/>
      <c r="O665" s="16"/>
      <c r="P665" s="16"/>
      <c r="Q665" s="16"/>
      <c r="R665" s="16"/>
      <c r="S665" s="16"/>
      <c r="T665" s="16"/>
      <c r="U665" s="16"/>
      <c r="V665" s="16"/>
      <c r="W665" s="16"/>
      <c r="X665" s="16"/>
      <c r="Y665" s="16"/>
    </row>
    <row r="666" customFormat="false" ht="13.25" hidden="false" customHeight="true" outlineLevel="0" collapsed="false">
      <c r="B666" s="98" t="str">
        <f aca="false">IF( ISBLANK('03.Muestra'!$C9),"",'03.Muestra'!$C9)</f>
        <v>Profesionales</v>
      </c>
      <c r="C666" s="98" t="str">
        <f aca="false">IF( ISBLANK('03.Muestra'!$E9),"",'03.Muestra'!$E9)</f>
        <v>https://www3.gobiernodecanarias.org/sanidad/scs/tematica.jsp?idCarpeta=381a58ec-a15a-11e9-a502-d7333c007c29</v>
      </c>
      <c r="D666" s="99" t="s">
        <v>138</v>
      </c>
      <c r="E666" s="73" t="str">
        <f aca="false">IF(D666&lt;&gt;"",IF(AND(B666&lt;&gt;"",C666&lt;&gt;""),"","ERR"),"")</f>
        <v/>
      </c>
      <c r="F666" s="106" t="n">
        <f aca="true">COUNTIF($D665:INDIRECT("$D" &amp;  SUM(ROW()-1,'03.Muestra'!$D$45)-1),F665)</f>
        <v>0</v>
      </c>
      <c r="G666" s="106" t="n">
        <f aca="true">COUNTIF($D665:INDIRECT("$D" &amp;  SUM(ROW()-1,'03.Muestra'!$D$45)-1),G665)</f>
        <v>0</v>
      </c>
      <c r="H666" s="106" t="n">
        <f aca="true">COUNTIF($D665:INDIRECT("$D" &amp;  SUM(ROW()-1,'03.Muestra'!$D$45)-1),H665)</f>
        <v>0</v>
      </c>
      <c r="I666" s="106" t="n">
        <f aca="true">COUNTIF($D665:INDIRECT("$D" &amp;  SUM(ROW()-1,'03.Muestra'!$D$45)-1),I665)</f>
        <v>1</v>
      </c>
      <c r="J666" s="106" t="n">
        <f aca="true">COUNTIF($D665:INDIRECT("$D" &amp;  SUM(ROW()-1,'03.Muestra'!$D$45)-1),J665)</f>
        <v>9</v>
      </c>
      <c r="K666" s="106" t="n">
        <f aca="true">IF('03.Muestra'!$D$45=0,0,COUNTBLANK($D665:INDIRECT("$D" &amp;  SUM(ROW()-1,'03.Muestra'!$D$45)-1)))</f>
        <v>0</v>
      </c>
      <c r="L666" s="16"/>
      <c r="M666" s="16"/>
      <c r="N666" s="16"/>
      <c r="O666" s="16"/>
      <c r="P666" s="16"/>
      <c r="Q666" s="16"/>
      <c r="R666" s="16"/>
      <c r="S666" s="16"/>
      <c r="T666" s="16"/>
      <c r="U666" s="16"/>
      <c r="V666" s="16"/>
      <c r="W666" s="16"/>
      <c r="X666" s="16"/>
      <c r="Y666" s="16"/>
    </row>
    <row r="667" customFormat="false" ht="13.25" hidden="false" customHeight="true" outlineLevel="0" collapsed="false">
      <c r="B667" s="98" t="str">
        <f aca="false">IF( ISBLANK('03.Muestra'!$C10),"",'03.Muestra'!$C10)</f>
        <v>Vacunación frente Covid-19</v>
      </c>
      <c r="C667" s="98" t="str">
        <f aca="false">IF( ISBLANK('03.Muestra'!$E10),"",'03.Muestra'!$E10)</f>
        <v>https://www3.gobiernodecanarias.org/sanidad/scs/contenidoGenerico.jsp?idDocument=c6332147-5728-11eb-8a2c-c902a217e6a5&amp;idCarpeta=e01092c2-7d66-11ea-871d-cb574c2473a4</v>
      </c>
      <c r="D667" s="99" t="s">
        <v>138</v>
      </c>
      <c r="E667" s="73" t="str">
        <f aca="false">IF(D667&lt;&gt;"",IF(AND(B667&lt;&gt;"",C667&lt;&gt;""),"","ERR"),"")</f>
        <v/>
      </c>
      <c r="F667" s="0"/>
      <c r="G667" s="16"/>
      <c r="H667" s="16"/>
      <c r="I667" s="16"/>
      <c r="J667" s="16"/>
      <c r="K667" s="16"/>
      <c r="L667" s="16"/>
      <c r="M667" s="16"/>
      <c r="N667" s="16"/>
      <c r="O667" s="16"/>
      <c r="P667" s="16"/>
      <c r="Q667" s="16"/>
      <c r="R667" s="16"/>
      <c r="S667" s="16"/>
      <c r="T667" s="16"/>
      <c r="U667" s="16"/>
      <c r="V667" s="16"/>
      <c r="W667" s="16"/>
      <c r="X667" s="16"/>
      <c r="Y667" s="16"/>
    </row>
    <row r="668" customFormat="false" ht="13.25" hidden="false" customHeight="true" outlineLevel="0" collapsed="false">
      <c r="B668" s="98" t="str">
        <f aca="false">IF( ISBLANK('03.Muestra'!$C11),"",'03.Muestra'!$C11)</f>
        <v>SCS-Registro de centros</v>
      </c>
      <c r="C668" s="98" t="str">
        <f aca="false">IF( ISBLANK('03.Muestra'!$E11),"",'03.Muestra'!$E11)</f>
        <v>https://www3.gobiernodecanarias.org/sanidad/scs/RegistroCentros/DoLoad</v>
      </c>
      <c r="D668" s="99" t="s">
        <v>138</v>
      </c>
      <c r="E668" s="73" t="str">
        <f aca="false">IF(D668&lt;&gt;"",IF(AND(B668&lt;&gt;"",C668&lt;&gt;""),"","ERR"),"")</f>
        <v/>
      </c>
      <c r="F668" s="0"/>
      <c r="G668" s="16"/>
      <c r="H668" s="16"/>
      <c r="I668" s="16"/>
      <c r="J668" s="16"/>
      <c r="K668" s="16"/>
      <c r="L668" s="16"/>
      <c r="M668" s="16"/>
      <c r="N668" s="16"/>
      <c r="O668" s="16"/>
      <c r="P668" s="16"/>
      <c r="Q668" s="16"/>
      <c r="R668" s="16"/>
      <c r="S668" s="16"/>
      <c r="T668" s="16"/>
      <c r="U668" s="16"/>
      <c r="V668" s="16"/>
      <c r="W668" s="16"/>
      <c r="X668" s="16"/>
      <c r="Y668" s="16"/>
    </row>
    <row r="669" customFormat="false" ht="13.25" hidden="false" customHeight="true" outlineLevel="0" collapsed="false">
      <c r="B669" s="98" t="str">
        <f aca="false">IF( ISBLANK('03.Muestra'!$C12),"",'03.Muestra'!$C12)</f>
        <v>MiAutoTestCovid</v>
      </c>
      <c r="C669" s="98" t="str">
        <f aca="false">IF( ISBLANK('03.Muestra'!$E12),"",'03.Muestra'!$E12)</f>
        <v>https://www3.gobiernodecanarias.org/sanidad/scs/Miautotestcovid/</v>
      </c>
      <c r="D669" s="99" t="s">
        <v>138</v>
      </c>
      <c r="E669" s="73" t="str">
        <f aca="false">IF(D669&lt;&gt;"",IF(AND(B669&lt;&gt;"",C669&lt;&gt;""),"","ERR"),"")</f>
        <v/>
      </c>
      <c r="F669" s="0"/>
      <c r="G669" s="16"/>
      <c r="H669" s="16"/>
      <c r="I669" s="16"/>
      <c r="J669" s="16"/>
      <c r="K669" s="16"/>
      <c r="L669" s="16"/>
      <c r="M669" s="16"/>
      <c r="N669" s="16"/>
      <c r="O669" s="16"/>
      <c r="P669" s="16"/>
      <c r="Q669" s="16"/>
      <c r="R669" s="16"/>
      <c r="S669" s="16"/>
      <c r="T669" s="16"/>
      <c r="U669" s="16"/>
      <c r="V669" s="16"/>
      <c r="W669" s="16"/>
      <c r="X669" s="16"/>
      <c r="Y669" s="16"/>
    </row>
    <row r="670" customFormat="false" ht="13.25" hidden="false" customHeight="true" outlineLevel="0" collapsed="false">
      <c r="B670" s="98" t="str">
        <f aca="false">IF( ISBLANK('03.Muestra'!$C13),"",'03.Muestra'!$C13)</f>
        <v>Informes epidemiológicos</v>
      </c>
      <c r="C670" s="98" t="str">
        <f aca="false">IF( ISBLANK('03.Muestra'!$E13),"",'03.Muestra'!$E13)</f>
        <v>https://www3.gobiernodecanarias.org/sanidad/scs/contenidoGenerico.jsp?idDocument=83670f95-f738-11ea-8b38-0997195c2925&amp;idCarpeta=e01092c2-7d66-11ea-871d-cb574c2473a4</v>
      </c>
      <c r="D670" s="99" t="s">
        <v>138</v>
      </c>
      <c r="E670" s="73" t="str">
        <f aca="false">IF(D670&lt;&gt;"",IF(AND(B670&lt;&gt;"",C670&lt;&gt;""),"","ERR"),"")</f>
        <v/>
      </c>
      <c r="F670" s="0"/>
      <c r="G670" s="16"/>
      <c r="H670" s="16"/>
      <c r="I670" s="16"/>
      <c r="J670" s="16"/>
      <c r="K670" s="16"/>
      <c r="L670" s="16"/>
      <c r="M670" s="16"/>
      <c r="N670" s="16"/>
      <c r="O670" s="16"/>
      <c r="P670" s="16"/>
      <c r="Q670" s="16"/>
      <c r="R670" s="16"/>
      <c r="S670" s="16"/>
      <c r="T670" s="16"/>
      <c r="U670" s="16"/>
      <c r="V670" s="16"/>
      <c r="W670" s="16"/>
      <c r="X670" s="16"/>
      <c r="Y670" s="16"/>
    </row>
    <row r="671" customFormat="false" ht="13.25" hidden="false" customHeight="true" outlineLevel="0" collapsed="false">
      <c r="B671" s="98" t="str">
        <f aca="false">IF( ISBLANK('03.Muestra'!$C14),"",'03.Muestra'!$C14)</f>
        <v>Mapa Sanitario</v>
      </c>
      <c r="C671" s="98" t="str">
        <f aca="false">IF( ISBLANK('03.Muestra'!$E14),"",'03.Muestra'!$E14)</f>
        <v>https://www3.gobiernodecanarias.org/sanidad/scs/mapa.jsp?idDocument=f1272534-b1e0-11e0-8086-e35e241032d3&amp;idCarpeta=75cf3520-ab2b-11dd-970d-d73a0633ac17</v>
      </c>
      <c r="D671" s="99" t="s">
        <v>138</v>
      </c>
      <c r="E671" s="73" t="str">
        <f aca="false">IF(D671&lt;&gt;"",IF(AND(B671&lt;&gt;"",C671&lt;&gt;""),"","ERR"),"")</f>
        <v/>
      </c>
      <c r="F671" s="16"/>
      <c r="G671" s="16"/>
      <c r="H671" s="16"/>
      <c r="I671" s="16"/>
      <c r="J671" s="16"/>
      <c r="K671" s="16"/>
      <c r="L671" s="16"/>
      <c r="M671" s="16"/>
      <c r="N671" s="16"/>
      <c r="O671" s="16"/>
      <c r="P671" s="16"/>
      <c r="Q671" s="16"/>
      <c r="R671" s="16"/>
      <c r="S671" s="16"/>
      <c r="T671" s="16"/>
      <c r="U671" s="16"/>
      <c r="V671" s="16"/>
      <c r="W671" s="16"/>
      <c r="X671" s="16"/>
      <c r="Y671" s="16"/>
    </row>
    <row r="672" customFormat="false" ht="13.25" hidden="false" customHeight="true" outlineLevel="0" collapsed="false">
      <c r="B672" s="98" t="str">
        <f aca="false">IF( ISBLANK('03.Muestra'!$C15),"",'03.Muestra'!$C15)</f>
        <v>gaptfformacion</v>
      </c>
      <c r="C672" s="98" t="str">
        <f aca="false">IF( ISBLANK('03.Muestra'!$E15),"",'03.Muestra'!$E15)</f>
        <v>https://www3.gobiernodecanarias.org/scs/gaptfformacion/</v>
      </c>
      <c r="D672" s="99" t="s">
        <v>141</v>
      </c>
      <c r="E672" s="73" t="str">
        <f aca="false">IF(D672&lt;&gt;"",IF(AND(B672&lt;&gt;"",C672&lt;&gt;""),"","ERR"),"")</f>
        <v/>
      </c>
      <c r="F672" s="16"/>
      <c r="G672" s="16"/>
      <c r="H672" s="16"/>
      <c r="I672" s="16"/>
      <c r="J672" s="16"/>
      <c r="K672" s="16"/>
      <c r="L672" s="16"/>
      <c r="M672" s="16"/>
      <c r="N672" s="16"/>
      <c r="O672" s="16"/>
      <c r="P672" s="16"/>
      <c r="Q672" s="16"/>
      <c r="R672" s="16"/>
      <c r="S672" s="16"/>
      <c r="T672" s="16"/>
      <c r="U672" s="16"/>
      <c r="V672" s="16"/>
      <c r="W672" s="16"/>
      <c r="X672" s="16"/>
      <c r="Y672" s="16"/>
    </row>
    <row r="673" customFormat="false" ht="13.25" hidden="false" customHeight="true" outlineLevel="0" collapsed="false">
      <c r="B673" s="98" t="str">
        <f aca="false">IF( ISBLANK('03.Muestra'!$C16),"",'03.Muestra'!$C16)</f>
        <v>Tarjeta Sanitaria</v>
      </c>
      <c r="C673" s="98" t="str">
        <f aca="false">IF( ISBLANK('03.Muestra'!$E16),"",'03.Muestra'!$E16)</f>
        <v>https://www3.gobiernodecanarias.org/sanidad/scs/contenidoGenerico.jsp?idDocument=9090ca1f-a9bb-11de-ae50-15aa3b9230b7&amp;idCarpeta=ae273cd1-b385-11e9-82f7-8d5cff9227e6</v>
      </c>
      <c r="D673" s="99" t="s">
        <v>138</v>
      </c>
      <c r="E673" s="73" t="str">
        <f aca="false">IF(D673&lt;&gt;"",IF(AND(B673&lt;&gt;"",C673&lt;&gt;""),"","ERR"),"")</f>
        <v/>
      </c>
      <c r="F673" s="16"/>
      <c r="G673" s="16"/>
      <c r="H673" s="16"/>
      <c r="I673" s="16"/>
      <c r="J673" s="16"/>
      <c r="K673" s="16"/>
      <c r="L673" s="16"/>
      <c r="M673" s="16"/>
      <c r="N673" s="16"/>
      <c r="O673" s="16"/>
      <c r="P673" s="16"/>
      <c r="Q673" s="16"/>
      <c r="R673" s="16"/>
      <c r="S673" s="16"/>
      <c r="T673" s="16"/>
      <c r="U673" s="16"/>
      <c r="V673" s="16"/>
      <c r="W673" s="16"/>
      <c r="X673" s="16"/>
      <c r="Y673" s="16"/>
    </row>
    <row r="674" customFormat="false" ht="13.25" hidden="false" customHeight="true" outlineLevel="0" collapsed="false">
      <c r="B674" s="98" t="str">
        <f aca="false">IF( ISBLANK('03.Muestra'!$C17),"",'03.Muestra'!$C17)</f>
        <v>Mapa Playas</v>
      </c>
      <c r="C674" s="98" t="str">
        <f aca="false">IF( ISBLANK('03.Muestra'!$E17),"",'03.Muestra'!$E17)</f>
        <v>https://www3.gobiernodecanarias.org/sanidad/scs/mapa.jsp?idDocument=0200b78a-a2fa-11e0-9610-f1717f4d08a3&amp;idCarpeta=75cf3520-ab2b-11dd-970d-d73a0633ac17</v>
      </c>
      <c r="D674" s="99" t="s">
        <v>138</v>
      </c>
      <c r="E674" s="73" t="str">
        <f aca="false">IF(D674&lt;&gt;"",IF(AND(B674&lt;&gt;"",C674&lt;&gt;""),"","ERR"),"")</f>
        <v/>
      </c>
      <c r="F674" s="16"/>
      <c r="G674" s="16"/>
      <c r="H674" s="16"/>
      <c r="I674" s="16"/>
      <c r="J674" s="16"/>
      <c r="K674" s="16"/>
      <c r="L674" s="16"/>
      <c r="M674" s="16"/>
      <c r="N674" s="16"/>
      <c r="O674" s="16"/>
      <c r="P674" s="16"/>
      <c r="Q674" s="16"/>
      <c r="R674" s="16"/>
      <c r="S674" s="16"/>
      <c r="T674" s="16"/>
      <c r="U674" s="16"/>
      <c r="V674" s="16"/>
      <c r="W674" s="16"/>
      <c r="X674" s="16"/>
      <c r="Y674" s="16"/>
    </row>
    <row r="675" customFormat="false" ht="13.25" hidden="false" customHeight="true" outlineLevel="0" collapsed="false">
      <c r="B675" s="98" t="str">
        <f aca="false">IF( ISBLANK('03.Muestra'!$C18),"",'03.Muestra'!$C18)</f>
        <v/>
      </c>
      <c r="C675" s="98" t="str">
        <f aca="false">IF( ISBLANK('03.Muestra'!$E18),"",'03.Muestra'!$E18)</f>
        <v/>
      </c>
      <c r="D675" s="99" t="str">
        <f aca="false">IF(AND(B675&lt;&gt;"",C675&lt;&gt;""),"N/T","")</f>
        <v/>
      </c>
      <c r="E675" s="73" t="str">
        <f aca="false">IF(D675&lt;&gt;"",IF(AND(B675&lt;&gt;"",C675&lt;&gt;""),"","ERR"),"")</f>
        <v/>
      </c>
      <c r="F675" s="16"/>
      <c r="G675" s="16"/>
      <c r="H675" s="16"/>
      <c r="I675" s="16"/>
      <c r="J675" s="16"/>
      <c r="K675" s="16"/>
      <c r="L675" s="16"/>
      <c r="M675" s="16"/>
      <c r="N675" s="16"/>
      <c r="O675" s="16"/>
      <c r="P675" s="16"/>
      <c r="Q675" s="16"/>
      <c r="R675" s="16"/>
      <c r="S675" s="16"/>
      <c r="T675" s="16"/>
      <c r="U675" s="16"/>
      <c r="V675" s="16"/>
      <c r="W675" s="16"/>
      <c r="X675" s="16"/>
      <c r="Y675" s="16"/>
    </row>
    <row r="676" customFormat="false" ht="13.25" hidden="false" customHeight="true" outlineLevel="0" collapsed="false">
      <c r="B676" s="98" t="str">
        <f aca="false">IF( ISBLANK('03.Muestra'!$C19),"",'03.Muestra'!$C19)</f>
        <v/>
      </c>
      <c r="C676" s="98" t="str">
        <f aca="false">IF( ISBLANK('03.Muestra'!$E19),"",'03.Muestra'!$E19)</f>
        <v/>
      </c>
      <c r="D676" s="99" t="str">
        <f aca="false">IF(AND(B676&lt;&gt;"",C676&lt;&gt;""),"N/T","")</f>
        <v/>
      </c>
      <c r="E676" s="73" t="str">
        <f aca="false">IF(D676&lt;&gt;"",IF(AND(B676&lt;&gt;"",C676&lt;&gt;""),"","ERR"),"")</f>
        <v/>
      </c>
      <c r="F676" s="16"/>
      <c r="G676" s="16"/>
      <c r="H676" s="16"/>
      <c r="I676" s="16"/>
      <c r="J676" s="16"/>
      <c r="K676" s="16"/>
      <c r="L676" s="16"/>
      <c r="M676" s="16"/>
      <c r="N676" s="16"/>
      <c r="O676" s="16"/>
      <c r="P676" s="16"/>
      <c r="Q676" s="16"/>
      <c r="R676" s="16"/>
      <c r="S676" s="16"/>
      <c r="T676" s="16"/>
      <c r="U676" s="16"/>
      <c r="V676" s="16"/>
      <c r="W676" s="16"/>
      <c r="X676" s="16"/>
      <c r="Y676" s="16"/>
    </row>
    <row r="677" customFormat="false" ht="14" hidden="false" customHeight="true" outlineLevel="0" collapsed="false">
      <c r="B677" s="98" t="str">
        <f aca="false">IF( ISBLANK('03.Muestra'!$C20),"",'03.Muestra'!$C20)</f>
        <v/>
      </c>
      <c r="C677" s="98" t="str">
        <f aca="false">IF( ISBLANK('03.Muestra'!$E20),"",'03.Muestra'!$E20)</f>
        <v/>
      </c>
      <c r="D677" s="99" t="str">
        <f aca="false">IF(AND(B677&lt;&gt;"",C677&lt;&gt;""),"N/T","")</f>
        <v/>
      </c>
      <c r="E677" s="73" t="str">
        <f aca="false">IF(D677&lt;&gt;"",IF(AND(B677&lt;&gt;"",C677&lt;&gt;""),"","ERR"),"")</f>
        <v/>
      </c>
      <c r="F677" s="16"/>
      <c r="G677" s="16"/>
      <c r="H677" s="16"/>
      <c r="I677" s="16"/>
      <c r="J677" s="16"/>
      <c r="K677" s="16"/>
      <c r="L677" s="16"/>
      <c r="M677" s="16"/>
      <c r="N677" s="16"/>
      <c r="O677" s="16"/>
      <c r="P677" s="16"/>
      <c r="Q677" s="16"/>
      <c r="R677" s="16"/>
      <c r="S677" s="16"/>
      <c r="T677" s="16"/>
      <c r="U677" s="16"/>
      <c r="V677" s="16"/>
      <c r="W677" s="16"/>
      <c r="X677" s="16"/>
      <c r="Y677" s="16"/>
    </row>
    <row r="678" customFormat="false" ht="14" hidden="false" customHeight="true" outlineLevel="0" collapsed="false">
      <c r="B678" s="98" t="str">
        <f aca="false">IF( ISBLANK('03.Muestra'!$C21),"",'03.Muestra'!$C21)</f>
        <v/>
      </c>
      <c r="C678" s="98" t="str">
        <f aca="false">IF( ISBLANK('03.Muestra'!$E21),"",'03.Muestra'!$E21)</f>
        <v/>
      </c>
      <c r="D678" s="99" t="str">
        <f aca="false">IF(AND(B678&lt;&gt;"",C678&lt;&gt;""),"N/T","")</f>
        <v/>
      </c>
      <c r="E678" s="73" t="str">
        <f aca="false">IF(D678&lt;&gt;"",IF(AND(B678&lt;&gt;"",C678&lt;&gt;""),"","ERR"),"")</f>
        <v/>
      </c>
      <c r="F678" s="16"/>
      <c r="G678" s="16"/>
      <c r="H678" s="16"/>
      <c r="I678" s="16"/>
      <c r="J678" s="16"/>
      <c r="K678" s="16"/>
      <c r="L678" s="16"/>
      <c r="M678" s="16"/>
      <c r="N678" s="16"/>
      <c r="O678" s="16"/>
      <c r="P678" s="16"/>
      <c r="Q678" s="16"/>
      <c r="R678" s="16"/>
      <c r="S678" s="16"/>
      <c r="T678" s="16"/>
      <c r="U678" s="16"/>
      <c r="V678" s="16"/>
      <c r="W678" s="16"/>
      <c r="X678" s="16"/>
      <c r="Y678" s="16"/>
    </row>
    <row r="679" customFormat="false" ht="14" hidden="false" customHeight="true" outlineLevel="0" collapsed="false">
      <c r="B679" s="98" t="str">
        <f aca="false">IF( ISBLANK('03.Muestra'!$C22),"",'03.Muestra'!$C22)</f>
        <v/>
      </c>
      <c r="C679" s="98" t="str">
        <f aca="false">IF( ISBLANK('03.Muestra'!$E22),"",'03.Muestra'!$E22)</f>
        <v/>
      </c>
      <c r="D679" s="99" t="str">
        <f aca="false">IF(AND(B679&lt;&gt;"",C679&lt;&gt;""),"N/T","")</f>
        <v/>
      </c>
      <c r="E679" s="73" t="str">
        <f aca="false">IF(D679&lt;&gt;"",IF(AND(B679&lt;&gt;"",C679&lt;&gt;""),"","ERR"),"")</f>
        <v/>
      </c>
      <c r="F679" s="16"/>
      <c r="G679" s="16"/>
      <c r="H679" s="16"/>
      <c r="I679" s="16"/>
      <c r="J679" s="16"/>
      <c r="K679" s="16"/>
      <c r="L679" s="16"/>
      <c r="M679" s="16"/>
      <c r="N679" s="16"/>
      <c r="O679" s="16"/>
      <c r="P679" s="16"/>
      <c r="Q679" s="16"/>
      <c r="R679" s="16"/>
      <c r="S679" s="16"/>
      <c r="T679" s="16"/>
      <c r="U679" s="16"/>
      <c r="V679" s="16"/>
      <c r="W679" s="16"/>
      <c r="X679" s="16"/>
      <c r="Y679" s="16"/>
    </row>
    <row r="680" customFormat="false" ht="14" hidden="false" customHeight="true" outlineLevel="0" collapsed="false">
      <c r="B680" s="98" t="str">
        <f aca="false">IF( ISBLANK('03.Muestra'!$C23),"",'03.Muestra'!$C23)</f>
        <v/>
      </c>
      <c r="C680" s="98" t="str">
        <f aca="false">IF( ISBLANK('03.Muestra'!$E23),"",'03.Muestra'!$E23)</f>
        <v/>
      </c>
      <c r="D680" s="99" t="str">
        <f aca="false">IF(AND(B680&lt;&gt;"",C680&lt;&gt;""),"N/T","")</f>
        <v/>
      </c>
      <c r="E680" s="73" t="str">
        <f aca="false">IF(D680&lt;&gt;"",IF(AND(B680&lt;&gt;"",C680&lt;&gt;""),"","ERR"),"")</f>
        <v/>
      </c>
      <c r="F680" s="16"/>
      <c r="G680" s="16"/>
      <c r="H680" s="16"/>
      <c r="I680" s="16"/>
      <c r="J680" s="16"/>
      <c r="K680" s="16"/>
      <c r="L680" s="16"/>
      <c r="M680" s="16"/>
      <c r="N680" s="16"/>
      <c r="O680" s="16"/>
      <c r="P680" s="16"/>
      <c r="Q680" s="16"/>
      <c r="R680" s="16"/>
      <c r="S680" s="16"/>
      <c r="T680" s="16"/>
      <c r="U680" s="16"/>
      <c r="V680" s="16"/>
      <c r="W680" s="16"/>
      <c r="X680" s="16"/>
      <c r="Y680" s="16"/>
    </row>
    <row r="681" customFormat="false" ht="14" hidden="false" customHeight="true" outlineLevel="0" collapsed="false">
      <c r="B681" s="98" t="str">
        <f aca="false">IF( ISBLANK('03.Muestra'!$C24),"",'03.Muestra'!$C24)</f>
        <v/>
      </c>
      <c r="C681" s="98" t="str">
        <f aca="false">IF( ISBLANK('03.Muestra'!$E24),"",'03.Muestra'!$E24)</f>
        <v/>
      </c>
      <c r="D681" s="99" t="str">
        <f aca="false">IF(AND(B681&lt;&gt;"",C681&lt;&gt;""),"N/T","")</f>
        <v/>
      </c>
      <c r="E681" s="73" t="str">
        <f aca="false">IF(D681&lt;&gt;"",IF(AND(B681&lt;&gt;"",C681&lt;&gt;""),"","ERR"),"")</f>
        <v/>
      </c>
      <c r="F681" s="16"/>
      <c r="G681" s="16"/>
      <c r="H681" s="16"/>
      <c r="I681" s="16"/>
      <c r="J681" s="16"/>
      <c r="K681" s="16"/>
      <c r="L681" s="16"/>
      <c r="M681" s="16"/>
      <c r="N681" s="16"/>
      <c r="O681" s="16"/>
      <c r="P681" s="16"/>
      <c r="Q681" s="16"/>
      <c r="R681" s="16"/>
      <c r="S681" s="16"/>
      <c r="T681" s="16"/>
      <c r="U681" s="16"/>
      <c r="V681" s="16"/>
      <c r="W681" s="16"/>
      <c r="X681" s="16"/>
      <c r="Y681" s="16"/>
    </row>
    <row r="682" customFormat="false" ht="14" hidden="false" customHeight="true" outlineLevel="0" collapsed="false">
      <c r="B682" s="98" t="str">
        <f aca="false">IF( ISBLANK('03.Muestra'!$C25),"",'03.Muestra'!$C25)</f>
        <v/>
      </c>
      <c r="C682" s="98" t="str">
        <f aca="false">IF( ISBLANK('03.Muestra'!$E25),"",'03.Muestra'!$E25)</f>
        <v/>
      </c>
      <c r="D682" s="99" t="str">
        <f aca="false">IF(AND(B682&lt;&gt;"",C682&lt;&gt;""),"N/T","")</f>
        <v/>
      </c>
      <c r="E682" s="73" t="str">
        <f aca="false">IF(D682&lt;&gt;"",IF(AND(B682&lt;&gt;"",C682&lt;&gt;""),"","ERR"),"")</f>
        <v/>
      </c>
      <c r="F682" s="16"/>
      <c r="G682" s="16"/>
      <c r="H682" s="16"/>
      <c r="I682" s="16"/>
      <c r="J682" s="16"/>
      <c r="K682" s="16"/>
      <c r="L682" s="16"/>
      <c r="M682" s="16"/>
      <c r="N682" s="16"/>
      <c r="O682" s="16"/>
      <c r="P682" s="16"/>
      <c r="Q682" s="16"/>
      <c r="R682" s="16"/>
      <c r="S682" s="16"/>
      <c r="T682" s="16"/>
      <c r="U682" s="16"/>
      <c r="V682" s="16"/>
      <c r="W682" s="16"/>
      <c r="X682" s="16"/>
      <c r="Y682" s="16"/>
    </row>
    <row r="683" customFormat="false" ht="14" hidden="false" customHeight="true" outlineLevel="0" collapsed="false">
      <c r="B683" s="98" t="str">
        <f aca="false">IF( ISBLANK('03.Muestra'!$C26),"",'03.Muestra'!$C26)</f>
        <v/>
      </c>
      <c r="C683" s="98" t="str">
        <f aca="false">IF( ISBLANK('03.Muestra'!$E26),"",'03.Muestra'!$E26)</f>
        <v/>
      </c>
      <c r="D683" s="99" t="str">
        <f aca="false">IF(AND(B683&lt;&gt;"",C683&lt;&gt;""),"N/T","")</f>
        <v/>
      </c>
      <c r="E683" s="73" t="str">
        <f aca="false">IF(D683&lt;&gt;"",IF(AND(B683&lt;&gt;"",C683&lt;&gt;""),"","ERR"),"")</f>
        <v/>
      </c>
      <c r="F683" s="16"/>
      <c r="G683" s="16"/>
      <c r="H683" s="16"/>
      <c r="I683" s="16"/>
      <c r="J683" s="16"/>
      <c r="K683" s="16"/>
      <c r="L683" s="16"/>
      <c r="M683" s="16"/>
      <c r="N683" s="16"/>
      <c r="O683" s="16"/>
      <c r="P683" s="16"/>
      <c r="Q683" s="16"/>
      <c r="R683" s="16"/>
      <c r="S683" s="16"/>
      <c r="T683" s="16"/>
      <c r="U683" s="16"/>
      <c r="V683" s="16"/>
      <c r="W683" s="16"/>
      <c r="X683" s="16"/>
      <c r="Y683" s="16"/>
    </row>
    <row r="684" customFormat="false" ht="14" hidden="false" customHeight="true" outlineLevel="0" collapsed="false">
      <c r="B684" s="98" t="str">
        <f aca="false">IF( ISBLANK('03.Muestra'!$C27),"",'03.Muestra'!$C27)</f>
        <v/>
      </c>
      <c r="C684" s="98" t="str">
        <f aca="false">IF( ISBLANK('03.Muestra'!$E27),"",'03.Muestra'!$E27)</f>
        <v/>
      </c>
      <c r="D684" s="99" t="str">
        <f aca="false">IF(AND(B684&lt;&gt;"",C684&lt;&gt;""),"N/T","")</f>
        <v/>
      </c>
      <c r="E684" s="73" t="str">
        <f aca="false">IF(D684&lt;&gt;"",IF(AND(B684&lt;&gt;"",C684&lt;&gt;""),"","ERR"),"")</f>
        <v/>
      </c>
      <c r="F684" s="16"/>
      <c r="G684" s="16"/>
      <c r="H684" s="16"/>
      <c r="I684" s="16"/>
      <c r="J684" s="16"/>
      <c r="K684" s="16"/>
      <c r="L684" s="16"/>
      <c r="M684" s="16"/>
      <c r="N684" s="16"/>
      <c r="O684" s="16"/>
      <c r="P684" s="16"/>
      <c r="Q684" s="16"/>
      <c r="R684" s="16"/>
      <c r="S684" s="16"/>
      <c r="T684" s="16"/>
      <c r="U684" s="16"/>
      <c r="V684" s="16"/>
      <c r="W684" s="16"/>
      <c r="X684" s="16"/>
      <c r="Y684" s="16"/>
    </row>
    <row r="685" customFormat="false" ht="14" hidden="false" customHeight="true" outlineLevel="0" collapsed="false">
      <c r="B685" s="98" t="str">
        <f aca="false">IF( ISBLANK('03.Muestra'!$C28),"",'03.Muestra'!$C28)</f>
        <v/>
      </c>
      <c r="C685" s="98" t="str">
        <f aca="false">IF( ISBLANK('03.Muestra'!$E28),"",'03.Muestra'!$E28)</f>
        <v/>
      </c>
      <c r="D685" s="99" t="str">
        <f aca="false">IF(AND(B685&lt;&gt;"",C685&lt;&gt;""),"N/T","")</f>
        <v/>
      </c>
      <c r="E685" s="73" t="str">
        <f aca="false">IF(D685&lt;&gt;"",IF(AND(B685&lt;&gt;"",C685&lt;&gt;""),"","ERR"),"")</f>
        <v/>
      </c>
      <c r="F685" s="16"/>
      <c r="G685" s="16"/>
      <c r="H685" s="16"/>
      <c r="I685" s="16"/>
      <c r="J685" s="16"/>
      <c r="K685" s="16"/>
      <c r="L685" s="16"/>
      <c r="M685" s="16"/>
      <c r="N685" s="16"/>
      <c r="O685" s="16"/>
      <c r="P685" s="16"/>
      <c r="Q685" s="16"/>
      <c r="R685" s="16"/>
      <c r="S685" s="16"/>
      <c r="T685" s="16"/>
      <c r="U685" s="16"/>
      <c r="V685" s="16"/>
      <c r="W685" s="16"/>
      <c r="X685" s="16"/>
      <c r="Y685" s="16"/>
    </row>
    <row r="686" customFormat="false" ht="14" hidden="false" customHeight="true" outlineLevel="0" collapsed="false">
      <c r="B686" s="98" t="str">
        <f aca="false">IF( ISBLANK('03.Muestra'!$C29),"",'03.Muestra'!$C29)</f>
        <v/>
      </c>
      <c r="C686" s="98" t="str">
        <f aca="false">IF( ISBLANK('03.Muestra'!$E29),"",'03.Muestra'!$E29)</f>
        <v/>
      </c>
      <c r="D686" s="99" t="str">
        <f aca="false">IF(AND(B686&lt;&gt;"",C686&lt;&gt;""),"N/T","")</f>
        <v/>
      </c>
      <c r="E686" s="73" t="str">
        <f aca="false">IF(D686&lt;&gt;"",IF(AND(B686&lt;&gt;"",C686&lt;&gt;""),"","ERR"),"")</f>
        <v/>
      </c>
      <c r="F686" s="16"/>
      <c r="G686" s="16"/>
      <c r="H686" s="16"/>
      <c r="I686" s="16"/>
      <c r="J686" s="16"/>
      <c r="K686" s="16"/>
      <c r="L686" s="16"/>
      <c r="M686" s="16"/>
      <c r="N686" s="16"/>
      <c r="O686" s="16"/>
      <c r="P686" s="16"/>
      <c r="Q686" s="16"/>
      <c r="R686" s="16"/>
      <c r="S686" s="16"/>
      <c r="T686" s="16"/>
      <c r="U686" s="16"/>
      <c r="V686" s="16"/>
      <c r="W686" s="16"/>
      <c r="X686" s="16"/>
      <c r="Y686" s="16"/>
    </row>
    <row r="687" customFormat="false" ht="14" hidden="false" customHeight="true" outlineLevel="0" collapsed="false">
      <c r="B687" s="98" t="str">
        <f aca="false">IF( ISBLANK('03.Muestra'!$C30),"",'03.Muestra'!$C30)</f>
        <v/>
      </c>
      <c r="C687" s="98" t="str">
        <f aca="false">IF( ISBLANK('03.Muestra'!$E30),"",'03.Muestra'!$E30)</f>
        <v/>
      </c>
      <c r="D687" s="99" t="str">
        <f aca="false">IF(AND(B687&lt;&gt;"",C687&lt;&gt;""),"N/T","")</f>
        <v/>
      </c>
      <c r="E687" s="73" t="str">
        <f aca="false">IF(D687&lt;&gt;"",IF(AND(B687&lt;&gt;"",C687&lt;&gt;""),"","ERR"),"")</f>
        <v/>
      </c>
      <c r="F687" s="16"/>
      <c r="G687" s="16"/>
      <c r="H687" s="16"/>
      <c r="I687" s="16"/>
      <c r="J687" s="16"/>
      <c r="K687" s="16"/>
      <c r="L687" s="16"/>
      <c r="M687" s="16"/>
      <c r="N687" s="16"/>
      <c r="O687" s="16"/>
      <c r="P687" s="16"/>
      <c r="Q687" s="16"/>
      <c r="R687" s="16"/>
      <c r="S687" s="16"/>
      <c r="T687" s="16"/>
      <c r="U687" s="16"/>
      <c r="V687" s="16"/>
      <c r="W687" s="16"/>
      <c r="X687" s="16"/>
      <c r="Y687" s="16"/>
    </row>
    <row r="688" customFormat="false" ht="13.25" hidden="false" customHeight="true" outlineLevel="0" collapsed="false">
      <c r="B688" s="98" t="str">
        <f aca="false">IF( ISBLANK('03.Muestra'!$C31),"",'03.Muestra'!$C31)</f>
        <v/>
      </c>
      <c r="C688" s="98" t="str">
        <f aca="false">IF( ISBLANK('03.Muestra'!$E31),"",'03.Muestra'!$E31)</f>
        <v/>
      </c>
      <c r="D688" s="99" t="str">
        <f aca="false">IF(AND(B688&lt;&gt;"",C688&lt;&gt;""),"N/T","")</f>
        <v/>
      </c>
      <c r="E688" s="73" t="str">
        <f aca="false">IF(D688&lt;&gt;"",IF(AND(B688&lt;&gt;"",C688&lt;&gt;""),"","ERR"),"")</f>
        <v/>
      </c>
      <c r="F688" s="16"/>
      <c r="G688" s="16"/>
      <c r="H688" s="16"/>
      <c r="I688" s="16"/>
      <c r="J688" s="16"/>
      <c r="K688" s="16"/>
      <c r="L688" s="16"/>
      <c r="M688" s="16"/>
      <c r="N688" s="16"/>
      <c r="O688" s="16"/>
      <c r="P688" s="16"/>
      <c r="Q688" s="16"/>
      <c r="R688" s="16"/>
      <c r="S688" s="16"/>
      <c r="T688" s="16"/>
      <c r="U688" s="16"/>
      <c r="V688" s="16"/>
      <c r="W688" s="16"/>
      <c r="X688" s="16"/>
      <c r="Y688" s="16"/>
    </row>
    <row r="689" customFormat="false" ht="13.25" hidden="false" customHeight="true" outlineLevel="0" collapsed="false">
      <c r="B689" s="98" t="str">
        <f aca="false">IF( ISBLANK('03.Muestra'!$C32),"",'03.Muestra'!$C32)</f>
        <v/>
      </c>
      <c r="C689" s="98" t="str">
        <f aca="false">IF( ISBLANK('03.Muestra'!$E32),"",'03.Muestra'!$E32)</f>
        <v/>
      </c>
      <c r="D689" s="99" t="str">
        <f aca="false">IF(AND(B689&lt;&gt;"",C689&lt;&gt;""),"N/T","")</f>
        <v/>
      </c>
      <c r="E689" s="73" t="str">
        <f aca="false">IF(D689&lt;&gt;"",IF(AND(B689&lt;&gt;"",C689&lt;&gt;""),"","ERR"),"")</f>
        <v/>
      </c>
      <c r="F689" s="16"/>
      <c r="G689" s="16"/>
      <c r="H689" s="16"/>
      <c r="I689" s="16"/>
      <c r="J689" s="16"/>
      <c r="K689" s="16"/>
      <c r="L689" s="16"/>
      <c r="M689" s="16"/>
      <c r="N689" s="16"/>
      <c r="O689" s="16"/>
      <c r="P689" s="16"/>
      <c r="Q689" s="16"/>
      <c r="R689" s="16"/>
      <c r="S689" s="16"/>
      <c r="T689" s="16"/>
      <c r="U689" s="16"/>
      <c r="V689" s="16"/>
      <c r="W689" s="16"/>
      <c r="X689" s="16"/>
      <c r="Y689" s="16"/>
    </row>
    <row r="690" customFormat="false" ht="13.25" hidden="false" customHeight="true" outlineLevel="0" collapsed="false">
      <c r="B690" s="98" t="str">
        <f aca="false">IF( ISBLANK('03.Muestra'!$C33),"",'03.Muestra'!$C33)</f>
        <v/>
      </c>
      <c r="C690" s="98" t="str">
        <f aca="false">IF( ISBLANK('03.Muestra'!$E33),"",'03.Muestra'!$E33)</f>
        <v/>
      </c>
      <c r="D690" s="99" t="str">
        <f aca="false">IF(AND(B690&lt;&gt;"",C690&lt;&gt;""),"N/T","")</f>
        <v/>
      </c>
      <c r="E690" s="73" t="str">
        <f aca="false">IF(D690&lt;&gt;"",IF(AND(B690&lt;&gt;"",C690&lt;&gt;""),"","ERR"),"")</f>
        <v/>
      </c>
      <c r="F690" s="16"/>
      <c r="G690" s="16"/>
      <c r="H690" s="16"/>
      <c r="I690" s="16"/>
      <c r="J690" s="16"/>
      <c r="K690" s="16"/>
      <c r="L690" s="16"/>
      <c r="M690" s="16"/>
      <c r="N690" s="16"/>
      <c r="O690" s="16"/>
      <c r="P690" s="16"/>
      <c r="Q690" s="16"/>
      <c r="R690" s="16"/>
      <c r="S690" s="16"/>
      <c r="T690" s="16"/>
      <c r="U690" s="16"/>
      <c r="V690" s="16"/>
      <c r="W690" s="16"/>
      <c r="X690" s="16"/>
      <c r="Y690" s="16"/>
    </row>
    <row r="691" customFormat="false" ht="13.25" hidden="false" customHeight="true" outlineLevel="0" collapsed="false">
      <c r="B691" s="98" t="str">
        <f aca="false">IF( ISBLANK('03.Muestra'!$C34),"",'03.Muestra'!$C34)</f>
        <v/>
      </c>
      <c r="C691" s="98" t="str">
        <f aca="false">IF( ISBLANK('03.Muestra'!$E34),"",'03.Muestra'!$E34)</f>
        <v/>
      </c>
      <c r="D691" s="99" t="str">
        <f aca="false">IF(AND(B691&lt;&gt;"",C691&lt;&gt;""),"N/T","")</f>
        <v/>
      </c>
      <c r="E691" s="73" t="str">
        <f aca="false">IF(D691&lt;&gt;"",IF(AND(B691&lt;&gt;"",C691&lt;&gt;""),"","ERR"),"")</f>
        <v/>
      </c>
      <c r="F691" s="16"/>
      <c r="G691" s="16"/>
      <c r="H691" s="16"/>
      <c r="I691" s="16"/>
      <c r="J691" s="16"/>
      <c r="K691" s="16"/>
      <c r="L691" s="16"/>
      <c r="M691" s="16"/>
      <c r="N691" s="16"/>
      <c r="O691" s="16"/>
      <c r="P691" s="16"/>
      <c r="Q691" s="16"/>
      <c r="R691" s="16"/>
      <c r="S691" s="16"/>
      <c r="T691" s="16"/>
      <c r="U691" s="16"/>
      <c r="V691" s="16"/>
      <c r="W691" s="16"/>
      <c r="X691" s="16"/>
      <c r="Y691" s="16"/>
    </row>
    <row r="692" customFormat="false" ht="13.25" hidden="false" customHeight="true" outlineLevel="0" collapsed="false">
      <c r="B692" s="98" t="str">
        <f aca="false">IF( ISBLANK('03.Muestra'!$C35),"",'03.Muestra'!$C35)</f>
        <v/>
      </c>
      <c r="C692" s="98" t="str">
        <f aca="false">IF( ISBLANK('03.Muestra'!$E35),"",'03.Muestra'!$E35)</f>
        <v/>
      </c>
      <c r="D692" s="99" t="str">
        <f aca="false">IF(AND(B692&lt;&gt;"",C692&lt;&gt;""),"N/T","")</f>
        <v/>
      </c>
      <c r="E692" s="73" t="str">
        <f aca="false">IF(D692&lt;&gt;"",IF(AND(B692&lt;&gt;"",C692&lt;&gt;""),"","ERR"),"")</f>
        <v/>
      </c>
      <c r="F692" s="0"/>
      <c r="G692" s="16"/>
      <c r="H692" s="16"/>
      <c r="I692" s="16"/>
      <c r="J692" s="16"/>
      <c r="K692" s="16"/>
      <c r="L692" s="16"/>
      <c r="M692" s="16"/>
      <c r="N692" s="16"/>
      <c r="O692" s="16"/>
      <c r="P692" s="16"/>
      <c r="Q692" s="16"/>
      <c r="R692" s="16"/>
      <c r="S692" s="16"/>
      <c r="T692" s="16"/>
      <c r="U692" s="16"/>
      <c r="V692" s="16"/>
      <c r="W692" s="16"/>
      <c r="X692" s="16"/>
      <c r="Y692" s="16"/>
    </row>
    <row r="693" customFormat="false" ht="13.25" hidden="false" customHeight="true" outlineLevel="0" collapsed="false">
      <c r="B693" s="98" t="str">
        <f aca="false">IF( ISBLANK('03.Muestra'!$C36),"",'03.Muestra'!$C36)</f>
        <v/>
      </c>
      <c r="C693" s="98" t="str">
        <f aca="false">IF( ISBLANK('03.Muestra'!$E36),"",'03.Muestra'!$E36)</f>
        <v/>
      </c>
      <c r="D693" s="99" t="str">
        <f aca="false">IF(AND(B693&lt;&gt;"",C693&lt;&gt;""),"N/T","")</f>
        <v/>
      </c>
      <c r="E693" s="73" t="str">
        <f aca="false">IF(D693&lt;&gt;"",IF(AND(B693&lt;&gt;"",C693&lt;&gt;""),"","ERR"),"")</f>
        <v/>
      </c>
      <c r="F693" s="111"/>
      <c r="G693" s="16"/>
      <c r="H693" s="16"/>
      <c r="I693" s="16"/>
      <c r="J693" s="16"/>
      <c r="K693" s="16"/>
      <c r="L693" s="16"/>
      <c r="M693" s="16"/>
      <c r="N693" s="16"/>
      <c r="O693" s="16"/>
      <c r="P693" s="16"/>
      <c r="Q693" s="16"/>
      <c r="R693" s="16"/>
      <c r="S693" s="16"/>
      <c r="T693" s="16"/>
      <c r="U693" s="16"/>
      <c r="V693" s="16"/>
      <c r="W693" s="16"/>
      <c r="X693" s="16"/>
      <c r="Y693" s="16"/>
    </row>
    <row r="694" customFormat="false" ht="13.25" hidden="false" customHeight="true" outlineLevel="0" collapsed="false">
      <c r="B694" s="98" t="str">
        <f aca="false">IF( ISBLANK('03.Muestra'!$C37),"",'03.Muestra'!$C37)</f>
        <v/>
      </c>
      <c r="C694" s="98" t="str">
        <f aca="false">IF( ISBLANK('03.Muestra'!$E37),"",'03.Muestra'!$E37)</f>
        <v/>
      </c>
      <c r="D694" s="99" t="str">
        <f aca="false">IF(AND(B694&lt;&gt;"",C694&lt;&gt;""),"N/T","")</f>
        <v/>
      </c>
      <c r="E694" s="73" t="str">
        <f aca="false">IF(D694&lt;&gt;"",IF(AND(B694&lt;&gt;"",C694&lt;&gt;""),"","ERR"),"")</f>
        <v/>
      </c>
      <c r="F694" s="111"/>
      <c r="G694" s="16"/>
      <c r="H694" s="16"/>
      <c r="I694" s="16"/>
      <c r="J694" s="16"/>
      <c r="K694" s="16"/>
      <c r="L694" s="16"/>
      <c r="M694" s="16"/>
      <c r="N694" s="16"/>
      <c r="O694" s="16"/>
      <c r="P694" s="16"/>
      <c r="Q694" s="16"/>
      <c r="R694" s="16"/>
      <c r="S694" s="16"/>
      <c r="T694" s="16"/>
      <c r="U694" s="16"/>
      <c r="V694" s="16"/>
      <c r="W694" s="16"/>
      <c r="X694" s="16"/>
      <c r="Y694" s="16"/>
    </row>
    <row r="695" customFormat="false" ht="13.25" hidden="false" customHeight="true" outlineLevel="0" collapsed="false">
      <c r="B695" s="98" t="str">
        <f aca="false">IF( ISBLANK('03.Muestra'!$C38),"",'03.Muestra'!$C38)</f>
        <v/>
      </c>
      <c r="C695" s="98" t="str">
        <f aca="false">IF( ISBLANK('03.Muestra'!$E38),"",'03.Muestra'!$E38)</f>
        <v/>
      </c>
      <c r="D695" s="99" t="str">
        <f aca="false">IF(AND(B695&lt;&gt;"",C695&lt;&gt;""),"N/T","")</f>
        <v/>
      </c>
      <c r="E695" s="73" t="str">
        <f aca="false">IF(D695&lt;&gt;"",IF(AND(B695&lt;&gt;"",C695&lt;&gt;""),"","ERR"),"")</f>
        <v/>
      </c>
      <c r="F695" s="111"/>
      <c r="G695" s="16"/>
      <c r="H695" s="16"/>
      <c r="I695" s="16"/>
      <c r="J695" s="16"/>
      <c r="K695" s="16"/>
      <c r="L695" s="16"/>
      <c r="M695" s="16"/>
      <c r="N695" s="16"/>
      <c r="O695" s="16"/>
      <c r="P695" s="16"/>
      <c r="Q695" s="16"/>
      <c r="R695" s="16"/>
      <c r="S695" s="16"/>
      <c r="T695" s="16"/>
      <c r="U695" s="16"/>
      <c r="V695" s="16"/>
      <c r="W695" s="16"/>
      <c r="X695" s="16"/>
      <c r="Y695" s="16"/>
    </row>
    <row r="696" customFormat="false" ht="13.25" hidden="false" customHeight="true" outlineLevel="0" collapsed="false">
      <c r="B696" s="98" t="str">
        <f aca="false">IF( ISBLANK('03.Muestra'!$C39),"",'03.Muestra'!$C39)</f>
        <v/>
      </c>
      <c r="C696" s="98" t="str">
        <f aca="false">IF( ISBLANK('03.Muestra'!$E39),"",'03.Muestra'!$E39)</f>
        <v/>
      </c>
      <c r="D696" s="99" t="str">
        <f aca="false">IF(AND(B696&lt;&gt;"",C696&lt;&gt;""),"N/T","")</f>
        <v/>
      </c>
      <c r="E696" s="73" t="str">
        <f aca="false">IF(D696&lt;&gt;"",IF(AND(B696&lt;&gt;"",C696&lt;&gt;""),"","ERR"),"")</f>
        <v/>
      </c>
      <c r="F696" s="111"/>
      <c r="G696" s="16"/>
      <c r="H696" s="16"/>
      <c r="I696" s="16"/>
      <c r="J696" s="16"/>
      <c r="K696" s="16"/>
      <c r="L696" s="16"/>
      <c r="M696" s="16"/>
      <c r="N696" s="16"/>
      <c r="O696" s="16"/>
      <c r="P696" s="16"/>
      <c r="Q696" s="16"/>
      <c r="R696" s="16"/>
      <c r="S696" s="16"/>
      <c r="T696" s="16"/>
      <c r="U696" s="16"/>
      <c r="V696" s="16"/>
      <c r="W696" s="16"/>
      <c r="X696" s="16"/>
      <c r="Y696" s="16"/>
    </row>
    <row r="697" customFormat="false" ht="13.25" hidden="false" customHeight="true" outlineLevel="0" collapsed="false">
      <c r="B697" s="98" t="str">
        <f aca="false">IF( ISBLANK('03.Muestra'!$C40),"",'03.Muestra'!$C40)</f>
        <v/>
      </c>
      <c r="C697" s="98" t="str">
        <f aca="false">IF( ISBLANK('03.Muestra'!$E40),"",'03.Muestra'!$E40)</f>
        <v/>
      </c>
      <c r="D697" s="99" t="str">
        <f aca="false">IF(AND(B697&lt;&gt;"",C697&lt;&gt;""),"N/T","")</f>
        <v/>
      </c>
      <c r="E697" s="73" t="str">
        <f aca="false">IF(D697&lt;&gt;"",IF(AND(B697&lt;&gt;"",C697&lt;&gt;""),"","ERR"),"")</f>
        <v/>
      </c>
      <c r="F697" s="111"/>
      <c r="G697" s="16"/>
      <c r="H697" s="16"/>
      <c r="I697" s="16"/>
      <c r="J697" s="16"/>
      <c r="K697" s="16"/>
      <c r="L697" s="16"/>
      <c r="M697" s="16"/>
      <c r="N697" s="16"/>
      <c r="O697" s="16"/>
      <c r="P697" s="16"/>
      <c r="Q697" s="16"/>
      <c r="R697" s="16"/>
      <c r="S697" s="16"/>
      <c r="T697" s="16"/>
      <c r="U697" s="16"/>
      <c r="V697" s="16"/>
      <c r="W697" s="16"/>
      <c r="X697" s="16"/>
      <c r="Y697" s="16"/>
    </row>
    <row r="698" customFormat="false" ht="13.25" hidden="false" customHeight="true" outlineLevel="0" collapsed="false">
      <c r="B698" s="98" t="str">
        <f aca="false">IF( ISBLANK('03.Muestra'!$C41),"",'03.Muestra'!$C41)</f>
        <v/>
      </c>
      <c r="C698" s="98" t="str">
        <f aca="false">IF( ISBLANK('03.Muestra'!$E41),"",'03.Muestra'!$E41)</f>
        <v/>
      </c>
      <c r="D698" s="99" t="str">
        <f aca="false">IF(AND(B698&lt;&gt;"",C698&lt;&gt;""),"N/T","")</f>
        <v/>
      </c>
      <c r="E698" s="73" t="str">
        <f aca="false">IF(D698&lt;&gt;"",IF(AND(B698&lt;&gt;"",C698&lt;&gt;""),"","ERR"),"")</f>
        <v/>
      </c>
      <c r="F698" s="111"/>
      <c r="G698" s="16"/>
      <c r="H698" s="16"/>
      <c r="I698" s="16"/>
      <c r="J698" s="16"/>
      <c r="K698" s="16"/>
      <c r="L698" s="16"/>
      <c r="M698" s="16"/>
      <c r="N698" s="16"/>
      <c r="O698" s="16"/>
      <c r="P698" s="16"/>
      <c r="Q698" s="16"/>
      <c r="R698" s="16"/>
      <c r="S698" s="16"/>
      <c r="T698" s="16"/>
      <c r="U698" s="16"/>
      <c r="V698" s="16"/>
      <c r="W698" s="16"/>
      <c r="X698" s="16"/>
      <c r="Y698" s="16"/>
    </row>
    <row r="699" customFormat="false" ht="13.25" hidden="false" customHeight="true" outlineLevel="0" collapsed="false">
      <c r="B699" s="98" t="str">
        <f aca="false">IF( ISBLANK('03.Muestra'!$C42),"",'03.Muestra'!$C42)</f>
        <v/>
      </c>
      <c r="C699" s="98" t="str">
        <f aca="false">IF( ISBLANK('03.Muestra'!$E42),"",'03.Muestra'!$E42)</f>
        <v/>
      </c>
      <c r="D699" s="99" t="str">
        <f aca="false">IF(AND(B699&lt;&gt;"",C699&lt;&gt;""),"N/T","")</f>
        <v/>
      </c>
      <c r="E699" s="73" t="str">
        <f aca="false">IF(D699&lt;&gt;"",IF(AND(B699&lt;&gt;"",C699&lt;&gt;""),"","ERR"),"")</f>
        <v/>
      </c>
      <c r="F699" s="16"/>
      <c r="G699" s="16"/>
      <c r="H699" s="16"/>
      <c r="I699" s="16"/>
      <c r="J699" s="16"/>
      <c r="K699" s="16"/>
      <c r="L699" s="16"/>
      <c r="M699" s="16"/>
      <c r="N699" s="16"/>
      <c r="O699" s="16"/>
      <c r="P699" s="16"/>
      <c r="Q699" s="16"/>
      <c r="R699" s="16"/>
      <c r="S699" s="16"/>
      <c r="T699" s="16"/>
      <c r="U699" s="16"/>
      <c r="V699" s="16"/>
      <c r="W699" s="16"/>
      <c r="X699" s="16"/>
      <c r="Y699" s="16"/>
    </row>
    <row r="700" customFormat="false" ht="12" hidden="false" customHeight="true" outlineLevel="0" collapsed="false">
      <c r="B700" s="16"/>
      <c r="C700" s="16"/>
      <c r="D700" s="73"/>
      <c r="E700" s="73"/>
      <c r="F700" s="16"/>
      <c r="G700" s="16"/>
      <c r="H700" s="16"/>
      <c r="I700" s="16"/>
      <c r="J700" s="16"/>
      <c r="K700" s="16"/>
      <c r="L700" s="16"/>
      <c r="M700" s="16"/>
      <c r="N700" s="16"/>
      <c r="O700" s="16"/>
      <c r="P700" s="16"/>
      <c r="Q700" s="16"/>
      <c r="R700" s="16"/>
      <c r="S700" s="16"/>
      <c r="T700" s="16"/>
      <c r="U700" s="16"/>
      <c r="V700" s="16"/>
      <c r="W700" s="16"/>
      <c r="X700" s="16"/>
      <c r="Y700" s="16"/>
    </row>
    <row r="701" customFormat="false" ht="12" hidden="false" customHeight="true" outlineLevel="0" collapsed="false">
      <c r="B701" s="16"/>
      <c r="C701" s="16"/>
      <c r="D701" s="73"/>
      <c r="E701" s="94"/>
      <c r="F701" s="16"/>
      <c r="G701" s="16"/>
      <c r="H701" s="16"/>
      <c r="I701" s="16"/>
      <c r="J701" s="16"/>
      <c r="K701" s="16"/>
      <c r="L701" s="16"/>
      <c r="M701" s="16"/>
      <c r="N701" s="16"/>
      <c r="O701" s="16"/>
      <c r="P701" s="16"/>
      <c r="Q701" s="16"/>
      <c r="R701" s="16"/>
      <c r="S701" s="16"/>
      <c r="T701" s="16"/>
      <c r="U701" s="16"/>
      <c r="V701" s="16"/>
      <c r="W701" s="16"/>
      <c r="X701" s="16"/>
      <c r="Y701" s="16"/>
    </row>
    <row r="702" customFormat="false" ht="32.75" hidden="false" customHeight="true" outlineLevel="0" collapsed="false">
      <c r="B702" s="112" t="s">
        <v>140</v>
      </c>
      <c r="C702" s="96" t="s">
        <v>171</v>
      </c>
      <c r="D702" s="97" t="s">
        <v>147</v>
      </c>
      <c r="E702" s="110"/>
      <c r="F702" s="0"/>
      <c r="G702" s="0"/>
      <c r="H702" s="0"/>
      <c r="I702" s="0"/>
      <c r="J702" s="0"/>
      <c r="K702" s="16"/>
      <c r="L702" s="16"/>
      <c r="M702" s="16"/>
      <c r="N702" s="16"/>
      <c r="O702" s="16"/>
      <c r="P702" s="16"/>
      <c r="Q702" s="16"/>
      <c r="R702" s="16"/>
      <c r="S702" s="16"/>
      <c r="T702" s="16"/>
      <c r="U702" s="16"/>
      <c r="V702" s="16"/>
      <c r="W702" s="16"/>
      <c r="X702" s="16"/>
      <c r="Y702" s="16"/>
    </row>
    <row r="703" customFormat="false" ht="14" hidden="false" customHeight="true" outlineLevel="0" collapsed="false">
      <c r="B703" s="98" t="str">
        <f aca="false">IF( ISBLANK('03.Muestra'!$C8),"",'03.Muestra'!$C8)</f>
        <v>Servicio Canario de Salud</v>
      </c>
      <c r="C703" s="98" t="str">
        <f aca="false">IF( ISBLANK('03.Muestra'!$E8),"",'03.Muestra'!$E8)</f>
        <v>https://www3.gobiernodecanarias.org/sanidad/scs/</v>
      </c>
      <c r="D703" s="99" t="s">
        <v>138</v>
      </c>
      <c r="E703" s="73" t="str">
        <f aca="false">IF(D703&lt;&gt;"",IF(AND(B703&lt;&gt;"",C703&lt;&gt;""),"","ERR"),"")</f>
        <v/>
      </c>
      <c r="F703" s="100" t="str">
        <f aca="false" t="array" ref="F703:J703">TRANSPOSE('DATA - Oculta'!$U$9:$U$13)</f>
        <v>N/T</v>
      </c>
      <c r="G703" s="101" t="str">
        <v>N/D</v>
      </c>
      <c r="H703" s="102" t="str">
        <v>N/A</v>
      </c>
      <c r="I703" s="103" t="str">
        <v>Falla</v>
      </c>
      <c r="J703" s="104" t="str">
        <v>Pasa</v>
      </c>
      <c r="K703" s="105" t="s">
        <v>145</v>
      </c>
      <c r="L703" s="16"/>
      <c r="M703" s="16"/>
      <c r="N703" s="16"/>
      <c r="O703" s="16"/>
      <c r="P703" s="16"/>
      <c r="Q703" s="16"/>
      <c r="R703" s="16"/>
      <c r="S703" s="16"/>
      <c r="T703" s="16"/>
      <c r="U703" s="16"/>
      <c r="V703" s="16"/>
      <c r="W703" s="16"/>
      <c r="X703" s="16"/>
      <c r="Y703" s="16"/>
    </row>
    <row r="704" customFormat="false" ht="14" hidden="false" customHeight="true" outlineLevel="0" collapsed="false">
      <c r="B704" s="98" t="str">
        <f aca="false">IF( ISBLANK('03.Muestra'!$C9),"",'03.Muestra'!$C9)</f>
        <v>Profesionales</v>
      </c>
      <c r="C704" s="98" t="str">
        <f aca="false">IF( ISBLANK('03.Muestra'!$E9),"",'03.Muestra'!$E9)</f>
        <v>https://www3.gobiernodecanarias.org/sanidad/scs/tematica.jsp?idCarpeta=381a58ec-a15a-11e9-a502-d7333c007c29</v>
      </c>
      <c r="D704" s="99" t="s">
        <v>138</v>
      </c>
      <c r="E704" s="73" t="str">
        <f aca="false">IF(D704&lt;&gt;"",IF(AND(B704&lt;&gt;"",C704&lt;&gt;""),"","ERR"),"")</f>
        <v/>
      </c>
      <c r="F704" s="106" t="n">
        <f aca="true">COUNTIF($D703:INDIRECT("$D" &amp;  SUM(ROW()-1,'03.Muestra'!$D$45)-1),F703)</f>
        <v>0</v>
      </c>
      <c r="G704" s="106" t="n">
        <f aca="true">COUNTIF($D703:INDIRECT("$D" &amp;  SUM(ROW()-1,'03.Muestra'!$D$45)-1),G703)</f>
        <v>0</v>
      </c>
      <c r="H704" s="106" t="n">
        <f aca="true">COUNTIF($D703:INDIRECT("$D" &amp;  SUM(ROW()-1,'03.Muestra'!$D$45)-1),H703)</f>
        <v>0</v>
      </c>
      <c r="I704" s="106" t="n">
        <f aca="true">COUNTIF($D703:INDIRECT("$D" &amp;  SUM(ROW()-1,'03.Muestra'!$D$45)-1),I703)</f>
        <v>1</v>
      </c>
      <c r="J704" s="106" t="n">
        <f aca="true">COUNTIF($D703:INDIRECT("$D" &amp;  SUM(ROW()-1,'03.Muestra'!$D$45)-1),J703)</f>
        <v>9</v>
      </c>
      <c r="K704" s="106" t="n">
        <f aca="true">IF('03.Muestra'!$D$45=0,0,COUNTBLANK($D703:INDIRECT("$D" &amp;  SUM(ROW()-1,'03.Muestra'!$D$45)-1)))</f>
        <v>0</v>
      </c>
      <c r="L704" s="16"/>
      <c r="M704" s="16"/>
      <c r="N704" s="16"/>
      <c r="O704" s="16"/>
      <c r="P704" s="16"/>
      <c r="Q704" s="16"/>
      <c r="R704" s="16"/>
      <c r="S704" s="16"/>
      <c r="T704" s="16"/>
      <c r="U704" s="16"/>
      <c r="V704" s="16"/>
      <c r="W704" s="16"/>
      <c r="X704" s="16"/>
      <c r="Y704" s="16"/>
    </row>
    <row r="705" customFormat="false" ht="14" hidden="false" customHeight="true" outlineLevel="0" collapsed="false">
      <c r="B705" s="98" t="str">
        <f aca="false">IF( ISBLANK('03.Muestra'!$C10),"",'03.Muestra'!$C10)</f>
        <v>Vacunación frente Covid-19</v>
      </c>
      <c r="C705" s="98" t="str">
        <f aca="false">IF( ISBLANK('03.Muestra'!$E10),"",'03.Muestra'!$E10)</f>
        <v>https://www3.gobiernodecanarias.org/sanidad/scs/contenidoGenerico.jsp?idDocument=c6332147-5728-11eb-8a2c-c902a217e6a5&amp;idCarpeta=e01092c2-7d66-11ea-871d-cb574c2473a4</v>
      </c>
      <c r="D705" s="99" t="s">
        <v>138</v>
      </c>
      <c r="E705" s="73" t="str">
        <f aca="false">IF(D705&lt;&gt;"",IF(AND(B705&lt;&gt;"",C705&lt;&gt;""),"","ERR"),"")</f>
        <v/>
      </c>
      <c r="F705" s="0"/>
      <c r="G705" s="16"/>
      <c r="H705" s="16"/>
      <c r="I705" s="16"/>
      <c r="J705" s="16"/>
      <c r="K705" s="16"/>
      <c r="L705" s="16"/>
      <c r="M705" s="16"/>
      <c r="N705" s="16"/>
      <c r="O705" s="16"/>
      <c r="P705" s="16"/>
      <c r="Q705" s="16"/>
      <c r="R705" s="16"/>
      <c r="S705" s="16"/>
      <c r="T705" s="16"/>
      <c r="U705" s="16"/>
      <c r="V705" s="16"/>
      <c r="W705" s="16"/>
      <c r="X705" s="16"/>
      <c r="Y705" s="16"/>
    </row>
    <row r="706" customFormat="false" ht="14" hidden="false" customHeight="true" outlineLevel="0" collapsed="false">
      <c r="B706" s="98" t="str">
        <f aca="false">IF( ISBLANK('03.Muestra'!$C11),"",'03.Muestra'!$C11)</f>
        <v>SCS-Registro de centros</v>
      </c>
      <c r="C706" s="98" t="str">
        <f aca="false">IF( ISBLANK('03.Muestra'!$E11),"",'03.Muestra'!$E11)</f>
        <v>https://www3.gobiernodecanarias.org/sanidad/scs/RegistroCentros/DoLoad</v>
      </c>
      <c r="D706" s="99" t="s">
        <v>138</v>
      </c>
      <c r="E706" s="73" t="str">
        <f aca="false">IF(D706&lt;&gt;"",IF(AND(B706&lt;&gt;"",C706&lt;&gt;""),"","ERR"),"")</f>
        <v/>
      </c>
      <c r="F706" s="0"/>
      <c r="G706" s="16"/>
      <c r="H706" s="16"/>
      <c r="I706" s="16"/>
      <c r="J706" s="16"/>
      <c r="K706" s="16"/>
      <c r="L706" s="16"/>
      <c r="M706" s="16"/>
      <c r="N706" s="16"/>
      <c r="O706" s="16"/>
      <c r="P706" s="16"/>
      <c r="Q706" s="16"/>
      <c r="R706" s="16"/>
      <c r="S706" s="16"/>
      <c r="T706" s="16"/>
      <c r="U706" s="16"/>
      <c r="V706" s="16"/>
      <c r="W706" s="16"/>
      <c r="X706" s="16"/>
      <c r="Y706" s="16"/>
    </row>
    <row r="707" customFormat="false" ht="14" hidden="false" customHeight="true" outlineLevel="0" collapsed="false">
      <c r="B707" s="98" t="str">
        <f aca="false">IF( ISBLANK('03.Muestra'!$C12),"",'03.Muestra'!$C12)</f>
        <v>MiAutoTestCovid</v>
      </c>
      <c r="C707" s="98" t="str">
        <f aca="false">IF( ISBLANK('03.Muestra'!$E12),"",'03.Muestra'!$E12)</f>
        <v>https://www3.gobiernodecanarias.org/sanidad/scs/Miautotestcovid/</v>
      </c>
      <c r="D707" s="99" t="s">
        <v>138</v>
      </c>
      <c r="E707" s="73" t="str">
        <f aca="false">IF(D707&lt;&gt;"",IF(AND(B707&lt;&gt;"",C707&lt;&gt;""),"","ERR"),"")</f>
        <v/>
      </c>
      <c r="F707" s="0"/>
      <c r="G707" s="16"/>
      <c r="H707" s="16"/>
      <c r="I707" s="16"/>
      <c r="J707" s="16"/>
      <c r="K707" s="16"/>
      <c r="L707" s="16"/>
      <c r="M707" s="16"/>
      <c r="N707" s="16"/>
      <c r="O707" s="16"/>
      <c r="P707" s="16"/>
      <c r="Q707" s="16"/>
      <c r="R707" s="16"/>
      <c r="S707" s="16"/>
      <c r="T707" s="16"/>
      <c r="U707" s="16"/>
      <c r="V707" s="16"/>
      <c r="W707" s="16"/>
      <c r="X707" s="16"/>
      <c r="Y707" s="16"/>
    </row>
    <row r="708" customFormat="false" ht="14" hidden="false" customHeight="true" outlineLevel="0" collapsed="false">
      <c r="B708" s="98" t="str">
        <f aca="false">IF( ISBLANK('03.Muestra'!$C13),"",'03.Muestra'!$C13)</f>
        <v>Informes epidemiológicos</v>
      </c>
      <c r="C708" s="98" t="str">
        <f aca="false">IF( ISBLANK('03.Muestra'!$E13),"",'03.Muestra'!$E13)</f>
        <v>https://www3.gobiernodecanarias.org/sanidad/scs/contenidoGenerico.jsp?idDocument=83670f95-f738-11ea-8b38-0997195c2925&amp;idCarpeta=e01092c2-7d66-11ea-871d-cb574c2473a4</v>
      </c>
      <c r="D708" s="99" t="s">
        <v>138</v>
      </c>
      <c r="E708" s="73" t="str">
        <f aca="false">IF(D708&lt;&gt;"",IF(AND(B708&lt;&gt;"",C708&lt;&gt;""),"","ERR"),"")</f>
        <v/>
      </c>
      <c r="F708" s="0"/>
      <c r="G708" s="16"/>
      <c r="H708" s="16"/>
      <c r="I708" s="16"/>
      <c r="J708" s="16"/>
      <c r="K708" s="16"/>
      <c r="L708" s="16"/>
      <c r="M708" s="16"/>
      <c r="N708" s="16"/>
      <c r="O708" s="16"/>
      <c r="P708" s="16"/>
      <c r="Q708" s="16"/>
      <c r="R708" s="16"/>
      <c r="S708" s="16"/>
      <c r="T708" s="16"/>
      <c r="U708" s="16"/>
      <c r="V708" s="16"/>
      <c r="W708" s="16"/>
      <c r="X708" s="16"/>
      <c r="Y708" s="16"/>
    </row>
    <row r="709" customFormat="false" ht="14" hidden="false" customHeight="true" outlineLevel="0" collapsed="false">
      <c r="B709" s="98" t="str">
        <f aca="false">IF( ISBLANK('03.Muestra'!$C14),"",'03.Muestra'!$C14)</f>
        <v>Mapa Sanitario</v>
      </c>
      <c r="C709" s="98" t="str">
        <f aca="false">IF( ISBLANK('03.Muestra'!$E14),"",'03.Muestra'!$E14)</f>
        <v>https://www3.gobiernodecanarias.org/sanidad/scs/mapa.jsp?idDocument=f1272534-b1e0-11e0-8086-e35e241032d3&amp;idCarpeta=75cf3520-ab2b-11dd-970d-d73a0633ac17</v>
      </c>
      <c r="D709" s="99" t="s">
        <v>138</v>
      </c>
      <c r="E709" s="73" t="str">
        <f aca="false">IF(D709&lt;&gt;"",IF(AND(B709&lt;&gt;"",C709&lt;&gt;""),"","ERR"),"")</f>
        <v/>
      </c>
      <c r="F709" s="16"/>
      <c r="G709" s="16"/>
      <c r="H709" s="16"/>
      <c r="I709" s="16"/>
      <c r="J709" s="16"/>
      <c r="K709" s="16"/>
      <c r="L709" s="16"/>
      <c r="M709" s="16"/>
      <c r="N709" s="16"/>
      <c r="O709" s="16"/>
      <c r="P709" s="16"/>
      <c r="Q709" s="16"/>
      <c r="R709" s="16"/>
      <c r="S709" s="16"/>
      <c r="T709" s="16"/>
      <c r="U709" s="16"/>
      <c r="V709" s="16"/>
      <c r="W709" s="16"/>
      <c r="X709" s="16"/>
      <c r="Y709" s="16"/>
    </row>
    <row r="710" customFormat="false" ht="14" hidden="false" customHeight="true" outlineLevel="0" collapsed="false">
      <c r="B710" s="98" t="str">
        <f aca="false">IF( ISBLANK('03.Muestra'!$C15),"",'03.Muestra'!$C15)</f>
        <v>gaptfformacion</v>
      </c>
      <c r="C710" s="98" t="str">
        <f aca="false">IF( ISBLANK('03.Muestra'!$E15),"",'03.Muestra'!$E15)</f>
        <v>https://www3.gobiernodecanarias.org/scs/gaptfformacion/</v>
      </c>
      <c r="D710" s="99" t="s">
        <v>141</v>
      </c>
      <c r="E710" s="73" t="str">
        <f aca="false">IF(D710&lt;&gt;"",IF(AND(B710&lt;&gt;"",C710&lt;&gt;""),"","ERR"),"")</f>
        <v/>
      </c>
      <c r="F710" s="16"/>
      <c r="G710" s="16"/>
      <c r="H710" s="16"/>
      <c r="I710" s="16"/>
      <c r="J710" s="16"/>
      <c r="K710" s="16"/>
      <c r="L710" s="16"/>
      <c r="M710" s="16"/>
      <c r="N710" s="16"/>
      <c r="O710" s="16"/>
      <c r="P710" s="16"/>
      <c r="Q710" s="16"/>
      <c r="R710" s="16"/>
      <c r="S710" s="16"/>
      <c r="T710" s="16"/>
      <c r="U710" s="16"/>
      <c r="V710" s="16"/>
      <c r="W710" s="16"/>
      <c r="X710" s="16"/>
      <c r="Y710" s="16"/>
    </row>
    <row r="711" customFormat="false" ht="14" hidden="false" customHeight="true" outlineLevel="0" collapsed="false">
      <c r="B711" s="98" t="str">
        <f aca="false">IF( ISBLANK('03.Muestra'!$C16),"",'03.Muestra'!$C16)</f>
        <v>Tarjeta Sanitaria</v>
      </c>
      <c r="C711" s="98" t="str">
        <f aca="false">IF( ISBLANK('03.Muestra'!$E16),"",'03.Muestra'!$E16)</f>
        <v>https://www3.gobiernodecanarias.org/sanidad/scs/contenidoGenerico.jsp?idDocument=9090ca1f-a9bb-11de-ae50-15aa3b9230b7&amp;idCarpeta=ae273cd1-b385-11e9-82f7-8d5cff9227e6</v>
      </c>
      <c r="D711" s="99" t="s">
        <v>138</v>
      </c>
      <c r="E711" s="73" t="str">
        <f aca="false">IF(D711&lt;&gt;"",IF(AND(B711&lt;&gt;"",C711&lt;&gt;""),"","ERR"),"")</f>
        <v/>
      </c>
      <c r="F711" s="16"/>
      <c r="G711" s="16"/>
      <c r="H711" s="16"/>
      <c r="I711" s="16"/>
      <c r="J711" s="16"/>
      <c r="K711" s="16"/>
      <c r="L711" s="16"/>
      <c r="M711" s="16"/>
      <c r="N711" s="16"/>
      <c r="O711" s="16"/>
      <c r="P711" s="16"/>
      <c r="Q711" s="16"/>
      <c r="R711" s="16"/>
      <c r="S711" s="16"/>
      <c r="T711" s="16"/>
      <c r="U711" s="16"/>
      <c r="V711" s="16"/>
      <c r="W711" s="16"/>
      <c r="X711" s="16"/>
      <c r="Y711" s="16"/>
    </row>
    <row r="712" customFormat="false" ht="14" hidden="false" customHeight="true" outlineLevel="0" collapsed="false">
      <c r="B712" s="98" t="str">
        <f aca="false">IF( ISBLANK('03.Muestra'!$C17),"",'03.Muestra'!$C17)</f>
        <v>Mapa Playas</v>
      </c>
      <c r="C712" s="98" t="str">
        <f aca="false">IF( ISBLANK('03.Muestra'!$E17),"",'03.Muestra'!$E17)</f>
        <v>https://www3.gobiernodecanarias.org/sanidad/scs/mapa.jsp?idDocument=0200b78a-a2fa-11e0-9610-f1717f4d08a3&amp;idCarpeta=75cf3520-ab2b-11dd-970d-d73a0633ac17</v>
      </c>
      <c r="D712" s="99" t="s">
        <v>138</v>
      </c>
      <c r="E712" s="73" t="str">
        <f aca="false">IF(D712&lt;&gt;"",IF(AND(B712&lt;&gt;"",C712&lt;&gt;""),"","ERR"),"")</f>
        <v/>
      </c>
      <c r="F712" s="16"/>
      <c r="G712" s="16"/>
      <c r="H712" s="16"/>
      <c r="I712" s="16"/>
      <c r="J712" s="16"/>
      <c r="K712" s="16"/>
      <c r="L712" s="16"/>
      <c r="M712" s="16"/>
      <c r="N712" s="16"/>
      <c r="O712" s="16"/>
      <c r="P712" s="16"/>
      <c r="Q712" s="16"/>
      <c r="R712" s="16"/>
      <c r="S712" s="16"/>
      <c r="T712" s="16"/>
      <c r="U712" s="16"/>
      <c r="V712" s="16"/>
      <c r="W712" s="16"/>
      <c r="X712" s="16"/>
      <c r="Y712" s="16"/>
    </row>
    <row r="713" customFormat="false" ht="14" hidden="false" customHeight="true" outlineLevel="0" collapsed="false">
      <c r="B713" s="98" t="str">
        <f aca="false">IF( ISBLANK('03.Muestra'!$C18),"",'03.Muestra'!$C18)</f>
        <v/>
      </c>
      <c r="C713" s="98" t="str">
        <f aca="false">IF( ISBLANK('03.Muestra'!$E18),"",'03.Muestra'!$E18)</f>
        <v/>
      </c>
      <c r="D713" s="99" t="str">
        <f aca="false">IF(AND(B713&lt;&gt;"",C713&lt;&gt;""),"N/T","")</f>
        <v/>
      </c>
      <c r="E713" s="73" t="str">
        <f aca="false">IF(D713&lt;&gt;"",IF(AND(B713&lt;&gt;"",C713&lt;&gt;""),"","ERR"),"")</f>
        <v/>
      </c>
      <c r="F713" s="16"/>
      <c r="G713" s="16"/>
      <c r="H713" s="16"/>
      <c r="I713" s="16"/>
      <c r="J713" s="16"/>
      <c r="K713" s="16"/>
      <c r="L713" s="16"/>
      <c r="M713" s="16"/>
      <c r="N713" s="16"/>
      <c r="O713" s="16"/>
      <c r="P713" s="16"/>
      <c r="Q713" s="16"/>
      <c r="R713" s="16"/>
      <c r="S713" s="16"/>
      <c r="T713" s="16"/>
      <c r="U713" s="16"/>
      <c r="V713" s="16"/>
      <c r="W713" s="16"/>
      <c r="X713" s="16"/>
      <c r="Y713" s="16"/>
    </row>
    <row r="714" customFormat="false" ht="14" hidden="false" customHeight="true" outlineLevel="0" collapsed="false">
      <c r="B714" s="98" t="str">
        <f aca="false">IF( ISBLANK('03.Muestra'!$C19),"",'03.Muestra'!$C19)</f>
        <v/>
      </c>
      <c r="C714" s="98" t="str">
        <f aca="false">IF( ISBLANK('03.Muestra'!$E19),"",'03.Muestra'!$E19)</f>
        <v/>
      </c>
      <c r="D714" s="99" t="str">
        <f aca="false">IF(AND(B714&lt;&gt;"",C714&lt;&gt;""),"N/T","")</f>
        <v/>
      </c>
      <c r="E714" s="73" t="str">
        <f aca="false">IF(D714&lt;&gt;"",IF(AND(B714&lt;&gt;"",C714&lt;&gt;""),"","ERR"),"")</f>
        <v/>
      </c>
      <c r="F714" s="16"/>
      <c r="G714" s="16"/>
      <c r="H714" s="16"/>
      <c r="I714" s="16"/>
      <c r="J714" s="16"/>
      <c r="K714" s="16"/>
      <c r="L714" s="16"/>
      <c r="M714" s="16"/>
      <c r="N714" s="16"/>
      <c r="O714" s="16"/>
      <c r="P714" s="16"/>
      <c r="Q714" s="16"/>
      <c r="R714" s="16"/>
      <c r="S714" s="16"/>
      <c r="T714" s="16"/>
      <c r="U714" s="16"/>
      <c r="V714" s="16"/>
      <c r="W714" s="16"/>
      <c r="X714" s="16"/>
      <c r="Y714" s="16"/>
    </row>
    <row r="715" customFormat="false" ht="14" hidden="false" customHeight="true" outlineLevel="0" collapsed="false">
      <c r="B715" s="98" t="str">
        <f aca="false">IF( ISBLANK('03.Muestra'!$C20),"",'03.Muestra'!$C20)</f>
        <v/>
      </c>
      <c r="C715" s="98" t="str">
        <f aca="false">IF( ISBLANK('03.Muestra'!$E20),"",'03.Muestra'!$E20)</f>
        <v/>
      </c>
      <c r="D715" s="99" t="str">
        <f aca="false">IF(AND(B715&lt;&gt;"",C715&lt;&gt;""),"N/T","")</f>
        <v/>
      </c>
      <c r="E715" s="73" t="str">
        <f aca="false">IF(D715&lt;&gt;"",IF(AND(B715&lt;&gt;"",C715&lt;&gt;""),"","ERR"),"")</f>
        <v/>
      </c>
      <c r="F715" s="16"/>
      <c r="G715" s="16"/>
      <c r="H715" s="16"/>
      <c r="I715" s="16"/>
      <c r="J715" s="16"/>
      <c r="K715" s="16"/>
      <c r="L715" s="16"/>
      <c r="M715" s="16"/>
      <c r="N715" s="16"/>
      <c r="O715" s="16"/>
      <c r="P715" s="16"/>
      <c r="Q715" s="16"/>
      <c r="R715" s="16"/>
      <c r="S715" s="16"/>
      <c r="T715" s="16"/>
      <c r="U715" s="16"/>
      <c r="V715" s="16"/>
      <c r="W715" s="16"/>
      <c r="X715" s="16"/>
      <c r="Y715" s="16"/>
    </row>
    <row r="716" customFormat="false" ht="14" hidden="false" customHeight="true" outlineLevel="0" collapsed="false">
      <c r="B716" s="98" t="str">
        <f aca="false">IF( ISBLANK('03.Muestra'!$C21),"",'03.Muestra'!$C21)</f>
        <v/>
      </c>
      <c r="C716" s="98" t="str">
        <f aca="false">IF( ISBLANK('03.Muestra'!$E21),"",'03.Muestra'!$E21)</f>
        <v/>
      </c>
      <c r="D716" s="99" t="str">
        <f aca="false">IF(AND(B716&lt;&gt;"",C716&lt;&gt;""),"N/T","")</f>
        <v/>
      </c>
      <c r="E716" s="73" t="str">
        <f aca="false">IF(D716&lt;&gt;"",IF(AND(B716&lt;&gt;"",C716&lt;&gt;""),"","ERR"),"")</f>
        <v/>
      </c>
      <c r="F716" s="16"/>
      <c r="G716" s="16"/>
      <c r="H716" s="16"/>
      <c r="I716" s="16"/>
      <c r="J716" s="16"/>
      <c r="K716" s="16"/>
      <c r="L716" s="16"/>
      <c r="M716" s="16"/>
      <c r="N716" s="16"/>
      <c r="O716" s="16"/>
      <c r="P716" s="16"/>
      <c r="Q716" s="16"/>
      <c r="R716" s="16"/>
      <c r="S716" s="16"/>
      <c r="T716" s="16"/>
      <c r="U716" s="16"/>
      <c r="V716" s="16"/>
      <c r="W716" s="16"/>
      <c r="X716" s="16"/>
      <c r="Y716" s="16"/>
    </row>
    <row r="717" customFormat="false" ht="14" hidden="false" customHeight="true" outlineLevel="0" collapsed="false">
      <c r="B717" s="98" t="str">
        <f aca="false">IF( ISBLANK('03.Muestra'!$C22),"",'03.Muestra'!$C22)</f>
        <v/>
      </c>
      <c r="C717" s="98" t="str">
        <f aca="false">IF( ISBLANK('03.Muestra'!$E22),"",'03.Muestra'!$E22)</f>
        <v/>
      </c>
      <c r="D717" s="99" t="str">
        <f aca="false">IF(AND(B717&lt;&gt;"",C717&lt;&gt;""),"N/T","")</f>
        <v/>
      </c>
      <c r="E717" s="73" t="str">
        <f aca="false">IF(D717&lt;&gt;"",IF(AND(B717&lt;&gt;"",C717&lt;&gt;""),"","ERR"),"")</f>
        <v/>
      </c>
      <c r="F717" s="16"/>
      <c r="G717" s="16"/>
      <c r="H717" s="16"/>
      <c r="I717" s="16"/>
      <c r="J717" s="16"/>
      <c r="K717" s="16"/>
      <c r="L717" s="16"/>
      <c r="M717" s="16"/>
      <c r="N717" s="16"/>
      <c r="O717" s="16"/>
      <c r="P717" s="16"/>
      <c r="Q717" s="16"/>
      <c r="R717" s="16"/>
      <c r="S717" s="16"/>
      <c r="T717" s="16"/>
      <c r="U717" s="16"/>
      <c r="V717" s="16"/>
      <c r="W717" s="16"/>
      <c r="X717" s="16"/>
      <c r="Y717" s="16"/>
    </row>
    <row r="718" customFormat="false" ht="14" hidden="false" customHeight="true" outlineLevel="0" collapsed="false">
      <c r="B718" s="98" t="str">
        <f aca="false">IF( ISBLANK('03.Muestra'!$C23),"",'03.Muestra'!$C23)</f>
        <v/>
      </c>
      <c r="C718" s="98" t="str">
        <f aca="false">IF( ISBLANK('03.Muestra'!$E23),"",'03.Muestra'!$E23)</f>
        <v/>
      </c>
      <c r="D718" s="99" t="str">
        <f aca="false">IF(AND(B718&lt;&gt;"",C718&lt;&gt;""),"N/T","")</f>
        <v/>
      </c>
      <c r="E718" s="73" t="str">
        <f aca="false">IF(D718&lt;&gt;"",IF(AND(B718&lt;&gt;"",C718&lt;&gt;""),"","ERR"),"")</f>
        <v/>
      </c>
      <c r="F718" s="16"/>
      <c r="G718" s="16"/>
      <c r="H718" s="16"/>
      <c r="I718" s="16"/>
      <c r="J718" s="16"/>
      <c r="K718" s="16"/>
      <c r="L718" s="16"/>
      <c r="M718" s="16"/>
      <c r="N718" s="16"/>
      <c r="O718" s="16"/>
      <c r="P718" s="16"/>
      <c r="Q718" s="16"/>
      <c r="R718" s="16"/>
      <c r="S718" s="16"/>
      <c r="T718" s="16"/>
      <c r="U718" s="16"/>
      <c r="V718" s="16"/>
      <c r="W718" s="16"/>
      <c r="X718" s="16"/>
      <c r="Y718" s="16"/>
    </row>
    <row r="719" customFormat="false" ht="14" hidden="false" customHeight="true" outlineLevel="0" collapsed="false">
      <c r="B719" s="98" t="str">
        <f aca="false">IF( ISBLANK('03.Muestra'!$C24),"",'03.Muestra'!$C24)</f>
        <v/>
      </c>
      <c r="C719" s="98" t="str">
        <f aca="false">IF( ISBLANK('03.Muestra'!$E24),"",'03.Muestra'!$E24)</f>
        <v/>
      </c>
      <c r="D719" s="99" t="str">
        <f aca="false">IF(AND(B719&lt;&gt;"",C719&lt;&gt;""),"N/T","")</f>
        <v/>
      </c>
      <c r="E719" s="73" t="str">
        <f aca="false">IF(D719&lt;&gt;"",IF(AND(B719&lt;&gt;"",C719&lt;&gt;""),"","ERR"),"")</f>
        <v/>
      </c>
      <c r="F719" s="16"/>
      <c r="G719" s="16"/>
      <c r="H719" s="16"/>
      <c r="I719" s="16"/>
      <c r="J719" s="16"/>
      <c r="K719" s="16"/>
      <c r="L719" s="16"/>
      <c r="M719" s="16"/>
      <c r="N719" s="16"/>
      <c r="O719" s="16"/>
      <c r="P719" s="16"/>
      <c r="Q719" s="16"/>
      <c r="R719" s="16"/>
      <c r="S719" s="16"/>
      <c r="T719" s="16"/>
      <c r="U719" s="16"/>
      <c r="V719" s="16"/>
      <c r="W719" s="16"/>
      <c r="X719" s="16"/>
      <c r="Y719" s="16"/>
    </row>
    <row r="720" customFormat="false" ht="14" hidden="false" customHeight="true" outlineLevel="0" collapsed="false">
      <c r="B720" s="98" t="str">
        <f aca="false">IF( ISBLANK('03.Muestra'!$C25),"",'03.Muestra'!$C25)</f>
        <v/>
      </c>
      <c r="C720" s="98" t="str">
        <f aca="false">IF( ISBLANK('03.Muestra'!$E25),"",'03.Muestra'!$E25)</f>
        <v/>
      </c>
      <c r="D720" s="99" t="str">
        <f aca="false">IF(AND(B720&lt;&gt;"",C720&lt;&gt;""),"N/T","")</f>
        <v/>
      </c>
      <c r="E720" s="73" t="str">
        <f aca="false">IF(D720&lt;&gt;"",IF(AND(B720&lt;&gt;"",C720&lt;&gt;""),"","ERR"),"")</f>
        <v/>
      </c>
      <c r="F720" s="16"/>
      <c r="G720" s="16"/>
      <c r="H720" s="16"/>
      <c r="I720" s="16"/>
      <c r="J720" s="16"/>
      <c r="K720" s="16"/>
      <c r="L720" s="16"/>
      <c r="M720" s="16"/>
      <c r="N720" s="16"/>
      <c r="O720" s="16"/>
      <c r="P720" s="16"/>
      <c r="Q720" s="16"/>
      <c r="R720" s="16"/>
      <c r="S720" s="16"/>
      <c r="T720" s="16"/>
      <c r="U720" s="16"/>
      <c r="V720" s="16"/>
      <c r="W720" s="16"/>
      <c r="X720" s="16"/>
      <c r="Y720" s="16"/>
    </row>
    <row r="721" customFormat="false" ht="14" hidden="false" customHeight="true" outlineLevel="0" collapsed="false">
      <c r="B721" s="98" t="str">
        <f aca="false">IF( ISBLANK('03.Muestra'!$C26),"",'03.Muestra'!$C26)</f>
        <v/>
      </c>
      <c r="C721" s="98" t="str">
        <f aca="false">IF( ISBLANK('03.Muestra'!$E26),"",'03.Muestra'!$E26)</f>
        <v/>
      </c>
      <c r="D721" s="99" t="str">
        <f aca="false">IF(AND(B721&lt;&gt;"",C721&lt;&gt;""),"N/T","")</f>
        <v/>
      </c>
      <c r="E721" s="73" t="str">
        <f aca="false">IF(D721&lt;&gt;"",IF(AND(B721&lt;&gt;"",C721&lt;&gt;""),"","ERR"),"")</f>
        <v/>
      </c>
      <c r="F721" s="16"/>
      <c r="G721" s="16"/>
      <c r="H721" s="16"/>
      <c r="I721" s="16"/>
      <c r="J721" s="16"/>
      <c r="K721" s="16"/>
      <c r="L721" s="16"/>
      <c r="M721" s="16"/>
      <c r="N721" s="16"/>
      <c r="O721" s="16"/>
      <c r="P721" s="16"/>
      <c r="Q721" s="16"/>
      <c r="R721" s="16"/>
      <c r="S721" s="16"/>
      <c r="T721" s="16"/>
      <c r="U721" s="16"/>
      <c r="V721" s="16"/>
      <c r="W721" s="16"/>
      <c r="X721" s="16"/>
      <c r="Y721" s="16"/>
    </row>
    <row r="722" customFormat="false" ht="14" hidden="false" customHeight="true" outlineLevel="0" collapsed="false">
      <c r="B722" s="98" t="str">
        <f aca="false">IF( ISBLANK('03.Muestra'!$C27),"",'03.Muestra'!$C27)</f>
        <v/>
      </c>
      <c r="C722" s="98" t="str">
        <f aca="false">IF( ISBLANK('03.Muestra'!$E27),"",'03.Muestra'!$E27)</f>
        <v/>
      </c>
      <c r="D722" s="99" t="str">
        <f aca="false">IF(AND(B722&lt;&gt;"",C722&lt;&gt;""),"N/T","")</f>
        <v/>
      </c>
      <c r="E722" s="73" t="str">
        <f aca="false">IF(D722&lt;&gt;"",IF(AND(B722&lt;&gt;"",C722&lt;&gt;""),"","ERR"),"")</f>
        <v/>
      </c>
      <c r="F722" s="16"/>
      <c r="G722" s="16"/>
      <c r="H722" s="16"/>
      <c r="I722" s="16"/>
      <c r="J722" s="16"/>
      <c r="K722" s="16"/>
      <c r="L722" s="16"/>
      <c r="M722" s="16"/>
      <c r="N722" s="16"/>
      <c r="O722" s="16"/>
      <c r="P722" s="16"/>
      <c r="Q722" s="16"/>
      <c r="R722" s="16"/>
      <c r="S722" s="16"/>
      <c r="T722" s="16"/>
      <c r="U722" s="16"/>
      <c r="V722" s="16"/>
      <c r="W722" s="16"/>
      <c r="X722" s="16"/>
      <c r="Y722" s="16"/>
    </row>
    <row r="723" customFormat="false" ht="14" hidden="false" customHeight="true" outlineLevel="0" collapsed="false">
      <c r="B723" s="98" t="str">
        <f aca="false">IF( ISBLANK('03.Muestra'!$C28),"",'03.Muestra'!$C28)</f>
        <v/>
      </c>
      <c r="C723" s="98" t="str">
        <f aca="false">IF( ISBLANK('03.Muestra'!$E28),"",'03.Muestra'!$E28)</f>
        <v/>
      </c>
      <c r="D723" s="99" t="str">
        <f aca="false">IF(AND(B723&lt;&gt;"",C723&lt;&gt;""),"N/T","")</f>
        <v/>
      </c>
      <c r="E723" s="73" t="str">
        <f aca="false">IF(D723&lt;&gt;"",IF(AND(B723&lt;&gt;"",C723&lt;&gt;""),"","ERR"),"")</f>
        <v/>
      </c>
      <c r="F723" s="16"/>
      <c r="G723" s="16"/>
      <c r="H723" s="16"/>
      <c r="I723" s="16"/>
      <c r="J723" s="16"/>
      <c r="K723" s="16"/>
      <c r="L723" s="16"/>
      <c r="M723" s="16"/>
      <c r="N723" s="16"/>
      <c r="O723" s="16"/>
      <c r="P723" s="16"/>
      <c r="Q723" s="16"/>
      <c r="R723" s="16"/>
      <c r="S723" s="16"/>
      <c r="T723" s="16"/>
      <c r="U723" s="16"/>
      <c r="V723" s="16"/>
      <c r="W723" s="16"/>
      <c r="X723" s="16"/>
      <c r="Y723" s="16"/>
    </row>
    <row r="724" customFormat="false" ht="14" hidden="false" customHeight="true" outlineLevel="0" collapsed="false">
      <c r="B724" s="98" t="str">
        <f aca="false">IF( ISBLANK('03.Muestra'!$C29),"",'03.Muestra'!$C29)</f>
        <v/>
      </c>
      <c r="C724" s="98" t="str">
        <f aca="false">IF( ISBLANK('03.Muestra'!$E29),"",'03.Muestra'!$E29)</f>
        <v/>
      </c>
      <c r="D724" s="99" t="str">
        <f aca="false">IF(AND(B724&lt;&gt;"",C724&lt;&gt;""),"N/T","")</f>
        <v/>
      </c>
      <c r="E724" s="73" t="str">
        <f aca="false">IF(D724&lt;&gt;"",IF(AND(B724&lt;&gt;"",C724&lt;&gt;""),"","ERR"),"")</f>
        <v/>
      </c>
      <c r="F724" s="16"/>
      <c r="G724" s="16"/>
      <c r="H724" s="16"/>
      <c r="I724" s="16"/>
      <c r="J724" s="16"/>
      <c r="K724" s="16"/>
      <c r="L724" s="16"/>
      <c r="M724" s="16"/>
      <c r="N724" s="16"/>
      <c r="O724" s="16"/>
      <c r="P724" s="16"/>
      <c r="Q724" s="16"/>
      <c r="R724" s="16"/>
      <c r="S724" s="16"/>
      <c r="T724" s="16"/>
      <c r="U724" s="16"/>
      <c r="V724" s="16"/>
      <c r="W724" s="16"/>
      <c r="X724" s="16"/>
      <c r="Y724" s="16"/>
    </row>
    <row r="725" customFormat="false" ht="14" hidden="false" customHeight="true" outlineLevel="0" collapsed="false">
      <c r="B725" s="98" t="str">
        <f aca="false">IF( ISBLANK('03.Muestra'!$C30),"",'03.Muestra'!$C30)</f>
        <v/>
      </c>
      <c r="C725" s="98" t="str">
        <f aca="false">IF( ISBLANK('03.Muestra'!$E30),"",'03.Muestra'!$E30)</f>
        <v/>
      </c>
      <c r="D725" s="99" t="str">
        <f aca="false">IF(AND(B725&lt;&gt;"",C725&lt;&gt;""),"N/T","")</f>
        <v/>
      </c>
      <c r="E725" s="73" t="str">
        <f aca="false">IF(D725&lt;&gt;"",IF(AND(B725&lt;&gt;"",C725&lt;&gt;""),"","ERR"),"")</f>
        <v/>
      </c>
      <c r="F725" s="16"/>
      <c r="G725" s="16"/>
      <c r="H725" s="16"/>
      <c r="I725" s="16"/>
      <c r="J725" s="16"/>
      <c r="K725" s="16"/>
      <c r="L725" s="16"/>
      <c r="M725" s="16"/>
      <c r="N725" s="16"/>
      <c r="O725" s="16"/>
      <c r="P725" s="16"/>
      <c r="Q725" s="16"/>
      <c r="R725" s="16"/>
      <c r="S725" s="16"/>
      <c r="T725" s="16"/>
      <c r="U725" s="16"/>
      <c r="V725" s="16"/>
      <c r="W725" s="16"/>
      <c r="X725" s="16"/>
      <c r="Y725" s="16"/>
    </row>
    <row r="726" customFormat="false" ht="14" hidden="false" customHeight="true" outlineLevel="0" collapsed="false">
      <c r="B726" s="98" t="str">
        <f aca="false">IF( ISBLANK('03.Muestra'!$C31),"",'03.Muestra'!$C31)</f>
        <v/>
      </c>
      <c r="C726" s="98" t="str">
        <f aca="false">IF( ISBLANK('03.Muestra'!$E31),"",'03.Muestra'!$E31)</f>
        <v/>
      </c>
      <c r="D726" s="99" t="str">
        <f aca="false">IF(AND(B726&lt;&gt;"",C726&lt;&gt;""),"N/T","")</f>
        <v/>
      </c>
      <c r="E726" s="73" t="str">
        <f aca="false">IF(D726&lt;&gt;"",IF(AND(B726&lt;&gt;"",C726&lt;&gt;""),"","ERR"),"")</f>
        <v/>
      </c>
      <c r="F726" s="16"/>
      <c r="G726" s="16"/>
      <c r="H726" s="16"/>
      <c r="I726" s="16"/>
      <c r="J726" s="16"/>
      <c r="K726" s="16"/>
      <c r="L726" s="16"/>
      <c r="M726" s="16"/>
      <c r="N726" s="16"/>
      <c r="O726" s="16"/>
      <c r="P726" s="16"/>
      <c r="Q726" s="16"/>
      <c r="R726" s="16"/>
      <c r="S726" s="16"/>
      <c r="T726" s="16"/>
      <c r="U726" s="16"/>
      <c r="V726" s="16"/>
      <c r="W726" s="16"/>
      <c r="X726" s="16"/>
      <c r="Y726" s="16"/>
    </row>
    <row r="727" customFormat="false" ht="14" hidden="false" customHeight="true" outlineLevel="0" collapsed="false">
      <c r="B727" s="98" t="str">
        <f aca="false">IF( ISBLANK('03.Muestra'!$C32),"",'03.Muestra'!$C32)</f>
        <v/>
      </c>
      <c r="C727" s="98" t="str">
        <f aca="false">IF( ISBLANK('03.Muestra'!$E32),"",'03.Muestra'!$E32)</f>
        <v/>
      </c>
      <c r="D727" s="99" t="str">
        <f aca="false">IF(AND(B727&lt;&gt;"",C727&lt;&gt;""),"N/T","")</f>
        <v/>
      </c>
      <c r="E727" s="73" t="str">
        <f aca="false">IF(D727&lt;&gt;"",IF(AND(B727&lt;&gt;"",C727&lt;&gt;""),"","ERR"),"")</f>
        <v/>
      </c>
      <c r="F727" s="16"/>
      <c r="G727" s="16"/>
      <c r="H727" s="16"/>
      <c r="I727" s="16"/>
      <c r="J727" s="16"/>
      <c r="K727" s="16"/>
      <c r="L727" s="16"/>
      <c r="M727" s="16"/>
      <c r="N727" s="16"/>
      <c r="O727" s="16"/>
      <c r="P727" s="16"/>
      <c r="Q727" s="16"/>
      <c r="R727" s="16"/>
      <c r="S727" s="16"/>
      <c r="T727" s="16"/>
      <c r="U727" s="16"/>
      <c r="V727" s="16"/>
      <c r="W727" s="16"/>
      <c r="X727" s="16"/>
      <c r="Y727" s="16"/>
    </row>
    <row r="728" customFormat="false" ht="14" hidden="false" customHeight="true" outlineLevel="0" collapsed="false">
      <c r="B728" s="98" t="str">
        <f aca="false">IF( ISBLANK('03.Muestra'!$C33),"",'03.Muestra'!$C33)</f>
        <v/>
      </c>
      <c r="C728" s="98" t="str">
        <f aca="false">IF( ISBLANK('03.Muestra'!$E33),"",'03.Muestra'!$E33)</f>
        <v/>
      </c>
      <c r="D728" s="99" t="str">
        <f aca="false">IF(AND(B728&lt;&gt;"",C728&lt;&gt;""),"N/T","")</f>
        <v/>
      </c>
      <c r="E728" s="73" t="str">
        <f aca="false">IF(D728&lt;&gt;"",IF(AND(B728&lt;&gt;"",C728&lt;&gt;""),"","ERR"),"")</f>
        <v/>
      </c>
      <c r="F728" s="16"/>
      <c r="G728" s="16"/>
      <c r="H728" s="16"/>
      <c r="I728" s="16"/>
      <c r="J728" s="16"/>
      <c r="K728" s="16"/>
      <c r="L728" s="16"/>
      <c r="M728" s="16"/>
      <c r="N728" s="16"/>
      <c r="O728" s="16"/>
      <c r="P728" s="16"/>
      <c r="Q728" s="16"/>
      <c r="R728" s="16"/>
      <c r="S728" s="16"/>
      <c r="T728" s="16"/>
      <c r="U728" s="16"/>
      <c r="V728" s="16"/>
      <c r="W728" s="16"/>
      <c r="X728" s="16"/>
      <c r="Y728" s="16"/>
    </row>
    <row r="729" customFormat="false" ht="14" hidden="false" customHeight="true" outlineLevel="0" collapsed="false">
      <c r="B729" s="98" t="str">
        <f aca="false">IF( ISBLANK('03.Muestra'!$C34),"",'03.Muestra'!$C34)</f>
        <v/>
      </c>
      <c r="C729" s="98" t="str">
        <f aca="false">IF( ISBLANK('03.Muestra'!$E34),"",'03.Muestra'!$E34)</f>
        <v/>
      </c>
      <c r="D729" s="99" t="str">
        <f aca="false">IF(AND(B729&lt;&gt;"",C729&lt;&gt;""),"N/T","")</f>
        <v/>
      </c>
      <c r="E729" s="73" t="str">
        <f aca="false">IF(D729&lt;&gt;"",IF(AND(B729&lt;&gt;"",C729&lt;&gt;""),"","ERR"),"")</f>
        <v/>
      </c>
      <c r="F729" s="16"/>
      <c r="G729" s="16"/>
      <c r="H729" s="16"/>
      <c r="I729" s="16"/>
      <c r="J729" s="16"/>
      <c r="K729" s="16"/>
      <c r="L729" s="16"/>
      <c r="M729" s="16"/>
      <c r="N729" s="16"/>
      <c r="O729" s="16"/>
      <c r="P729" s="16"/>
      <c r="Q729" s="16"/>
      <c r="R729" s="16"/>
      <c r="S729" s="16"/>
      <c r="T729" s="16"/>
      <c r="U729" s="16"/>
      <c r="V729" s="16"/>
      <c r="W729" s="16"/>
      <c r="X729" s="16"/>
      <c r="Y729" s="16"/>
    </row>
    <row r="730" customFormat="false" ht="14" hidden="false" customHeight="true" outlineLevel="0" collapsed="false">
      <c r="B730" s="98" t="str">
        <f aca="false">IF( ISBLANK('03.Muestra'!$C35),"",'03.Muestra'!$C35)</f>
        <v/>
      </c>
      <c r="C730" s="98" t="str">
        <f aca="false">IF( ISBLANK('03.Muestra'!$E35),"",'03.Muestra'!$E35)</f>
        <v/>
      </c>
      <c r="D730" s="99" t="str">
        <f aca="false">IF(AND(B730&lt;&gt;"",C730&lt;&gt;""),"N/T","")</f>
        <v/>
      </c>
      <c r="E730" s="73" t="str">
        <f aca="false">IF(D730&lt;&gt;"",IF(AND(B730&lt;&gt;"",C730&lt;&gt;""),"","ERR"),"")</f>
        <v/>
      </c>
      <c r="F730" s="0"/>
      <c r="G730" s="16"/>
      <c r="H730" s="16"/>
      <c r="I730" s="16"/>
      <c r="J730" s="16"/>
      <c r="K730" s="16"/>
      <c r="L730" s="16"/>
      <c r="M730" s="16"/>
      <c r="N730" s="16"/>
      <c r="O730" s="16"/>
      <c r="P730" s="16"/>
      <c r="Q730" s="16"/>
      <c r="R730" s="16"/>
      <c r="S730" s="16"/>
      <c r="T730" s="16"/>
      <c r="U730" s="16"/>
      <c r="V730" s="16"/>
      <c r="W730" s="16"/>
      <c r="X730" s="16"/>
      <c r="Y730" s="16"/>
    </row>
    <row r="731" customFormat="false" ht="14" hidden="false" customHeight="true" outlineLevel="0" collapsed="false">
      <c r="B731" s="98" t="str">
        <f aca="false">IF( ISBLANK('03.Muestra'!$C36),"",'03.Muestra'!$C36)</f>
        <v/>
      </c>
      <c r="C731" s="98" t="str">
        <f aca="false">IF( ISBLANK('03.Muestra'!$E36),"",'03.Muestra'!$E36)</f>
        <v/>
      </c>
      <c r="D731" s="99" t="str">
        <f aca="false">IF(AND(B731&lt;&gt;"",C731&lt;&gt;""),"N/T","")</f>
        <v/>
      </c>
      <c r="E731" s="73" t="str">
        <f aca="false">IF(D731&lt;&gt;"",IF(AND(B731&lt;&gt;"",C731&lt;&gt;""),"","ERR"),"")</f>
        <v/>
      </c>
      <c r="F731" s="111"/>
      <c r="G731" s="16"/>
      <c r="H731" s="16"/>
      <c r="I731" s="16"/>
      <c r="J731" s="16"/>
      <c r="K731" s="16"/>
      <c r="L731" s="16"/>
      <c r="M731" s="16"/>
      <c r="N731" s="16"/>
      <c r="O731" s="16"/>
      <c r="P731" s="16"/>
      <c r="Q731" s="16"/>
      <c r="R731" s="16"/>
      <c r="S731" s="16"/>
      <c r="T731" s="16"/>
      <c r="U731" s="16"/>
      <c r="V731" s="16"/>
      <c r="W731" s="16"/>
      <c r="X731" s="16"/>
      <c r="Y731" s="16"/>
    </row>
    <row r="732" customFormat="false" ht="14" hidden="false" customHeight="true" outlineLevel="0" collapsed="false">
      <c r="B732" s="98" t="str">
        <f aca="false">IF( ISBLANK('03.Muestra'!$C37),"",'03.Muestra'!$C37)</f>
        <v/>
      </c>
      <c r="C732" s="98" t="str">
        <f aca="false">IF( ISBLANK('03.Muestra'!$E37),"",'03.Muestra'!$E37)</f>
        <v/>
      </c>
      <c r="D732" s="99" t="str">
        <f aca="false">IF(AND(B732&lt;&gt;"",C732&lt;&gt;""),"N/T","")</f>
        <v/>
      </c>
      <c r="E732" s="73" t="str">
        <f aca="false">IF(D732&lt;&gt;"",IF(AND(B732&lt;&gt;"",C732&lt;&gt;""),"","ERR"),"")</f>
        <v/>
      </c>
      <c r="F732" s="111"/>
      <c r="G732" s="16"/>
      <c r="H732" s="16"/>
      <c r="I732" s="16"/>
      <c r="J732" s="16"/>
      <c r="K732" s="16"/>
      <c r="L732" s="16"/>
      <c r="M732" s="16"/>
      <c r="N732" s="16"/>
      <c r="O732" s="16"/>
      <c r="P732" s="16"/>
      <c r="Q732" s="16"/>
      <c r="R732" s="16"/>
      <c r="S732" s="16"/>
      <c r="T732" s="16"/>
      <c r="U732" s="16"/>
      <c r="V732" s="16"/>
      <c r="W732" s="16"/>
      <c r="X732" s="16"/>
      <c r="Y732" s="16"/>
    </row>
    <row r="733" customFormat="false" ht="14" hidden="false" customHeight="true" outlineLevel="0" collapsed="false">
      <c r="B733" s="98" t="str">
        <f aca="false">IF( ISBLANK('03.Muestra'!$C38),"",'03.Muestra'!$C38)</f>
        <v/>
      </c>
      <c r="C733" s="98" t="str">
        <f aca="false">IF( ISBLANK('03.Muestra'!$E38),"",'03.Muestra'!$E38)</f>
        <v/>
      </c>
      <c r="D733" s="99" t="str">
        <f aca="false">IF(AND(B733&lt;&gt;"",C733&lt;&gt;""),"N/T","")</f>
        <v/>
      </c>
      <c r="E733" s="73" t="str">
        <f aca="false">IF(D733&lt;&gt;"",IF(AND(B733&lt;&gt;"",C733&lt;&gt;""),"","ERR"),"")</f>
        <v/>
      </c>
      <c r="F733" s="111"/>
      <c r="G733" s="16"/>
      <c r="H733" s="16"/>
      <c r="I733" s="16"/>
      <c r="J733" s="16"/>
      <c r="K733" s="16"/>
      <c r="L733" s="16"/>
      <c r="M733" s="16"/>
      <c r="N733" s="16"/>
      <c r="O733" s="16"/>
      <c r="P733" s="16"/>
      <c r="Q733" s="16"/>
      <c r="R733" s="16"/>
      <c r="S733" s="16"/>
      <c r="T733" s="16"/>
      <c r="U733" s="16"/>
      <c r="V733" s="16"/>
      <c r="W733" s="16"/>
      <c r="X733" s="16"/>
      <c r="Y733" s="16"/>
    </row>
    <row r="734" customFormat="false" ht="14" hidden="false" customHeight="true" outlineLevel="0" collapsed="false">
      <c r="B734" s="98" t="str">
        <f aca="false">IF( ISBLANK('03.Muestra'!$C39),"",'03.Muestra'!$C39)</f>
        <v/>
      </c>
      <c r="C734" s="98" t="str">
        <f aca="false">IF( ISBLANK('03.Muestra'!$E39),"",'03.Muestra'!$E39)</f>
        <v/>
      </c>
      <c r="D734" s="99" t="str">
        <f aca="false">IF(AND(B734&lt;&gt;"",C734&lt;&gt;""),"N/T","")</f>
        <v/>
      </c>
      <c r="E734" s="73" t="str">
        <f aca="false">IF(D734&lt;&gt;"",IF(AND(B734&lt;&gt;"",C734&lt;&gt;""),"","ERR"),"")</f>
        <v/>
      </c>
      <c r="F734" s="111"/>
      <c r="G734" s="16"/>
      <c r="H734" s="16"/>
      <c r="I734" s="16"/>
      <c r="J734" s="16"/>
      <c r="K734" s="16"/>
      <c r="L734" s="16"/>
      <c r="M734" s="16"/>
      <c r="N734" s="16"/>
      <c r="O734" s="16"/>
      <c r="P734" s="16"/>
      <c r="Q734" s="16"/>
      <c r="R734" s="16"/>
      <c r="S734" s="16"/>
      <c r="T734" s="16"/>
      <c r="U734" s="16"/>
      <c r="V734" s="16"/>
      <c r="W734" s="16"/>
      <c r="X734" s="16"/>
      <c r="Y734" s="16"/>
    </row>
    <row r="735" customFormat="false" ht="14" hidden="false" customHeight="true" outlineLevel="0" collapsed="false">
      <c r="B735" s="98" t="str">
        <f aca="false">IF( ISBLANK('03.Muestra'!$C40),"",'03.Muestra'!$C40)</f>
        <v/>
      </c>
      <c r="C735" s="98" t="str">
        <f aca="false">IF( ISBLANK('03.Muestra'!$E40),"",'03.Muestra'!$E40)</f>
        <v/>
      </c>
      <c r="D735" s="99" t="str">
        <f aca="false">IF(AND(B735&lt;&gt;"",C735&lt;&gt;""),"N/T","")</f>
        <v/>
      </c>
      <c r="E735" s="73" t="str">
        <f aca="false">IF(D735&lt;&gt;"",IF(AND(B735&lt;&gt;"",C735&lt;&gt;""),"","ERR"),"")</f>
        <v/>
      </c>
      <c r="F735" s="111"/>
      <c r="G735" s="16"/>
      <c r="H735" s="16"/>
      <c r="I735" s="16"/>
      <c r="J735" s="16"/>
      <c r="K735" s="16"/>
      <c r="L735" s="16"/>
      <c r="M735" s="16"/>
      <c r="N735" s="16"/>
      <c r="O735" s="16"/>
      <c r="P735" s="16"/>
      <c r="Q735" s="16"/>
      <c r="R735" s="16"/>
      <c r="S735" s="16"/>
      <c r="T735" s="16"/>
      <c r="U735" s="16"/>
      <c r="V735" s="16"/>
      <c r="W735" s="16"/>
      <c r="X735" s="16"/>
      <c r="Y735" s="16"/>
    </row>
    <row r="736" customFormat="false" ht="14" hidden="false" customHeight="true" outlineLevel="0" collapsed="false">
      <c r="B736" s="98" t="str">
        <f aca="false">IF( ISBLANK('03.Muestra'!$C41),"",'03.Muestra'!$C41)</f>
        <v/>
      </c>
      <c r="C736" s="98" t="str">
        <f aca="false">IF( ISBLANK('03.Muestra'!$E41),"",'03.Muestra'!$E41)</f>
        <v/>
      </c>
      <c r="D736" s="99" t="str">
        <f aca="false">IF(AND(B736&lt;&gt;"",C736&lt;&gt;""),"N/T","")</f>
        <v/>
      </c>
      <c r="E736" s="73" t="str">
        <f aca="false">IF(D736&lt;&gt;"",IF(AND(B736&lt;&gt;"",C736&lt;&gt;""),"","ERR"),"")</f>
        <v/>
      </c>
      <c r="F736" s="111"/>
      <c r="G736" s="16"/>
      <c r="H736" s="16"/>
      <c r="I736" s="16"/>
      <c r="J736" s="16"/>
      <c r="K736" s="16"/>
      <c r="L736" s="16"/>
      <c r="M736" s="16"/>
      <c r="N736" s="16"/>
      <c r="O736" s="16"/>
      <c r="P736" s="16"/>
      <c r="Q736" s="16"/>
      <c r="R736" s="16"/>
      <c r="S736" s="16"/>
      <c r="T736" s="16"/>
      <c r="U736" s="16"/>
      <c r="V736" s="16"/>
      <c r="W736" s="16"/>
      <c r="X736" s="16"/>
      <c r="Y736" s="16"/>
    </row>
    <row r="737" customFormat="false" ht="14" hidden="false" customHeight="true" outlineLevel="0" collapsed="false">
      <c r="B737" s="98" t="str">
        <f aca="false">IF( ISBLANK('03.Muestra'!$C42),"",'03.Muestra'!$C42)</f>
        <v/>
      </c>
      <c r="C737" s="98" t="str">
        <f aca="false">IF( ISBLANK('03.Muestra'!$E42),"",'03.Muestra'!$E42)</f>
        <v/>
      </c>
      <c r="D737" s="99" t="str">
        <f aca="false">IF(AND(B737&lt;&gt;"",C737&lt;&gt;""),"N/T","")</f>
        <v/>
      </c>
      <c r="E737" s="73" t="str">
        <f aca="false">IF(D737&lt;&gt;"",IF(AND(B737&lt;&gt;"",C737&lt;&gt;""),"","ERR"),"")</f>
        <v/>
      </c>
      <c r="F737" s="16"/>
      <c r="G737" s="16"/>
      <c r="H737" s="16"/>
      <c r="I737" s="16"/>
      <c r="J737" s="16"/>
      <c r="K737" s="16"/>
      <c r="L737" s="16"/>
      <c r="M737" s="16"/>
      <c r="N737" s="16"/>
      <c r="O737" s="16"/>
      <c r="P737" s="16"/>
      <c r="Q737" s="16"/>
      <c r="R737" s="16"/>
      <c r="S737" s="16"/>
      <c r="T737" s="16"/>
      <c r="U737" s="16"/>
      <c r="V737" s="16"/>
      <c r="W737" s="16"/>
      <c r="X737" s="16"/>
      <c r="Y737" s="16"/>
    </row>
    <row r="738" customFormat="false" ht="14" hidden="false" customHeight="true" outlineLevel="0" collapsed="false">
      <c r="B738" s="16"/>
      <c r="C738" s="16"/>
      <c r="D738" s="73"/>
      <c r="E738" s="73"/>
      <c r="F738" s="16"/>
      <c r="G738" s="16"/>
      <c r="H738" s="16"/>
      <c r="I738" s="16"/>
      <c r="J738" s="16"/>
      <c r="K738" s="16"/>
      <c r="L738" s="16"/>
      <c r="M738" s="16"/>
      <c r="N738" s="16"/>
      <c r="O738" s="16"/>
      <c r="P738" s="16"/>
      <c r="Q738" s="16"/>
      <c r="R738" s="16"/>
      <c r="S738" s="16"/>
      <c r="T738" s="16"/>
      <c r="U738" s="16"/>
      <c r="V738" s="16"/>
      <c r="W738" s="16"/>
      <c r="X738" s="16"/>
      <c r="Y738" s="16"/>
    </row>
    <row r="739" customFormat="false" ht="14" hidden="false" customHeight="true" outlineLevel="0" collapsed="false">
      <c r="B739" s="16"/>
      <c r="C739" s="16"/>
      <c r="D739" s="73"/>
      <c r="E739" s="73"/>
      <c r="F739" s="16"/>
      <c r="G739" s="16"/>
      <c r="H739" s="16"/>
      <c r="I739" s="16"/>
      <c r="J739" s="16"/>
      <c r="K739" s="16"/>
      <c r="L739" s="16"/>
      <c r="M739" s="16"/>
      <c r="N739" s="16"/>
      <c r="O739" s="16"/>
      <c r="P739" s="16"/>
      <c r="Q739" s="16"/>
      <c r="R739" s="16"/>
      <c r="S739" s="16"/>
      <c r="T739" s="16"/>
      <c r="U739" s="16"/>
      <c r="V739" s="16"/>
      <c r="W739" s="16"/>
      <c r="X739" s="16"/>
      <c r="Y739" s="16"/>
    </row>
    <row r="740" customFormat="false" ht="14" hidden="false" customHeight="true" outlineLevel="0" collapsed="false">
      <c r="B740" s="16"/>
      <c r="C740" s="16"/>
      <c r="D740" s="73"/>
      <c r="E740" s="94"/>
      <c r="F740" s="16"/>
      <c r="G740" s="16"/>
      <c r="H740" s="16"/>
      <c r="I740" s="16"/>
      <c r="J740" s="16"/>
      <c r="K740" s="16"/>
      <c r="L740" s="16"/>
      <c r="M740" s="16"/>
      <c r="N740" s="16"/>
      <c r="O740" s="16"/>
      <c r="P740" s="16"/>
      <c r="Q740" s="16"/>
      <c r="R740" s="16"/>
      <c r="S740" s="16"/>
      <c r="T740" s="16"/>
      <c r="U740" s="16"/>
      <c r="V740" s="16"/>
      <c r="W740" s="16"/>
      <c r="X740" s="16"/>
      <c r="Y740" s="16"/>
    </row>
    <row r="741" customFormat="false" ht="30.5" hidden="false" customHeight="true" outlineLevel="0" collapsed="false">
      <c r="B741" s="112" t="s">
        <v>140</v>
      </c>
      <c r="C741" s="96" t="s">
        <v>172</v>
      </c>
      <c r="D741" s="97" t="s">
        <v>147</v>
      </c>
      <c r="E741" s="110"/>
      <c r="F741" s="0"/>
      <c r="G741" s="0"/>
      <c r="H741" s="0"/>
      <c r="I741" s="0"/>
      <c r="J741" s="114"/>
      <c r="K741" s="16"/>
      <c r="L741" s="16"/>
      <c r="M741" s="16"/>
      <c r="N741" s="16"/>
      <c r="O741" s="16"/>
      <c r="P741" s="16"/>
      <c r="Q741" s="16"/>
      <c r="R741" s="16"/>
      <c r="S741" s="16"/>
      <c r="T741" s="16"/>
      <c r="U741" s="16"/>
      <c r="V741" s="16"/>
      <c r="W741" s="16"/>
      <c r="X741" s="16"/>
      <c r="Y741" s="16"/>
    </row>
    <row r="742" customFormat="false" ht="14" hidden="false" customHeight="true" outlineLevel="0" collapsed="false">
      <c r="B742" s="98" t="str">
        <f aca="false">IF( ISBLANK('03.Muestra'!$C8),"",'03.Muestra'!$C8)</f>
        <v>Servicio Canario de Salud</v>
      </c>
      <c r="C742" s="98" t="str">
        <f aca="false">IF( ISBLANK('03.Muestra'!$E8),"",'03.Muestra'!$E8)</f>
        <v>https://www3.gobiernodecanarias.org/sanidad/scs/</v>
      </c>
      <c r="D742" s="99" t="s">
        <v>138</v>
      </c>
      <c r="E742" s="73" t="str">
        <f aca="false">IF(D742&lt;&gt;"",IF(AND(B742&lt;&gt;"",C742&lt;&gt;""),"","ERR"),"")</f>
        <v/>
      </c>
      <c r="F742" s="100" t="str">
        <f aca="false" t="array" ref="F742:J742">TRANSPOSE('DATA - Oculta'!$U$9:$U$13)</f>
        <v>N/T</v>
      </c>
      <c r="G742" s="101" t="str">
        <v>N/D</v>
      </c>
      <c r="H742" s="102" t="str">
        <v>N/A</v>
      </c>
      <c r="I742" s="103" t="str">
        <v>Falla</v>
      </c>
      <c r="J742" s="104" t="str">
        <v>Pasa</v>
      </c>
      <c r="K742" s="105" t="s">
        <v>145</v>
      </c>
      <c r="L742" s="16"/>
      <c r="M742" s="16"/>
      <c r="N742" s="16"/>
      <c r="O742" s="16"/>
      <c r="P742" s="16"/>
      <c r="Q742" s="16"/>
      <c r="R742" s="16"/>
      <c r="S742" s="16"/>
      <c r="T742" s="16"/>
      <c r="U742" s="16"/>
      <c r="V742" s="16"/>
      <c r="W742" s="16"/>
      <c r="X742" s="16"/>
      <c r="Y742" s="16"/>
    </row>
    <row r="743" customFormat="false" ht="14" hidden="false" customHeight="true" outlineLevel="0" collapsed="false">
      <c r="B743" s="98" t="str">
        <f aca="false">IF( ISBLANK('03.Muestra'!$C9),"",'03.Muestra'!$C9)</f>
        <v>Profesionales</v>
      </c>
      <c r="C743" s="98" t="str">
        <f aca="false">IF( ISBLANK('03.Muestra'!$E9),"",'03.Muestra'!$E9)</f>
        <v>https://www3.gobiernodecanarias.org/sanidad/scs/tematica.jsp?idCarpeta=381a58ec-a15a-11e9-a502-d7333c007c29</v>
      </c>
      <c r="D743" s="99" t="s">
        <v>138</v>
      </c>
      <c r="E743" s="73" t="str">
        <f aca="false">IF(D743&lt;&gt;"",IF(AND(B743&lt;&gt;"",C743&lt;&gt;""),"","ERR"),"")</f>
        <v/>
      </c>
      <c r="F743" s="106" t="n">
        <f aca="true">COUNTIF($D742:INDIRECT("$D" &amp;  SUM(ROW()-1,'03.Muestra'!$D$45)-1),F742)</f>
        <v>0</v>
      </c>
      <c r="G743" s="106" t="n">
        <f aca="true">COUNTIF($D742:INDIRECT("$D" &amp;  SUM(ROW()-1,'03.Muestra'!$D$45)-1),G742)</f>
        <v>0</v>
      </c>
      <c r="H743" s="106" t="n">
        <f aca="true">COUNTIF($D742:INDIRECT("$D" &amp;  SUM(ROW()-1,'03.Muestra'!$D$45)-1),H742)</f>
        <v>0</v>
      </c>
      <c r="I743" s="106" t="n">
        <f aca="true">COUNTIF($D742:INDIRECT("$D" &amp;  SUM(ROW()-1,'03.Muestra'!$D$45)-1),I742)</f>
        <v>0</v>
      </c>
      <c r="J743" s="106" t="n">
        <f aca="true">COUNTIF($D742:INDIRECT("$D" &amp;  SUM(ROW()-1,'03.Muestra'!$D$45)-1),J742)</f>
        <v>10</v>
      </c>
      <c r="K743" s="106" t="n">
        <f aca="true">IF('03.Muestra'!$D$45=0,0,COUNTBLANK($D742:INDIRECT("$D" &amp;  SUM(ROW()-1,'03.Muestra'!$D$45)-1)))</f>
        <v>0</v>
      </c>
      <c r="L743" s="16"/>
      <c r="M743" s="16"/>
      <c r="N743" s="16"/>
      <c r="O743" s="16"/>
      <c r="P743" s="16"/>
      <c r="Q743" s="16"/>
      <c r="R743" s="16"/>
      <c r="S743" s="16"/>
      <c r="T743" s="16"/>
      <c r="U743" s="16"/>
      <c r="V743" s="16"/>
      <c r="W743" s="16"/>
      <c r="X743" s="16"/>
      <c r="Y743" s="16"/>
    </row>
    <row r="744" customFormat="false" ht="14" hidden="false" customHeight="true" outlineLevel="0" collapsed="false">
      <c r="B744" s="98" t="str">
        <f aca="false">IF( ISBLANK('03.Muestra'!$C10),"",'03.Muestra'!$C10)</f>
        <v>Vacunación frente Covid-19</v>
      </c>
      <c r="C744" s="98" t="str">
        <f aca="false">IF( ISBLANK('03.Muestra'!$E10),"",'03.Muestra'!$E10)</f>
        <v>https://www3.gobiernodecanarias.org/sanidad/scs/contenidoGenerico.jsp?idDocument=c6332147-5728-11eb-8a2c-c902a217e6a5&amp;idCarpeta=e01092c2-7d66-11ea-871d-cb574c2473a4</v>
      </c>
      <c r="D744" s="99" t="s">
        <v>138</v>
      </c>
      <c r="E744" s="73" t="str">
        <f aca="false">IF(D744&lt;&gt;"",IF(AND(B744&lt;&gt;"",C744&lt;&gt;""),"","ERR"),"")</f>
        <v/>
      </c>
      <c r="F744" s="0"/>
      <c r="G744" s="16"/>
      <c r="H744" s="16"/>
      <c r="I744" s="16"/>
      <c r="J744" s="16"/>
      <c r="K744" s="16"/>
      <c r="L744" s="16"/>
      <c r="M744" s="16"/>
      <c r="N744" s="16"/>
      <c r="O744" s="16"/>
      <c r="P744" s="16"/>
      <c r="Q744" s="16"/>
      <c r="R744" s="16"/>
      <c r="S744" s="16"/>
      <c r="T744" s="16"/>
      <c r="U744" s="16"/>
      <c r="V744" s="16"/>
      <c r="W744" s="16"/>
      <c r="X744" s="16"/>
      <c r="Y744" s="16"/>
    </row>
    <row r="745" customFormat="false" ht="14" hidden="false" customHeight="true" outlineLevel="0" collapsed="false">
      <c r="B745" s="98" t="str">
        <f aca="false">IF( ISBLANK('03.Muestra'!$C11),"",'03.Muestra'!$C11)</f>
        <v>SCS-Registro de centros</v>
      </c>
      <c r="C745" s="98" t="str">
        <f aca="false">IF( ISBLANK('03.Muestra'!$E11),"",'03.Muestra'!$E11)</f>
        <v>https://www3.gobiernodecanarias.org/sanidad/scs/RegistroCentros/DoLoad</v>
      </c>
      <c r="D745" s="99" t="s">
        <v>138</v>
      </c>
      <c r="E745" s="73" t="str">
        <f aca="false">IF(D745&lt;&gt;"",IF(AND(B745&lt;&gt;"",C745&lt;&gt;""),"","ERR"),"")</f>
        <v/>
      </c>
      <c r="F745" s="0"/>
      <c r="G745" s="16"/>
      <c r="H745" s="16"/>
      <c r="I745" s="16"/>
      <c r="J745" s="16"/>
      <c r="K745" s="16"/>
      <c r="L745" s="16"/>
      <c r="M745" s="16"/>
      <c r="N745" s="16"/>
      <c r="O745" s="16"/>
      <c r="P745" s="16"/>
      <c r="Q745" s="16"/>
      <c r="R745" s="16"/>
      <c r="S745" s="16"/>
      <c r="T745" s="16"/>
      <c r="U745" s="16"/>
      <c r="V745" s="16"/>
      <c r="W745" s="16"/>
      <c r="X745" s="16"/>
      <c r="Y745" s="16"/>
    </row>
    <row r="746" customFormat="false" ht="14" hidden="false" customHeight="true" outlineLevel="0" collapsed="false">
      <c r="B746" s="98" t="str">
        <f aca="false">IF( ISBLANK('03.Muestra'!$C12),"",'03.Muestra'!$C12)</f>
        <v>MiAutoTestCovid</v>
      </c>
      <c r="C746" s="98" t="str">
        <f aca="false">IF( ISBLANK('03.Muestra'!$E12),"",'03.Muestra'!$E12)</f>
        <v>https://www3.gobiernodecanarias.org/sanidad/scs/Miautotestcovid/</v>
      </c>
      <c r="D746" s="99" t="s">
        <v>138</v>
      </c>
      <c r="E746" s="73" t="str">
        <f aca="false">IF(D746&lt;&gt;"",IF(AND(B746&lt;&gt;"",C746&lt;&gt;""),"","ERR"),"")</f>
        <v/>
      </c>
      <c r="F746" s="0"/>
      <c r="G746" s="16"/>
      <c r="H746" s="16"/>
      <c r="I746" s="16"/>
      <c r="J746" s="16"/>
      <c r="K746" s="16"/>
      <c r="L746" s="16"/>
      <c r="M746" s="16"/>
      <c r="N746" s="16"/>
      <c r="O746" s="16"/>
      <c r="P746" s="16"/>
      <c r="Q746" s="16"/>
      <c r="R746" s="16"/>
      <c r="S746" s="16"/>
      <c r="T746" s="16"/>
      <c r="U746" s="16"/>
      <c r="V746" s="16"/>
      <c r="W746" s="16"/>
      <c r="X746" s="16"/>
      <c r="Y746" s="16"/>
    </row>
    <row r="747" customFormat="false" ht="14" hidden="false" customHeight="true" outlineLevel="0" collapsed="false">
      <c r="B747" s="98" t="str">
        <f aca="false">IF( ISBLANK('03.Muestra'!$C13),"",'03.Muestra'!$C13)</f>
        <v>Informes epidemiológicos</v>
      </c>
      <c r="C747" s="98" t="str">
        <f aca="false">IF( ISBLANK('03.Muestra'!$E13),"",'03.Muestra'!$E13)</f>
        <v>https://www3.gobiernodecanarias.org/sanidad/scs/contenidoGenerico.jsp?idDocument=83670f95-f738-11ea-8b38-0997195c2925&amp;idCarpeta=e01092c2-7d66-11ea-871d-cb574c2473a4</v>
      </c>
      <c r="D747" s="99" t="s">
        <v>138</v>
      </c>
      <c r="E747" s="73" t="str">
        <f aca="false">IF(D747&lt;&gt;"",IF(AND(B747&lt;&gt;"",C747&lt;&gt;""),"","ERR"),"")</f>
        <v/>
      </c>
      <c r="F747" s="0"/>
      <c r="G747" s="16"/>
      <c r="H747" s="16"/>
      <c r="I747" s="16"/>
      <c r="J747" s="16"/>
      <c r="K747" s="16"/>
      <c r="L747" s="16"/>
      <c r="M747" s="16"/>
      <c r="N747" s="16"/>
      <c r="O747" s="16"/>
      <c r="P747" s="16"/>
      <c r="Q747" s="16"/>
      <c r="R747" s="16"/>
      <c r="S747" s="16"/>
      <c r="T747" s="16"/>
      <c r="U747" s="16"/>
      <c r="V747" s="16"/>
      <c r="W747" s="16"/>
      <c r="X747" s="16"/>
      <c r="Y747" s="16"/>
    </row>
    <row r="748" customFormat="false" ht="14" hidden="false" customHeight="true" outlineLevel="0" collapsed="false">
      <c r="B748" s="98" t="str">
        <f aca="false">IF( ISBLANK('03.Muestra'!$C14),"",'03.Muestra'!$C14)</f>
        <v>Mapa Sanitario</v>
      </c>
      <c r="C748" s="98" t="str">
        <f aca="false">IF( ISBLANK('03.Muestra'!$E14),"",'03.Muestra'!$E14)</f>
        <v>https://www3.gobiernodecanarias.org/sanidad/scs/mapa.jsp?idDocument=f1272534-b1e0-11e0-8086-e35e241032d3&amp;idCarpeta=75cf3520-ab2b-11dd-970d-d73a0633ac17</v>
      </c>
      <c r="D748" s="99" t="s">
        <v>138</v>
      </c>
      <c r="E748" s="73" t="str">
        <f aca="false">IF(D748&lt;&gt;"",IF(AND(B748&lt;&gt;"",C748&lt;&gt;""),"","ERR"),"")</f>
        <v/>
      </c>
      <c r="F748" s="16"/>
      <c r="G748" s="16"/>
      <c r="H748" s="16"/>
      <c r="I748" s="16"/>
      <c r="J748" s="16"/>
      <c r="K748" s="16"/>
      <c r="L748" s="16"/>
      <c r="M748" s="16"/>
      <c r="N748" s="16"/>
      <c r="O748" s="16"/>
      <c r="P748" s="16"/>
      <c r="Q748" s="16"/>
      <c r="R748" s="16"/>
      <c r="S748" s="16"/>
      <c r="T748" s="16"/>
      <c r="U748" s="16"/>
      <c r="V748" s="16"/>
      <c r="W748" s="16"/>
      <c r="X748" s="16"/>
      <c r="Y748" s="16"/>
    </row>
    <row r="749" customFormat="false" ht="14" hidden="false" customHeight="true" outlineLevel="0" collapsed="false">
      <c r="B749" s="98" t="str">
        <f aca="false">IF( ISBLANK('03.Muestra'!$C15),"",'03.Muestra'!$C15)</f>
        <v>gaptfformacion</v>
      </c>
      <c r="C749" s="98" t="str">
        <f aca="false">IF( ISBLANK('03.Muestra'!$E15),"",'03.Muestra'!$E15)</f>
        <v>https://www3.gobiernodecanarias.org/scs/gaptfformacion/</v>
      </c>
      <c r="D749" s="99" t="s">
        <v>138</v>
      </c>
      <c r="E749" s="73" t="str">
        <f aca="false">IF(D749&lt;&gt;"",IF(AND(B749&lt;&gt;"",C749&lt;&gt;""),"","ERR"),"")</f>
        <v/>
      </c>
      <c r="F749" s="16"/>
      <c r="G749" s="16"/>
      <c r="H749" s="16"/>
      <c r="I749" s="16"/>
      <c r="J749" s="16"/>
      <c r="K749" s="16"/>
      <c r="L749" s="16"/>
      <c r="M749" s="16"/>
      <c r="N749" s="16"/>
      <c r="O749" s="16"/>
      <c r="P749" s="16"/>
      <c r="Q749" s="16"/>
      <c r="R749" s="16"/>
      <c r="S749" s="16"/>
      <c r="T749" s="16"/>
      <c r="U749" s="16"/>
      <c r="V749" s="16"/>
      <c r="W749" s="16"/>
      <c r="X749" s="16"/>
      <c r="Y749" s="16"/>
    </row>
    <row r="750" customFormat="false" ht="14" hidden="false" customHeight="true" outlineLevel="0" collapsed="false">
      <c r="B750" s="98" t="str">
        <f aca="false">IF( ISBLANK('03.Muestra'!$C16),"",'03.Muestra'!$C16)</f>
        <v>Tarjeta Sanitaria</v>
      </c>
      <c r="C750" s="98" t="str">
        <f aca="false">IF( ISBLANK('03.Muestra'!$E16),"",'03.Muestra'!$E16)</f>
        <v>https://www3.gobiernodecanarias.org/sanidad/scs/contenidoGenerico.jsp?idDocument=9090ca1f-a9bb-11de-ae50-15aa3b9230b7&amp;idCarpeta=ae273cd1-b385-11e9-82f7-8d5cff9227e6</v>
      </c>
      <c r="D750" s="99" t="s">
        <v>138</v>
      </c>
      <c r="E750" s="73" t="str">
        <f aca="false">IF(D750&lt;&gt;"",IF(AND(B750&lt;&gt;"",C750&lt;&gt;""),"","ERR"),"")</f>
        <v/>
      </c>
      <c r="F750" s="16"/>
      <c r="G750" s="16"/>
      <c r="H750" s="16"/>
      <c r="I750" s="16"/>
      <c r="J750" s="16"/>
      <c r="K750" s="16"/>
      <c r="L750" s="16"/>
      <c r="M750" s="16"/>
      <c r="N750" s="16"/>
      <c r="O750" s="16"/>
      <c r="P750" s="16"/>
      <c r="Q750" s="16"/>
      <c r="R750" s="16"/>
      <c r="S750" s="16"/>
      <c r="T750" s="16"/>
      <c r="U750" s="16"/>
      <c r="V750" s="16"/>
      <c r="W750" s="16"/>
      <c r="X750" s="16"/>
      <c r="Y750" s="16"/>
    </row>
    <row r="751" customFormat="false" ht="14" hidden="false" customHeight="true" outlineLevel="0" collapsed="false">
      <c r="B751" s="98" t="str">
        <f aca="false">IF( ISBLANK('03.Muestra'!$C17),"",'03.Muestra'!$C17)</f>
        <v>Mapa Playas</v>
      </c>
      <c r="C751" s="98" t="str">
        <f aca="false">IF( ISBLANK('03.Muestra'!$E17),"",'03.Muestra'!$E17)</f>
        <v>https://www3.gobiernodecanarias.org/sanidad/scs/mapa.jsp?idDocument=0200b78a-a2fa-11e0-9610-f1717f4d08a3&amp;idCarpeta=75cf3520-ab2b-11dd-970d-d73a0633ac17</v>
      </c>
      <c r="D751" s="99" t="s">
        <v>138</v>
      </c>
      <c r="E751" s="73" t="str">
        <f aca="false">IF(D751&lt;&gt;"",IF(AND(B751&lt;&gt;"",C751&lt;&gt;""),"","ERR"),"")</f>
        <v/>
      </c>
      <c r="F751" s="16"/>
      <c r="G751" s="16"/>
      <c r="H751" s="16"/>
      <c r="I751" s="16"/>
      <c r="J751" s="16"/>
      <c r="K751" s="16"/>
      <c r="L751" s="16"/>
      <c r="M751" s="16"/>
      <c r="N751" s="16"/>
      <c r="O751" s="16"/>
      <c r="P751" s="16"/>
      <c r="Q751" s="16"/>
      <c r="R751" s="16"/>
      <c r="S751" s="16"/>
      <c r="T751" s="16"/>
      <c r="U751" s="16"/>
      <c r="V751" s="16"/>
      <c r="W751" s="16"/>
      <c r="X751" s="16"/>
      <c r="Y751" s="16"/>
    </row>
    <row r="752" customFormat="false" ht="14" hidden="false" customHeight="true" outlineLevel="0" collapsed="false">
      <c r="B752" s="98" t="str">
        <f aca="false">IF( ISBLANK('03.Muestra'!$C18),"",'03.Muestra'!$C18)</f>
        <v/>
      </c>
      <c r="C752" s="98" t="str">
        <f aca="false">IF( ISBLANK('03.Muestra'!$E18),"",'03.Muestra'!$E18)</f>
        <v/>
      </c>
      <c r="D752" s="99" t="str">
        <f aca="false">IF(AND(B752&lt;&gt;"",C752&lt;&gt;""),"N/T","")</f>
        <v/>
      </c>
      <c r="E752" s="73" t="str">
        <f aca="false">IF(D752&lt;&gt;"",IF(AND(B752&lt;&gt;"",C752&lt;&gt;""),"","ERR"),"")</f>
        <v/>
      </c>
      <c r="F752" s="16"/>
      <c r="G752" s="16"/>
      <c r="H752" s="16"/>
      <c r="I752" s="16"/>
      <c r="J752" s="16"/>
      <c r="K752" s="16"/>
      <c r="L752" s="16"/>
      <c r="M752" s="16"/>
      <c r="N752" s="16"/>
      <c r="O752" s="16"/>
      <c r="P752" s="16"/>
      <c r="Q752" s="16"/>
      <c r="R752" s="16"/>
      <c r="S752" s="16"/>
      <c r="T752" s="16"/>
      <c r="U752" s="16"/>
      <c r="V752" s="16"/>
      <c r="W752" s="16"/>
      <c r="X752" s="16"/>
      <c r="Y752" s="16"/>
    </row>
    <row r="753" customFormat="false" ht="14" hidden="false" customHeight="true" outlineLevel="0" collapsed="false">
      <c r="B753" s="98" t="str">
        <f aca="false">IF( ISBLANK('03.Muestra'!$C19),"",'03.Muestra'!$C19)</f>
        <v/>
      </c>
      <c r="C753" s="98" t="str">
        <f aca="false">IF( ISBLANK('03.Muestra'!$E19),"",'03.Muestra'!$E19)</f>
        <v/>
      </c>
      <c r="D753" s="99" t="str">
        <f aca="false">IF(AND(B753&lt;&gt;"",C753&lt;&gt;""),"N/T","")</f>
        <v/>
      </c>
      <c r="E753" s="73" t="str">
        <f aca="false">IF(D753&lt;&gt;"",IF(AND(B753&lt;&gt;"",C753&lt;&gt;""),"","ERR"),"")</f>
        <v/>
      </c>
      <c r="F753" s="16"/>
      <c r="G753" s="16"/>
      <c r="H753" s="16"/>
      <c r="I753" s="16"/>
      <c r="J753" s="16"/>
      <c r="K753" s="16"/>
      <c r="L753" s="16"/>
      <c r="M753" s="16"/>
      <c r="N753" s="16"/>
      <c r="O753" s="16"/>
      <c r="P753" s="16"/>
      <c r="Q753" s="16"/>
      <c r="R753" s="16"/>
      <c r="S753" s="16"/>
      <c r="T753" s="16"/>
      <c r="U753" s="16"/>
      <c r="V753" s="16"/>
      <c r="W753" s="16"/>
      <c r="X753" s="16"/>
      <c r="Y753" s="16"/>
    </row>
    <row r="754" customFormat="false" ht="14" hidden="false" customHeight="true" outlineLevel="0" collapsed="false">
      <c r="B754" s="98" t="str">
        <f aca="false">IF( ISBLANK('03.Muestra'!$C20),"",'03.Muestra'!$C20)</f>
        <v/>
      </c>
      <c r="C754" s="98" t="str">
        <f aca="false">IF( ISBLANK('03.Muestra'!$E20),"",'03.Muestra'!$E20)</f>
        <v/>
      </c>
      <c r="D754" s="99" t="str">
        <f aca="false">IF(AND(B754&lt;&gt;"",C754&lt;&gt;""),"N/T","")</f>
        <v/>
      </c>
      <c r="E754" s="73" t="str">
        <f aca="false">IF(D754&lt;&gt;"",IF(AND(B754&lt;&gt;"",C754&lt;&gt;""),"","ERR"),"")</f>
        <v/>
      </c>
      <c r="F754" s="16"/>
      <c r="G754" s="16"/>
      <c r="H754" s="16"/>
      <c r="I754" s="16"/>
      <c r="J754" s="16"/>
      <c r="K754" s="16"/>
      <c r="L754" s="16"/>
      <c r="M754" s="16"/>
      <c r="N754" s="16"/>
      <c r="O754" s="16"/>
      <c r="P754" s="16"/>
      <c r="Q754" s="16"/>
      <c r="R754" s="16"/>
      <c r="S754" s="16"/>
      <c r="T754" s="16"/>
      <c r="U754" s="16"/>
      <c r="V754" s="16"/>
      <c r="W754" s="16"/>
      <c r="X754" s="16"/>
      <c r="Y754" s="16"/>
    </row>
    <row r="755" customFormat="false" ht="14" hidden="false" customHeight="true" outlineLevel="0" collapsed="false">
      <c r="B755" s="98" t="str">
        <f aca="false">IF( ISBLANK('03.Muestra'!$C21),"",'03.Muestra'!$C21)</f>
        <v/>
      </c>
      <c r="C755" s="98" t="str">
        <f aca="false">IF( ISBLANK('03.Muestra'!$E21),"",'03.Muestra'!$E21)</f>
        <v/>
      </c>
      <c r="D755" s="99" t="str">
        <f aca="false">IF(AND(B755&lt;&gt;"",C755&lt;&gt;""),"N/T","")</f>
        <v/>
      </c>
      <c r="E755" s="73" t="str">
        <f aca="false">IF(D755&lt;&gt;"",IF(AND(B755&lt;&gt;"",C755&lt;&gt;""),"","ERR"),"")</f>
        <v/>
      </c>
      <c r="F755" s="16"/>
      <c r="G755" s="16"/>
      <c r="H755" s="16"/>
      <c r="I755" s="16"/>
      <c r="J755" s="16"/>
      <c r="K755" s="16"/>
      <c r="L755" s="16"/>
      <c r="M755" s="16"/>
      <c r="N755" s="16"/>
      <c r="O755" s="16"/>
      <c r="P755" s="16"/>
      <c r="Q755" s="16"/>
      <c r="R755" s="16"/>
      <c r="S755" s="16"/>
      <c r="T755" s="16"/>
      <c r="U755" s="16"/>
      <c r="V755" s="16"/>
      <c r="W755" s="16"/>
      <c r="X755" s="16"/>
      <c r="Y755" s="16"/>
    </row>
    <row r="756" customFormat="false" ht="14" hidden="false" customHeight="true" outlineLevel="0" collapsed="false">
      <c r="B756" s="98" t="str">
        <f aca="false">IF( ISBLANK('03.Muestra'!$C22),"",'03.Muestra'!$C22)</f>
        <v/>
      </c>
      <c r="C756" s="98" t="str">
        <f aca="false">IF( ISBLANK('03.Muestra'!$E22),"",'03.Muestra'!$E22)</f>
        <v/>
      </c>
      <c r="D756" s="99" t="str">
        <f aca="false">IF(AND(B756&lt;&gt;"",C756&lt;&gt;""),"N/T","")</f>
        <v/>
      </c>
      <c r="E756" s="73" t="str">
        <f aca="false">IF(D756&lt;&gt;"",IF(AND(B756&lt;&gt;"",C756&lt;&gt;""),"","ERR"),"")</f>
        <v/>
      </c>
      <c r="F756" s="16"/>
      <c r="G756" s="16"/>
      <c r="H756" s="16"/>
      <c r="I756" s="16"/>
      <c r="J756" s="16"/>
      <c r="K756" s="16"/>
      <c r="L756" s="16"/>
      <c r="M756" s="16"/>
      <c r="N756" s="16"/>
      <c r="O756" s="16"/>
      <c r="P756" s="16"/>
      <c r="Q756" s="16"/>
      <c r="R756" s="16"/>
      <c r="S756" s="16"/>
      <c r="T756" s="16"/>
      <c r="U756" s="16"/>
      <c r="V756" s="16"/>
      <c r="W756" s="16"/>
      <c r="X756" s="16"/>
      <c r="Y756" s="16"/>
    </row>
    <row r="757" customFormat="false" ht="14" hidden="false" customHeight="true" outlineLevel="0" collapsed="false">
      <c r="B757" s="98" t="str">
        <f aca="false">IF( ISBLANK('03.Muestra'!$C23),"",'03.Muestra'!$C23)</f>
        <v/>
      </c>
      <c r="C757" s="98" t="str">
        <f aca="false">IF( ISBLANK('03.Muestra'!$E23),"",'03.Muestra'!$E23)</f>
        <v/>
      </c>
      <c r="D757" s="99" t="str">
        <f aca="false">IF(AND(B757&lt;&gt;"",C757&lt;&gt;""),"N/T","")</f>
        <v/>
      </c>
      <c r="E757" s="73" t="str">
        <f aca="false">IF(D757&lt;&gt;"",IF(AND(B757&lt;&gt;"",C757&lt;&gt;""),"","ERR"),"")</f>
        <v/>
      </c>
      <c r="F757" s="16"/>
      <c r="G757" s="16"/>
      <c r="H757" s="16"/>
      <c r="I757" s="16"/>
      <c r="J757" s="16"/>
      <c r="K757" s="16"/>
      <c r="L757" s="16"/>
      <c r="M757" s="16"/>
      <c r="N757" s="16"/>
      <c r="O757" s="16"/>
      <c r="P757" s="16"/>
      <c r="Q757" s="16"/>
      <c r="R757" s="16"/>
      <c r="S757" s="16"/>
      <c r="T757" s="16"/>
      <c r="U757" s="16"/>
      <c r="V757" s="16"/>
      <c r="W757" s="16"/>
      <c r="X757" s="16"/>
      <c r="Y757" s="16"/>
    </row>
    <row r="758" customFormat="false" ht="14" hidden="false" customHeight="true" outlineLevel="0" collapsed="false">
      <c r="B758" s="98" t="str">
        <f aca="false">IF( ISBLANK('03.Muestra'!$C24),"",'03.Muestra'!$C24)</f>
        <v/>
      </c>
      <c r="C758" s="98" t="str">
        <f aca="false">IF( ISBLANK('03.Muestra'!$E24),"",'03.Muestra'!$E24)</f>
        <v/>
      </c>
      <c r="D758" s="99" t="str">
        <f aca="false">IF(AND(B758&lt;&gt;"",C758&lt;&gt;""),"N/T","")</f>
        <v/>
      </c>
      <c r="E758" s="73" t="str">
        <f aca="false">IF(D758&lt;&gt;"",IF(AND(B758&lt;&gt;"",C758&lt;&gt;""),"","ERR"),"")</f>
        <v/>
      </c>
      <c r="F758" s="16"/>
      <c r="G758" s="16"/>
      <c r="H758" s="16"/>
      <c r="I758" s="16"/>
      <c r="J758" s="16"/>
      <c r="K758" s="16"/>
      <c r="L758" s="16"/>
      <c r="M758" s="16"/>
      <c r="N758" s="16"/>
      <c r="O758" s="16"/>
      <c r="P758" s="16"/>
      <c r="Q758" s="16"/>
      <c r="R758" s="16"/>
      <c r="S758" s="16"/>
      <c r="T758" s="16"/>
      <c r="U758" s="16"/>
      <c r="V758" s="16"/>
      <c r="W758" s="16"/>
      <c r="X758" s="16"/>
      <c r="Y758" s="16"/>
    </row>
    <row r="759" customFormat="false" ht="14" hidden="false" customHeight="true" outlineLevel="0" collapsed="false">
      <c r="B759" s="98" t="str">
        <f aca="false">IF( ISBLANK('03.Muestra'!$C25),"",'03.Muestra'!$C25)</f>
        <v/>
      </c>
      <c r="C759" s="98" t="str">
        <f aca="false">IF( ISBLANK('03.Muestra'!$E25),"",'03.Muestra'!$E25)</f>
        <v/>
      </c>
      <c r="D759" s="99" t="str">
        <f aca="false">IF(AND(B759&lt;&gt;"",C759&lt;&gt;""),"N/T","")</f>
        <v/>
      </c>
      <c r="E759" s="73" t="str">
        <f aca="false">IF(D759&lt;&gt;"",IF(AND(B759&lt;&gt;"",C759&lt;&gt;""),"","ERR"),"")</f>
        <v/>
      </c>
      <c r="F759" s="16"/>
      <c r="G759" s="16"/>
      <c r="H759" s="16"/>
      <c r="I759" s="16"/>
      <c r="J759" s="16"/>
      <c r="K759" s="16"/>
      <c r="L759" s="16"/>
      <c r="M759" s="16"/>
      <c r="N759" s="16"/>
      <c r="O759" s="16"/>
      <c r="P759" s="16"/>
      <c r="Q759" s="16"/>
      <c r="R759" s="16"/>
      <c r="S759" s="16"/>
      <c r="T759" s="16"/>
      <c r="U759" s="16"/>
      <c r="V759" s="16"/>
      <c r="W759" s="16"/>
      <c r="X759" s="16"/>
      <c r="Y759" s="16"/>
    </row>
    <row r="760" customFormat="false" ht="14" hidden="false" customHeight="true" outlineLevel="0" collapsed="false">
      <c r="B760" s="98" t="str">
        <f aca="false">IF( ISBLANK('03.Muestra'!$C26),"",'03.Muestra'!$C26)</f>
        <v/>
      </c>
      <c r="C760" s="98" t="str">
        <f aca="false">IF( ISBLANK('03.Muestra'!$E26),"",'03.Muestra'!$E26)</f>
        <v/>
      </c>
      <c r="D760" s="99" t="str">
        <f aca="false">IF(AND(B760&lt;&gt;"",C760&lt;&gt;""),"N/T","")</f>
        <v/>
      </c>
      <c r="E760" s="73" t="str">
        <f aca="false">IF(D760&lt;&gt;"",IF(AND(B760&lt;&gt;"",C760&lt;&gt;""),"","ERR"),"")</f>
        <v/>
      </c>
      <c r="F760" s="16"/>
      <c r="G760" s="16"/>
      <c r="H760" s="16"/>
      <c r="I760" s="16"/>
      <c r="J760" s="16"/>
      <c r="K760" s="16"/>
      <c r="L760" s="16"/>
      <c r="M760" s="16"/>
      <c r="N760" s="16"/>
      <c r="O760" s="16"/>
      <c r="P760" s="16"/>
      <c r="Q760" s="16"/>
      <c r="R760" s="16"/>
      <c r="S760" s="16"/>
      <c r="T760" s="16"/>
      <c r="U760" s="16"/>
      <c r="V760" s="16"/>
      <c r="W760" s="16"/>
      <c r="X760" s="16"/>
      <c r="Y760" s="16"/>
    </row>
    <row r="761" customFormat="false" ht="14" hidden="false" customHeight="true" outlineLevel="0" collapsed="false">
      <c r="B761" s="98" t="str">
        <f aca="false">IF( ISBLANK('03.Muestra'!$C27),"",'03.Muestra'!$C27)</f>
        <v/>
      </c>
      <c r="C761" s="98" t="str">
        <f aca="false">IF( ISBLANK('03.Muestra'!$E27),"",'03.Muestra'!$E27)</f>
        <v/>
      </c>
      <c r="D761" s="99" t="str">
        <f aca="false">IF(AND(B761&lt;&gt;"",C761&lt;&gt;""),"N/T","")</f>
        <v/>
      </c>
      <c r="E761" s="73" t="str">
        <f aca="false">IF(D761&lt;&gt;"",IF(AND(B761&lt;&gt;"",C761&lt;&gt;""),"","ERR"),"")</f>
        <v/>
      </c>
      <c r="F761" s="16"/>
      <c r="G761" s="16"/>
      <c r="H761" s="16"/>
      <c r="I761" s="16"/>
      <c r="J761" s="16"/>
      <c r="K761" s="16"/>
      <c r="L761" s="16"/>
      <c r="M761" s="16"/>
      <c r="N761" s="16"/>
      <c r="O761" s="16"/>
      <c r="P761" s="16"/>
      <c r="Q761" s="16"/>
      <c r="R761" s="16"/>
      <c r="S761" s="16"/>
      <c r="T761" s="16"/>
      <c r="U761" s="16"/>
      <c r="V761" s="16"/>
      <c r="W761" s="16"/>
      <c r="X761" s="16"/>
      <c r="Y761" s="16"/>
    </row>
    <row r="762" customFormat="false" ht="14" hidden="false" customHeight="true" outlineLevel="0" collapsed="false">
      <c r="B762" s="98" t="str">
        <f aca="false">IF( ISBLANK('03.Muestra'!$C28),"",'03.Muestra'!$C28)</f>
        <v/>
      </c>
      <c r="C762" s="98" t="str">
        <f aca="false">IF( ISBLANK('03.Muestra'!$E28),"",'03.Muestra'!$E28)</f>
        <v/>
      </c>
      <c r="D762" s="99" t="str">
        <f aca="false">IF(AND(B762&lt;&gt;"",C762&lt;&gt;""),"N/T","")</f>
        <v/>
      </c>
      <c r="E762" s="73" t="str">
        <f aca="false">IF(D762&lt;&gt;"",IF(AND(B762&lt;&gt;"",C762&lt;&gt;""),"","ERR"),"")</f>
        <v/>
      </c>
      <c r="F762" s="16"/>
      <c r="G762" s="16"/>
      <c r="H762" s="16"/>
      <c r="I762" s="16"/>
      <c r="J762" s="16"/>
      <c r="K762" s="16"/>
      <c r="L762" s="16"/>
      <c r="M762" s="16"/>
      <c r="N762" s="16"/>
      <c r="O762" s="16"/>
      <c r="P762" s="16"/>
      <c r="Q762" s="16"/>
      <c r="R762" s="16"/>
      <c r="S762" s="16"/>
      <c r="T762" s="16"/>
      <c r="U762" s="16"/>
      <c r="V762" s="16"/>
      <c r="W762" s="16"/>
      <c r="X762" s="16"/>
      <c r="Y762" s="16"/>
    </row>
    <row r="763" customFormat="false" ht="14" hidden="false" customHeight="true" outlineLevel="0" collapsed="false">
      <c r="B763" s="98" t="str">
        <f aca="false">IF( ISBLANK('03.Muestra'!$C29),"",'03.Muestra'!$C29)</f>
        <v/>
      </c>
      <c r="C763" s="98" t="str">
        <f aca="false">IF( ISBLANK('03.Muestra'!$E29),"",'03.Muestra'!$E29)</f>
        <v/>
      </c>
      <c r="D763" s="99" t="str">
        <f aca="false">IF(AND(B763&lt;&gt;"",C763&lt;&gt;""),"N/T","")</f>
        <v/>
      </c>
      <c r="E763" s="73" t="str">
        <f aca="false">IF(D763&lt;&gt;"",IF(AND(B763&lt;&gt;"",C763&lt;&gt;""),"","ERR"),"")</f>
        <v/>
      </c>
      <c r="F763" s="16"/>
      <c r="G763" s="16"/>
      <c r="H763" s="16"/>
      <c r="I763" s="16"/>
      <c r="J763" s="16"/>
      <c r="K763" s="16"/>
      <c r="L763" s="16"/>
      <c r="M763" s="16"/>
      <c r="N763" s="16"/>
      <c r="O763" s="16"/>
      <c r="P763" s="16"/>
      <c r="Q763" s="16"/>
      <c r="R763" s="16"/>
      <c r="S763" s="16"/>
      <c r="T763" s="16"/>
      <c r="U763" s="16"/>
      <c r="V763" s="16"/>
      <c r="W763" s="16"/>
      <c r="X763" s="16"/>
      <c r="Y763" s="16"/>
    </row>
    <row r="764" customFormat="false" ht="14" hidden="false" customHeight="true" outlineLevel="0" collapsed="false">
      <c r="B764" s="98" t="str">
        <f aca="false">IF( ISBLANK('03.Muestra'!$C30),"",'03.Muestra'!$C30)</f>
        <v/>
      </c>
      <c r="C764" s="98" t="str">
        <f aca="false">IF( ISBLANK('03.Muestra'!$E30),"",'03.Muestra'!$E30)</f>
        <v/>
      </c>
      <c r="D764" s="99" t="str">
        <f aca="false">IF(AND(B764&lt;&gt;"",C764&lt;&gt;""),"N/T","")</f>
        <v/>
      </c>
      <c r="E764" s="73" t="str">
        <f aca="false">IF(D764&lt;&gt;"",IF(AND(B764&lt;&gt;"",C764&lt;&gt;""),"","ERR"),"")</f>
        <v/>
      </c>
      <c r="F764" s="16"/>
      <c r="G764" s="16"/>
      <c r="H764" s="16"/>
      <c r="I764" s="16"/>
      <c r="J764" s="16"/>
      <c r="K764" s="16"/>
      <c r="L764" s="16"/>
      <c r="M764" s="16"/>
      <c r="N764" s="16"/>
      <c r="O764" s="16"/>
      <c r="P764" s="16"/>
      <c r="Q764" s="16"/>
      <c r="R764" s="16"/>
      <c r="S764" s="16"/>
      <c r="T764" s="16"/>
      <c r="U764" s="16"/>
      <c r="V764" s="16"/>
      <c r="W764" s="16"/>
      <c r="X764" s="16"/>
      <c r="Y764" s="16"/>
    </row>
    <row r="765" customFormat="false" ht="14" hidden="false" customHeight="true" outlineLevel="0" collapsed="false">
      <c r="B765" s="98" t="str">
        <f aca="false">IF( ISBLANK('03.Muestra'!$C31),"",'03.Muestra'!$C31)</f>
        <v/>
      </c>
      <c r="C765" s="98" t="str">
        <f aca="false">IF( ISBLANK('03.Muestra'!$E31),"",'03.Muestra'!$E31)</f>
        <v/>
      </c>
      <c r="D765" s="99" t="str">
        <f aca="false">IF(AND(B765&lt;&gt;"",C765&lt;&gt;""),"N/T","")</f>
        <v/>
      </c>
      <c r="E765" s="73" t="str">
        <f aca="false">IF(D765&lt;&gt;"",IF(AND(B765&lt;&gt;"",C765&lt;&gt;""),"","ERR"),"")</f>
        <v/>
      </c>
      <c r="F765" s="16"/>
      <c r="G765" s="16"/>
      <c r="H765" s="16"/>
      <c r="I765" s="16"/>
      <c r="J765" s="16"/>
      <c r="K765" s="16"/>
      <c r="L765" s="16"/>
      <c r="M765" s="16"/>
      <c r="N765" s="16"/>
      <c r="O765" s="16"/>
      <c r="P765" s="16"/>
      <c r="Q765" s="16"/>
      <c r="R765" s="16"/>
      <c r="S765" s="16"/>
      <c r="T765" s="16"/>
      <c r="U765" s="16"/>
      <c r="V765" s="16"/>
      <c r="W765" s="16"/>
      <c r="X765" s="16"/>
      <c r="Y765" s="16"/>
    </row>
    <row r="766" customFormat="false" ht="14" hidden="false" customHeight="true" outlineLevel="0" collapsed="false">
      <c r="B766" s="98" t="str">
        <f aca="false">IF( ISBLANK('03.Muestra'!$C32),"",'03.Muestra'!$C32)</f>
        <v/>
      </c>
      <c r="C766" s="98" t="str">
        <f aca="false">IF( ISBLANK('03.Muestra'!$E32),"",'03.Muestra'!$E32)</f>
        <v/>
      </c>
      <c r="D766" s="99" t="str">
        <f aca="false">IF(AND(B766&lt;&gt;"",C766&lt;&gt;""),"N/T","")</f>
        <v/>
      </c>
      <c r="E766" s="73" t="str">
        <f aca="false">IF(D766&lt;&gt;"",IF(AND(B766&lt;&gt;"",C766&lt;&gt;""),"","ERR"),"")</f>
        <v/>
      </c>
      <c r="F766" s="16"/>
      <c r="G766" s="16"/>
      <c r="H766" s="16"/>
      <c r="I766" s="16"/>
      <c r="J766" s="16"/>
      <c r="K766" s="16"/>
      <c r="L766" s="16"/>
      <c r="M766" s="16"/>
      <c r="N766" s="16"/>
      <c r="O766" s="16"/>
      <c r="P766" s="16"/>
      <c r="Q766" s="16"/>
      <c r="R766" s="16"/>
      <c r="S766" s="16"/>
      <c r="T766" s="16"/>
      <c r="U766" s="16"/>
      <c r="V766" s="16"/>
      <c r="W766" s="16"/>
      <c r="X766" s="16"/>
      <c r="Y766" s="16"/>
    </row>
    <row r="767" customFormat="false" ht="14" hidden="false" customHeight="true" outlineLevel="0" collapsed="false">
      <c r="B767" s="98" t="str">
        <f aca="false">IF( ISBLANK('03.Muestra'!$C33),"",'03.Muestra'!$C33)</f>
        <v/>
      </c>
      <c r="C767" s="98" t="str">
        <f aca="false">IF( ISBLANK('03.Muestra'!$E33),"",'03.Muestra'!$E33)</f>
        <v/>
      </c>
      <c r="D767" s="99" t="str">
        <f aca="false">IF(AND(B767&lt;&gt;"",C767&lt;&gt;""),"N/T","")</f>
        <v/>
      </c>
      <c r="E767" s="73" t="str">
        <f aca="false">IF(D767&lt;&gt;"",IF(AND(B767&lt;&gt;"",C767&lt;&gt;""),"","ERR"),"")</f>
        <v/>
      </c>
      <c r="F767" s="16"/>
      <c r="G767" s="16"/>
      <c r="H767" s="16"/>
      <c r="I767" s="16"/>
      <c r="J767" s="16"/>
      <c r="K767" s="16"/>
      <c r="L767" s="16"/>
      <c r="M767" s="16"/>
      <c r="N767" s="16"/>
      <c r="O767" s="16"/>
      <c r="P767" s="16"/>
      <c r="Q767" s="16"/>
      <c r="R767" s="16"/>
      <c r="S767" s="16"/>
      <c r="T767" s="16"/>
      <c r="U767" s="16"/>
      <c r="V767" s="16"/>
      <c r="W767" s="16"/>
      <c r="X767" s="16"/>
      <c r="Y767" s="16"/>
    </row>
    <row r="768" customFormat="false" ht="14" hidden="false" customHeight="true" outlineLevel="0" collapsed="false">
      <c r="B768" s="98" t="str">
        <f aca="false">IF( ISBLANK('03.Muestra'!$C34),"",'03.Muestra'!$C34)</f>
        <v/>
      </c>
      <c r="C768" s="98" t="str">
        <f aca="false">IF( ISBLANK('03.Muestra'!$E34),"",'03.Muestra'!$E34)</f>
        <v/>
      </c>
      <c r="D768" s="99" t="str">
        <f aca="false">IF(AND(B768&lt;&gt;"",C768&lt;&gt;""),"N/T","")</f>
        <v/>
      </c>
      <c r="E768" s="73" t="str">
        <f aca="false">IF(D768&lt;&gt;"",IF(AND(B768&lt;&gt;"",C768&lt;&gt;""),"","ERR"),"")</f>
        <v/>
      </c>
      <c r="F768" s="16"/>
      <c r="G768" s="16"/>
      <c r="H768" s="16"/>
      <c r="I768" s="16"/>
      <c r="J768" s="16"/>
      <c r="K768" s="16"/>
      <c r="L768" s="16"/>
      <c r="M768" s="16"/>
      <c r="N768" s="16"/>
      <c r="O768" s="16"/>
      <c r="P768" s="16"/>
      <c r="Q768" s="16"/>
      <c r="R768" s="16"/>
      <c r="S768" s="16"/>
      <c r="T768" s="16"/>
      <c r="U768" s="16"/>
      <c r="V768" s="16"/>
      <c r="W768" s="16"/>
      <c r="X768" s="16"/>
      <c r="Y768" s="16"/>
    </row>
    <row r="769" customFormat="false" ht="14" hidden="false" customHeight="true" outlineLevel="0" collapsed="false">
      <c r="B769" s="98" t="str">
        <f aca="false">IF( ISBLANK('03.Muestra'!$C35),"",'03.Muestra'!$C35)</f>
        <v/>
      </c>
      <c r="C769" s="98" t="str">
        <f aca="false">IF( ISBLANK('03.Muestra'!$E35),"",'03.Muestra'!$E35)</f>
        <v/>
      </c>
      <c r="D769" s="99" t="str">
        <f aca="false">IF(AND(B769&lt;&gt;"",C769&lt;&gt;""),"N/T","")</f>
        <v/>
      </c>
      <c r="E769" s="73" t="str">
        <f aca="false">IF(D769&lt;&gt;"",IF(AND(B769&lt;&gt;"",C769&lt;&gt;""),"","ERR"),"")</f>
        <v/>
      </c>
      <c r="F769" s="0"/>
      <c r="G769" s="16"/>
      <c r="H769" s="16"/>
      <c r="I769" s="16"/>
      <c r="J769" s="16"/>
      <c r="K769" s="16"/>
      <c r="L769" s="16"/>
      <c r="M769" s="16"/>
      <c r="N769" s="16"/>
      <c r="O769" s="16"/>
      <c r="P769" s="16"/>
      <c r="Q769" s="16"/>
      <c r="R769" s="16"/>
      <c r="S769" s="16"/>
      <c r="T769" s="16"/>
      <c r="U769" s="16"/>
      <c r="V769" s="16"/>
      <c r="W769" s="16"/>
      <c r="X769" s="16"/>
      <c r="Y769" s="16"/>
    </row>
    <row r="770" customFormat="false" ht="14" hidden="false" customHeight="true" outlineLevel="0" collapsed="false">
      <c r="B770" s="98" t="str">
        <f aca="false">IF( ISBLANK('03.Muestra'!$C36),"",'03.Muestra'!$C36)</f>
        <v/>
      </c>
      <c r="C770" s="98" t="str">
        <f aca="false">IF( ISBLANK('03.Muestra'!$E36),"",'03.Muestra'!$E36)</f>
        <v/>
      </c>
      <c r="D770" s="99" t="str">
        <f aca="false">IF(AND(B770&lt;&gt;"",C770&lt;&gt;""),"N/T","")</f>
        <v/>
      </c>
      <c r="E770" s="73" t="str">
        <f aca="false">IF(D770&lt;&gt;"",IF(AND(B770&lt;&gt;"",C770&lt;&gt;""),"","ERR"),"")</f>
        <v/>
      </c>
      <c r="F770" s="0"/>
      <c r="G770" s="16"/>
      <c r="H770" s="16"/>
      <c r="I770" s="16"/>
      <c r="J770" s="16"/>
      <c r="K770" s="16"/>
      <c r="L770" s="16"/>
      <c r="M770" s="16"/>
      <c r="N770" s="16"/>
      <c r="O770" s="16"/>
      <c r="P770" s="16"/>
      <c r="Q770" s="16"/>
      <c r="R770" s="16"/>
      <c r="S770" s="16"/>
      <c r="T770" s="16"/>
      <c r="U770" s="16"/>
      <c r="V770" s="16"/>
      <c r="W770" s="16"/>
      <c r="X770" s="16"/>
      <c r="Y770" s="16"/>
    </row>
    <row r="771" customFormat="false" ht="14" hidden="false" customHeight="true" outlineLevel="0" collapsed="false">
      <c r="B771" s="98" t="str">
        <f aca="false">IF( ISBLANK('03.Muestra'!$C37),"",'03.Muestra'!$C37)</f>
        <v/>
      </c>
      <c r="C771" s="98" t="str">
        <f aca="false">IF( ISBLANK('03.Muestra'!$E37),"",'03.Muestra'!$E37)</f>
        <v/>
      </c>
      <c r="D771" s="99" t="str">
        <f aca="false">IF(AND(B771&lt;&gt;"",C771&lt;&gt;""),"N/T","")</f>
        <v/>
      </c>
      <c r="E771" s="73" t="str">
        <f aca="false">IF(D771&lt;&gt;"",IF(AND(B771&lt;&gt;"",C771&lt;&gt;""),"","ERR"),"")</f>
        <v/>
      </c>
      <c r="F771" s="0"/>
      <c r="G771" s="16"/>
      <c r="H771" s="16"/>
      <c r="I771" s="16"/>
      <c r="J771" s="16"/>
      <c r="K771" s="16"/>
      <c r="L771" s="16"/>
      <c r="M771" s="16"/>
      <c r="N771" s="16"/>
      <c r="O771" s="16"/>
      <c r="P771" s="16"/>
      <c r="Q771" s="16"/>
      <c r="R771" s="16"/>
      <c r="S771" s="16"/>
      <c r="T771" s="16"/>
      <c r="U771" s="16"/>
      <c r="V771" s="16"/>
      <c r="W771" s="16"/>
      <c r="X771" s="16"/>
      <c r="Y771" s="16"/>
    </row>
    <row r="772" customFormat="false" ht="14" hidden="false" customHeight="true" outlineLevel="0" collapsed="false">
      <c r="B772" s="98" t="str">
        <f aca="false">IF( ISBLANK('03.Muestra'!$C38),"",'03.Muestra'!$C38)</f>
        <v/>
      </c>
      <c r="C772" s="98" t="str">
        <f aca="false">IF( ISBLANK('03.Muestra'!$E38),"",'03.Muestra'!$E38)</f>
        <v/>
      </c>
      <c r="D772" s="99" t="str">
        <f aca="false">IF(AND(B772&lt;&gt;"",C772&lt;&gt;""),"N/T","")</f>
        <v/>
      </c>
      <c r="E772" s="73" t="str">
        <f aca="false">IF(D772&lt;&gt;"",IF(AND(B772&lt;&gt;"",C772&lt;&gt;""),"","ERR"),"")</f>
        <v/>
      </c>
      <c r="F772" s="0"/>
      <c r="G772" s="16"/>
      <c r="H772" s="16"/>
      <c r="I772" s="16"/>
      <c r="J772" s="16"/>
      <c r="K772" s="16"/>
      <c r="L772" s="16"/>
      <c r="M772" s="16"/>
      <c r="N772" s="16"/>
      <c r="O772" s="16"/>
      <c r="P772" s="16"/>
      <c r="Q772" s="16"/>
      <c r="R772" s="16"/>
      <c r="S772" s="16"/>
      <c r="T772" s="16"/>
      <c r="U772" s="16"/>
      <c r="V772" s="16"/>
      <c r="W772" s="16"/>
      <c r="X772" s="16"/>
      <c r="Y772" s="16"/>
    </row>
    <row r="773" customFormat="false" ht="14" hidden="false" customHeight="true" outlineLevel="0" collapsed="false">
      <c r="B773" s="98" t="str">
        <f aca="false">IF( ISBLANK('03.Muestra'!$C39),"",'03.Muestra'!$C39)</f>
        <v/>
      </c>
      <c r="C773" s="98" t="str">
        <f aca="false">IF( ISBLANK('03.Muestra'!$E39),"",'03.Muestra'!$E39)</f>
        <v/>
      </c>
      <c r="D773" s="99" t="str">
        <f aca="false">IF(AND(B773&lt;&gt;"",C773&lt;&gt;""),"N/T","")</f>
        <v/>
      </c>
      <c r="E773" s="73" t="str">
        <f aca="false">IF(D773&lt;&gt;"",IF(AND(B773&lt;&gt;"",C773&lt;&gt;""),"","ERR"),"")</f>
        <v/>
      </c>
      <c r="F773" s="0"/>
      <c r="G773" s="16"/>
      <c r="H773" s="16"/>
      <c r="I773" s="16"/>
      <c r="J773" s="16"/>
      <c r="K773" s="16"/>
      <c r="L773" s="16"/>
      <c r="M773" s="16"/>
      <c r="N773" s="16"/>
      <c r="O773" s="16"/>
      <c r="P773" s="16"/>
      <c r="Q773" s="16"/>
      <c r="R773" s="16"/>
      <c r="S773" s="16"/>
      <c r="T773" s="16"/>
      <c r="U773" s="16"/>
      <c r="V773" s="16"/>
      <c r="W773" s="16"/>
      <c r="X773" s="16"/>
      <c r="Y773" s="16"/>
    </row>
    <row r="774" customFormat="false" ht="14" hidden="false" customHeight="true" outlineLevel="0" collapsed="false">
      <c r="B774" s="98" t="str">
        <f aca="false">IF( ISBLANK('03.Muestra'!$C40),"",'03.Muestra'!$C40)</f>
        <v/>
      </c>
      <c r="C774" s="98" t="str">
        <f aca="false">IF( ISBLANK('03.Muestra'!$E40),"",'03.Muestra'!$E40)</f>
        <v/>
      </c>
      <c r="D774" s="99" t="str">
        <f aca="false">IF(AND(B774&lt;&gt;"",C774&lt;&gt;""),"N/T","")</f>
        <v/>
      </c>
      <c r="E774" s="73" t="str">
        <f aca="false">IF(D774&lt;&gt;"",IF(AND(B774&lt;&gt;"",C774&lt;&gt;""),"","ERR"),"")</f>
        <v/>
      </c>
      <c r="F774" s="0"/>
      <c r="G774" s="16"/>
      <c r="H774" s="16"/>
      <c r="I774" s="16"/>
      <c r="J774" s="16"/>
      <c r="K774" s="16"/>
      <c r="L774" s="16"/>
      <c r="M774" s="16"/>
      <c r="N774" s="16"/>
      <c r="O774" s="16"/>
      <c r="P774" s="16"/>
      <c r="Q774" s="16"/>
      <c r="R774" s="16"/>
      <c r="S774" s="16"/>
      <c r="T774" s="16"/>
      <c r="U774" s="16"/>
      <c r="V774" s="16"/>
      <c r="W774" s="16"/>
      <c r="X774" s="16"/>
      <c r="Y774" s="16"/>
    </row>
    <row r="775" customFormat="false" ht="14" hidden="false" customHeight="true" outlineLevel="0" collapsed="false">
      <c r="B775" s="98" t="str">
        <f aca="false">IF( ISBLANK('03.Muestra'!$C41),"",'03.Muestra'!$C41)</f>
        <v/>
      </c>
      <c r="C775" s="98" t="str">
        <f aca="false">IF( ISBLANK('03.Muestra'!$E41),"",'03.Muestra'!$E41)</f>
        <v/>
      </c>
      <c r="D775" s="99" t="str">
        <f aca="false">IF(AND(B775&lt;&gt;"",C775&lt;&gt;""),"N/T","")</f>
        <v/>
      </c>
      <c r="E775" s="73" t="str">
        <f aca="false">IF(D775&lt;&gt;"",IF(AND(B775&lt;&gt;"",C775&lt;&gt;""),"","ERR"),"")</f>
        <v/>
      </c>
      <c r="F775" s="111"/>
      <c r="G775" s="16"/>
      <c r="H775" s="16"/>
      <c r="I775" s="16"/>
      <c r="J775" s="16"/>
      <c r="K775" s="16"/>
      <c r="L775" s="16"/>
      <c r="M775" s="16"/>
      <c r="N775" s="16"/>
      <c r="O775" s="16"/>
      <c r="P775" s="16"/>
      <c r="Q775" s="16"/>
      <c r="R775" s="16"/>
      <c r="S775" s="16"/>
      <c r="T775" s="16"/>
      <c r="U775" s="16"/>
      <c r="V775" s="16"/>
      <c r="W775" s="16"/>
      <c r="X775" s="16"/>
      <c r="Y775" s="16"/>
    </row>
    <row r="776" customFormat="false" ht="14" hidden="false" customHeight="true" outlineLevel="0" collapsed="false">
      <c r="B776" s="98" t="str">
        <f aca="false">IF( ISBLANK('03.Muestra'!$C42),"",'03.Muestra'!$C42)</f>
        <v/>
      </c>
      <c r="C776" s="98" t="str">
        <f aca="false">IF( ISBLANK('03.Muestra'!$E42),"",'03.Muestra'!$E42)</f>
        <v/>
      </c>
      <c r="D776" s="99" t="str">
        <f aca="false">IF(AND(B776&lt;&gt;"",C776&lt;&gt;""),"N/T","")</f>
        <v/>
      </c>
      <c r="E776" s="73" t="str">
        <f aca="false">IF(D776&lt;&gt;"",IF(AND(B776&lt;&gt;"",C776&lt;&gt;""),"","ERR"),"")</f>
        <v/>
      </c>
      <c r="F776" s="16"/>
      <c r="G776" s="16"/>
      <c r="H776" s="16"/>
      <c r="I776" s="16"/>
      <c r="J776" s="16"/>
      <c r="K776" s="16"/>
      <c r="L776" s="16"/>
      <c r="M776" s="16"/>
      <c r="N776" s="16"/>
      <c r="O776" s="16"/>
      <c r="P776" s="16"/>
      <c r="Q776" s="16"/>
      <c r="R776" s="16"/>
      <c r="S776" s="16"/>
      <c r="T776" s="16"/>
      <c r="U776" s="16"/>
      <c r="V776" s="16"/>
      <c r="W776" s="16"/>
      <c r="X776" s="16"/>
      <c r="Y776" s="16"/>
    </row>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row r="1001" customFormat="false" ht="12" hidden="false" customHeight="true" outlineLevel="0" collapsed="false"/>
    <row r="1002" customFormat="false" ht="12" hidden="false" customHeight="true" outlineLevel="0" collapsed="false"/>
    <row r="1003" customFormat="false" ht="12" hidden="false" customHeight="true" outlineLevel="0" collapsed="false"/>
    <row r="1004" customFormat="false" ht="12" hidden="false" customHeight="true" outlineLevel="0" collapsed="false"/>
    <row r="1005" customFormat="false" ht="12" hidden="false" customHeight="true" outlineLevel="0" collapsed="false"/>
    <row r="1006" customFormat="false" ht="12" hidden="false" customHeight="true" outlineLevel="0" collapsed="false"/>
    <row r="1007" customFormat="false" ht="12" hidden="false" customHeight="true" outlineLevel="0" collapsed="false"/>
    <row r="1008" customFormat="false" ht="12" hidden="false" customHeight="true" outlineLevel="0" collapsed="false"/>
    <row r="1009" customFormat="false" ht="12" hidden="false" customHeight="true" outlineLevel="0" collapsed="false"/>
    <row r="1010" customFormat="false" ht="12" hidden="false" customHeight="true" outlineLevel="0" collapsed="false"/>
    <row r="1011" customFormat="false" ht="12" hidden="false" customHeight="true" outlineLevel="0" collapsed="false"/>
    <row r="1012" customFormat="false" ht="12" hidden="false" customHeight="true" outlineLevel="0" collapsed="false"/>
    <row r="1013" customFormat="false" ht="12" hidden="false" customHeight="true" outlineLevel="0" collapsed="false"/>
    <row r="1014" customFormat="false" ht="12" hidden="false" customHeight="true" outlineLevel="0" collapsed="false"/>
    <row r="1015" customFormat="false" ht="12" hidden="false" customHeight="true" outlineLevel="0" collapsed="false"/>
    <row r="1016" customFormat="false" ht="12" hidden="false" customHeight="true" outlineLevel="0" collapsed="false"/>
    <row r="1017" customFormat="false" ht="12" hidden="false" customHeight="true" outlineLevel="0" collapsed="false"/>
    <row r="1018" customFormat="false" ht="12" hidden="false" customHeight="true" outlineLevel="0" collapsed="false"/>
    <row r="1019" customFormat="false" ht="12" hidden="false" customHeight="true" outlineLevel="0" collapsed="false"/>
    <row r="1020" customFormat="false" ht="12" hidden="false" customHeight="true" outlineLevel="0" collapsed="false"/>
    <row r="1021" customFormat="false" ht="12" hidden="false" customHeight="true" outlineLevel="0" collapsed="false"/>
    <row r="1022" customFormat="false" ht="12" hidden="false" customHeight="true" outlineLevel="0" collapsed="false"/>
    <row r="1023" customFormat="false" ht="12" hidden="false" customHeight="true" outlineLevel="0" collapsed="false"/>
    <row r="1024" customFormat="false" ht="12" hidden="false" customHeight="true" outlineLevel="0" collapsed="false"/>
    <row r="1025" customFormat="false" ht="12" hidden="false" customHeight="true" outlineLevel="0" collapsed="false"/>
    <row r="1026" customFormat="false" ht="12" hidden="false" customHeight="true" outlineLevel="0" collapsed="false"/>
    <row r="1027" customFormat="false" ht="12" hidden="false" customHeight="true" outlineLevel="0" collapsed="false"/>
    <row r="1028" customFormat="false" ht="12" hidden="false" customHeight="true" outlineLevel="0" collapsed="false"/>
    <row r="1029" customFormat="false" ht="12" hidden="false" customHeight="true" outlineLevel="0" collapsed="false"/>
    <row r="1030" customFormat="false" ht="12" hidden="false" customHeight="true" outlineLevel="0" collapsed="false"/>
    <row r="1031" customFormat="false" ht="12" hidden="false" customHeight="true" outlineLevel="0" collapsed="false"/>
    <row r="1032" customFormat="false" ht="12" hidden="false" customHeight="true" outlineLevel="0" collapsed="false"/>
    <row r="1033" customFormat="false" ht="12" hidden="false" customHeight="true" outlineLevel="0" collapsed="false"/>
    <row r="1034" customFormat="false" ht="12" hidden="false" customHeight="true" outlineLevel="0" collapsed="false"/>
    <row r="1035" customFormat="false" ht="12" hidden="false" customHeight="true" outlineLevel="0" collapsed="false"/>
    <row r="1036" customFormat="false" ht="12" hidden="false" customHeight="true" outlineLevel="0" collapsed="false"/>
    <row r="1037" customFormat="false" ht="12" hidden="false" customHeight="true" outlineLevel="0" collapsed="false"/>
    <row r="1038" customFormat="false" ht="12" hidden="false" customHeight="true" outlineLevel="0" collapsed="false"/>
    <row r="1039" customFormat="false" ht="12" hidden="false" customHeight="true" outlineLevel="0" collapsed="false"/>
    <row r="1040" customFormat="false" ht="12" hidden="false" customHeight="true" outlineLevel="0" collapsed="false"/>
    <row r="1041" customFormat="false" ht="12" hidden="false" customHeight="true" outlineLevel="0" collapsed="false"/>
    <row r="1042" customFormat="false" ht="12" hidden="false" customHeight="true" outlineLevel="0" collapsed="false"/>
    <row r="1043" customFormat="false" ht="12" hidden="false" customHeight="true" outlineLevel="0" collapsed="false"/>
    <row r="1044" customFormat="false" ht="12" hidden="false" customHeight="true" outlineLevel="0" collapsed="false"/>
    <row r="1045" customFormat="false" ht="12" hidden="false" customHeight="true" outlineLevel="0" collapsed="false"/>
    <row r="1046" customFormat="false" ht="12" hidden="false" customHeight="true" outlineLevel="0" collapsed="false"/>
    <row r="1047" customFormat="false" ht="12" hidden="false" customHeight="true" outlineLevel="0" collapsed="false"/>
    <row r="1048" customFormat="false" ht="12" hidden="false" customHeight="true" outlineLevel="0" collapsed="false"/>
    <row r="1049" customFormat="false" ht="12" hidden="false" customHeight="true" outlineLevel="0" collapsed="false"/>
    <row r="1050" customFormat="false" ht="12" hidden="false" customHeight="true" outlineLevel="0" collapsed="false"/>
    <row r="1051" customFormat="false" ht="12" hidden="false" customHeight="true" outlineLevel="0" collapsed="false"/>
    <row r="1052" customFormat="false" ht="12" hidden="false" customHeight="true" outlineLevel="0" collapsed="false"/>
    <row r="1053" customFormat="false" ht="12" hidden="false" customHeight="true" outlineLevel="0" collapsed="false"/>
    <row r="1054" customFormat="false" ht="12" hidden="false" customHeight="true" outlineLevel="0" collapsed="false"/>
    <row r="1055" customFormat="false" ht="12" hidden="false" customHeight="true" outlineLevel="0" collapsed="false"/>
    <row r="1056" customFormat="false" ht="12" hidden="false" customHeight="true" outlineLevel="0" collapsed="false"/>
    <row r="1057" customFormat="false" ht="12" hidden="false" customHeight="true" outlineLevel="0" collapsed="false"/>
    <row r="1058" customFormat="false" ht="12" hidden="false" customHeight="true" outlineLevel="0" collapsed="false"/>
    <row r="1059" customFormat="false" ht="12" hidden="false" customHeight="true" outlineLevel="0" collapsed="false"/>
    <row r="1060" customFormat="false" ht="12" hidden="false" customHeight="true" outlineLevel="0" collapsed="false"/>
    <row r="1061" customFormat="false" ht="12" hidden="false" customHeight="true" outlineLevel="0" collapsed="false"/>
    <row r="1062" customFormat="false" ht="12" hidden="false" customHeight="true" outlineLevel="0" collapsed="false"/>
    <row r="1063" customFormat="false" ht="12" hidden="false" customHeight="true" outlineLevel="0" collapsed="false"/>
    <row r="1064" customFormat="false" ht="12" hidden="false" customHeight="true" outlineLevel="0" collapsed="false"/>
    <row r="1065" customFormat="false" ht="12" hidden="false" customHeight="true" outlineLevel="0" collapsed="false"/>
    <row r="1066" customFormat="false" ht="12" hidden="false" customHeight="true" outlineLevel="0" collapsed="false"/>
    <row r="1067" customFormat="false" ht="12" hidden="false" customHeight="true" outlineLevel="0" collapsed="false"/>
    <row r="1068" customFormat="false" ht="12" hidden="false" customHeight="true" outlineLevel="0" collapsed="false"/>
    <row r="1069" customFormat="false" ht="12" hidden="false" customHeight="true" outlineLevel="0" collapsed="false"/>
    <row r="1070" customFormat="false" ht="12" hidden="false" customHeight="true" outlineLevel="0" collapsed="false"/>
    <row r="1071" customFormat="false" ht="12" hidden="false" customHeight="true" outlineLevel="0" collapsed="false"/>
    <row r="1072" customFormat="false" ht="12" hidden="false" customHeight="true" outlineLevel="0" collapsed="false"/>
    <row r="1073" customFormat="false" ht="12" hidden="false" customHeight="true" outlineLevel="0" collapsed="false"/>
    <row r="1074" customFormat="false" ht="12" hidden="false" customHeight="true" outlineLevel="0" collapsed="false"/>
    <row r="1075" customFormat="false" ht="12" hidden="false" customHeight="true" outlineLevel="0" collapsed="false"/>
    <row r="1076" customFormat="false" ht="12" hidden="false" customHeight="true" outlineLevel="0" collapsed="false"/>
    <row r="1077" customFormat="false" ht="12" hidden="false" customHeight="true" outlineLevel="0" collapsed="false"/>
    <row r="1078" customFormat="false" ht="12" hidden="false" customHeight="true" outlineLevel="0" collapsed="false"/>
    <row r="1079" customFormat="false" ht="12" hidden="false" customHeight="true" outlineLevel="0" collapsed="false"/>
    <row r="1080" customFormat="false" ht="12" hidden="false" customHeight="true" outlineLevel="0" collapsed="false"/>
    <row r="1081" customFormat="false" ht="12" hidden="false" customHeight="true" outlineLevel="0" collapsed="false"/>
    <row r="1082" customFormat="false" ht="12" hidden="false" customHeight="true" outlineLevel="0" collapsed="false"/>
    <row r="1083" customFormat="false" ht="12" hidden="false" customHeight="true" outlineLevel="0" collapsed="false"/>
    <row r="1084" customFormat="false" ht="12" hidden="false" customHeight="true" outlineLevel="0" collapsed="false"/>
    <row r="1085" customFormat="false" ht="12" hidden="false" customHeight="true" outlineLevel="0" collapsed="false"/>
    <row r="1086" customFormat="false" ht="12" hidden="false" customHeight="true" outlineLevel="0" collapsed="false"/>
    <row r="1087" customFormat="false" ht="12" hidden="false" customHeight="true" outlineLevel="0" collapsed="false"/>
    <row r="1088" customFormat="false" ht="12" hidden="false" customHeight="true" outlineLevel="0" collapsed="false"/>
    <row r="1089" customFormat="false" ht="12" hidden="false" customHeight="true" outlineLevel="0" collapsed="false"/>
    <row r="1090" customFormat="false" ht="12" hidden="false" customHeight="true" outlineLevel="0" collapsed="false"/>
    <row r="1091" customFormat="false" ht="12" hidden="false" customHeight="true" outlineLevel="0" collapsed="false"/>
    <row r="1092" customFormat="false" ht="12" hidden="false" customHeight="true" outlineLevel="0" collapsed="false"/>
    <row r="1093" customFormat="false" ht="12" hidden="false" customHeight="true" outlineLevel="0" collapsed="false"/>
    <row r="1094" customFormat="false" ht="12" hidden="false" customHeight="true" outlineLevel="0" collapsed="false"/>
    <row r="1095" customFormat="false" ht="12" hidden="false" customHeight="true" outlineLevel="0" collapsed="false"/>
    <row r="1096" customFormat="false" ht="12" hidden="false" customHeight="true" outlineLevel="0" collapsed="false"/>
    <row r="1097" customFormat="false" ht="12" hidden="false" customHeight="true" outlineLevel="0" collapsed="false"/>
    <row r="1098" customFormat="false" ht="12" hidden="false" customHeight="true" outlineLevel="0" collapsed="false"/>
    <row r="1099" customFormat="false" ht="12" hidden="false" customHeight="true" outlineLevel="0" collapsed="false"/>
    <row r="1100" customFormat="false" ht="12" hidden="false" customHeight="true" outlineLevel="0" collapsed="false"/>
    <row r="1101" customFormat="false" ht="12" hidden="false" customHeight="true" outlineLevel="0" collapsed="false"/>
    <row r="1102" customFormat="false" ht="12" hidden="false" customHeight="true" outlineLevel="0" collapsed="false"/>
    <row r="1103" customFormat="false" ht="12" hidden="false" customHeight="true" outlineLevel="0" collapsed="false"/>
    <row r="1104" customFormat="false" ht="12" hidden="false" customHeight="true" outlineLevel="0" collapsed="false"/>
    <row r="1105" customFormat="false" ht="12" hidden="false" customHeight="true" outlineLevel="0" collapsed="false"/>
    <row r="1106" customFormat="false" ht="12" hidden="false" customHeight="true" outlineLevel="0" collapsed="false"/>
    <row r="1107" customFormat="false" ht="12" hidden="false" customHeight="true" outlineLevel="0" collapsed="false"/>
    <row r="1108" customFormat="false" ht="12" hidden="false" customHeight="true" outlineLevel="0" collapsed="false"/>
    <row r="1109" customFormat="false" ht="12" hidden="false" customHeight="true" outlineLevel="0" collapsed="false"/>
    <row r="1110" customFormat="false" ht="12" hidden="false" customHeight="true" outlineLevel="0" collapsed="false"/>
    <row r="1111" customFormat="false" ht="12" hidden="false" customHeight="true" outlineLevel="0" collapsed="false"/>
    <row r="1112" customFormat="false" ht="12" hidden="false" customHeight="true" outlineLevel="0" collapsed="false"/>
    <row r="1113" customFormat="false" ht="12" hidden="false" customHeight="true" outlineLevel="0" collapsed="false"/>
    <row r="1114" customFormat="false" ht="12" hidden="false" customHeight="true" outlineLevel="0" collapsed="false"/>
    <row r="1115" customFormat="false" ht="12" hidden="false" customHeight="true" outlineLevel="0" collapsed="false"/>
    <row r="1116" customFormat="false" ht="12" hidden="false" customHeight="true" outlineLevel="0" collapsed="false"/>
    <row r="1117" customFormat="false" ht="12" hidden="false" customHeight="true" outlineLevel="0" collapsed="false"/>
    <row r="1118" customFormat="false" ht="12" hidden="false" customHeight="true" outlineLevel="0" collapsed="false"/>
    <row r="1119" customFormat="false" ht="12" hidden="false" customHeight="true" outlineLevel="0" collapsed="false"/>
    <row r="1120" customFormat="false" ht="12" hidden="false" customHeight="true" outlineLevel="0" collapsed="false"/>
    <row r="1121" customFormat="false" ht="12" hidden="false" customHeight="true" outlineLevel="0" collapsed="false"/>
    <row r="1122" customFormat="false" ht="12" hidden="false" customHeight="true" outlineLevel="0" collapsed="false"/>
    <row r="1123" customFormat="false" ht="12" hidden="false" customHeight="true" outlineLevel="0" collapsed="false"/>
    <row r="1124" customFormat="false" ht="12" hidden="false" customHeight="true" outlineLevel="0" collapsed="false"/>
    <row r="1125" customFormat="false" ht="12" hidden="false" customHeight="true" outlineLevel="0" collapsed="false"/>
    <row r="1126" customFormat="false" ht="12" hidden="false" customHeight="true" outlineLevel="0" collapsed="false"/>
    <row r="1127" customFormat="false" ht="12" hidden="false" customHeight="true" outlineLevel="0" collapsed="false"/>
    <row r="1128" customFormat="false" ht="12" hidden="false" customHeight="true" outlineLevel="0" collapsed="false"/>
    <row r="1129" customFormat="false" ht="12" hidden="false" customHeight="true" outlineLevel="0" collapsed="false"/>
    <row r="1130" customFormat="false" ht="12" hidden="false" customHeight="true" outlineLevel="0" collapsed="false"/>
    <row r="1131" customFormat="false" ht="12" hidden="false" customHeight="true" outlineLevel="0" collapsed="false"/>
    <row r="1132" customFormat="false" ht="12" hidden="false" customHeight="true" outlineLevel="0" collapsed="false"/>
    <row r="1133" customFormat="false" ht="12" hidden="false" customHeight="true" outlineLevel="0" collapsed="false"/>
    <row r="1134" customFormat="false" ht="12" hidden="false" customHeight="true" outlineLevel="0" collapsed="false"/>
    <row r="1135" customFormat="false" ht="12" hidden="false" customHeight="true" outlineLevel="0" collapsed="false"/>
    <row r="1136" customFormat="false" ht="12" hidden="false" customHeight="true" outlineLevel="0" collapsed="false"/>
    <row r="1137" customFormat="false" ht="12" hidden="false" customHeight="true" outlineLevel="0" collapsed="false"/>
    <row r="1138" customFormat="false" ht="12" hidden="false" customHeight="true" outlineLevel="0" collapsed="false"/>
    <row r="1139" customFormat="false" ht="12" hidden="false" customHeight="true" outlineLevel="0" collapsed="false"/>
    <row r="1140" customFormat="false" ht="12" hidden="false" customHeight="true" outlineLevel="0" collapsed="false"/>
    <row r="1141" customFormat="false" ht="12" hidden="false" customHeight="true" outlineLevel="0" collapsed="false"/>
    <row r="1142" customFormat="false" ht="12" hidden="false" customHeight="true" outlineLevel="0" collapsed="false"/>
    <row r="1143" customFormat="false" ht="12" hidden="false" customHeight="true" outlineLevel="0" collapsed="false"/>
    <row r="1144" customFormat="false" ht="12" hidden="false" customHeight="true" outlineLevel="0" collapsed="false"/>
    <row r="1145" customFormat="false" ht="12" hidden="false" customHeight="true" outlineLevel="0" collapsed="false"/>
    <row r="1146" customFormat="false" ht="12" hidden="false" customHeight="true" outlineLevel="0" collapsed="false"/>
    <row r="1147" customFormat="false" ht="12" hidden="false" customHeight="true" outlineLevel="0" collapsed="false"/>
    <row r="1148" customFormat="false" ht="12" hidden="false" customHeight="true" outlineLevel="0" collapsed="false"/>
    <row r="1149" customFormat="false" ht="12" hidden="false" customHeight="true" outlineLevel="0" collapsed="false"/>
    <row r="1150" customFormat="false" ht="12" hidden="false" customHeight="true" outlineLevel="0" collapsed="false"/>
    <row r="1151" customFormat="false" ht="12" hidden="false" customHeight="true" outlineLevel="0" collapsed="false"/>
    <row r="1152" customFormat="false" ht="12" hidden="false" customHeight="true" outlineLevel="0" collapsed="false"/>
    <row r="1153" customFormat="false" ht="12" hidden="false" customHeight="true" outlineLevel="0" collapsed="false"/>
    <row r="1154" customFormat="false" ht="12" hidden="false" customHeight="true" outlineLevel="0" collapsed="false"/>
    <row r="1155" customFormat="false" ht="12" hidden="false" customHeight="true" outlineLevel="0" collapsed="false"/>
    <row r="1156" customFormat="false" ht="12" hidden="false" customHeight="true" outlineLevel="0" collapsed="false"/>
    <row r="1157" customFormat="false" ht="12" hidden="false" customHeight="true" outlineLevel="0" collapsed="false"/>
    <row r="1158" customFormat="false" ht="12" hidden="false" customHeight="true" outlineLevel="0" collapsed="false"/>
    <row r="1159" customFormat="false" ht="12" hidden="false" customHeight="true" outlineLevel="0" collapsed="false"/>
    <row r="1160" customFormat="false" ht="12" hidden="false" customHeight="true" outlineLevel="0" collapsed="false"/>
    <row r="1161" customFormat="false" ht="12" hidden="false" customHeight="true" outlineLevel="0" collapsed="false"/>
    <row r="1162" customFormat="false" ht="12" hidden="false" customHeight="true" outlineLevel="0" collapsed="false"/>
    <row r="1163" customFormat="false" ht="12" hidden="false" customHeight="true" outlineLevel="0" collapsed="false"/>
    <row r="1164" customFormat="false" ht="12" hidden="false" customHeight="true" outlineLevel="0" collapsed="false"/>
    <row r="1165" customFormat="false" ht="12" hidden="false" customHeight="true" outlineLevel="0" collapsed="false"/>
    <row r="1166" customFormat="false" ht="12" hidden="false" customHeight="true" outlineLevel="0" collapsed="false"/>
    <row r="1167" customFormat="false" ht="12" hidden="false" customHeight="true" outlineLevel="0" collapsed="false"/>
    <row r="1168" customFormat="false" ht="12" hidden="false" customHeight="true" outlineLevel="0" collapsed="false"/>
    <row r="1169" customFormat="false" ht="12" hidden="false" customHeight="true" outlineLevel="0" collapsed="false"/>
    <row r="1170" customFormat="false" ht="12" hidden="false" customHeight="true" outlineLevel="0" collapsed="false"/>
    <row r="1171" customFormat="false" ht="12" hidden="false" customHeight="true" outlineLevel="0" collapsed="false"/>
    <row r="1172" customFormat="false" ht="12" hidden="false" customHeight="true" outlineLevel="0" collapsed="false"/>
    <row r="1173" customFormat="false" ht="12" hidden="false" customHeight="true" outlineLevel="0" collapsed="false"/>
    <row r="1174" customFormat="false" ht="12" hidden="false" customHeight="true" outlineLevel="0" collapsed="false"/>
    <row r="1175" customFormat="false" ht="12" hidden="false" customHeight="true" outlineLevel="0" collapsed="false"/>
    <row r="1176" customFormat="false" ht="12" hidden="false" customHeight="true" outlineLevel="0" collapsed="false"/>
    <row r="1177" customFormat="false" ht="12" hidden="false" customHeight="true" outlineLevel="0" collapsed="false"/>
    <row r="1178" customFormat="false" ht="12" hidden="false" customHeight="true" outlineLevel="0" collapsed="false"/>
    <row r="1179" customFormat="false" ht="12" hidden="false" customHeight="true" outlineLevel="0" collapsed="false"/>
    <row r="1180" customFormat="false" ht="12" hidden="false" customHeight="true" outlineLevel="0" collapsed="false"/>
    <row r="1181" customFormat="false" ht="12" hidden="false" customHeight="true" outlineLevel="0" collapsed="false"/>
    <row r="1182" customFormat="false" ht="12" hidden="false" customHeight="true" outlineLevel="0" collapsed="false"/>
    <row r="1183" customFormat="false" ht="12" hidden="false" customHeight="true" outlineLevel="0" collapsed="false"/>
    <row r="1184" customFormat="false" ht="12" hidden="false" customHeight="true" outlineLevel="0" collapsed="false"/>
    <row r="1185" customFormat="false" ht="12" hidden="false" customHeight="true" outlineLevel="0" collapsed="false"/>
    <row r="1186" customFormat="false" ht="12" hidden="false" customHeight="true" outlineLevel="0" collapsed="false"/>
    <row r="1187" customFormat="false" ht="12" hidden="false" customHeight="true" outlineLevel="0" collapsed="false"/>
    <row r="1188" customFormat="false" ht="12" hidden="false" customHeight="true" outlineLevel="0" collapsed="false"/>
    <row r="1189" customFormat="false" ht="12" hidden="false" customHeight="true" outlineLevel="0" collapsed="false"/>
    <row r="1190" customFormat="false" ht="12" hidden="false" customHeight="true" outlineLevel="0" collapsed="false"/>
    <row r="1191" customFormat="false" ht="12" hidden="false" customHeight="true" outlineLevel="0" collapsed="false"/>
    <row r="1192" customFormat="false" ht="12" hidden="false" customHeight="true" outlineLevel="0" collapsed="false"/>
    <row r="1193" customFormat="false" ht="12" hidden="false" customHeight="true" outlineLevel="0" collapsed="false"/>
    <row r="1194" customFormat="false" ht="12" hidden="false" customHeight="true" outlineLevel="0" collapsed="false"/>
    <row r="1195" customFormat="false" ht="12" hidden="false" customHeight="true" outlineLevel="0" collapsed="false"/>
    <row r="1196" customFormat="false" ht="12" hidden="false" customHeight="true" outlineLevel="0" collapsed="false"/>
    <row r="1197" customFormat="false" ht="12" hidden="false" customHeight="true" outlineLevel="0" collapsed="false"/>
    <row r="1198" customFormat="false" ht="12" hidden="false" customHeight="true" outlineLevel="0" collapsed="false"/>
    <row r="1199" customFormat="false" ht="12" hidden="false" customHeight="true" outlineLevel="0" collapsed="false"/>
    <row r="1200" customFormat="false" ht="12" hidden="false" customHeight="true" outlineLevel="0" collapsed="false"/>
    <row r="1201" customFormat="false" ht="12" hidden="false" customHeight="true" outlineLevel="0" collapsed="false"/>
    <row r="1202" customFormat="false" ht="12" hidden="false" customHeight="true" outlineLevel="0" collapsed="false"/>
    <row r="1203" customFormat="false" ht="12" hidden="false" customHeight="true" outlineLevel="0" collapsed="false"/>
    <row r="1204" customFormat="false" ht="12" hidden="false" customHeight="true" outlineLevel="0" collapsed="false"/>
    <row r="1205" customFormat="false" ht="12" hidden="false" customHeight="true" outlineLevel="0" collapsed="false"/>
    <row r="1206" customFormat="false" ht="12" hidden="false" customHeight="true" outlineLevel="0" collapsed="false"/>
    <row r="1207" customFormat="false" ht="12" hidden="false" customHeight="true" outlineLevel="0" collapsed="false"/>
    <row r="1208" customFormat="false" ht="12" hidden="false" customHeight="true" outlineLevel="0" collapsed="false"/>
    <row r="1209" customFormat="false" ht="12" hidden="false" customHeight="true" outlineLevel="0" collapsed="false"/>
    <row r="1210" customFormat="false" ht="12" hidden="false" customHeight="true" outlineLevel="0" collapsed="false"/>
    <row r="1211" customFormat="false" ht="12" hidden="false" customHeight="true" outlineLevel="0" collapsed="false"/>
    <row r="1212" customFormat="false" ht="12" hidden="false" customHeight="true" outlineLevel="0" collapsed="false"/>
    <row r="1213" customFormat="false" ht="12" hidden="false" customHeight="true" outlineLevel="0" collapsed="false"/>
    <row r="1214" customFormat="false" ht="12" hidden="false" customHeight="true" outlineLevel="0" collapsed="false"/>
    <row r="1215" customFormat="false" ht="12" hidden="false" customHeight="true" outlineLevel="0" collapsed="false"/>
    <row r="1216" customFormat="false" ht="12" hidden="false" customHeight="true" outlineLevel="0" collapsed="false"/>
    <row r="1217" customFormat="false" ht="12" hidden="false" customHeight="true" outlineLevel="0" collapsed="false"/>
    <row r="1218" customFormat="false" ht="12" hidden="false" customHeight="true" outlineLevel="0" collapsed="false"/>
    <row r="1219" customFormat="false" ht="12" hidden="false" customHeight="true" outlineLevel="0" collapsed="false"/>
    <row r="1220" customFormat="false" ht="12" hidden="false" customHeight="true" outlineLevel="0" collapsed="false"/>
    <row r="1221" customFormat="false" ht="12" hidden="false" customHeight="true" outlineLevel="0" collapsed="false"/>
    <row r="1222" customFormat="false" ht="12" hidden="false" customHeight="true" outlineLevel="0" collapsed="false"/>
    <row r="1223" customFormat="false" ht="12" hidden="false" customHeight="true" outlineLevel="0" collapsed="false"/>
    <row r="1224" customFormat="false" ht="12" hidden="false" customHeight="true" outlineLevel="0" collapsed="false"/>
    <row r="1225" customFormat="false" ht="12" hidden="false" customHeight="true" outlineLevel="0" collapsed="false"/>
    <row r="1226" customFormat="false" ht="12" hidden="false" customHeight="true" outlineLevel="0" collapsed="false"/>
  </sheetData>
  <sheetProtection sheet="true" password="dc4e" objects="true" scenarios="true"/>
  <mergeCells count="1">
    <mergeCell ref="B11:C11"/>
  </mergeCells>
  <conditionalFormatting sqref="E703:E737;E19:E53;E57:E91;E95:E129;E133:E167;E171:E205;E209:E243;E247:E281;E285:E319;E323:E357;E361:E395;E399:E433;E437:E471;E475:E509;E513:E547;E551:E585;E589:E623;E627:E661;E665:E699;E742:E776">
    <cfRule type="cellIs" priority="2" operator="equal" aboveAverage="0" equalAverage="0" bottom="0" percent="0" rank="0" text="" dxfId="0">
      <formula>"ERR"</formula>
    </cfRule>
  </conditionalFormatting>
  <conditionalFormatting sqref="D19:D53;F19:J19;F57:J57;F95:J95;F133:J133;F171:J171;F209:J209;F247:J247;F285:J285;F323:J323;F361:J361;F399:J399;F437:J437;F475:J475;F513:J513;F551:J551;F589:J589;F627:J627;F665:J665;F703:J703;F742:J742;D67:D91;D105:D129;D143:D167;D181:D205;D219:D243;D409:D433;D447:D471;D371:D395;D333:D357;D295:D319;D523:D547;D561:D585;D599:D623;D637:D661;D675:D699;D713:D737;D752:D776;D257:D281;D485:D509;D57:D65;D95:D103;D133:D141;D171:D179;D209:D217;D247:D255;D285:D293;D323:D331;D361:D369;D399:D407;D437:D443;D475:D483;D513:D521;D551:D559;D589:D597;D627:D635;D665:D673;D703:D711;D742:D750">
    <cfRule type="expression" priority="3" aboveAverage="0" equalAverage="0" bottom="0" percent="0" rank="0" text="" dxfId="1">
      <formula>ISBLANK(D19)</formula>
    </cfRule>
    <cfRule type="cellIs" priority="4" operator="equal" aboveAverage="0" equalAverage="0" bottom="0" percent="0" rank="0" text="" dxfId="2">
      <formula>"Pasa"</formula>
    </cfRule>
    <cfRule type="cellIs" priority="5" operator="equal" aboveAverage="0" equalAverage="0" bottom="0" percent="0" rank="0" text="" dxfId="3">
      <formula>"Falla"</formula>
    </cfRule>
    <cfRule type="cellIs" priority="6" operator="equal" aboveAverage="0" equalAverage="0" bottom="0" percent="0" rank="0" text="" dxfId="4">
      <formula>"N/A"</formula>
    </cfRule>
    <cfRule type="cellIs" priority="7" operator="equal" aboveAverage="0" equalAverage="0" bottom="0" percent="0" rank="0" text="" dxfId="5">
      <formula>"N/T"</formula>
    </cfRule>
    <cfRule type="cellIs" priority="8" operator="equal" aboveAverage="0" equalAverage="0" bottom="0" percent="0" rank="0" text="" dxfId="6">
      <formula>"N/D"</formula>
    </cfRule>
  </conditionalFormatting>
  <conditionalFormatting sqref="D66">
    <cfRule type="expression" priority="9" aboveAverage="0" equalAverage="0" bottom="0" percent="0" rank="0" text="" dxfId="1">
      <formula>ISBLANK(D65)</formula>
    </cfRule>
    <cfRule type="cellIs" priority="10" operator="equal" aboveAverage="0" equalAverage="0" bottom="0" percent="0" rank="0" text="" dxfId="2">
      <formula>"Pasa"</formula>
    </cfRule>
    <cfRule type="cellIs" priority="11" operator="equal" aboveAverage="0" equalAverage="0" bottom="0" percent="0" rank="0" text="" dxfId="3">
      <formula>"Falla"</formula>
    </cfRule>
    <cfRule type="cellIs" priority="12" operator="equal" aboveAverage="0" equalAverage="0" bottom="0" percent="0" rank="0" text="" dxfId="4">
      <formula>"N/A"</formula>
    </cfRule>
    <cfRule type="cellIs" priority="13" operator="equal" aboveAverage="0" equalAverage="0" bottom="0" percent="0" rank="0" text="" dxfId="5">
      <formula>"N/T"</formula>
    </cfRule>
    <cfRule type="cellIs" priority="14" operator="equal" aboveAverage="0" equalAverage="0" bottom="0" percent="0" rank="0" text="" dxfId="6">
      <formula>"N/D"</formula>
    </cfRule>
  </conditionalFormatting>
  <conditionalFormatting sqref="D104">
    <cfRule type="expression" priority="15" aboveAverage="0" equalAverage="0" bottom="0" percent="0" rank="0" text="" dxfId="1">
      <formula>ISBLANK(D103)</formula>
    </cfRule>
    <cfRule type="cellIs" priority="16" operator="equal" aboveAverage="0" equalAverage="0" bottom="0" percent="0" rank="0" text="" dxfId="2">
      <formula>"Pasa"</formula>
    </cfRule>
    <cfRule type="cellIs" priority="17" operator="equal" aboveAverage="0" equalAverage="0" bottom="0" percent="0" rank="0" text="" dxfId="3">
      <formula>"Falla"</formula>
    </cfRule>
    <cfRule type="cellIs" priority="18" operator="equal" aboveAverage="0" equalAverage="0" bottom="0" percent="0" rank="0" text="" dxfId="4">
      <formula>"N/A"</formula>
    </cfRule>
    <cfRule type="cellIs" priority="19" operator="equal" aboveAverage="0" equalAverage="0" bottom="0" percent="0" rank="0" text="" dxfId="5">
      <formula>"N/T"</formula>
    </cfRule>
    <cfRule type="cellIs" priority="20" operator="equal" aboveAverage="0" equalAverage="0" bottom="0" percent="0" rank="0" text="" dxfId="6">
      <formula>"N/D"</formula>
    </cfRule>
  </conditionalFormatting>
  <conditionalFormatting sqref="D142">
    <cfRule type="expression" priority="21" aboveAverage="0" equalAverage="0" bottom="0" percent="0" rank="0" text="" dxfId="1">
      <formula>ISBLANK(D141)</formula>
    </cfRule>
    <cfRule type="cellIs" priority="22" operator="equal" aboveAverage="0" equalAverage="0" bottom="0" percent="0" rank="0" text="" dxfId="2">
      <formula>"Pasa"</formula>
    </cfRule>
    <cfRule type="cellIs" priority="23" operator="equal" aboveAverage="0" equalAverage="0" bottom="0" percent="0" rank="0" text="" dxfId="3">
      <formula>"Falla"</formula>
    </cfRule>
    <cfRule type="cellIs" priority="24" operator="equal" aboveAverage="0" equalAverage="0" bottom="0" percent="0" rank="0" text="" dxfId="4">
      <formula>"N/A"</formula>
    </cfRule>
    <cfRule type="cellIs" priority="25" operator="equal" aboveAverage="0" equalAverage="0" bottom="0" percent="0" rank="0" text="" dxfId="5">
      <formula>"N/T"</formula>
    </cfRule>
    <cfRule type="cellIs" priority="26" operator="equal" aboveAverage="0" equalAverage="0" bottom="0" percent="0" rank="0" text="" dxfId="6">
      <formula>"N/D"</formula>
    </cfRule>
  </conditionalFormatting>
  <conditionalFormatting sqref="D180">
    <cfRule type="expression" priority="27" aboveAverage="0" equalAverage="0" bottom="0" percent="0" rank="0" text="" dxfId="1">
      <formula>ISBLANK(D179)</formula>
    </cfRule>
    <cfRule type="cellIs" priority="28" operator="equal" aboveAverage="0" equalAverage="0" bottom="0" percent="0" rank="0" text="" dxfId="2">
      <formula>"Pasa"</formula>
    </cfRule>
    <cfRule type="cellIs" priority="29" operator="equal" aboveAverage="0" equalAverage="0" bottom="0" percent="0" rank="0" text="" dxfId="3">
      <formula>"Falla"</formula>
    </cfRule>
    <cfRule type="cellIs" priority="30" operator="equal" aboveAverage="0" equalAverage="0" bottom="0" percent="0" rank="0" text="" dxfId="4">
      <formula>"N/A"</formula>
    </cfRule>
    <cfRule type="cellIs" priority="31" operator="equal" aboveAverage="0" equalAverage="0" bottom="0" percent="0" rank="0" text="" dxfId="5">
      <formula>"N/T"</formula>
    </cfRule>
    <cfRule type="cellIs" priority="32" operator="equal" aboveAverage="0" equalAverage="0" bottom="0" percent="0" rank="0" text="" dxfId="6">
      <formula>"N/D"</formula>
    </cfRule>
  </conditionalFormatting>
  <conditionalFormatting sqref="D218">
    <cfRule type="expression" priority="33" aboveAverage="0" equalAverage="0" bottom="0" percent="0" rank="0" text="" dxfId="1">
      <formula>ISBLANK(D217)</formula>
    </cfRule>
    <cfRule type="cellIs" priority="34" operator="equal" aboveAverage="0" equalAverage="0" bottom="0" percent="0" rank="0" text="" dxfId="2">
      <formula>"Pasa"</formula>
    </cfRule>
    <cfRule type="cellIs" priority="35" operator="equal" aboveAverage="0" equalAverage="0" bottom="0" percent="0" rank="0" text="" dxfId="3">
      <formula>"Falla"</formula>
    </cfRule>
    <cfRule type="cellIs" priority="36" operator="equal" aboveAverage="0" equalAverage="0" bottom="0" percent="0" rank="0" text="" dxfId="4">
      <formula>"N/A"</formula>
    </cfRule>
    <cfRule type="cellIs" priority="37" operator="equal" aboveAverage="0" equalAverage="0" bottom="0" percent="0" rank="0" text="" dxfId="5">
      <formula>"N/T"</formula>
    </cfRule>
    <cfRule type="cellIs" priority="38" operator="equal" aboveAverage="0" equalAverage="0" bottom="0" percent="0" rank="0" text="" dxfId="6">
      <formula>"N/D"</formula>
    </cfRule>
  </conditionalFormatting>
  <conditionalFormatting sqref="D256">
    <cfRule type="expression" priority="39" aboveAverage="0" equalAverage="0" bottom="0" percent="0" rank="0" text="" dxfId="1">
      <formula>ISBLANK(D253)</formula>
    </cfRule>
    <cfRule type="cellIs" priority="40" operator="equal" aboveAverage="0" equalAverage="0" bottom="0" percent="0" rank="0" text="" dxfId="2">
      <formula>"Pasa"</formula>
    </cfRule>
    <cfRule type="cellIs" priority="41" operator="equal" aboveAverage="0" equalAverage="0" bottom="0" percent="0" rank="0" text="" dxfId="3">
      <formula>"Falla"</formula>
    </cfRule>
    <cfRule type="cellIs" priority="42" operator="equal" aboveAverage="0" equalAverage="0" bottom="0" percent="0" rank="0" text="" dxfId="4">
      <formula>"N/A"</formula>
    </cfRule>
    <cfRule type="cellIs" priority="43" operator="equal" aboveAverage="0" equalAverage="0" bottom="0" percent="0" rank="0" text="" dxfId="5">
      <formula>"N/T"</formula>
    </cfRule>
    <cfRule type="cellIs" priority="44" operator="equal" aboveAverage="0" equalAverage="0" bottom="0" percent="0" rank="0" text="" dxfId="6">
      <formula>"N/D"</formula>
    </cfRule>
  </conditionalFormatting>
  <conditionalFormatting sqref="D294">
    <cfRule type="expression" priority="45" aboveAverage="0" equalAverage="0" bottom="0" percent="0" rank="0" text="" dxfId="1">
      <formula>ISBLANK(D293)</formula>
    </cfRule>
    <cfRule type="cellIs" priority="46" operator="equal" aboveAverage="0" equalAverage="0" bottom="0" percent="0" rank="0" text="" dxfId="2">
      <formula>"Pasa"</formula>
    </cfRule>
    <cfRule type="cellIs" priority="47" operator="equal" aboveAverage="0" equalAverage="0" bottom="0" percent="0" rank="0" text="" dxfId="3">
      <formula>"Falla"</formula>
    </cfRule>
    <cfRule type="cellIs" priority="48" operator="equal" aboveAverage="0" equalAverage="0" bottom="0" percent="0" rank="0" text="" dxfId="4">
      <formula>"N/A"</formula>
    </cfRule>
    <cfRule type="cellIs" priority="49" operator="equal" aboveAverage="0" equalAverage="0" bottom="0" percent="0" rank="0" text="" dxfId="5">
      <formula>"N/T"</formula>
    </cfRule>
    <cfRule type="cellIs" priority="50" operator="equal" aboveAverage="0" equalAverage="0" bottom="0" percent="0" rank="0" text="" dxfId="6">
      <formula>"N/D"</formula>
    </cfRule>
  </conditionalFormatting>
  <conditionalFormatting sqref="D332">
    <cfRule type="expression" priority="51" aboveAverage="0" equalAverage="0" bottom="0" percent="0" rank="0" text="" dxfId="1">
      <formula>ISBLANK(D331)</formula>
    </cfRule>
    <cfRule type="cellIs" priority="52" operator="equal" aboveAverage="0" equalAverage="0" bottom="0" percent="0" rank="0" text="" dxfId="2">
      <formula>"Pasa"</formula>
    </cfRule>
    <cfRule type="cellIs" priority="53" operator="equal" aboveAverage="0" equalAverage="0" bottom="0" percent="0" rank="0" text="" dxfId="3">
      <formula>"Falla"</formula>
    </cfRule>
    <cfRule type="cellIs" priority="54" operator="equal" aboveAverage="0" equalAverage="0" bottom="0" percent="0" rank="0" text="" dxfId="4">
      <formula>"N/A"</formula>
    </cfRule>
    <cfRule type="cellIs" priority="55" operator="equal" aboveAverage="0" equalAverage="0" bottom="0" percent="0" rank="0" text="" dxfId="5">
      <formula>"N/T"</formula>
    </cfRule>
    <cfRule type="cellIs" priority="56" operator="equal" aboveAverage="0" equalAverage="0" bottom="0" percent="0" rank="0" text="" dxfId="6">
      <formula>"N/D"</formula>
    </cfRule>
  </conditionalFormatting>
  <conditionalFormatting sqref="D370">
    <cfRule type="expression" priority="57" aboveAverage="0" equalAverage="0" bottom="0" percent="0" rank="0" text="" dxfId="1">
      <formula>ISBLANK(D367)</formula>
    </cfRule>
    <cfRule type="cellIs" priority="58" operator="equal" aboveAverage="0" equalAverage="0" bottom="0" percent="0" rank="0" text="" dxfId="2">
      <formula>"Pasa"</formula>
    </cfRule>
    <cfRule type="cellIs" priority="59" operator="equal" aboveAverage="0" equalAverage="0" bottom="0" percent="0" rank="0" text="" dxfId="3">
      <formula>"Falla"</formula>
    </cfRule>
    <cfRule type="cellIs" priority="60" operator="equal" aboveAverage="0" equalAverage="0" bottom="0" percent="0" rank="0" text="" dxfId="4">
      <formula>"N/A"</formula>
    </cfRule>
    <cfRule type="cellIs" priority="61" operator="equal" aboveAverage="0" equalAverage="0" bottom="0" percent="0" rank="0" text="" dxfId="5">
      <formula>"N/T"</formula>
    </cfRule>
    <cfRule type="cellIs" priority="62" operator="equal" aboveAverage="0" equalAverage="0" bottom="0" percent="0" rank="0" text="" dxfId="6">
      <formula>"N/D"</formula>
    </cfRule>
  </conditionalFormatting>
  <conditionalFormatting sqref="D408">
    <cfRule type="expression" priority="63" aboveAverage="0" equalAverage="0" bottom="0" percent="0" rank="0" text="" dxfId="1">
      <formula>ISBLANK(D405)</formula>
    </cfRule>
    <cfRule type="cellIs" priority="64" operator="equal" aboveAverage="0" equalAverage="0" bottom="0" percent="0" rank="0" text="" dxfId="2">
      <formula>"Pasa"</formula>
    </cfRule>
    <cfRule type="cellIs" priority="65" operator="equal" aboveAverage="0" equalAverage="0" bottom="0" percent="0" rank="0" text="" dxfId="3">
      <formula>"Falla"</formula>
    </cfRule>
    <cfRule type="cellIs" priority="66" operator="equal" aboveAverage="0" equalAverage="0" bottom="0" percent="0" rank="0" text="" dxfId="4">
      <formula>"N/A"</formula>
    </cfRule>
    <cfRule type="cellIs" priority="67" operator="equal" aboveAverage="0" equalAverage="0" bottom="0" percent="0" rank="0" text="" dxfId="5">
      <formula>"N/T"</formula>
    </cfRule>
    <cfRule type="cellIs" priority="68" operator="equal" aboveAverage="0" equalAverage="0" bottom="0" percent="0" rank="0" text="" dxfId="6">
      <formula>"N/D"</formula>
    </cfRule>
  </conditionalFormatting>
  <conditionalFormatting sqref="D446">
    <cfRule type="expression" priority="69" aboveAverage="0" equalAverage="0" bottom="0" percent="0" rank="0" text="" dxfId="1">
      <formula>ISBLANK(D443)</formula>
    </cfRule>
    <cfRule type="cellIs" priority="70" operator="equal" aboveAverage="0" equalAverage="0" bottom="0" percent="0" rank="0" text="" dxfId="2">
      <formula>"Pasa"</formula>
    </cfRule>
    <cfRule type="cellIs" priority="71" operator="equal" aboveAverage="0" equalAverage="0" bottom="0" percent="0" rank="0" text="" dxfId="3">
      <formula>"Falla"</formula>
    </cfRule>
    <cfRule type="cellIs" priority="72" operator="equal" aboveAverage="0" equalAverage="0" bottom="0" percent="0" rank="0" text="" dxfId="4">
      <formula>"N/A"</formula>
    </cfRule>
    <cfRule type="cellIs" priority="73" operator="equal" aboveAverage="0" equalAverage="0" bottom="0" percent="0" rank="0" text="" dxfId="5">
      <formula>"N/T"</formula>
    </cfRule>
    <cfRule type="cellIs" priority="74" operator="equal" aboveAverage="0" equalAverage="0" bottom="0" percent="0" rank="0" text="" dxfId="6">
      <formula>"N/D"</formula>
    </cfRule>
  </conditionalFormatting>
  <conditionalFormatting sqref="D445">
    <cfRule type="expression" priority="75" aboveAverage="0" equalAverage="0" bottom="0" percent="0" rank="0" text="" dxfId="1">
      <formula>ISBLANK(D443)</formula>
    </cfRule>
    <cfRule type="cellIs" priority="76" operator="equal" aboveAverage="0" equalAverage="0" bottom="0" percent="0" rank="0" text="" dxfId="2">
      <formula>"Pasa"</formula>
    </cfRule>
    <cfRule type="cellIs" priority="77" operator="equal" aboveAverage="0" equalAverage="0" bottom="0" percent="0" rank="0" text="" dxfId="3">
      <formula>"Falla"</formula>
    </cfRule>
    <cfRule type="cellIs" priority="78" operator="equal" aboveAverage="0" equalAverage="0" bottom="0" percent="0" rank="0" text="" dxfId="4">
      <formula>"N/A"</formula>
    </cfRule>
    <cfRule type="cellIs" priority="79" operator="equal" aboveAverage="0" equalAverage="0" bottom="0" percent="0" rank="0" text="" dxfId="5">
      <formula>"N/T"</formula>
    </cfRule>
    <cfRule type="cellIs" priority="80" operator="equal" aboveAverage="0" equalAverage="0" bottom="0" percent="0" rank="0" text="" dxfId="6">
      <formula>"N/D"</formula>
    </cfRule>
  </conditionalFormatting>
  <conditionalFormatting sqref="D444">
    <cfRule type="expression" priority="81" aboveAverage="0" equalAverage="0" bottom="0" percent="0" rank="0" text="" dxfId="1">
      <formula>ISBLANK(D443)</formula>
    </cfRule>
    <cfRule type="cellIs" priority="82" operator="equal" aboveAverage="0" equalAverage="0" bottom="0" percent="0" rank="0" text="" dxfId="2">
      <formula>"Pasa"</formula>
    </cfRule>
    <cfRule type="cellIs" priority="83" operator="equal" aboveAverage="0" equalAverage="0" bottom="0" percent="0" rank="0" text="" dxfId="3">
      <formula>"Falla"</formula>
    </cfRule>
    <cfRule type="cellIs" priority="84" operator="equal" aboveAverage="0" equalAverage="0" bottom="0" percent="0" rank="0" text="" dxfId="4">
      <formula>"N/A"</formula>
    </cfRule>
    <cfRule type="cellIs" priority="85" operator="equal" aboveAverage="0" equalAverage="0" bottom="0" percent="0" rank="0" text="" dxfId="5">
      <formula>"N/T"</formula>
    </cfRule>
    <cfRule type="cellIs" priority="86" operator="equal" aboveAverage="0" equalAverage="0" bottom="0" percent="0" rank="0" text="" dxfId="6">
      <formula>"N/D"</formula>
    </cfRule>
  </conditionalFormatting>
  <conditionalFormatting sqref="D484">
    <cfRule type="expression" priority="87" aboveAverage="0" equalAverage="0" bottom="0" percent="0" rank="0" text="" dxfId="1">
      <formula>ISBLANK(D481)</formula>
    </cfRule>
    <cfRule type="cellIs" priority="88" operator="equal" aboveAverage="0" equalAverage="0" bottom="0" percent="0" rank="0" text="" dxfId="2">
      <formula>"Pasa"</formula>
    </cfRule>
    <cfRule type="cellIs" priority="89" operator="equal" aboveAverage="0" equalAverage="0" bottom="0" percent="0" rank="0" text="" dxfId="3">
      <formula>"Falla"</formula>
    </cfRule>
    <cfRule type="cellIs" priority="90" operator="equal" aboveAverage="0" equalAverage="0" bottom="0" percent="0" rank="0" text="" dxfId="4">
      <formula>"N/A"</formula>
    </cfRule>
    <cfRule type="cellIs" priority="91" operator="equal" aboveAverage="0" equalAverage="0" bottom="0" percent="0" rank="0" text="" dxfId="5">
      <formula>"N/T"</formula>
    </cfRule>
    <cfRule type="cellIs" priority="92" operator="equal" aboveAverage="0" equalAverage="0" bottom="0" percent="0" rank="0" text="" dxfId="6">
      <formula>"N/D"</formula>
    </cfRule>
  </conditionalFormatting>
  <conditionalFormatting sqref="D522">
    <cfRule type="expression" priority="93" aboveAverage="0" equalAverage="0" bottom="0" percent="0" rank="0" text="" dxfId="1">
      <formula>ISBLANK(D519)</formula>
    </cfRule>
    <cfRule type="cellIs" priority="94" operator="equal" aboveAverage="0" equalAverage="0" bottom="0" percent="0" rank="0" text="" dxfId="2">
      <formula>"Pasa"</formula>
    </cfRule>
    <cfRule type="cellIs" priority="95" operator="equal" aboveAverage="0" equalAverage="0" bottom="0" percent="0" rank="0" text="" dxfId="3">
      <formula>"Falla"</formula>
    </cfRule>
    <cfRule type="cellIs" priority="96" operator="equal" aboveAverage="0" equalAverage="0" bottom="0" percent="0" rank="0" text="" dxfId="4">
      <formula>"N/A"</formula>
    </cfRule>
    <cfRule type="cellIs" priority="97" operator="equal" aboveAverage="0" equalAverage="0" bottom="0" percent="0" rank="0" text="" dxfId="5">
      <formula>"N/T"</formula>
    </cfRule>
    <cfRule type="cellIs" priority="98" operator="equal" aboveAverage="0" equalAverage="0" bottom="0" percent="0" rank="0" text="" dxfId="6">
      <formula>"N/D"</formula>
    </cfRule>
  </conditionalFormatting>
  <conditionalFormatting sqref="D560">
    <cfRule type="expression" priority="99" aboveAverage="0" equalAverage="0" bottom="0" percent="0" rank="0" text="" dxfId="1">
      <formula>ISBLANK(D557)</formula>
    </cfRule>
    <cfRule type="cellIs" priority="100" operator="equal" aboveAverage="0" equalAverage="0" bottom="0" percent="0" rank="0" text="" dxfId="2">
      <formula>"Pasa"</formula>
    </cfRule>
    <cfRule type="cellIs" priority="101" operator="equal" aboveAverage="0" equalAverage="0" bottom="0" percent="0" rank="0" text="" dxfId="3">
      <formula>"Falla"</formula>
    </cfRule>
    <cfRule type="cellIs" priority="102" operator="equal" aboveAverage="0" equalAverage="0" bottom="0" percent="0" rank="0" text="" dxfId="4">
      <formula>"N/A"</formula>
    </cfRule>
    <cfRule type="cellIs" priority="103" operator="equal" aboveAverage="0" equalAverage="0" bottom="0" percent="0" rank="0" text="" dxfId="5">
      <formula>"N/T"</formula>
    </cfRule>
    <cfRule type="cellIs" priority="104" operator="equal" aboveAverage="0" equalAverage="0" bottom="0" percent="0" rank="0" text="" dxfId="6">
      <formula>"N/D"</formula>
    </cfRule>
  </conditionalFormatting>
  <conditionalFormatting sqref="D598">
    <cfRule type="expression" priority="105" aboveAverage="0" equalAverage="0" bottom="0" percent="0" rank="0" text="" dxfId="1">
      <formula>ISBLANK(D595)</formula>
    </cfRule>
    <cfRule type="cellIs" priority="106" operator="equal" aboveAverage="0" equalAverage="0" bottom="0" percent="0" rank="0" text="" dxfId="2">
      <formula>"Pasa"</formula>
    </cfRule>
    <cfRule type="cellIs" priority="107" operator="equal" aboveAverage="0" equalAverage="0" bottom="0" percent="0" rank="0" text="" dxfId="3">
      <formula>"Falla"</formula>
    </cfRule>
    <cfRule type="cellIs" priority="108" operator="equal" aboveAverage="0" equalAverage="0" bottom="0" percent="0" rank="0" text="" dxfId="4">
      <formula>"N/A"</formula>
    </cfRule>
    <cfRule type="cellIs" priority="109" operator="equal" aboveAverage="0" equalAverage="0" bottom="0" percent="0" rank="0" text="" dxfId="5">
      <formula>"N/T"</formula>
    </cfRule>
    <cfRule type="cellIs" priority="110" operator="equal" aboveAverage="0" equalAverage="0" bottom="0" percent="0" rank="0" text="" dxfId="6">
      <formula>"N/D"</formula>
    </cfRule>
  </conditionalFormatting>
  <conditionalFormatting sqref="D636">
    <cfRule type="expression" priority="111" aboveAverage="0" equalAverage="0" bottom="0" percent="0" rank="0" text="" dxfId="1">
      <formula>ISBLANK(D633)</formula>
    </cfRule>
    <cfRule type="cellIs" priority="112" operator="equal" aboveAverage="0" equalAverage="0" bottom="0" percent="0" rank="0" text="" dxfId="2">
      <formula>"Pasa"</formula>
    </cfRule>
    <cfRule type="cellIs" priority="113" operator="equal" aboveAverage="0" equalAverage="0" bottom="0" percent="0" rank="0" text="" dxfId="3">
      <formula>"Falla"</formula>
    </cfRule>
    <cfRule type="cellIs" priority="114" operator="equal" aboveAverage="0" equalAverage="0" bottom="0" percent="0" rank="0" text="" dxfId="4">
      <formula>"N/A"</formula>
    </cfRule>
    <cfRule type="cellIs" priority="115" operator="equal" aboveAverage="0" equalAverage="0" bottom="0" percent="0" rank="0" text="" dxfId="5">
      <formula>"N/T"</formula>
    </cfRule>
    <cfRule type="cellIs" priority="116" operator="equal" aboveAverage="0" equalAverage="0" bottom="0" percent="0" rank="0" text="" dxfId="6">
      <formula>"N/D"</formula>
    </cfRule>
  </conditionalFormatting>
  <conditionalFormatting sqref="D674">
    <cfRule type="expression" priority="117" aboveAverage="0" equalAverage="0" bottom="0" percent="0" rank="0" text="" dxfId="1">
      <formula>ISBLANK(D671)</formula>
    </cfRule>
    <cfRule type="cellIs" priority="118" operator="equal" aboveAverage="0" equalAverage="0" bottom="0" percent="0" rank="0" text="" dxfId="2">
      <formula>"Pasa"</formula>
    </cfRule>
    <cfRule type="cellIs" priority="119" operator="equal" aboveAverage="0" equalAverage="0" bottom="0" percent="0" rank="0" text="" dxfId="3">
      <formula>"Falla"</formula>
    </cfRule>
    <cfRule type="cellIs" priority="120" operator="equal" aboveAverage="0" equalAverage="0" bottom="0" percent="0" rank="0" text="" dxfId="4">
      <formula>"N/A"</formula>
    </cfRule>
    <cfRule type="cellIs" priority="121" operator="equal" aboveAverage="0" equalAverage="0" bottom="0" percent="0" rank="0" text="" dxfId="5">
      <formula>"N/T"</formula>
    </cfRule>
    <cfRule type="cellIs" priority="122" operator="equal" aboveAverage="0" equalAverage="0" bottom="0" percent="0" rank="0" text="" dxfId="6">
      <formula>"N/D"</formula>
    </cfRule>
  </conditionalFormatting>
  <conditionalFormatting sqref="D712">
    <cfRule type="expression" priority="123" aboveAverage="0" equalAverage="0" bottom="0" percent="0" rank="0" text="" dxfId="1">
      <formula>ISBLANK(D709)</formula>
    </cfRule>
    <cfRule type="cellIs" priority="124" operator="equal" aboveAverage="0" equalAverage="0" bottom="0" percent="0" rank="0" text="" dxfId="2">
      <formula>"Pasa"</formula>
    </cfRule>
    <cfRule type="cellIs" priority="125" operator="equal" aboveAverage="0" equalAverage="0" bottom="0" percent="0" rank="0" text="" dxfId="3">
      <formula>"Falla"</formula>
    </cfRule>
    <cfRule type="cellIs" priority="126" operator="equal" aboveAverage="0" equalAverage="0" bottom="0" percent="0" rank="0" text="" dxfId="4">
      <formula>"N/A"</formula>
    </cfRule>
    <cfRule type="cellIs" priority="127" operator="equal" aboveAverage="0" equalAverage="0" bottom="0" percent="0" rank="0" text="" dxfId="5">
      <formula>"N/T"</formula>
    </cfRule>
    <cfRule type="cellIs" priority="128" operator="equal" aboveAverage="0" equalAverage="0" bottom="0" percent="0" rank="0" text="" dxfId="6">
      <formula>"N/D"</formula>
    </cfRule>
  </conditionalFormatting>
  <conditionalFormatting sqref="D751">
    <cfRule type="expression" priority="129" aboveAverage="0" equalAverage="0" bottom="0" percent="0" rank="0" text="" dxfId="1">
      <formula>ISBLANK(D748)</formula>
    </cfRule>
    <cfRule type="cellIs" priority="130" operator="equal" aboveAverage="0" equalAverage="0" bottom="0" percent="0" rank="0" text="" dxfId="2">
      <formula>"Pasa"</formula>
    </cfRule>
    <cfRule type="cellIs" priority="131" operator="equal" aboveAverage="0" equalAverage="0" bottom="0" percent="0" rank="0" text="" dxfId="3">
      <formula>"Falla"</formula>
    </cfRule>
    <cfRule type="cellIs" priority="132" operator="equal" aboveAverage="0" equalAverage="0" bottom="0" percent="0" rank="0" text="" dxfId="4">
      <formula>"N/A"</formula>
    </cfRule>
    <cfRule type="cellIs" priority="133" operator="equal" aboveAverage="0" equalAverage="0" bottom="0" percent="0" rank="0" text="" dxfId="5">
      <formula>"N/T"</formula>
    </cfRule>
    <cfRule type="cellIs" priority="134" operator="equal" aboveAverage="0" equalAverage="0" bottom="0" percent="0" rank="0" text="" dxfId="6">
      <formula>"N/D"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AJ1104"/>
  <sheetViews>
    <sheetView windowProtection="false"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D28" activeCellId="0" sqref="D28"/>
    </sheetView>
  </sheetViews>
  <sheetFormatPr defaultRowHeight="13"/>
  <cols>
    <col collapsed="false" hidden="false" max="1" min="1" style="15" width="7.69387755102041"/>
    <col collapsed="false" hidden="false" max="2" min="2" style="15" width="15.9285714285714"/>
    <col collapsed="false" hidden="false" max="3" min="3" style="15" width="55.3469387755102"/>
    <col collapsed="false" hidden="false" max="4" min="4" style="69" width="18.0867346938776"/>
    <col collapsed="false" hidden="false" max="5" min="5" style="15" width="5.26530612244898"/>
    <col collapsed="false" hidden="false" max="6" min="6" style="15" width="13.2295918367347"/>
    <col collapsed="false" hidden="false" max="7" min="7" style="15" width="14.0408163265306"/>
    <col collapsed="false" hidden="false" max="9" min="8" style="15" width="12.2857142857143"/>
    <col collapsed="false" hidden="false" max="11" min="10" style="15" width="14.0408163265306"/>
    <col collapsed="false" hidden="false" max="15" min="12" style="15" width="12.2857142857143"/>
    <col collapsed="false" hidden="false" max="16" min="16" style="15" width="19.1683673469388"/>
    <col collapsed="false" hidden="false" max="17" min="17" style="15" width="7.1530612244898"/>
    <col collapsed="false" hidden="false" max="18" min="18" style="15" width="8.50510204081633"/>
    <col collapsed="false" hidden="false" max="19" min="19" style="15" width="10.1224489795918"/>
    <col collapsed="false" hidden="false" max="20" min="20" style="15" width="10.8010204081633"/>
    <col collapsed="false" hidden="false" max="21" min="21" style="15" width="7.56122448979592"/>
    <col collapsed="false" hidden="false" max="22" min="22" style="15" width="8.50510204081633"/>
    <col collapsed="false" hidden="false" max="23" min="23" style="15" width="13.2295918367347"/>
    <col collapsed="false" hidden="false" max="24" min="24" style="15" width="11.2040816326531"/>
    <col collapsed="false" hidden="false" max="25" min="25" style="15" width="7.29081632653061"/>
    <col collapsed="false" hidden="false" max="64" min="26" style="15" width="14.1734693877551"/>
    <col collapsed="false" hidden="false" max="1025" min="65" style="15" width="11.2040816326531"/>
  </cols>
  <sheetData>
    <row r="1" customFormat="false" ht="14" hidden="false" customHeight="true" outlineLevel="0" collapsed="false">
      <c r="A1" s="0"/>
      <c r="B1" s="1"/>
      <c r="C1" s="2"/>
      <c r="D1" s="16"/>
      <c r="E1" s="16"/>
      <c r="F1" s="16"/>
      <c r="G1" s="16"/>
      <c r="H1" s="16"/>
      <c r="I1" s="16"/>
      <c r="J1" s="16"/>
      <c r="K1" s="16"/>
      <c r="L1" s="16"/>
      <c r="M1" s="16"/>
      <c r="N1" s="16"/>
      <c r="O1" s="16"/>
      <c r="P1" s="16"/>
      <c r="Q1" s="16"/>
      <c r="R1" s="16"/>
      <c r="S1" s="16"/>
      <c r="T1" s="16"/>
      <c r="U1" s="16"/>
      <c r="V1" s="16"/>
      <c r="W1" s="16"/>
      <c r="X1" s="16"/>
      <c r="Y1" s="16"/>
      <c r="Z1" s="16"/>
      <c r="AJ1" s="0"/>
    </row>
    <row r="2" customFormat="false" ht="27" hidden="false" customHeight="true" outlineLevel="0" collapsed="false">
      <c r="A2" s="0"/>
      <c r="B2" s="17" t="s">
        <v>0</v>
      </c>
      <c r="C2" s="0"/>
      <c r="D2" s="16"/>
      <c r="E2" s="16"/>
      <c r="F2" s="0"/>
      <c r="G2" s="0"/>
      <c r="H2" s="0"/>
      <c r="I2" s="0"/>
      <c r="J2" s="0"/>
      <c r="K2" s="0"/>
      <c r="L2" s="0"/>
      <c r="M2" s="0"/>
      <c r="N2" s="0"/>
      <c r="O2" s="0"/>
      <c r="P2" s="16"/>
      <c r="Q2" s="16"/>
      <c r="R2" s="16"/>
      <c r="S2" s="16"/>
      <c r="T2" s="16"/>
      <c r="U2" s="16"/>
      <c r="V2" s="16"/>
      <c r="W2" s="16"/>
      <c r="X2" s="16"/>
      <c r="Y2" s="16"/>
      <c r="Z2" s="16"/>
      <c r="AJ2" s="0"/>
    </row>
    <row r="3" customFormat="false" ht="26" hidden="false" customHeight="true" outlineLevel="0" collapsed="false">
      <c r="A3" s="0"/>
      <c r="B3" s="18" t="s">
        <v>2</v>
      </c>
      <c r="C3" s="0"/>
      <c r="D3" s="16"/>
      <c r="E3" s="16"/>
      <c r="F3" s="0"/>
      <c r="G3" s="0"/>
      <c r="H3" s="0"/>
      <c r="I3" s="0"/>
      <c r="J3" s="0"/>
      <c r="K3" s="0"/>
      <c r="L3" s="0"/>
      <c r="M3" s="0"/>
      <c r="N3" s="0"/>
      <c r="O3" s="0"/>
      <c r="P3" s="0"/>
      <c r="Q3" s="0"/>
      <c r="R3" s="0"/>
      <c r="S3" s="0"/>
      <c r="T3" s="0"/>
      <c r="U3" s="0"/>
      <c r="V3" s="0"/>
      <c r="W3" s="0"/>
      <c r="X3" s="0"/>
      <c r="Y3" s="0"/>
      <c r="Z3" s="16"/>
      <c r="AJ3" s="0"/>
    </row>
    <row r="4" customFormat="false" ht="26" hidden="false" customHeight="true" outlineLevel="0" collapsed="false">
      <c r="A4" s="0"/>
      <c r="B4" s="115"/>
      <c r="C4" s="0"/>
      <c r="D4" s="16"/>
      <c r="E4" s="16"/>
      <c r="F4" s="0"/>
      <c r="G4" s="0"/>
      <c r="H4" s="0"/>
      <c r="I4" s="0"/>
      <c r="J4" s="0"/>
      <c r="K4" s="0"/>
      <c r="L4" s="0"/>
      <c r="M4" s="0"/>
      <c r="N4" s="0"/>
      <c r="O4" s="0"/>
      <c r="P4" s="0"/>
      <c r="Q4" s="0"/>
      <c r="R4" s="0"/>
      <c r="S4" s="0"/>
      <c r="T4" s="0"/>
      <c r="U4" s="0"/>
      <c r="V4" s="0"/>
      <c r="W4" s="0"/>
      <c r="X4" s="0"/>
      <c r="Y4" s="0"/>
      <c r="Z4" s="16"/>
      <c r="AJ4" s="0"/>
    </row>
    <row r="5" customFormat="false" ht="28" hidden="false" customHeight="true" outlineLevel="0" collapsed="false">
      <c r="A5" s="0"/>
      <c r="B5" s="8" t="s">
        <v>129</v>
      </c>
      <c r="C5" s="8"/>
      <c r="D5" s="20"/>
      <c r="E5" s="20"/>
      <c r="F5" s="20"/>
      <c r="G5" s="20"/>
      <c r="H5" s="20"/>
      <c r="I5" s="20"/>
      <c r="J5" s="20"/>
      <c r="K5" s="20"/>
      <c r="L5" s="20"/>
      <c r="M5" s="20"/>
      <c r="N5" s="16"/>
      <c r="O5" s="16"/>
      <c r="P5" s="0"/>
      <c r="Q5" s="0"/>
      <c r="R5" s="0"/>
      <c r="S5" s="0"/>
      <c r="T5" s="0"/>
      <c r="U5" s="0"/>
      <c r="V5" s="0"/>
      <c r="W5" s="0"/>
      <c r="X5" s="0"/>
      <c r="Y5" s="0"/>
      <c r="AJ5" s="0"/>
    </row>
    <row r="6" customFormat="false" ht="12" hidden="false" customHeight="true" outlineLevel="0" collapsed="false">
      <c r="A6" s="0"/>
      <c r="B6" s="116"/>
      <c r="C6" s="116"/>
      <c r="D6" s="116"/>
      <c r="E6" s="116"/>
      <c r="F6" s="116"/>
      <c r="G6" s="116"/>
      <c r="H6" s="116"/>
      <c r="I6" s="116"/>
      <c r="J6" s="116"/>
      <c r="K6" s="116"/>
      <c r="L6" s="116"/>
      <c r="M6" s="116"/>
      <c r="N6" s="16"/>
      <c r="O6" s="16"/>
      <c r="P6" s="0"/>
      <c r="Q6" s="0"/>
      <c r="R6" s="0"/>
      <c r="S6" s="0"/>
      <c r="T6" s="0"/>
      <c r="U6" s="0"/>
      <c r="V6" s="0"/>
      <c r="W6" s="0"/>
      <c r="X6" s="0"/>
      <c r="Y6" s="0"/>
      <c r="AJ6" s="0"/>
    </row>
    <row r="7" customFormat="false" ht="12.5" hidden="false" customHeight="true" outlineLevel="0" collapsed="false">
      <c r="A7" s="16"/>
      <c r="B7" s="16"/>
      <c r="C7" s="16"/>
      <c r="D7" s="16"/>
      <c r="E7" s="16"/>
      <c r="F7" s="16"/>
      <c r="G7" s="16"/>
      <c r="H7" s="16"/>
      <c r="I7" s="16"/>
      <c r="J7" s="16"/>
      <c r="K7" s="16"/>
      <c r="L7" s="16"/>
      <c r="M7" s="16"/>
      <c r="N7" s="16"/>
      <c r="O7" s="16"/>
      <c r="P7" s="0"/>
      <c r="Q7" s="0"/>
      <c r="R7" s="0"/>
      <c r="S7" s="0"/>
      <c r="T7" s="0"/>
      <c r="U7" s="0"/>
      <c r="V7" s="0"/>
      <c r="W7" s="0"/>
      <c r="X7" s="0"/>
      <c r="Y7" s="0"/>
      <c r="AJ7" s="0"/>
    </row>
    <row r="8" customFormat="false" ht="19" hidden="false" customHeight="true" outlineLevel="0" collapsed="false">
      <c r="A8" s="0"/>
      <c r="B8" s="78" t="s">
        <v>173</v>
      </c>
      <c r="C8" s="16"/>
      <c r="D8" s="73"/>
      <c r="E8" s="16"/>
      <c r="F8" s="16"/>
      <c r="G8" s="16"/>
      <c r="H8" s="16"/>
      <c r="I8" s="16"/>
      <c r="J8" s="16"/>
      <c r="K8" s="16"/>
      <c r="L8" s="16"/>
      <c r="M8" s="16"/>
      <c r="N8" s="16"/>
      <c r="O8" s="16"/>
      <c r="P8" s="0"/>
      <c r="Q8" s="0"/>
      <c r="R8" s="0"/>
      <c r="S8" s="0"/>
      <c r="T8" s="0"/>
      <c r="U8" s="0"/>
      <c r="V8" s="0"/>
      <c r="W8" s="0"/>
      <c r="X8" s="0"/>
      <c r="Y8" s="0"/>
      <c r="AJ8" s="0"/>
    </row>
    <row r="9" customFormat="false" ht="21.5" hidden="false" customHeight="true" outlineLevel="0" collapsed="false">
      <c r="A9" s="0"/>
      <c r="B9" s="117" t="s">
        <v>174</v>
      </c>
      <c r="C9" s="16"/>
      <c r="D9" s="73"/>
      <c r="E9" s="16"/>
      <c r="F9" s="16"/>
      <c r="G9" s="16"/>
      <c r="H9" s="16"/>
      <c r="I9" s="16"/>
      <c r="J9" s="16"/>
      <c r="K9" s="16"/>
      <c r="L9" s="16"/>
      <c r="M9" s="16"/>
      <c r="N9" s="16"/>
      <c r="O9" s="16"/>
      <c r="P9" s="0"/>
      <c r="Q9" s="0"/>
      <c r="R9" s="0"/>
      <c r="S9" s="0"/>
      <c r="T9" s="0"/>
      <c r="U9" s="0"/>
      <c r="V9" s="0"/>
      <c r="W9" s="0"/>
      <c r="X9" s="0"/>
      <c r="Y9" s="0"/>
      <c r="AJ9" s="0"/>
    </row>
    <row r="10" customFormat="false" ht="17" hidden="false" customHeight="true" outlineLevel="0" collapsed="false">
      <c r="A10" s="16"/>
      <c r="B10" s="16"/>
      <c r="C10" s="16"/>
      <c r="D10" s="73"/>
      <c r="E10" s="16"/>
      <c r="F10" s="0"/>
      <c r="G10" s="0"/>
      <c r="H10" s="0"/>
      <c r="I10" s="0"/>
      <c r="J10" s="0"/>
      <c r="K10" s="16"/>
      <c r="L10" s="16"/>
      <c r="M10" s="16"/>
      <c r="N10" s="16"/>
      <c r="O10" s="16"/>
      <c r="P10" s="16"/>
      <c r="Q10" s="16"/>
      <c r="R10" s="16"/>
      <c r="S10" s="16"/>
      <c r="T10" s="16"/>
      <c r="U10" s="16"/>
      <c r="V10" s="16"/>
      <c r="W10" s="16"/>
      <c r="X10" s="16"/>
      <c r="Y10" s="16"/>
      <c r="AJ10" s="0"/>
    </row>
    <row r="11" customFormat="false" ht="25.25" hidden="false" customHeight="true" outlineLevel="0" collapsed="false">
      <c r="B11" s="79" t="s">
        <v>132</v>
      </c>
      <c r="C11" s="79"/>
      <c r="D11" s="70"/>
      <c r="E11" s="0"/>
      <c r="F11" s="80" t="s">
        <v>133</v>
      </c>
      <c r="G11" s="81" t="s">
        <v>134</v>
      </c>
      <c r="H11" s="82" t="s">
        <v>135</v>
      </c>
      <c r="I11" s="83"/>
      <c r="J11" s="80" t="s">
        <v>136</v>
      </c>
      <c r="K11" s="81" t="s">
        <v>134</v>
      </c>
      <c r="L11" s="82" t="s">
        <v>135</v>
      </c>
      <c r="M11" s="16"/>
      <c r="N11" s="16"/>
      <c r="O11" s="16"/>
      <c r="P11" s="16"/>
      <c r="Q11" s="16"/>
      <c r="R11" s="16"/>
      <c r="S11" s="16"/>
      <c r="T11" s="16"/>
      <c r="U11" s="16"/>
      <c r="V11" s="16"/>
      <c r="W11" s="16"/>
      <c r="X11" s="16"/>
      <c r="Y11" s="16"/>
      <c r="AJ11" s="0"/>
    </row>
    <row r="12" customFormat="false" ht="12" hidden="false" customHeight="true" outlineLevel="0" collapsed="false">
      <c r="B12" s="84" t="s">
        <v>137</v>
      </c>
      <c r="C12" s="85" t="n">
        <v>14</v>
      </c>
      <c r="D12" s="70"/>
      <c r="E12" s="0"/>
      <c r="F12" s="89" t="s">
        <v>138</v>
      </c>
      <c r="G12" s="87" t="n">
        <f aca="false">J20+J58+J96+J134+J172+J210+J248+J286+J324+J362+J400+J438+J476+J514+J552+J590+J628</f>
        <v>117</v>
      </c>
      <c r="H12" s="88" t="n">
        <f aca="false">IF(($G$15+$K$15)=0,0,G12/($G$15+$K$15))</f>
        <v>0.688235294117647</v>
      </c>
      <c r="I12" s="70"/>
      <c r="J12" s="89" t="s">
        <v>139</v>
      </c>
      <c r="K12" s="87" t="n">
        <f aca="false">G20+G58+G96+G134+G172+G210+G248+G286+G324+G362+G400+G438+G476+G514+G552+G590+G628</f>
        <v>0</v>
      </c>
      <c r="L12" s="88" t="n">
        <f aca="false">IF(($G$15+$K$15)=0,0,K12/($G$15+$K$15))</f>
        <v>0</v>
      </c>
      <c r="M12" s="16"/>
      <c r="N12" s="16"/>
      <c r="O12" s="16"/>
      <c r="P12" s="16"/>
      <c r="Q12" s="16"/>
      <c r="R12" s="16"/>
      <c r="S12" s="16"/>
      <c r="T12" s="16"/>
      <c r="U12" s="16"/>
      <c r="V12" s="16"/>
      <c r="W12" s="16"/>
      <c r="X12" s="16"/>
      <c r="Y12" s="16"/>
      <c r="AJ12" s="0"/>
    </row>
    <row r="13" customFormat="false" ht="12" hidden="false" customHeight="true" outlineLevel="0" collapsed="false">
      <c r="B13" s="84" t="s">
        <v>140</v>
      </c>
      <c r="C13" s="85" t="n">
        <v>3</v>
      </c>
      <c r="D13" s="70"/>
      <c r="E13" s="0"/>
      <c r="F13" s="89" t="s">
        <v>141</v>
      </c>
      <c r="G13" s="87" t="n">
        <f aca="false">I20+I58+I96+I134+I172+I210+I248+I286+I324+I362+I400+I438+I476+I514+I552+I590+I628</f>
        <v>11</v>
      </c>
      <c r="H13" s="88" t="n">
        <f aca="false">IF(($G$15+$K$15)=0,0,G13/($G$15+$K$15))</f>
        <v>0.0647058823529412</v>
      </c>
      <c r="I13" s="70"/>
      <c r="J13" s="89" t="s">
        <v>142</v>
      </c>
      <c r="K13" s="87" t="n">
        <f aca="false">F20+F58+F96+F134+F172+F210+F248+F286+F324+F362+F400+F438+F476+F514+F552+F590+F628</f>
        <v>0</v>
      </c>
      <c r="L13" s="88" t="n">
        <f aca="false">IF(($G$15+$K$15)=0,0,K13/($G$15+$K$15))</f>
        <v>0</v>
      </c>
      <c r="M13" s="16"/>
      <c r="N13" s="16"/>
      <c r="O13" s="16"/>
      <c r="P13" s="16"/>
      <c r="Q13" s="16"/>
      <c r="R13" s="16"/>
      <c r="S13" s="16"/>
      <c r="T13" s="16"/>
      <c r="U13" s="16"/>
      <c r="V13" s="16"/>
      <c r="W13" s="16"/>
      <c r="X13" s="16"/>
      <c r="Y13" s="16"/>
      <c r="AJ13" s="0"/>
    </row>
    <row r="14" customFormat="false" ht="12" hidden="false" customHeight="true" outlineLevel="0" collapsed="false">
      <c r="B14" s="90" t="s">
        <v>143</v>
      </c>
      <c r="C14" s="91" t="n">
        <f aca="false">SUM(C12:C13)</f>
        <v>17</v>
      </c>
      <c r="D14" s="70"/>
      <c r="E14" s="0"/>
      <c r="F14" s="89" t="s">
        <v>144</v>
      </c>
      <c r="G14" s="87" t="n">
        <f aca="false">H20+H58+H96+H134+H172+H210+H248+H286+H324+H362+H400+H438+H476+H514+H552+H590+H628</f>
        <v>42</v>
      </c>
      <c r="H14" s="88" t="n">
        <f aca="false">IF(($G$15+$K$15)=0,0,G14/($G$15+$K$15))</f>
        <v>0.247058823529412</v>
      </c>
      <c r="I14" s="70"/>
      <c r="J14" s="89" t="s">
        <v>145</v>
      </c>
      <c r="K14" s="87" t="n">
        <f aca="false">K20+K58+K96+K134+K172+K210+K248+K286+K324+K362+K400+K438+K476+K514+K552+K590+K628</f>
        <v>0</v>
      </c>
      <c r="L14" s="88" t="n">
        <f aca="false">IF(($G$15+$K$15)=0,0,K14/($G$15+$K$15))</f>
        <v>0</v>
      </c>
      <c r="M14" s="16"/>
      <c r="N14" s="16"/>
      <c r="O14" s="16"/>
      <c r="P14" s="16"/>
      <c r="Q14" s="16"/>
      <c r="R14" s="16"/>
      <c r="S14" s="16"/>
      <c r="T14" s="16"/>
      <c r="U14" s="16"/>
      <c r="V14" s="16"/>
      <c r="W14" s="16"/>
      <c r="X14" s="16"/>
      <c r="Y14" s="16"/>
      <c r="AJ14" s="0"/>
    </row>
    <row r="15" customFormat="false" ht="12" hidden="false" customHeight="true" outlineLevel="0" collapsed="false">
      <c r="B15" s="70"/>
      <c r="C15" s="70"/>
      <c r="D15" s="70"/>
      <c r="E15" s="0"/>
      <c r="F15" s="118" t="s">
        <v>143</v>
      </c>
      <c r="G15" s="92" t="n">
        <f aca="false">SUM(G12:G14)</f>
        <v>170</v>
      </c>
      <c r="H15" s="93" t="n">
        <f aca="false">SUM(H12:H14)</f>
        <v>1</v>
      </c>
      <c r="I15" s="70"/>
      <c r="J15" s="118" t="s">
        <v>143</v>
      </c>
      <c r="K15" s="92" t="n">
        <f aca="false">SUM(K12:K14)</f>
        <v>0</v>
      </c>
      <c r="L15" s="93" t="n">
        <f aca="false">SUM(L12:L14)</f>
        <v>0</v>
      </c>
      <c r="M15" s="16"/>
      <c r="N15" s="16"/>
      <c r="O15" s="16"/>
      <c r="P15" s="0"/>
      <c r="Q15" s="0"/>
      <c r="R15" s="0"/>
      <c r="S15" s="0"/>
      <c r="T15" s="0"/>
      <c r="U15" s="0"/>
      <c r="V15" s="0"/>
      <c r="W15" s="0"/>
      <c r="X15" s="0"/>
      <c r="Y15" s="0"/>
      <c r="AJ15" s="0"/>
    </row>
    <row r="16" customFormat="false" ht="12" hidden="false" customHeight="true" outlineLevel="0" collapsed="false">
      <c r="B16" s="70"/>
      <c r="C16" s="70"/>
      <c r="D16" s="70"/>
      <c r="E16" s="70"/>
      <c r="F16" s="70"/>
      <c r="G16" s="70"/>
      <c r="H16" s="70"/>
      <c r="I16" s="70"/>
      <c r="J16" s="70"/>
      <c r="K16" s="70"/>
      <c r="L16" s="16"/>
      <c r="M16" s="16"/>
      <c r="N16" s="16"/>
      <c r="O16" s="16"/>
      <c r="P16" s="0"/>
      <c r="Q16" s="0"/>
      <c r="R16" s="0"/>
      <c r="S16" s="0"/>
      <c r="T16" s="0"/>
      <c r="U16" s="0"/>
      <c r="V16" s="0"/>
      <c r="W16" s="0"/>
      <c r="X16" s="0"/>
      <c r="Y16" s="0"/>
      <c r="AJ16" s="0"/>
    </row>
    <row r="17" customFormat="false" ht="12" hidden="false" customHeight="true" outlineLevel="0" collapsed="false">
      <c r="B17" s="119"/>
      <c r="C17" s="16"/>
      <c r="D17" s="73"/>
      <c r="E17" s="94"/>
      <c r="F17" s="0"/>
      <c r="G17" s="0"/>
      <c r="H17" s="0"/>
      <c r="I17" s="0"/>
      <c r="J17" s="0"/>
      <c r="K17" s="16"/>
      <c r="L17" s="16"/>
      <c r="M17" s="16"/>
      <c r="N17" s="16"/>
      <c r="O17" s="16"/>
      <c r="P17" s="0"/>
      <c r="Q17" s="0"/>
      <c r="R17" s="0"/>
      <c r="S17" s="0"/>
      <c r="T17" s="0"/>
      <c r="U17" s="0"/>
      <c r="V17" s="0"/>
      <c r="W17" s="0"/>
      <c r="X17" s="0"/>
      <c r="Y17" s="0"/>
      <c r="AJ17" s="0"/>
    </row>
    <row r="18" customFormat="false" ht="29.75" hidden="false" customHeight="true" outlineLevel="0" collapsed="false">
      <c r="B18" s="95" t="s">
        <v>137</v>
      </c>
      <c r="C18" s="96" t="s">
        <v>175</v>
      </c>
      <c r="D18" s="97" t="s">
        <v>147</v>
      </c>
      <c r="E18" s="110"/>
      <c r="F18" s="0"/>
      <c r="G18" s="0"/>
      <c r="H18" s="0"/>
      <c r="I18" s="0"/>
      <c r="J18" s="0"/>
      <c r="K18" s="16"/>
      <c r="L18" s="0"/>
      <c r="M18" s="0"/>
      <c r="N18" s="0"/>
      <c r="O18" s="0"/>
      <c r="P18" s="0"/>
      <c r="Q18" s="0"/>
      <c r="R18" s="0"/>
      <c r="S18" s="0"/>
      <c r="T18" s="0"/>
      <c r="U18" s="0"/>
      <c r="V18" s="0"/>
      <c r="W18" s="0"/>
      <c r="X18" s="0"/>
      <c r="Y18" s="0"/>
      <c r="AJ18" s="0"/>
    </row>
    <row r="19" customFormat="false" ht="12" hidden="false" customHeight="true" outlineLevel="0" collapsed="false">
      <c r="B19" s="98" t="str">
        <f aca="false">IF( ISBLANK('03.Muestra'!$C8),"",'03.Muestra'!$C8)</f>
        <v>Servicio Canario de Salud</v>
      </c>
      <c r="C19" s="98" t="str">
        <f aca="false">IF( ISBLANK('03.Muestra'!$E8),"",'03.Muestra'!$E8)</f>
        <v>https://www3.gobiernodecanarias.org/sanidad/scs/</v>
      </c>
      <c r="D19" s="99" t="s">
        <v>138</v>
      </c>
      <c r="E19" s="73" t="str">
        <f aca="false">IF(D19&lt;&gt;"",IF(AND(B19&lt;&gt;"",C19&lt;&gt;""),"","ERR"),"")</f>
        <v/>
      </c>
      <c r="F19" s="100" t="str">
        <f aca="false" t="array" ref="F19:J19">TRANSPOSE('DATA - Oculta'!$U$9:$U$13)</f>
        <v>N/T</v>
      </c>
      <c r="G19" s="101" t="str">
        <v>N/D</v>
      </c>
      <c r="H19" s="102" t="str">
        <v>N/A</v>
      </c>
      <c r="I19" s="103" t="str">
        <v>Falla</v>
      </c>
      <c r="J19" s="104" t="str">
        <v>Pasa</v>
      </c>
      <c r="K19" s="105" t="s">
        <v>145</v>
      </c>
      <c r="L19" s="16"/>
      <c r="M19" s="0"/>
      <c r="N19" s="0"/>
      <c r="O19" s="16"/>
      <c r="P19" s="0"/>
      <c r="Q19" s="0"/>
      <c r="R19" s="0"/>
      <c r="S19" s="0"/>
      <c r="T19" s="0"/>
      <c r="U19" s="0"/>
      <c r="V19" s="0"/>
      <c r="W19" s="0"/>
      <c r="X19" s="0"/>
      <c r="Y19" s="0"/>
      <c r="AJ19" s="16"/>
    </row>
    <row r="20" customFormat="false" ht="12" hidden="false" customHeight="true" outlineLevel="0" collapsed="false">
      <c r="B20" s="98" t="str">
        <f aca="false">IF( ISBLANK('03.Muestra'!$C9),"",'03.Muestra'!$C9)</f>
        <v>Profesionales</v>
      </c>
      <c r="C20" s="98" t="str">
        <f aca="false">IF( ISBLANK('03.Muestra'!$E9),"",'03.Muestra'!$E9)</f>
        <v>https://www3.gobiernodecanarias.org/sanidad/scs/tematica.jsp?idCarpeta=381a58ec-a15a-11e9-a502-d7333c007c29</v>
      </c>
      <c r="D20" s="99" t="s">
        <v>138</v>
      </c>
      <c r="E20" s="73" t="str">
        <f aca="false">IF(D20&lt;&gt;"",IF(AND(B20&lt;&gt;"",C20&lt;&gt;""),"","ERR"),"")</f>
        <v/>
      </c>
      <c r="F20" s="106" t="n">
        <f aca="true">COUNTIF($D19:INDIRECT("$D" &amp;  SUM(ROW()-1,'03.Muestra'!$D$45)-1),F19)</f>
        <v>0</v>
      </c>
      <c r="G20" s="106" t="n">
        <f aca="true">COUNTIF($D19:INDIRECT("$D" &amp;  SUM(ROW()-1,'03.Muestra'!$D$45)-1),G19)</f>
        <v>0</v>
      </c>
      <c r="H20" s="106" t="n">
        <f aca="true">COUNTIF($D19:INDIRECT("$D" &amp;  SUM(ROW()-1,'03.Muestra'!$D$45)-1),H19)</f>
        <v>0</v>
      </c>
      <c r="I20" s="106" t="n">
        <f aca="true">COUNTIF($D19:INDIRECT("$D" &amp;  SUM(ROW()-1,'03.Muestra'!$D$45)-1),I19)</f>
        <v>2</v>
      </c>
      <c r="J20" s="106" t="n">
        <f aca="true">COUNTIF($D19:INDIRECT("$D" &amp;  SUM(ROW()-1,'03.Muestra'!$D$45)-1),J19)</f>
        <v>8</v>
      </c>
      <c r="K20" s="106" t="n">
        <f aca="true">IF('03.Muestra'!$D$45=0,0,COUNTBLANK($D19:INDIRECT("$D" &amp;  SUM(ROW()-1,'03.Muestra'!$D$45)-1)))</f>
        <v>0</v>
      </c>
      <c r="L20" s="0"/>
      <c r="M20" s="0"/>
      <c r="N20" s="108"/>
      <c r="O20" s="16"/>
      <c r="P20" s="0"/>
      <c r="Q20" s="0"/>
      <c r="R20" s="0"/>
      <c r="S20" s="0"/>
      <c r="T20" s="0"/>
      <c r="U20" s="0"/>
      <c r="V20" s="0"/>
      <c r="W20" s="0"/>
      <c r="X20" s="0"/>
      <c r="Y20" s="0"/>
      <c r="AJ20" s="16"/>
    </row>
    <row r="21" customFormat="false" ht="12" hidden="false" customHeight="true" outlineLevel="0" collapsed="false">
      <c r="B21" s="98" t="str">
        <f aca="false">IF( ISBLANK('03.Muestra'!$C10),"",'03.Muestra'!$C10)</f>
        <v>Vacunación frente Covid-19</v>
      </c>
      <c r="C21" s="98" t="str">
        <f aca="false">IF( ISBLANK('03.Muestra'!$E10),"",'03.Muestra'!$E10)</f>
        <v>https://www3.gobiernodecanarias.org/sanidad/scs/contenidoGenerico.jsp?idDocument=c6332147-5728-11eb-8a2c-c902a217e6a5&amp;idCarpeta=e01092c2-7d66-11ea-871d-cb574c2473a4</v>
      </c>
      <c r="D21" s="99" t="s">
        <v>138</v>
      </c>
      <c r="E21" s="73" t="str">
        <f aca="false">IF(D21&lt;&gt;"",IF(AND(B21&lt;&gt;"",C21&lt;&gt;""),"","ERR"),"")</f>
        <v/>
      </c>
      <c r="F21" s="16"/>
      <c r="G21" s="16"/>
      <c r="H21" s="16"/>
      <c r="I21" s="16"/>
      <c r="J21" s="16"/>
      <c r="K21" s="16"/>
      <c r="L21" s="0"/>
      <c r="M21" s="0"/>
      <c r="N21" s="108"/>
      <c r="O21" s="16"/>
      <c r="P21" s="0"/>
      <c r="Q21" s="0"/>
      <c r="R21" s="0"/>
      <c r="S21" s="0"/>
      <c r="T21" s="0"/>
      <c r="U21" s="0"/>
      <c r="V21" s="0"/>
      <c r="W21" s="0"/>
      <c r="X21" s="0"/>
      <c r="Y21" s="0"/>
      <c r="AJ21" s="16"/>
    </row>
    <row r="22" customFormat="false" ht="12" hidden="false" customHeight="true" outlineLevel="0" collapsed="false">
      <c r="B22" s="98" t="str">
        <f aca="false">IF( ISBLANK('03.Muestra'!$C11),"",'03.Muestra'!$C11)</f>
        <v>SCS-Registro de centros</v>
      </c>
      <c r="C22" s="98" t="str">
        <f aca="false">IF( ISBLANK('03.Muestra'!$E11),"",'03.Muestra'!$E11)</f>
        <v>https://www3.gobiernodecanarias.org/sanidad/scs/RegistroCentros/DoLoad</v>
      </c>
      <c r="D22" s="99" t="s">
        <v>138</v>
      </c>
      <c r="E22" s="73" t="str">
        <f aca="false">IF(D22&lt;&gt;"",IF(AND(B22&lt;&gt;"",C22&lt;&gt;""),"","ERR"),"")</f>
        <v/>
      </c>
      <c r="F22" s="16"/>
      <c r="G22" s="16"/>
      <c r="H22" s="16"/>
      <c r="I22" s="16"/>
      <c r="J22" s="0"/>
      <c r="K22" s="107" t="s">
        <v>148</v>
      </c>
      <c r="L22" s="108" t="s">
        <v>149</v>
      </c>
      <c r="M22" s="0"/>
      <c r="N22" s="108"/>
      <c r="O22" s="16"/>
      <c r="P22" s="0"/>
      <c r="Q22" s="0"/>
      <c r="R22" s="0"/>
      <c r="S22" s="0"/>
      <c r="T22" s="0"/>
      <c r="U22" s="0"/>
      <c r="V22" s="0"/>
      <c r="W22" s="0"/>
      <c r="X22" s="0"/>
      <c r="Y22" s="0"/>
      <c r="AJ22" s="16"/>
    </row>
    <row r="23" customFormat="false" ht="12" hidden="false" customHeight="true" outlineLevel="0" collapsed="false">
      <c r="B23" s="98" t="str">
        <f aca="false">IF( ISBLANK('03.Muestra'!$C12),"",'03.Muestra'!$C12)</f>
        <v>MiAutoTestCovid</v>
      </c>
      <c r="C23" s="98" t="str">
        <f aca="false">IF( ISBLANK('03.Muestra'!$E12),"",'03.Muestra'!$E12)</f>
        <v>https://www3.gobiernodecanarias.org/sanidad/scs/Miautotestcovid/</v>
      </c>
      <c r="D23" s="99" t="s">
        <v>138</v>
      </c>
      <c r="E23" s="73" t="str">
        <f aca="false">IF(D23&lt;&gt;"",IF(AND(B23&lt;&gt;"",C23&lt;&gt;""),"","ERR"),"")</f>
        <v/>
      </c>
      <c r="F23" s="72"/>
      <c r="G23" s="16"/>
      <c r="H23" s="16"/>
      <c r="I23" s="16"/>
      <c r="J23" s="0"/>
      <c r="K23" s="107" t="s">
        <v>150</v>
      </c>
      <c r="L23" s="108" t="s">
        <v>151</v>
      </c>
      <c r="M23" s="0"/>
      <c r="N23" s="16"/>
      <c r="O23" s="16"/>
      <c r="P23" s="0"/>
      <c r="Q23" s="0"/>
      <c r="R23" s="0"/>
      <c r="S23" s="0"/>
      <c r="T23" s="0"/>
      <c r="U23" s="0"/>
      <c r="V23" s="0"/>
      <c r="W23" s="0"/>
      <c r="X23" s="0"/>
      <c r="Y23" s="0"/>
      <c r="AJ23" s="16"/>
    </row>
    <row r="24" customFormat="false" ht="12" hidden="false" customHeight="true" outlineLevel="0" collapsed="false">
      <c r="B24" s="98" t="str">
        <f aca="false">IF( ISBLANK('03.Muestra'!$C13),"",'03.Muestra'!$C13)</f>
        <v>Informes epidemiológicos</v>
      </c>
      <c r="C24" s="98" t="str">
        <f aca="false">IF( ISBLANK('03.Muestra'!$E13),"",'03.Muestra'!$E13)</f>
        <v>https://www3.gobiernodecanarias.org/sanidad/scs/contenidoGenerico.jsp?idDocument=83670f95-f738-11ea-8b38-0997195c2925&amp;idCarpeta=e01092c2-7d66-11ea-871d-cb574c2473a4</v>
      </c>
      <c r="D24" s="99" t="s">
        <v>138</v>
      </c>
      <c r="E24" s="73" t="str">
        <f aca="false">IF(D24&lt;&gt;"",IF(AND(B24&lt;&gt;"",C24&lt;&gt;""),"","ERR"),"")</f>
        <v/>
      </c>
      <c r="F24" s="16"/>
      <c r="G24" s="16"/>
      <c r="H24" s="16"/>
      <c r="I24" s="16"/>
      <c r="J24" s="0"/>
      <c r="K24" s="107" t="s">
        <v>152</v>
      </c>
      <c r="L24" s="108" t="s">
        <v>153</v>
      </c>
      <c r="M24" s="0"/>
      <c r="N24" s="16"/>
      <c r="O24" s="16"/>
      <c r="P24" s="16"/>
      <c r="Q24" s="16"/>
      <c r="R24" s="16"/>
      <c r="S24" s="16"/>
      <c r="T24" s="16"/>
      <c r="U24" s="16"/>
      <c r="V24" s="16"/>
      <c r="W24" s="16"/>
      <c r="X24" s="16"/>
      <c r="Y24" s="0"/>
    </row>
    <row r="25" customFormat="false" ht="12" hidden="false" customHeight="true" outlineLevel="0" collapsed="false">
      <c r="B25" s="98" t="str">
        <f aca="false">IF( ISBLANK('03.Muestra'!$C14),"",'03.Muestra'!$C14)</f>
        <v>Mapa Sanitario</v>
      </c>
      <c r="C25" s="98" t="str">
        <f aca="false">IF( ISBLANK('03.Muestra'!$E14),"",'03.Muestra'!$E14)</f>
        <v>https://www3.gobiernodecanarias.org/sanidad/scs/mapa.jsp?idDocument=f1272534-b1e0-11e0-8086-e35e241032d3&amp;idCarpeta=75cf3520-ab2b-11dd-970d-d73a0633ac17</v>
      </c>
      <c r="D25" s="99" t="s">
        <v>141</v>
      </c>
      <c r="E25" s="73" t="str">
        <f aca="false">IF(D25&lt;&gt;"",IF(AND(B25&lt;&gt;"",C25&lt;&gt;""),"","ERR"),"")</f>
        <v/>
      </c>
      <c r="F25" s="16"/>
      <c r="G25" s="16"/>
      <c r="H25" s="16"/>
      <c r="I25" s="16"/>
      <c r="J25" s="16"/>
      <c r="K25" s="16"/>
      <c r="L25" s="16"/>
      <c r="M25" s="0"/>
      <c r="N25" s="16"/>
      <c r="O25" s="16"/>
      <c r="P25" s="16"/>
      <c r="Q25" s="16"/>
      <c r="R25" s="16"/>
      <c r="S25" s="108"/>
      <c r="T25" s="108"/>
      <c r="U25" s="16"/>
      <c r="V25" s="16"/>
      <c r="W25" s="16"/>
      <c r="X25" s="16"/>
      <c r="Y25" s="0"/>
    </row>
    <row r="26" customFormat="false" ht="12" hidden="false" customHeight="true" outlineLevel="0" collapsed="false">
      <c r="B26" s="98" t="str">
        <f aca="false">IF( ISBLANK('03.Muestra'!$C15),"",'03.Muestra'!$C15)</f>
        <v>gaptfformacion</v>
      </c>
      <c r="C26" s="98" t="str">
        <f aca="false">IF( ISBLANK('03.Muestra'!$E15),"",'03.Muestra'!$E15)</f>
        <v>https://www3.gobiernodecanarias.org/scs/gaptfformacion/</v>
      </c>
      <c r="D26" s="99" t="s">
        <v>138</v>
      </c>
      <c r="E26" s="73" t="str">
        <f aca="false">IF(D26&lt;&gt;"",IF(AND(B26&lt;&gt;"",C26&lt;&gt;""),"","ERR"),"")</f>
        <v/>
      </c>
      <c r="F26" s="16"/>
      <c r="G26" s="16"/>
      <c r="H26" s="16"/>
      <c r="I26" s="16"/>
      <c r="J26" s="16"/>
      <c r="K26" s="16"/>
      <c r="L26" s="16"/>
      <c r="M26" s="16"/>
      <c r="N26" s="16"/>
      <c r="O26" s="16"/>
      <c r="P26" s="16"/>
      <c r="Q26" s="16"/>
      <c r="R26" s="16"/>
      <c r="S26" s="108"/>
      <c r="T26" s="108"/>
      <c r="U26" s="16"/>
      <c r="V26" s="16"/>
      <c r="W26" s="16"/>
      <c r="X26" s="16"/>
      <c r="Y26" s="0"/>
    </row>
    <row r="27" customFormat="false" ht="12" hidden="false" customHeight="true" outlineLevel="0" collapsed="false">
      <c r="B27" s="98" t="str">
        <f aca="false">IF( ISBLANK('03.Muestra'!$C16),"",'03.Muestra'!$C16)</f>
        <v>Tarjeta Sanitaria</v>
      </c>
      <c r="C27" s="98" t="str">
        <f aca="false">IF( ISBLANK('03.Muestra'!$E16),"",'03.Muestra'!$E16)</f>
        <v>https://www3.gobiernodecanarias.org/sanidad/scs/contenidoGenerico.jsp?idDocument=9090ca1f-a9bb-11de-ae50-15aa3b9230b7&amp;idCarpeta=ae273cd1-b385-11e9-82f7-8d5cff9227e6</v>
      </c>
      <c r="D27" s="99" t="s">
        <v>138</v>
      </c>
      <c r="E27" s="73" t="str">
        <f aca="false">IF(D27&lt;&gt;"",IF(AND(B27&lt;&gt;"",C27&lt;&gt;""),"","ERR"),"")</f>
        <v/>
      </c>
      <c r="F27" s="16"/>
      <c r="G27" s="16"/>
      <c r="H27" s="16"/>
      <c r="I27" s="16"/>
      <c r="J27" s="16"/>
      <c r="K27" s="16"/>
      <c r="L27" s="0"/>
      <c r="M27" s="16"/>
      <c r="N27" s="16"/>
      <c r="O27" s="16"/>
      <c r="P27" s="16"/>
      <c r="Q27" s="16"/>
      <c r="R27" s="0"/>
      <c r="S27" s="108"/>
      <c r="T27" s="108"/>
      <c r="U27" s="16"/>
      <c r="V27" s="16"/>
      <c r="W27" s="16"/>
      <c r="X27" s="16"/>
      <c r="Y27" s="16"/>
    </row>
    <row r="28" customFormat="false" ht="12" hidden="false" customHeight="true" outlineLevel="0" collapsed="false">
      <c r="B28" s="98" t="str">
        <f aca="false">IF( ISBLANK('03.Muestra'!$C17),"",'03.Muestra'!$C17)</f>
        <v>Mapa Playas</v>
      </c>
      <c r="C28" s="98" t="str">
        <f aca="false">IF( ISBLANK('03.Muestra'!$E17),"",'03.Muestra'!$E17)</f>
        <v>https://www3.gobiernodecanarias.org/sanidad/scs/mapa.jsp?idDocument=0200b78a-a2fa-11e0-9610-f1717f4d08a3&amp;idCarpeta=75cf3520-ab2b-11dd-970d-d73a0633ac17</v>
      </c>
      <c r="D28" s="99" t="s">
        <v>141</v>
      </c>
      <c r="E28" s="73" t="str">
        <f aca="false">IF(D28&lt;&gt;"",IF(AND(B28&lt;&gt;"",C28&lt;&gt;""),"","ERR"),"")</f>
        <v/>
      </c>
      <c r="F28" s="16"/>
      <c r="G28" s="16"/>
      <c r="H28" s="16"/>
      <c r="I28" s="16"/>
      <c r="J28" s="16"/>
      <c r="K28" s="16"/>
      <c r="L28" s="0"/>
      <c r="M28" s="16"/>
      <c r="N28" s="16"/>
      <c r="O28" s="16"/>
      <c r="P28" s="16"/>
      <c r="Q28" s="16"/>
      <c r="R28" s="16"/>
      <c r="S28" s="108"/>
      <c r="T28" s="108"/>
      <c r="U28" s="16"/>
      <c r="V28" s="16"/>
      <c r="W28" s="16"/>
      <c r="X28" s="16"/>
      <c r="Y28" s="16"/>
    </row>
    <row r="29" customFormat="false" ht="12" hidden="false" customHeight="true" outlineLevel="0" collapsed="false">
      <c r="B29" s="98" t="str">
        <f aca="false">IF( ISBLANK('03.Muestra'!$C18),"",'03.Muestra'!$C18)</f>
        <v/>
      </c>
      <c r="C29" s="98" t="str">
        <f aca="false">IF( ISBLANK('03.Muestra'!$E18),"",'03.Muestra'!$E18)</f>
        <v/>
      </c>
      <c r="D29" s="99" t="str">
        <f aca="false">IF(AND(B29&lt;&gt;"",C29&lt;&gt;""),"N/T","")</f>
        <v/>
      </c>
      <c r="E29" s="73" t="str">
        <f aca="false">IF(D29&lt;&gt;"",IF(AND(B29&lt;&gt;"",C29&lt;&gt;""),"","ERR"),"")</f>
        <v/>
      </c>
      <c r="F29" s="16"/>
      <c r="G29" s="16"/>
      <c r="H29" s="16"/>
      <c r="I29" s="16"/>
      <c r="J29" s="16"/>
      <c r="K29" s="16"/>
      <c r="L29" s="0"/>
      <c r="M29" s="16"/>
      <c r="N29" s="16"/>
      <c r="O29" s="16"/>
      <c r="P29" s="16"/>
      <c r="Q29" s="16"/>
      <c r="R29" s="16"/>
      <c r="S29" s="16"/>
      <c r="T29" s="16"/>
      <c r="U29" s="16"/>
      <c r="V29" s="16"/>
      <c r="W29" s="16"/>
      <c r="X29" s="16"/>
      <c r="Y29" s="16"/>
    </row>
    <row r="30" customFormat="false" ht="12" hidden="false" customHeight="true" outlineLevel="0" collapsed="false">
      <c r="B30" s="98" t="str">
        <f aca="false">IF( ISBLANK('03.Muestra'!$C19),"",'03.Muestra'!$C19)</f>
        <v/>
      </c>
      <c r="C30" s="98" t="str">
        <f aca="false">IF( ISBLANK('03.Muestra'!$E19),"",'03.Muestra'!$E19)</f>
        <v/>
      </c>
      <c r="D30" s="99" t="str">
        <f aca="false">IF(AND(B30&lt;&gt;"",C30&lt;&gt;""),"N/T","")</f>
        <v/>
      </c>
      <c r="E30" s="73" t="str">
        <f aca="false">IF(D30&lt;&gt;"",IF(AND(B30&lt;&gt;"",C30&lt;&gt;""),"","ERR"),"")</f>
        <v/>
      </c>
      <c r="F30" s="16"/>
      <c r="G30" s="16"/>
      <c r="H30" s="16"/>
      <c r="I30" s="16"/>
      <c r="J30" s="16"/>
      <c r="K30" s="16"/>
      <c r="L30" s="16"/>
      <c r="M30" s="16"/>
      <c r="N30" s="16"/>
      <c r="O30" s="16"/>
      <c r="P30" s="16"/>
      <c r="Q30" s="16"/>
      <c r="R30" s="16"/>
      <c r="S30" s="16"/>
      <c r="T30" s="16"/>
      <c r="U30" s="16"/>
      <c r="V30" s="16"/>
      <c r="W30" s="16"/>
      <c r="X30" s="16"/>
      <c r="Y30" s="16"/>
    </row>
    <row r="31" customFormat="false" ht="12" hidden="false" customHeight="true" outlineLevel="0" collapsed="false">
      <c r="B31" s="98" t="str">
        <f aca="false">IF( ISBLANK('03.Muestra'!$C20),"",'03.Muestra'!$C20)</f>
        <v/>
      </c>
      <c r="C31" s="98" t="str">
        <f aca="false">IF( ISBLANK('03.Muestra'!$E20),"",'03.Muestra'!$E20)</f>
        <v/>
      </c>
      <c r="D31" s="99" t="str">
        <f aca="false">IF(AND(B31&lt;&gt;"",C31&lt;&gt;""),"N/T","")</f>
        <v/>
      </c>
      <c r="E31" s="73" t="str">
        <f aca="false">IF(D31&lt;&gt;"",IF(AND(B31&lt;&gt;"",C31&lt;&gt;""),"","ERR"),"")</f>
        <v/>
      </c>
      <c r="F31" s="16"/>
      <c r="G31" s="16"/>
      <c r="H31" s="16"/>
      <c r="I31" s="16"/>
      <c r="J31" s="16"/>
      <c r="K31" s="16"/>
      <c r="L31" s="16"/>
      <c r="M31" s="0"/>
      <c r="N31" s="0"/>
      <c r="O31" s="0"/>
      <c r="P31" s="0"/>
      <c r="Q31" s="16"/>
      <c r="R31" s="16"/>
      <c r="S31" s="16"/>
      <c r="T31" s="16"/>
      <c r="U31" s="16"/>
      <c r="V31" s="16"/>
      <c r="W31" s="16"/>
      <c r="X31" s="16"/>
      <c r="Y31" s="16"/>
    </row>
    <row r="32" customFormat="false" ht="12" hidden="false" customHeight="true" outlineLevel="0" collapsed="false">
      <c r="B32" s="98" t="str">
        <f aca="false">IF( ISBLANK('03.Muestra'!$C21),"",'03.Muestra'!$C21)</f>
        <v/>
      </c>
      <c r="C32" s="98" t="str">
        <f aca="false">IF( ISBLANK('03.Muestra'!$E21),"",'03.Muestra'!$E21)</f>
        <v/>
      </c>
      <c r="D32" s="99" t="str">
        <f aca="false">IF(AND(B32&lt;&gt;"",C32&lt;&gt;""),"N/T","")</f>
        <v/>
      </c>
      <c r="E32" s="73" t="str">
        <f aca="false">IF(D32&lt;&gt;"",IF(AND(B32&lt;&gt;"",C32&lt;&gt;""),"","ERR"),"")</f>
        <v/>
      </c>
      <c r="F32" s="16"/>
      <c r="G32" s="16"/>
      <c r="H32" s="16"/>
      <c r="I32" s="16"/>
      <c r="J32" s="16"/>
      <c r="K32" s="16"/>
      <c r="L32" s="16"/>
      <c r="M32" s="0"/>
      <c r="N32" s="0"/>
      <c r="O32" s="0"/>
      <c r="P32" s="0"/>
      <c r="Q32" s="16"/>
      <c r="R32" s="16"/>
      <c r="S32" s="16"/>
      <c r="T32" s="16"/>
      <c r="U32" s="16"/>
      <c r="V32" s="16"/>
      <c r="W32" s="16"/>
      <c r="X32" s="16"/>
      <c r="Y32" s="16"/>
    </row>
    <row r="33" customFormat="false" ht="12" hidden="false" customHeight="true" outlineLevel="0" collapsed="false">
      <c r="B33" s="98" t="str">
        <f aca="false">IF( ISBLANK('03.Muestra'!$C22),"",'03.Muestra'!$C22)</f>
        <v/>
      </c>
      <c r="C33" s="98" t="str">
        <f aca="false">IF( ISBLANK('03.Muestra'!$E22),"",'03.Muestra'!$E22)</f>
        <v/>
      </c>
      <c r="D33" s="99" t="str">
        <f aca="false">IF(AND(B33&lt;&gt;"",C33&lt;&gt;""),"N/T","")</f>
        <v/>
      </c>
      <c r="E33" s="73" t="str">
        <f aca="false">IF(D33&lt;&gt;"",IF(AND(B33&lt;&gt;"",C33&lt;&gt;""),"","ERR"),"")</f>
        <v/>
      </c>
      <c r="F33" s="16"/>
      <c r="G33" s="16"/>
      <c r="H33" s="16"/>
      <c r="I33" s="16"/>
      <c r="J33" s="16"/>
      <c r="K33" s="16"/>
      <c r="L33" s="16"/>
      <c r="M33" s="0"/>
      <c r="N33" s="0"/>
      <c r="O33" s="0"/>
      <c r="P33" s="0"/>
      <c r="Q33" s="16"/>
      <c r="R33" s="16"/>
      <c r="S33" s="16"/>
      <c r="T33" s="16"/>
      <c r="U33" s="16"/>
      <c r="V33" s="16"/>
      <c r="W33" s="16"/>
      <c r="X33" s="16"/>
      <c r="Y33" s="16"/>
    </row>
    <row r="34" customFormat="false" ht="12" hidden="false" customHeight="true" outlineLevel="0" collapsed="false">
      <c r="B34" s="98" t="str">
        <f aca="false">IF( ISBLANK('03.Muestra'!$C23),"",'03.Muestra'!$C23)</f>
        <v/>
      </c>
      <c r="C34" s="98" t="str">
        <f aca="false">IF( ISBLANK('03.Muestra'!$E23),"",'03.Muestra'!$E23)</f>
        <v/>
      </c>
      <c r="D34" s="99" t="str">
        <f aca="false">IF(AND(B34&lt;&gt;"",C34&lt;&gt;""),"N/T","")</f>
        <v/>
      </c>
      <c r="E34" s="73" t="str">
        <f aca="false">IF(D34&lt;&gt;"",IF(AND(B34&lt;&gt;"",C34&lt;&gt;""),"","ERR"),"")</f>
        <v/>
      </c>
      <c r="F34" s="16"/>
      <c r="G34" s="16"/>
      <c r="H34" s="16"/>
      <c r="I34" s="16"/>
      <c r="J34" s="16"/>
      <c r="K34" s="16"/>
      <c r="L34" s="16"/>
      <c r="M34" s="0"/>
      <c r="N34" s="0"/>
      <c r="O34" s="0"/>
      <c r="P34" s="0"/>
      <c r="Q34" s="16"/>
      <c r="R34" s="16"/>
      <c r="S34" s="16"/>
      <c r="T34" s="16"/>
      <c r="U34" s="16"/>
      <c r="V34" s="16"/>
      <c r="W34" s="16"/>
      <c r="X34" s="16"/>
      <c r="Y34" s="16"/>
    </row>
    <row r="35" customFormat="false" ht="12" hidden="false" customHeight="true" outlineLevel="0" collapsed="false">
      <c r="B35" s="98" t="str">
        <f aca="false">IF( ISBLANK('03.Muestra'!$C24),"",'03.Muestra'!$C24)</f>
        <v/>
      </c>
      <c r="C35" s="98" t="str">
        <f aca="false">IF( ISBLANK('03.Muestra'!$E24),"",'03.Muestra'!$E24)</f>
        <v/>
      </c>
      <c r="D35" s="99" t="str">
        <f aca="false">IF(AND(B35&lt;&gt;"",C35&lt;&gt;""),"N/T","")</f>
        <v/>
      </c>
      <c r="E35" s="73" t="str">
        <f aca="false">IF(D35&lt;&gt;"",IF(AND(B35&lt;&gt;"",C35&lt;&gt;""),"","ERR"),"")</f>
        <v/>
      </c>
      <c r="F35" s="16"/>
      <c r="G35" s="16"/>
      <c r="H35" s="16"/>
      <c r="I35" s="16"/>
      <c r="J35" s="16"/>
      <c r="K35" s="16"/>
      <c r="L35" s="16"/>
      <c r="M35" s="0"/>
      <c r="N35" s="0"/>
      <c r="O35" s="0"/>
      <c r="P35" s="0"/>
      <c r="Q35" s="16"/>
      <c r="R35" s="16"/>
      <c r="S35" s="16"/>
      <c r="T35" s="16"/>
      <c r="U35" s="16"/>
      <c r="V35" s="16"/>
      <c r="W35" s="16"/>
      <c r="X35" s="16"/>
      <c r="Y35" s="16"/>
    </row>
    <row r="36" customFormat="false" ht="12" hidden="false" customHeight="true" outlineLevel="0" collapsed="false">
      <c r="B36" s="98" t="str">
        <f aca="false">IF( ISBLANK('03.Muestra'!$C25),"",'03.Muestra'!$C25)</f>
        <v/>
      </c>
      <c r="C36" s="98" t="str">
        <f aca="false">IF( ISBLANK('03.Muestra'!$E25),"",'03.Muestra'!$E25)</f>
        <v/>
      </c>
      <c r="D36" s="99" t="str">
        <f aca="false">IF(AND(B36&lt;&gt;"",C36&lt;&gt;""),"N/T","")</f>
        <v/>
      </c>
      <c r="E36" s="73" t="str">
        <f aca="false">IF(D36&lt;&gt;"",IF(AND(B36&lt;&gt;"",C36&lt;&gt;""),"","ERR"),"")</f>
        <v/>
      </c>
      <c r="F36" s="16"/>
      <c r="G36" s="16"/>
      <c r="H36" s="16"/>
      <c r="I36" s="16"/>
      <c r="J36" s="16"/>
      <c r="K36" s="16"/>
      <c r="L36" s="16"/>
      <c r="M36" s="0"/>
      <c r="N36" s="108"/>
      <c r="O36" s="0"/>
      <c r="P36" s="0"/>
      <c r="Q36" s="0"/>
      <c r="R36" s="0"/>
      <c r="S36" s="16"/>
      <c r="T36" s="16"/>
      <c r="U36" s="16"/>
      <c r="V36" s="16"/>
      <c r="W36" s="16"/>
      <c r="X36" s="16"/>
      <c r="Y36" s="16"/>
    </row>
    <row r="37" customFormat="false" ht="12" hidden="false" customHeight="true" outlineLevel="0" collapsed="false">
      <c r="B37" s="98" t="str">
        <f aca="false">IF( ISBLANK('03.Muestra'!$C26),"",'03.Muestra'!$C26)</f>
        <v/>
      </c>
      <c r="C37" s="98" t="str">
        <f aca="false">IF( ISBLANK('03.Muestra'!$E26),"",'03.Muestra'!$E26)</f>
        <v/>
      </c>
      <c r="D37" s="99" t="str">
        <f aca="false">IF(AND(B37&lt;&gt;"",C37&lt;&gt;""),"N/T","")</f>
        <v/>
      </c>
      <c r="E37" s="73" t="str">
        <f aca="false">IF(D37&lt;&gt;"",IF(AND(B37&lt;&gt;"",C37&lt;&gt;""),"","ERR"),"")</f>
        <v/>
      </c>
      <c r="F37" s="16"/>
      <c r="G37" s="16"/>
      <c r="H37" s="16"/>
      <c r="I37" s="16"/>
      <c r="J37" s="16"/>
      <c r="K37" s="16"/>
      <c r="L37" s="16"/>
      <c r="M37" s="0"/>
      <c r="N37" s="108"/>
      <c r="O37" s="16"/>
      <c r="P37" s="16"/>
      <c r="Q37" s="16"/>
      <c r="R37" s="16"/>
      <c r="S37" s="16"/>
      <c r="T37" s="16"/>
      <c r="U37" s="16"/>
      <c r="V37" s="16"/>
      <c r="W37" s="16"/>
      <c r="X37" s="16"/>
      <c r="Y37" s="16"/>
    </row>
    <row r="38" customFormat="false" ht="12" hidden="false" customHeight="true" outlineLevel="0" collapsed="false">
      <c r="B38" s="98" t="str">
        <f aca="false">IF( ISBLANK('03.Muestra'!$C27),"",'03.Muestra'!$C27)</f>
        <v/>
      </c>
      <c r="C38" s="98" t="str">
        <f aca="false">IF( ISBLANK('03.Muestra'!$E27),"",'03.Muestra'!$E27)</f>
        <v/>
      </c>
      <c r="D38" s="99" t="str">
        <f aca="false">IF(AND(B38&lt;&gt;"",C38&lt;&gt;""),"N/T","")</f>
        <v/>
      </c>
      <c r="E38" s="73" t="str">
        <f aca="false">IF(D38&lt;&gt;"",IF(AND(B38&lt;&gt;"",C38&lt;&gt;""),"","ERR"),"")</f>
        <v/>
      </c>
      <c r="F38" s="16"/>
      <c r="G38" s="16"/>
      <c r="H38" s="16"/>
      <c r="I38" s="16"/>
      <c r="J38" s="16"/>
      <c r="K38" s="16"/>
      <c r="L38" s="16"/>
      <c r="M38" s="0"/>
      <c r="N38" s="108"/>
      <c r="O38" s="16"/>
      <c r="P38" s="0"/>
      <c r="Q38" s="0"/>
      <c r="R38" s="16"/>
      <c r="S38" s="108"/>
      <c r="T38" s="108"/>
      <c r="U38" s="16"/>
      <c r="V38" s="16"/>
      <c r="W38" s="16"/>
      <c r="X38" s="16"/>
      <c r="Y38" s="16"/>
    </row>
    <row r="39" customFormat="false" ht="12" hidden="false" customHeight="true" outlineLevel="0" collapsed="false">
      <c r="B39" s="98" t="str">
        <f aca="false">IF( ISBLANK('03.Muestra'!$C28),"",'03.Muestra'!$C28)</f>
        <v/>
      </c>
      <c r="C39" s="98" t="str">
        <f aca="false">IF( ISBLANK('03.Muestra'!$E28),"",'03.Muestra'!$E28)</f>
        <v/>
      </c>
      <c r="D39" s="99" t="str">
        <f aca="false">IF(AND(B39&lt;&gt;"",C39&lt;&gt;""),"N/T","")</f>
        <v/>
      </c>
      <c r="E39" s="73" t="str">
        <f aca="false">IF(D39&lt;&gt;"",IF(AND(B39&lt;&gt;"",C39&lt;&gt;""),"","ERR"),"")</f>
        <v/>
      </c>
      <c r="F39" s="16"/>
      <c r="G39" s="16"/>
      <c r="H39" s="16"/>
      <c r="I39" s="16"/>
      <c r="J39" s="16"/>
      <c r="K39" s="16"/>
      <c r="L39" s="16"/>
      <c r="M39" s="0"/>
      <c r="N39" s="0"/>
      <c r="O39" s="0"/>
      <c r="P39" s="0"/>
      <c r="Q39" s="16"/>
      <c r="R39" s="16"/>
      <c r="S39" s="16"/>
      <c r="T39" s="16"/>
      <c r="U39" s="16"/>
      <c r="V39" s="16"/>
      <c r="W39" s="16"/>
      <c r="X39" s="16"/>
      <c r="Y39" s="16"/>
    </row>
    <row r="40" customFormat="false" ht="12" hidden="false" customHeight="true" outlineLevel="0" collapsed="false">
      <c r="B40" s="98" t="str">
        <f aca="false">IF( ISBLANK('03.Muestra'!$C29),"",'03.Muestra'!$C29)</f>
        <v/>
      </c>
      <c r="C40" s="98" t="str">
        <f aca="false">IF( ISBLANK('03.Muestra'!$E29),"",'03.Muestra'!$E29)</f>
        <v/>
      </c>
      <c r="D40" s="99" t="str">
        <f aca="false">IF(AND(B40&lt;&gt;"",C40&lt;&gt;""),"N/T","")</f>
        <v/>
      </c>
      <c r="E40" s="73" t="str">
        <f aca="false">IF(D40&lt;&gt;"",IF(AND(B40&lt;&gt;"",C40&lt;&gt;""),"","ERR"),"")</f>
        <v/>
      </c>
      <c r="F40" s="16"/>
      <c r="G40" s="16"/>
      <c r="H40" s="16"/>
      <c r="I40" s="16"/>
      <c r="J40" s="16"/>
      <c r="K40" s="16"/>
      <c r="L40" s="16"/>
      <c r="M40" s="0"/>
      <c r="N40" s="0"/>
      <c r="O40" s="0"/>
      <c r="P40" s="0"/>
      <c r="Q40" s="16"/>
      <c r="R40" s="16"/>
      <c r="S40" s="16"/>
      <c r="T40" s="16"/>
      <c r="U40" s="16"/>
      <c r="V40" s="16"/>
      <c r="W40" s="16"/>
      <c r="X40" s="16"/>
      <c r="Y40" s="16"/>
    </row>
    <row r="41" customFormat="false" ht="12" hidden="false" customHeight="true" outlineLevel="0" collapsed="false">
      <c r="B41" s="98" t="str">
        <f aca="false">IF( ISBLANK('03.Muestra'!$C30),"",'03.Muestra'!$C30)</f>
        <v/>
      </c>
      <c r="C41" s="98" t="str">
        <f aca="false">IF( ISBLANK('03.Muestra'!$E30),"",'03.Muestra'!$E30)</f>
        <v/>
      </c>
      <c r="D41" s="99" t="str">
        <f aca="false">IF(AND(B41&lt;&gt;"",C41&lt;&gt;""),"N/T","")</f>
        <v/>
      </c>
      <c r="E41" s="73" t="str">
        <f aca="false">IF(D41&lt;&gt;"",IF(AND(B41&lt;&gt;"",C41&lt;&gt;""),"","ERR"),"")</f>
        <v/>
      </c>
      <c r="F41" s="16"/>
      <c r="G41" s="16"/>
      <c r="H41" s="16"/>
      <c r="I41" s="16"/>
      <c r="J41" s="16"/>
      <c r="K41" s="16"/>
      <c r="L41" s="16"/>
      <c r="M41" s="0"/>
      <c r="N41" s="0"/>
      <c r="O41" s="0"/>
      <c r="P41" s="0"/>
      <c r="Q41" s="16"/>
      <c r="R41" s="16"/>
      <c r="S41" s="16"/>
      <c r="T41" s="16"/>
      <c r="U41" s="16"/>
      <c r="V41" s="16"/>
      <c r="W41" s="16"/>
      <c r="X41" s="16"/>
      <c r="Y41" s="16"/>
    </row>
    <row r="42" customFormat="false" ht="12" hidden="false" customHeight="true" outlineLevel="0" collapsed="false">
      <c r="B42" s="98" t="str">
        <f aca="false">IF( ISBLANK('03.Muestra'!$C31),"",'03.Muestra'!$C31)</f>
        <v/>
      </c>
      <c r="C42" s="98" t="str">
        <f aca="false">IF( ISBLANK('03.Muestra'!$E31),"",'03.Muestra'!$E31)</f>
        <v/>
      </c>
      <c r="D42" s="99" t="str">
        <f aca="false">IF(AND(B42&lt;&gt;"",C42&lt;&gt;""),"N/T","")</f>
        <v/>
      </c>
      <c r="E42" s="73" t="str">
        <f aca="false">IF(D42&lt;&gt;"",IF(AND(B42&lt;&gt;"",C42&lt;&gt;""),"","ERR"),"")</f>
        <v/>
      </c>
      <c r="F42" s="16"/>
      <c r="G42" s="16"/>
      <c r="H42" s="16"/>
      <c r="I42" s="16"/>
      <c r="J42" s="16"/>
      <c r="K42" s="16"/>
      <c r="L42" s="16"/>
      <c r="M42" s="16"/>
      <c r="N42" s="16"/>
      <c r="O42" s="16"/>
      <c r="P42" s="16"/>
      <c r="Q42" s="16"/>
      <c r="R42" s="16"/>
      <c r="S42" s="16"/>
      <c r="T42" s="16"/>
      <c r="U42" s="16"/>
      <c r="V42" s="16"/>
      <c r="W42" s="16"/>
      <c r="X42" s="16"/>
      <c r="Y42" s="16"/>
    </row>
    <row r="43" customFormat="false" ht="12" hidden="false" customHeight="true" outlineLevel="0" collapsed="false">
      <c r="B43" s="98" t="str">
        <f aca="false">IF( ISBLANK('03.Muestra'!$C32),"",'03.Muestra'!$C32)</f>
        <v/>
      </c>
      <c r="C43" s="98" t="str">
        <f aca="false">IF( ISBLANK('03.Muestra'!$E32),"",'03.Muestra'!$E32)</f>
        <v/>
      </c>
      <c r="D43" s="99" t="str">
        <f aca="false">IF(AND(B43&lt;&gt;"",C43&lt;&gt;""),"N/T","")</f>
        <v/>
      </c>
      <c r="E43" s="73" t="str">
        <f aca="false">IF(D43&lt;&gt;"",IF(AND(B43&lt;&gt;"",C43&lt;&gt;""),"","ERR"),"")</f>
        <v/>
      </c>
      <c r="F43" s="16"/>
      <c r="G43" s="16"/>
      <c r="H43" s="16"/>
      <c r="I43" s="16"/>
      <c r="J43" s="16"/>
      <c r="K43" s="16"/>
      <c r="L43" s="16"/>
      <c r="M43" s="16"/>
      <c r="N43" s="16"/>
      <c r="O43" s="16"/>
      <c r="P43" s="16"/>
      <c r="Q43" s="16"/>
      <c r="R43" s="16"/>
      <c r="S43" s="16"/>
      <c r="T43" s="16"/>
      <c r="U43" s="16"/>
      <c r="V43" s="16"/>
      <c r="W43" s="16"/>
      <c r="X43" s="16"/>
      <c r="Y43" s="16"/>
    </row>
    <row r="44" customFormat="false" ht="12" hidden="false" customHeight="true" outlineLevel="0" collapsed="false">
      <c r="B44" s="98" t="str">
        <f aca="false">IF( ISBLANK('03.Muestra'!$C33),"",'03.Muestra'!$C33)</f>
        <v/>
      </c>
      <c r="C44" s="98" t="str">
        <f aca="false">IF( ISBLANK('03.Muestra'!$E33),"",'03.Muestra'!$E33)</f>
        <v/>
      </c>
      <c r="D44" s="99" t="str">
        <f aca="false">IF(AND(B44&lt;&gt;"",C44&lt;&gt;""),"N/T","")</f>
        <v/>
      </c>
      <c r="E44" s="73" t="str">
        <f aca="false">IF(D44&lt;&gt;"",IF(AND(B44&lt;&gt;"",C44&lt;&gt;""),"","ERR"),"")</f>
        <v/>
      </c>
      <c r="F44" s="16"/>
      <c r="G44" s="16"/>
      <c r="H44" s="16"/>
      <c r="I44" s="16"/>
      <c r="J44" s="16"/>
      <c r="K44" s="16"/>
      <c r="L44" s="16"/>
      <c r="M44" s="16"/>
      <c r="N44" s="16"/>
      <c r="O44" s="16"/>
      <c r="P44" s="16"/>
      <c r="Q44" s="16"/>
      <c r="R44" s="16"/>
      <c r="S44" s="16"/>
      <c r="T44" s="16"/>
      <c r="U44" s="16"/>
      <c r="V44" s="16"/>
      <c r="W44" s="16"/>
      <c r="X44" s="16"/>
      <c r="Y44" s="16"/>
    </row>
    <row r="45" customFormat="false" ht="12" hidden="false" customHeight="true" outlineLevel="0" collapsed="false">
      <c r="B45" s="98" t="str">
        <f aca="false">IF( ISBLANK('03.Muestra'!$C34),"",'03.Muestra'!$C34)</f>
        <v/>
      </c>
      <c r="C45" s="98" t="str">
        <f aca="false">IF( ISBLANK('03.Muestra'!$E34),"",'03.Muestra'!$E34)</f>
        <v/>
      </c>
      <c r="D45" s="99" t="str">
        <f aca="false">IF(AND(B45&lt;&gt;"",C45&lt;&gt;""),"N/T","")</f>
        <v/>
      </c>
      <c r="E45" s="73" t="str">
        <f aca="false">IF(D45&lt;&gt;"",IF(AND(B45&lt;&gt;"",C45&lt;&gt;""),"","ERR"),"")</f>
        <v/>
      </c>
      <c r="F45" s="16"/>
      <c r="G45" s="16"/>
      <c r="H45" s="16"/>
      <c r="I45" s="16"/>
      <c r="J45" s="16"/>
      <c r="K45" s="16"/>
      <c r="L45" s="16"/>
      <c r="M45" s="16"/>
      <c r="N45" s="16"/>
      <c r="O45" s="16"/>
      <c r="P45" s="16"/>
      <c r="Q45" s="16"/>
      <c r="R45" s="16"/>
      <c r="S45" s="16"/>
      <c r="T45" s="16"/>
      <c r="U45" s="16"/>
      <c r="V45" s="16"/>
      <c r="W45" s="16"/>
      <c r="X45" s="16"/>
      <c r="Y45" s="16"/>
    </row>
    <row r="46" customFormat="false" ht="12" hidden="false" customHeight="true" outlineLevel="0" collapsed="false">
      <c r="B46" s="98" t="str">
        <f aca="false">IF( ISBLANK('03.Muestra'!$C35),"",'03.Muestra'!$C35)</f>
        <v/>
      </c>
      <c r="C46" s="98" t="str">
        <f aca="false">IF( ISBLANK('03.Muestra'!$E35),"",'03.Muestra'!$E35)</f>
        <v/>
      </c>
      <c r="D46" s="99" t="str">
        <f aca="false">IF(AND(B46&lt;&gt;"",C46&lt;&gt;""),"N/T","")</f>
        <v/>
      </c>
      <c r="E46" s="73" t="str">
        <f aca="false">IF(D46&lt;&gt;"",IF(AND(B46&lt;&gt;"",C46&lt;&gt;""),"","ERR"),"")</f>
        <v/>
      </c>
      <c r="F46" s="16"/>
      <c r="G46" s="16"/>
      <c r="H46" s="16"/>
      <c r="I46" s="16"/>
      <c r="J46" s="16"/>
      <c r="K46" s="16"/>
      <c r="L46" s="16"/>
      <c r="M46" s="16"/>
      <c r="N46" s="16"/>
      <c r="O46" s="16"/>
      <c r="P46" s="16"/>
      <c r="Q46" s="16"/>
      <c r="R46" s="16"/>
      <c r="S46" s="16"/>
      <c r="T46" s="16"/>
      <c r="U46" s="16"/>
      <c r="V46" s="16"/>
      <c r="W46" s="16"/>
      <c r="X46" s="16"/>
      <c r="Y46" s="16"/>
    </row>
    <row r="47" customFormat="false" ht="12" hidden="false" customHeight="true" outlineLevel="0" collapsed="false">
      <c r="B47" s="98" t="str">
        <f aca="false">IF( ISBLANK('03.Muestra'!$C36),"",'03.Muestra'!$C36)</f>
        <v/>
      </c>
      <c r="C47" s="98" t="str">
        <f aca="false">IF( ISBLANK('03.Muestra'!$E36),"",'03.Muestra'!$E36)</f>
        <v/>
      </c>
      <c r="D47" s="99" t="str">
        <f aca="false">IF(AND(B47&lt;&gt;"",C47&lt;&gt;""),"N/T","")</f>
        <v/>
      </c>
      <c r="E47" s="73" t="str">
        <f aca="false">IF(D47&lt;&gt;"",IF(AND(B47&lt;&gt;"",C47&lt;&gt;""),"","ERR"),"")</f>
        <v/>
      </c>
      <c r="F47" s="16"/>
      <c r="G47" s="16"/>
      <c r="H47" s="16"/>
      <c r="I47" s="16"/>
      <c r="J47" s="16"/>
      <c r="K47" s="16"/>
      <c r="L47" s="16"/>
      <c r="M47" s="16"/>
      <c r="N47" s="16"/>
      <c r="O47" s="16"/>
      <c r="P47" s="16"/>
      <c r="Q47" s="16"/>
      <c r="R47" s="16"/>
      <c r="S47" s="16"/>
      <c r="T47" s="16"/>
      <c r="U47" s="16"/>
      <c r="V47" s="16"/>
      <c r="W47" s="16"/>
      <c r="X47" s="16"/>
      <c r="Y47" s="16"/>
    </row>
    <row r="48" customFormat="false" ht="12" hidden="false" customHeight="true" outlineLevel="0" collapsed="false">
      <c r="B48" s="98" t="str">
        <f aca="false">IF( ISBLANK('03.Muestra'!$C37),"",'03.Muestra'!$C37)</f>
        <v/>
      </c>
      <c r="C48" s="98" t="str">
        <f aca="false">IF( ISBLANK('03.Muestra'!$E37),"",'03.Muestra'!$E37)</f>
        <v/>
      </c>
      <c r="D48" s="99" t="str">
        <f aca="false">IF(AND(B48&lt;&gt;"",C48&lt;&gt;""),"N/T","")</f>
        <v/>
      </c>
      <c r="E48" s="73" t="str">
        <f aca="false">IF(D48&lt;&gt;"",IF(AND(B48&lt;&gt;"",C48&lt;&gt;""),"","ERR"),"")</f>
        <v/>
      </c>
      <c r="F48" s="16"/>
      <c r="G48" s="16"/>
      <c r="H48" s="16"/>
      <c r="I48" s="16"/>
      <c r="J48" s="16"/>
      <c r="K48" s="16"/>
      <c r="L48" s="16"/>
      <c r="M48" s="16"/>
      <c r="N48" s="16"/>
      <c r="O48" s="16"/>
      <c r="P48" s="16"/>
      <c r="Q48" s="16"/>
      <c r="R48" s="16"/>
      <c r="S48" s="16"/>
      <c r="T48" s="16"/>
      <c r="U48" s="16"/>
      <c r="V48" s="16"/>
      <c r="W48" s="16"/>
      <c r="X48" s="16"/>
      <c r="Y48" s="16"/>
    </row>
    <row r="49" customFormat="false" ht="12" hidden="false" customHeight="true" outlineLevel="0" collapsed="false">
      <c r="B49" s="98" t="str">
        <f aca="false">IF( ISBLANK('03.Muestra'!$C38),"",'03.Muestra'!$C38)</f>
        <v/>
      </c>
      <c r="C49" s="98" t="str">
        <f aca="false">IF( ISBLANK('03.Muestra'!$E38),"",'03.Muestra'!$E38)</f>
        <v/>
      </c>
      <c r="D49" s="99" t="str">
        <f aca="false">IF(AND(B49&lt;&gt;"",C49&lt;&gt;""),"N/T","")</f>
        <v/>
      </c>
      <c r="E49" s="73" t="str">
        <f aca="false">IF(D49&lt;&gt;"",IF(AND(B49&lt;&gt;"",C49&lt;&gt;""),"","ERR"),"")</f>
        <v/>
      </c>
      <c r="F49" s="16"/>
      <c r="G49" s="16"/>
      <c r="H49" s="16"/>
      <c r="I49" s="16"/>
      <c r="J49" s="16"/>
      <c r="K49" s="16"/>
      <c r="L49" s="16"/>
      <c r="M49" s="16"/>
      <c r="N49" s="16"/>
      <c r="O49" s="16"/>
      <c r="P49" s="16"/>
      <c r="Q49" s="16"/>
      <c r="R49" s="16"/>
      <c r="S49" s="16"/>
      <c r="T49" s="16"/>
      <c r="U49" s="16"/>
      <c r="V49" s="16"/>
      <c r="W49" s="16"/>
      <c r="X49" s="16"/>
      <c r="Y49" s="16"/>
    </row>
    <row r="50" customFormat="false" ht="12" hidden="false" customHeight="true" outlineLevel="0" collapsed="false">
      <c r="B50" s="98" t="str">
        <f aca="false">IF( ISBLANK('03.Muestra'!$C39),"",'03.Muestra'!$C39)</f>
        <v/>
      </c>
      <c r="C50" s="98" t="str">
        <f aca="false">IF( ISBLANK('03.Muestra'!$E39),"",'03.Muestra'!$E39)</f>
        <v/>
      </c>
      <c r="D50" s="99" t="str">
        <f aca="false">IF(AND(B50&lt;&gt;"",C50&lt;&gt;""),"N/T","")</f>
        <v/>
      </c>
      <c r="E50" s="73" t="str">
        <f aca="false">IF(D50&lt;&gt;"",IF(AND(B50&lt;&gt;"",C50&lt;&gt;""),"","ERR"),"")</f>
        <v/>
      </c>
      <c r="F50" s="16"/>
      <c r="G50" s="16"/>
      <c r="H50" s="16"/>
      <c r="I50" s="16"/>
      <c r="J50" s="16"/>
      <c r="K50" s="16"/>
      <c r="L50" s="16"/>
      <c r="M50" s="16"/>
      <c r="N50" s="16"/>
      <c r="O50" s="16"/>
      <c r="P50" s="16"/>
      <c r="Q50" s="16"/>
      <c r="R50" s="16"/>
      <c r="S50" s="16"/>
      <c r="T50" s="16"/>
      <c r="U50" s="16"/>
      <c r="V50" s="16"/>
      <c r="W50" s="16"/>
      <c r="X50" s="16"/>
      <c r="Y50" s="16"/>
    </row>
    <row r="51" customFormat="false" ht="12" hidden="false" customHeight="true" outlineLevel="0" collapsed="false">
      <c r="B51" s="98" t="str">
        <f aca="false">IF( ISBLANK('03.Muestra'!$C40),"",'03.Muestra'!$C40)</f>
        <v/>
      </c>
      <c r="C51" s="98" t="str">
        <f aca="false">IF( ISBLANK('03.Muestra'!$E40),"",'03.Muestra'!$E40)</f>
        <v/>
      </c>
      <c r="D51" s="99" t="str">
        <f aca="false">IF(AND(B51&lt;&gt;"",C51&lt;&gt;""),"N/T","")</f>
        <v/>
      </c>
      <c r="E51" s="73" t="str">
        <f aca="false">IF(D51&lt;&gt;"",IF(AND(B51&lt;&gt;"",C51&lt;&gt;""),"","ERR"),"")</f>
        <v/>
      </c>
      <c r="F51" s="16"/>
      <c r="G51" s="16"/>
      <c r="H51" s="16"/>
      <c r="I51" s="16"/>
      <c r="J51" s="16"/>
      <c r="K51" s="16"/>
      <c r="L51" s="16"/>
      <c r="M51" s="16"/>
      <c r="N51" s="16"/>
      <c r="O51" s="16"/>
      <c r="P51" s="16"/>
      <c r="Q51" s="16"/>
      <c r="R51" s="16"/>
      <c r="S51" s="16"/>
      <c r="T51" s="16"/>
      <c r="U51" s="16"/>
      <c r="V51" s="16"/>
      <c r="W51" s="16"/>
      <c r="X51" s="16"/>
      <c r="Y51" s="16"/>
    </row>
    <row r="52" customFormat="false" ht="12" hidden="false" customHeight="true" outlineLevel="0" collapsed="false">
      <c r="B52" s="98" t="str">
        <f aca="false">IF( ISBLANK('03.Muestra'!$C41),"",'03.Muestra'!$C41)</f>
        <v/>
      </c>
      <c r="C52" s="98" t="str">
        <f aca="false">IF( ISBLANK('03.Muestra'!$E41),"",'03.Muestra'!$E41)</f>
        <v/>
      </c>
      <c r="D52" s="99" t="str">
        <f aca="false">IF(AND(B52&lt;&gt;"",C52&lt;&gt;""),"N/T","")</f>
        <v/>
      </c>
      <c r="E52" s="73" t="str">
        <f aca="false">IF(D52&lt;&gt;"",IF(AND(B52&lt;&gt;"",C52&lt;&gt;""),"","ERR"),"")</f>
        <v/>
      </c>
      <c r="F52" s="16"/>
      <c r="G52" s="16"/>
      <c r="H52" s="16"/>
      <c r="I52" s="16"/>
      <c r="J52" s="16"/>
      <c r="K52" s="16"/>
      <c r="L52" s="16"/>
      <c r="M52" s="16"/>
      <c r="N52" s="16"/>
      <c r="O52" s="16"/>
      <c r="P52" s="16"/>
      <c r="Q52" s="16"/>
      <c r="R52" s="16"/>
      <c r="S52" s="16"/>
      <c r="T52" s="16"/>
      <c r="U52" s="16"/>
      <c r="V52" s="16"/>
      <c r="W52" s="16"/>
      <c r="X52" s="16"/>
      <c r="Y52" s="16"/>
    </row>
    <row r="53" customFormat="false" ht="12" hidden="false" customHeight="true" outlineLevel="0" collapsed="false">
      <c r="B53" s="98" t="str">
        <f aca="false">IF( ISBLANK('03.Muestra'!$C42),"",'03.Muestra'!$C42)</f>
        <v/>
      </c>
      <c r="C53" s="98" t="str">
        <f aca="false">IF( ISBLANK('03.Muestra'!$E42),"",'03.Muestra'!$E42)</f>
        <v/>
      </c>
      <c r="D53" s="99" t="str">
        <f aca="false">IF(AND(B53&lt;&gt;"",C53&lt;&gt;""),"N/T","")</f>
        <v/>
      </c>
      <c r="E53" s="73" t="str">
        <f aca="false">IF(D53&lt;&gt;"",IF(AND(B53&lt;&gt;"",C53&lt;&gt;""),"","ERR"),"")</f>
        <v/>
      </c>
      <c r="F53" s="16"/>
      <c r="G53" s="16"/>
      <c r="H53" s="16"/>
      <c r="I53" s="16"/>
      <c r="J53" s="16"/>
      <c r="K53" s="16"/>
      <c r="L53" s="16"/>
      <c r="M53" s="16"/>
      <c r="N53" s="16"/>
      <c r="O53" s="16"/>
      <c r="P53" s="16"/>
      <c r="Q53" s="16"/>
      <c r="R53" s="16"/>
      <c r="S53" s="16"/>
      <c r="T53" s="16"/>
      <c r="U53" s="16"/>
      <c r="V53" s="16"/>
      <c r="W53" s="16"/>
      <c r="X53" s="16"/>
      <c r="Y53" s="16"/>
    </row>
    <row r="54" customFormat="false" ht="12" hidden="false" customHeight="true" outlineLevel="0" collapsed="false">
      <c r="B54" s="16"/>
      <c r="C54" s="16"/>
      <c r="D54" s="73"/>
      <c r="E54" s="16"/>
      <c r="F54" s="16"/>
      <c r="G54" s="16"/>
      <c r="H54" s="16"/>
      <c r="I54" s="16"/>
      <c r="J54" s="16"/>
      <c r="K54" s="16"/>
      <c r="L54" s="16"/>
      <c r="M54" s="16"/>
      <c r="N54" s="16"/>
      <c r="O54" s="16"/>
      <c r="P54" s="16"/>
      <c r="Q54" s="16"/>
      <c r="R54" s="16"/>
      <c r="S54" s="16"/>
      <c r="T54" s="16"/>
      <c r="U54" s="16"/>
      <c r="V54" s="16"/>
      <c r="W54" s="16"/>
      <c r="X54" s="16"/>
      <c r="Y54" s="16"/>
    </row>
    <row r="55" customFormat="false" ht="12" hidden="false" customHeight="true" outlineLevel="0" collapsed="false">
      <c r="B55" s="119"/>
      <c r="C55" s="16"/>
      <c r="D55" s="73"/>
      <c r="E55" s="94"/>
      <c r="F55" s="16"/>
      <c r="G55" s="16"/>
      <c r="H55" s="16"/>
      <c r="I55" s="16"/>
      <c r="J55" s="16"/>
      <c r="K55" s="16"/>
      <c r="L55" s="16"/>
      <c r="M55" s="16"/>
      <c r="N55" s="16"/>
      <c r="O55" s="16"/>
      <c r="P55" s="16"/>
      <c r="Q55" s="16"/>
      <c r="R55" s="16"/>
      <c r="S55" s="16"/>
      <c r="T55" s="16"/>
      <c r="U55" s="16"/>
      <c r="V55" s="16"/>
      <c r="W55" s="16"/>
      <c r="X55" s="16"/>
      <c r="Y55" s="16"/>
    </row>
    <row r="56" customFormat="false" ht="32.25" hidden="false" customHeight="true" outlineLevel="0" collapsed="false">
      <c r="B56" s="95" t="s">
        <v>137</v>
      </c>
      <c r="C56" s="96" t="s">
        <v>176</v>
      </c>
      <c r="D56" s="97" t="s">
        <v>147</v>
      </c>
      <c r="E56" s="110"/>
      <c r="F56" s="0"/>
      <c r="G56" s="0"/>
      <c r="H56" s="0"/>
      <c r="I56" s="0"/>
      <c r="J56" s="0"/>
      <c r="K56" s="16"/>
      <c r="L56" s="16"/>
      <c r="M56" s="16"/>
      <c r="N56" s="16"/>
      <c r="O56" s="16"/>
      <c r="P56" s="16"/>
      <c r="Q56" s="16"/>
      <c r="R56" s="16"/>
      <c r="S56" s="16"/>
      <c r="T56" s="16"/>
      <c r="U56" s="16"/>
      <c r="V56" s="16"/>
      <c r="W56" s="16"/>
      <c r="X56" s="16"/>
      <c r="Y56" s="16"/>
    </row>
    <row r="57" customFormat="false" ht="12" hidden="false" customHeight="true" outlineLevel="0" collapsed="false">
      <c r="B57" s="98" t="str">
        <f aca="false">IF( ISBLANK('03.Muestra'!$C8),"",'03.Muestra'!$C8)</f>
        <v>Servicio Canario de Salud</v>
      </c>
      <c r="C57" s="98" t="str">
        <f aca="false">IF( ISBLANK('03.Muestra'!$E8),"",'03.Muestra'!$E8)</f>
        <v>https://www3.gobiernodecanarias.org/sanidad/scs/</v>
      </c>
      <c r="D57" s="99" t="s">
        <v>138</v>
      </c>
      <c r="E57" s="73" t="str">
        <f aca="false">IF(D57&lt;&gt;"",IF(AND(B57&lt;&gt;"",C57&lt;&gt;""),"","ERR"),"")</f>
        <v/>
      </c>
      <c r="F57" s="100" t="str">
        <f aca="false" t="array" ref="F57:J57">TRANSPOSE('DATA - Oculta'!$U$9:$U$13)</f>
        <v>N/T</v>
      </c>
      <c r="G57" s="101" t="str">
        <v>N/D</v>
      </c>
      <c r="H57" s="102" t="str">
        <v>N/A</v>
      </c>
      <c r="I57" s="103" t="str">
        <v>Falla</v>
      </c>
      <c r="J57" s="104" t="str">
        <v>Pasa</v>
      </c>
      <c r="K57" s="105" t="s">
        <v>145</v>
      </c>
      <c r="L57" s="16"/>
      <c r="M57" s="16"/>
      <c r="N57" s="16"/>
      <c r="O57" s="16"/>
      <c r="P57" s="16"/>
      <c r="Q57" s="16"/>
      <c r="R57" s="16"/>
      <c r="S57" s="16"/>
      <c r="T57" s="16"/>
      <c r="U57" s="16"/>
      <c r="V57" s="16"/>
      <c r="W57" s="16"/>
      <c r="X57" s="16"/>
      <c r="Y57" s="16"/>
    </row>
    <row r="58" customFormat="false" ht="12" hidden="false" customHeight="true" outlineLevel="0" collapsed="false">
      <c r="B58" s="98" t="str">
        <f aca="false">IF( ISBLANK('03.Muestra'!$C9),"",'03.Muestra'!$C9)</f>
        <v>Profesionales</v>
      </c>
      <c r="C58" s="98" t="str">
        <f aca="false">IF( ISBLANK('03.Muestra'!$E9),"",'03.Muestra'!$E9)</f>
        <v>https://www3.gobiernodecanarias.org/sanidad/scs/tematica.jsp?idCarpeta=381a58ec-a15a-11e9-a502-d7333c007c29</v>
      </c>
      <c r="D58" s="99" t="s">
        <v>138</v>
      </c>
      <c r="E58" s="73" t="str">
        <f aca="false">IF(D58&lt;&gt;"",IF(AND(B58&lt;&gt;"",C58&lt;&gt;""),"","ERR"),"")</f>
        <v/>
      </c>
      <c r="F58" s="106" t="n">
        <f aca="true">COUNTIF($D57:INDIRECT("$D" &amp;  SUM(ROW()-1,'03.Muestra'!$D$45)-1),F57)</f>
        <v>0</v>
      </c>
      <c r="G58" s="106" t="n">
        <f aca="true">COUNTIF($D57:INDIRECT("$D" &amp;  SUM(ROW()-1,'03.Muestra'!$D$45)-1),G57)</f>
        <v>0</v>
      </c>
      <c r="H58" s="106" t="n">
        <f aca="true">COUNTIF($D57:INDIRECT("$D" &amp;  SUM(ROW()-1,'03.Muestra'!$D$45)-1),H57)</f>
        <v>0</v>
      </c>
      <c r="I58" s="106" t="n">
        <f aca="true">COUNTIF($D57:INDIRECT("$D" &amp;  SUM(ROW()-1,'03.Muestra'!$D$45)-1),I57)</f>
        <v>0</v>
      </c>
      <c r="J58" s="106" t="n">
        <f aca="true">COUNTIF($D57:INDIRECT("$D" &amp;  SUM(ROW()-1,'03.Muestra'!$D$45)-1),J57)</f>
        <v>10</v>
      </c>
      <c r="K58" s="106" t="n">
        <f aca="true">IF('03.Muestra'!$D$45=0,0,COUNTBLANK($D57:INDIRECT("$D" &amp;  SUM(ROW()-1,'03.Muestra'!$D$45)-1)))</f>
        <v>0</v>
      </c>
      <c r="L58" s="16"/>
      <c r="M58" s="16"/>
      <c r="N58" s="16"/>
      <c r="O58" s="16"/>
      <c r="P58" s="16"/>
      <c r="Q58" s="16"/>
      <c r="R58" s="16"/>
      <c r="S58" s="16"/>
      <c r="T58" s="16"/>
      <c r="U58" s="16"/>
      <c r="V58" s="16"/>
      <c r="W58" s="16"/>
      <c r="X58" s="16"/>
      <c r="Y58" s="16"/>
    </row>
    <row r="59" customFormat="false" ht="12" hidden="false" customHeight="true" outlineLevel="0" collapsed="false">
      <c r="B59" s="98" t="str">
        <f aca="false">IF( ISBLANK('03.Muestra'!$C10),"",'03.Muestra'!$C10)</f>
        <v>Vacunación frente Covid-19</v>
      </c>
      <c r="C59" s="98" t="str">
        <f aca="false">IF( ISBLANK('03.Muestra'!$E10),"",'03.Muestra'!$E10)</f>
        <v>https://www3.gobiernodecanarias.org/sanidad/scs/contenidoGenerico.jsp?idDocument=c6332147-5728-11eb-8a2c-c902a217e6a5&amp;idCarpeta=e01092c2-7d66-11ea-871d-cb574c2473a4</v>
      </c>
      <c r="D59" s="99" t="s">
        <v>138</v>
      </c>
      <c r="E59" s="73" t="str">
        <f aca="false">IF(D59&lt;&gt;"",IF(AND(B59&lt;&gt;"",C59&lt;&gt;""),"","ERR"),"")</f>
        <v/>
      </c>
      <c r="F59" s="0"/>
      <c r="G59" s="16"/>
      <c r="H59" s="16"/>
      <c r="I59" s="16"/>
      <c r="J59" s="16"/>
      <c r="K59" s="16"/>
      <c r="L59" s="16"/>
      <c r="M59" s="16"/>
      <c r="N59" s="16"/>
      <c r="O59" s="16"/>
      <c r="P59" s="16"/>
      <c r="Q59" s="16"/>
      <c r="R59" s="16"/>
      <c r="S59" s="16"/>
      <c r="T59" s="16"/>
      <c r="U59" s="16"/>
      <c r="V59" s="16"/>
      <c r="W59" s="16"/>
      <c r="X59" s="16"/>
      <c r="Y59" s="16"/>
    </row>
    <row r="60" customFormat="false" ht="12" hidden="false" customHeight="true" outlineLevel="0" collapsed="false">
      <c r="B60" s="98" t="str">
        <f aca="false">IF( ISBLANK('03.Muestra'!$C11),"",'03.Muestra'!$C11)</f>
        <v>SCS-Registro de centros</v>
      </c>
      <c r="C60" s="98" t="str">
        <f aca="false">IF( ISBLANK('03.Muestra'!$E11),"",'03.Muestra'!$E11)</f>
        <v>https://www3.gobiernodecanarias.org/sanidad/scs/RegistroCentros/DoLoad</v>
      </c>
      <c r="D60" s="99" t="s">
        <v>138</v>
      </c>
      <c r="E60" s="73" t="str">
        <f aca="false">IF(D60&lt;&gt;"",IF(AND(B60&lt;&gt;"",C60&lt;&gt;""),"","ERR"),"")</f>
        <v/>
      </c>
      <c r="F60" s="0"/>
      <c r="G60" s="16"/>
      <c r="H60" s="16"/>
      <c r="I60" s="16"/>
      <c r="J60" s="16"/>
      <c r="K60" s="16"/>
      <c r="L60" s="16"/>
      <c r="M60" s="16"/>
      <c r="N60" s="16"/>
      <c r="O60" s="16"/>
      <c r="P60" s="16"/>
      <c r="Q60" s="16"/>
      <c r="R60" s="16"/>
      <c r="S60" s="16"/>
      <c r="T60" s="16"/>
      <c r="U60" s="16"/>
      <c r="V60" s="16"/>
      <c r="W60" s="16"/>
      <c r="X60" s="16"/>
      <c r="Y60" s="16"/>
    </row>
    <row r="61" customFormat="false" ht="12" hidden="false" customHeight="true" outlineLevel="0" collapsed="false">
      <c r="B61" s="98" t="str">
        <f aca="false">IF( ISBLANK('03.Muestra'!$C12),"",'03.Muestra'!$C12)</f>
        <v>MiAutoTestCovid</v>
      </c>
      <c r="C61" s="98" t="str">
        <f aca="false">IF( ISBLANK('03.Muestra'!$E12),"",'03.Muestra'!$E12)</f>
        <v>https://www3.gobiernodecanarias.org/sanidad/scs/Miautotestcovid/</v>
      </c>
      <c r="D61" s="99" t="s">
        <v>138</v>
      </c>
      <c r="E61" s="73" t="str">
        <f aca="false">IF(D61&lt;&gt;"",IF(AND(B61&lt;&gt;"",C61&lt;&gt;""),"","ERR"),"")</f>
        <v/>
      </c>
      <c r="F61" s="0"/>
      <c r="G61" s="16"/>
      <c r="H61" s="16"/>
      <c r="I61" s="16"/>
      <c r="J61" s="16"/>
      <c r="K61" s="16"/>
      <c r="L61" s="16"/>
      <c r="M61" s="16"/>
      <c r="N61" s="16"/>
      <c r="O61" s="16"/>
      <c r="P61" s="16"/>
      <c r="Q61" s="16"/>
      <c r="R61" s="16"/>
      <c r="S61" s="16"/>
      <c r="T61" s="16"/>
      <c r="U61" s="16"/>
      <c r="V61" s="16"/>
      <c r="W61" s="16"/>
      <c r="X61" s="16"/>
      <c r="Y61" s="16"/>
    </row>
    <row r="62" customFormat="false" ht="12" hidden="false" customHeight="true" outlineLevel="0" collapsed="false">
      <c r="B62" s="98" t="str">
        <f aca="false">IF( ISBLANK('03.Muestra'!$C13),"",'03.Muestra'!$C13)</f>
        <v>Informes epidemiológicos</v>
      </c>
      <c r="C62" s="98" t="str">
        <f aca="false">IF( ISBLANK('03.Muestra'!$E13),"",'03.Muestra'!$E13)</f>
        <v>https://www3.gobiernodecanarias.org/sanidad/scs/contenidoGenerico.jsp?idDocument=83670f95-f738-11ea-8b38-0997195c2925&amp;idCarpeta=e01092c2-7d66-11ea-871d-cb574c2473a4</v>
      </c>
      <c r="D62" s="99" t="s">
        <v>138</v>
      </c>
      <c r="E62" s="73" t="str">
        <f aca="false">IF(D62&lt;&gt;"",IF(AND(B62&lt;&gt;"",C62&lt;&gt;""),"","ERR"),"")</f>
        <v/>
      </c>
      <c r="F62" s="0"/>
      <c r="G62" s="16"/>
      <c r="H62" s="16"/>
      <c r="I62" s="16"/>
      <c r="J62" s="16"/>
      <c r="K62" s="16"/>
      <c r="L62" s="16"/>
      <c r="M62" s="16"/>
      <c r="N62" s="16"/>
      <c r="O62" s="16"/>
      <c r="P62" s="16"/>
      <c r="Q62" s="16"/>
      <c r="R62" s="16"/>
      <c r="S62" s="16"/>
      <c r="T62" s="16"/>
      <c r="U62" s="16"/>
      <c r="V62" s="16"/>
      <c r="W62" s="16"/>
      <c r="X62" s="16"/>
      <c r="Y62" s="16"/>
    </row>
    <row r="63" customFormat="false" ht="12" hidden="false" customHeight="true" outlineLevel="0" collapsed="false">
      <c r="B63" s="98" t="str">
        <f aca="false">IF( ISBLANK('03.Muestra'!$C14),"",'03.Muestra'!$C14)</f>
        <v>Mapa Sanitario</v>
      </c>
      <c r="C63" s="98" t="str">
        <f aca="false">IF( ISBLANK('03.Muestra'!$E14),"",'03.Muestra'!$E14)</f>
        <v>https://www3.gobiernodecanarias.org/sanidad/scs/mapa.jsp?idDocument=f1272534-b1e0-11e0-8086-e35e241032d3&amp;idCarpeta=75cf3520-ab2b-11dd-970d-d73a0633ac17</v>
      </c>
      <c r="D63" s="99" t="s">
        <v>138</v>
      </c>
      <c r="E63" s="73" t="str">
        <f aca="false">IF(D63&lt;&gt;"",IF(AND(B63&lt;&gt;"",C63&lt;&gt;""),"","ERR"),"")</f>
        <v/>
      </c>
      <c r="F63" s="16"/>
      <c r="G63" s="16"/>
      <c r="H63" s="16"/>
      <c r="I63" s="16"/>
      <c r="J63" s="16"/>
      <c r="K63" s="16"/>
      <c r="L63" s="16"/>
      <c r="M63" s="16"/>
      <c r="N63" s="16"/>
      <c r="O63" s="16"/>
      <c r="P63" s="16"/>
      <c r="Q63" s="16"/>
      <c r="R63" s="16"/>
      <c r="S63" s="16"/>
      <c r="T63" s="16"/>
      <c r="U63" s="16"/>
      <c r="V63" s="16"/>
      <c r="W63" s="16"/>
      <c r="X63" s="16"/>
      <c r="Y63" s="16"/>
    </row>
    <row r="64" customFormat="false" ht="12" hidden="false" customHeight="true" outlineLevel="0" collapsed="false">
      <c r="B64" s="98" t="str">
        <f aca="false">IF( ISBLANK('03.Muestra'!$C15),"",'03.Muestra'!$C15)</f>
        <v>gaptfformacion</v>
      </c>
      <c r="C64" s="98" t="str">
        <f aca="false">IF( ISBLANK('03.Muestra'!$E15),"",'03.Muestra'!$E15)</f>
        <v>https://www3.gobiernodecanarias.org/scs/gaptfformacion/</v>
      </c>
      <c r="D64" s="99" t="s">
        <v>138</v>
      </c>
      <c r="E64" s="73" t="str">
        <f aca="false">IF(D64&lt;&gt;"",IF(AND(B64&lt;&gt;"",C64&lt;&gt;""),"","ERR"),"")</f>
        <v/>
      </c>
      <c r="F64" s="16"/>
      <c r="G64" s="16"/>
      <c r="H64" s="16"/>
      <c r="I64" s="16"/>
      <c r="J64" s="16"/>
      <c r="K64" s="16"/>
      <c r="L64" s="16"/>
      <c r="M64" s="16"/>
      <c r="N64" s="16"/>
      <c r="O64" s="16"/>
      <c r="P64" s="16"/>
      <c r="Q64" s="16"/>
      <c r="R64" s="16"/>
      <c r="S64" s="16"/>
      <c r="T64" s="16"/>
      <c r="U64" s="16"/>
      <c r="V64" s="16"/>
      <c r="W64" s="16"/>
      <c r="X64" s="16"/>
      <c r="Y64" s="16"/>
    </row>
    <row r="65" customFormat="false" ht="12" hidden="false" customHeight="true" outlineLevel="0" collapsed="false">
      <c r="B65" s="98" t="str">
        <f aca="false">IF( ISBLANK('03.Muestra'!$C16),"",'03.Muestra'!$C16)</f>
        <v>Tarjeta Sanitaria</v>
      </c>
      <c r="C65" s="98" t="str">
        <f aca="false">IF( ISBLANK('03.Muestra'!$E16),"",'03.Muestra'!$E16)</f>
        <v>https://www3.gobiernodecanarias.org/sanidad/scs/contenidoGenerico.jsp?idDocument=9090ca1f-a9bb-11de-ae50-15aa3b9230b7&amp;idCarpeta=ae273cd1-b385-11e9-82f7-8d5cff9227e6</v>
      </c>
      <c r="D65" s="99" t="s">
        <v>138</v>
      </c>
      <c r="E65" s="73" t="str">
        <f aca="false">IF(D65&lt;&gt;"",IF(AND(B65&lt;&gt;"",C65&lt;&gt;""),"","ERR"),"")</f>
        <v/>
      </c>
      <c r="F65" s="16"/>
      <c r="G65" s="16"/>
      <c r="H65" s="16"/>
      <c r="I65" s="16"/>
      <c r="J65" s="16"/>
      <c r="K65" s="16"/>
      <c r="L65" s="16"/>
      <c r="M65" s="16"/>
      <c r="N65" s="16"/>
      <c r="O65" s="16"/>
      <c r="P65" s="16"/>
      <c r="Q65" s="16"/>
      <c r="R65" s="16"/>
      <c r="S65" s="16"/>
      <c r="T65" s="16"/>
      <c r="U65" s="16"/>
      <c r="V65" s="16"/>
      <c r="W65" s="16"/>
      <c r="X65" s="16"/>
      <c r="Y65" s="16"/>
    </row>
    <row r="66" customFormat="false" ht="12" hidden="false" customHeight="true" outlineLevel="0" collapsed="false">
      <c r="B66" s="98" t="str">
        <f aca="false">IF( ISBLANK('03.Muestra'!$C17),"",'03.Muestra'!$C17)</f>
        <v>Mapa Playas</v>
      </c>
      <c r="C66" s="98" t="str">
        <f aca="false">IF( ISBLANK('03.Muestra'!$E17),"",'03.Muestra'!$E17)</f>
        <v>https://www3.gobiernodecanarias.org/sanidad/scs/mapa.jsp?idDocument=0200b78a-a2fa-11e0-9610-f1717f4d08a3&amp;idCarpeta=75cf3520-ab2b-11dd-970d-d73a0633ac17</v>
      </c>
      <c r="D66" s="99" t="s">
        <v>138</v>
      </c>
      <c r="E66" s="73" t="str">
        <f aca="false">IF(D66&lt;&gt;"",IF(AND(B66&lt;&gt;"",C66&lt;&gt;""),"","ERR"),"")</f>
        <v/>
      </c>
      <c r="F66" s="16"/>
      <c r="G66" s="16"/>
      <c r="H66" s="16"/>
      <c r="I66" s="16"/>
      <c r="J66" s="16"/>
      <c r="K66" s="16"/>
      <c r="L66" s="16"/>
      <c r="M66" s="16"/>
      <c r="N66" s="16"/>
      <c r="O66" s="16"/>
      <c r="P66" s="16"/>
      <c r="Q66" s="16"/>
      <c r="R66" s="16"/>
      <c r="S66" s="16"/>
      <c r="T66" s="16"/>
      <c r="U66" s="16"/>
      <c r="V66" s="16"/>
      <c r="W66" s="16"/>
      <c r="X66" s="16"/>
      <c r="Y66" s="16"/>
    </row>
    <row r="67" customFormat="false" ht="12" hidden="false" customHeight="true" outlineLevel="0" collapsed="false">
      <c r="B67" s="98" t="str">
        <f aca="false">IF( ISBLANK('03.Muestra'!$C18),"",'03.Muestra'!$C18)</f>
        <v/>
      </c>
      <c r="C67" s="98" t="str">
        <f aca="false">IF( ISBLANK('03.Muestra'!$E18),"",'03.Muestra'!$E18)</f>
        <v/>
      </c>
      <c r="D67" s="99" t="str">
        <f aca="false">IF(AND(B67&lt;&gt;"",C67&lt;&gt;""),"N/T","")</f>
        <v/>
      </c>
      <c r="E67" s="73" t="str">
        <f aca="false">IF(D67&lt;&gt;"",IF(AND(B67&lt;&gt;"",C67&lt;&gt;""),"","ERR"),"")</f>
        <v/>
      </c>
      <c r="F67" s="16"/>
      <c r="G67" s="16"/>
      <c r="H67" s="16"/>
      <c r="I67" s="16"/>
      <c r="J67" s="16"/>
      <c r="K67" s="16"/>
      <c r="L67" s="16"/>
      <c r="M67" s="16"/>
      <c r="N67" s="16"/>
      <c r="O67" s="16"/>
      <c r="P67" s="16"/>
      <c r="Q67" s="16"/>
      <c r="R67" s="16"/>
      <c r="S67" s="16"/>
      <c r="T67" s="16"/>
      <c r="U67" s="16"/>
      <c r="V67" s="16"/>
      <c r="W67" s="16"/>
      <c r="X67" s="16"/>
      <c r="Y67" s="16"/>
    </row>
    <row r="68" customFormat="false" ht="12" hidden="false" customHeight="true" outlineLevel="0" collapsed="false">
      <c r="B68" s="98" t="str">
        <f aca="false">IF( ISBLANK('03.Muestra'!$C19),"",'03.Muestra'!$C19)</f>
        <v/>
      </c>
      <c r="C68" s="98" t="str">
        <f aca="false">IF( ISBLANK('03.Muestra'!$E19),"",'03.Muestra'!$E19)</f>
        <v/>
      </c>
      <c r="D68" s="99" t="str">
        <f aca="false">IF(AND(B68&lt;&gt;"",C68&lt;&gt;""),"N/T","")</f>
        <v/>
      </c>
      <c r="E68" s="73" t="str">
        <f aca="false">IF(D68&lt;&gt;"",IF(AND(B68&lt;&gt;"",C68&lt;&gt;""),"","ERR"),"")</f>
        <v/>
      </c>
      <c r="F68" s="16"/>
      <c r="G68" s="16"/>
      <c r="H68" s="16"/>
      <c r="I68" s="16"/>
      <c r="J68" s="16"/>
      <c r="K68" s="16"/>
      <c r="L68" s="16"/>
      <c r="M68" s="16"/>
      <c r="N68" s="16"/>
      <c r="O68" s="16"/>
      <c r="P68" s="16"/>
      <c r="Q68" s="16"/>
      <c r="R68" s="16"/>
      <c r="S68" s="16"/>
      <c r="T68" s="16"/>
      <c r="U68" s="16"/>
      <c r="V68" s="16"/>
      <c r="W68" s="16"/>
      <c r="X68" s="16"/>
      <c r="Y68" s="16"/>
    </row>
    <row r="69" customFormat="false" ht="12" hidden="false" customHeight="true" outlineLevel="0" collapsed="false">
      <c r="B69" s="98" t="str">
        <f aca="false">IF( ISBLANK('03.Muestra'!$C20),"",'03.Muestra'!$C20)</f>
        <v/>
      </c>
      <c r="C69" s="98" t="str">
        <f aca="false">IF( ISBLANK('03.Muestra'!$E20),"",'03.Muestra'!$E20)</f>
        <v/>
      </c>
      <c r="D69" s="99" t="str">
        <f aca="false">IF(AND(B69&lt;&gt;"",C69&lt;&gt;""),"N/T","")</f>
        <v/>
      </c>
      <c r="E69" s="73" t="str">
        <f aca="false">IF(D69&lt;&gt;"",IF(AND(B69&lt;&gt;"",C69&lt;&gt;""),"","ERR"),"")</f>
        <v/>
      </c>
      <c r="F69" s="16"/>
      <c r="G69" s="16"/>
      <c r="H69" s="16"/>
      <c r="I69" s="16"/>
      <c r="J69" s="16"/>
      <c r="K69" s="16"/>
      <c r="L69" s="16"/>
      <c r="M69" s="0"/>
      <c r="N69" s="0"/>
      <c r="O69" s="0"/>
      <c r="P69" s="0"/>
      <c r="Q69" s="16"/>
      <c r="R69" s="16"/>
      <c r="S69" s="16"/>
      <c r="T69" s="16"/>
      <c r="U69" s="16"/>
      <c r="V69" s="16"/>
      <c r="W69" s="16"/>
      <c r="X69" s="16"/>
      <c r="Y69" s="16"/>
    </row>
    <row r="70" customFormat="false" ht="12" hidden="false" customHeight="true" outlineLevel="0" collapsed="false">
      <c r="B70" s="98" t="str">
        <f aca="false">IF( ISBLANK('03.Muestra'!$C21),"",'03.Muestra'!$C21)</f>
        <v/>
      </c>
      <c r="C70" s="98" t="str">
        <f aca="false">IF( ISBLANK('03.Muestra'!$E21),"",'03.Muestra'!$E21)</f>
        <v/>
      </c>
      <c r="D70" s="99" t="str">
        <f aca="false">IF(AND(B70&lt;&gt;"",C70&lt;&gt;""),"N/T","")</f>
        <v/>
      </c>
      <c r="E70" s="73" t="str">
        <f aca="false">IF(D70&lt;&gt;"",IF(AND(B70&lt;&gt;"",C70&lt;&gt;""),"","ERR"),"")</f>
        <v/>
      </c>
      <c r="F70" s="16"/>
      <c r="G70" s="16"/>
      <c r="H70" s="16"/>
      <c r="I70" s="16"/>
      <c r="J70" s="16"/>
      <c r="K70" s="16"/>
      <c r="L70" s="16"/>
      <c r="M70" s="0"/>
      <c r="N70" s="0"/>
      <c r="O70" s="0"/>
      <c r="P70" s="0"/>
      <c r="Q70" s="16"/>
      <c r="R70" s="16"/>
      <c r="S70" s="16"/>
      <c r="T70" s="16"/>
      <c r="U70" s="16"/>
      <c r="V70" s="16"/>
      <c r="W70" s="16"/>
      <c r="X70" s="16"/>
      <c r="Y70" s="16"/>
    </row>
    <row r="71" customFormat="false" ht="12" hidden="false" customHeight="true" outlineLevel="0" collapsed="false">
      <c r="B71" s="98" t="str">
        <f aca="false">IF( ISBLANK('03.Muestra'!$C22),"",'03.Muestra'!$C22)</f>
        <v/>
      </c>
      <c r="C71" s="98" t="str">
        <f aca="false">IF( ISBLANK('03.Muestra'!$E22),"",'03.Muestra'!$E22)</f>
        <v/>
      </c>
      <c r="D71" s="99" t="str">
        <f aca="false">IF(AND(B71&lt;&gt;"",C71&lt;&gt;""),"N/T","")</f>
        <v/>
      </c>
      <c r="E71" s="73" t="str">
        <f aca="false">IF(D71&lt;&gt;"",IF(AND(B71&lt;&gt;"",C71&lt;&gt;""),"","ERR"),"")</f>
        <v/>
      </c>
      <c r="F71" s="16"/>
      <c r="G71" s="16"/>
      <c r="H71" s="16"/>
      <c r="I71" s="16"/>
      <c r="J71" s="16"/>
      <c r="K71" s="16"/>
      <c r="L71" s="16"/>
      <c r="M71" s="0"/>
      <c r="N71" s="0"/>
      <c r="O71" s="0"/>
      <c r="P71" s="0"/>
      <c r="Q71" s="16"/>
      <c r="R71" s="16"/>
      <c r="S71" s="16"/>
      <c r="T71" s="16"/>
      <c r="U71" s="16"/>
      <c r="V71" s="16"/>
      <c r="W71" s="16"/>
      <c r="X71" s="16"/>
      <c r="Y71" s="16"/>
    </row>
    <row r="72" customFormat="false" ht="12" hidden="false" customHeight="true" outlineLevel="0" collapsed="false">
      <c r="B72" s="98" t="str">
        <f aca="false">IF( ISBLANK('03.Muestra'!$C23),"",'03.Muestra'!$C23)</f>
        <v/>
      </c>
      <c r="C72" s="98" t="str">
        <f aca="false">IF( ISBLANK('03.Muestra'!$E23),"",'03.Muestra'!$E23)</f>
        <v/>
      </c>
      <c r="D72" s="99" t="str">
        <f aca="false">IF(AND(B72&lt;&gt;"",C72&lt;&gt;""),"N/T","")</f>
        <v/>
      </c>
      <c r="E72" s="73" t="str">
        <f aca="false">IF(D72&lt;&gt;"",IF(AND(B72&lt;&gt;"",C72&lt;&gt;""),"","ERR"),"")</f>
        <v/>
      </c>
      <c r="F72" s="16"/>
      <c r="G72" s="16"/>
      <c r="H72" s="16"/>
      <c r="I72" s="16"/>
      <c r="J72" s="16"/>
      <c r="K72" s="16"/>
      <c r="L72" s="16"/>
      <c r="M72" s="0"/>
      <c r="N72" s="0"/>
      <c r="O72" s="0"/>
      <c r="P72" s="0"/>
      <c r="Q72" s="16"/>
      <c r="R72" s="16"/>
      <c r="S72" s="16"/>
      <c r="T72" s="16"/>
      <c r="U72" s="16"/>
      <c r="V72" s="16"/>
      <c r="W72" s="16"/>
      <c r="X72" s="16"/>
      <c r="Y72" s="16"/>
    </row>
    <row r="73" customFormat="false" ht="12" hidden="false" customHeight="true" outlineLevel="0" collapsed="false">
      <c r="B73" s="98" t="str">
        <f aca="false">IF( ISBLANK('03.Muestra'!$C24),"",'03.Muestra'!$C24)</f>
        <v/>
      </c>
      <c r="C73" s="98" t="str">
        <f aca="false">IF( ISBLANK('03.Muestra'!$E24),"",'03.Muestra'!$E24)</f>
        <v/>
      </c>
      <c r="D73" s="99" t="str">
        <f aca="false">IF(AND(B73&lt;&gt;"",C73&lt;&gt;""),"N/T","")</f>
        <v/>
      </c>
      <c r="E73" s="73" t="str">
        <f aca="false">IF(D73&lt;&gt;"",IF(AND(B73&lt;&gt;"",C73&lt;&gt;""),"","ERR"),"")</f>
        <v/>
      </c>
      <c r="F73" s="16"/>
      <c r="G73" s="16"/>
      <c r="H73" s="16"/>
      <c r="I73" s="16"/>
      <c r="J73" s="16"/>
      <c r="K73" s="16"/>
      <c r="L73" s="16"/>
      <c r="M73" s="0"/>
      <c r="N73" s="0"/>
      <c r="O73" s="0"/>
      <c r="P73" s="0"/>
      <c r="Q73" s="16"/>
      <c r="R73" s="16"/>
      <c r="S73" s="16"/>
      <c r="T73" s="16"/>
      <c r="U73" s="16"/>
      <c r="V73" s="16"/>
      <c r="W73" s="16"/>
      <c r="X73" s="16"/>
      <c r="Y73" s="16"/>
    </row>
    <row r="74" customFormat="false" ht="12" hidden="false" customHeight="true" outlineLevel="0" collapsed="false">
      <c r="B74" s="98" t="str">
        <f aca="false">IF( ISBLANK('03.Muestra'!$C25),"",'03.Muestra'!$C25)</f>
        <v/>
      </c>
      <c r="C74" s="98" t="str">
        <f aca="false">IF( ISBLANK('03.Muestra'!$E25),"",'03.Muestra'!$E25)</f>
        <v/>
      </c>
      <c r="D74" s="99" t="str">
        <f aca="false">IF(AND(B74&lt;&gt;"",C74&lt;&gt;""),"N/T","")</f>
        <v/>
      </c>
      <c r="E74" s="73" t="str">
        <f aca="false">IF(D74&lt;&gt;"",IF(AND(B74&lt;&gt;"",C74&lt;&gt;""),"","ERR"),"")</f>
        <v/>
      </c>
      <c r="F74" s="16"/>
      <c r="G74" s="16"/>
      <c r="H74" s="16"/>
      <c r="I74" s="16"/>
      <c r="J74" s="16"/>
      <c r="K74" s="16"/>
      <c r="L74" s="16"/>
      <c r="M74" s="0"/>
      <c r="N74" s="0"/>
      <c r="O74" s="0"/>
      <c r="P74" s="0"/>
      <c r="Q74" s="16"/>
      <c r="R74" s="16"/>
      <c r="S74" s="16"/>
      <c r="T74" s="16"/>
      <c r="U74" s="16"/>
      <c r="V74" s="16"/>
      <c r="W74" s="16"/>
      <c r="X74" s="16"/>
      <c r="Y74" s="16"/>
    </row>
    <row r="75" customFormat="false" ht="12" hidden="false" customHeight="true" outlineLevel="0" collapsed="false">
      <c r="B75" s="98" t="str">
        <f aca="false">IF( ISBLANK('03.Muestra'!$C26),"",'03.Muestra'!$C26)</f>
        <v/>
      </c>
      <c r="C75" s="98" t="str">
        <f aca="false">IF( ISBLANK('03.Muestra'!$E26),"",'03.Muestra'!$E26)</f>
        <v/>
      </c>
      <c r="D75" s="99" t="str">
        <f aca="false">IF(AND(B75&lt;&gt;"",C75&lt;&gt;""),"N/T","")</f>
        <v/>
      </c>
      <c r="E75" s="73" t="str">
        <f aca="false">IF(D75&lt;&gt;"",IF(AND(B75&lt;&gt;"",C75&lt;&gt;""),"","ERR"),"")</f>
        <v/>
      </c>
      <c r="F75" s="16"/>
      <c r="G75" s="16"/>
      <c r="H75" s="16"/>
      <c r="I75" s="16"/>
      <c r="J75" s="16"/>
      <c r="K75" s="16"/>
      <c r="L75" s="16"/>
      <c r="M75" s="0"/>
      <c r="N75" s="0"/>
      <c r="O75" s="0"/>
      <c r="P75" s="0"/>
      <c r="Q75" s="16"/>
      <c r="R75" s="16"/>
      <c r="S75" s="16"/>
      <c r="T75" s="16"/>
      <c r="U75" s="16"/>
      <c r="V75" s="16"/>
      <c r="W75" s="16"/>
      <c r="X75" s="16"/>
      <c r="Y75" s="16"/>
    </row>
    <row r="76" customFormat="false" ht="12" hidden="false" customHeight="true" outlineLevel="0" collapsed="false">
      <c r="B76" s="98" t="str">
        <f aca="false">IF( ISBLANK('03.Muestra'!$C27),"",'03.Muestra'!$C27)</f>
        <v/>
      </c>
      <c r="C76" s="98" t="str">
        <f aca="false">IF( ISBLANK('03.Muestra'!$E27),"",'03.Muestra'!$E27)</f>
        <v/>
      </c>
      <c r="D76" s="99" t="str">
        <f aca="false">IF(AND(B76&lt;&gt;"",C76&lt;&gt;""),"N/T","")</f>
        <v/>
      </c>
      <c r="E76" s="73" t="str">
        <f aca="false">IF(D76&lt;&gt;"",IF(AND(B76&lt;&gt;"",C76&lt;&gt;""),"","ERR"),"")</f>
        <v/>
      </c>
      <c r="F76" s="16"/>
      <c r="G76" s="16"/>
      <c r="H76" s="16"/>
      <c r="I76" s="16"/>
      <c r="J76" s="16"/>
      <c r="K76" s="16"/>
      <c r="L76" s="16"/>
      <c r="M76" s="0"/>
      <c r="N76" s="0"/>
      <c r="O76" s="0"/>
      <c r="P76" s="0"/>
      <c r="Q76" s="16"/>
      <c r="R76" s="16"/>
      <c r="S76" s="16"/>
      <c r="T76" s="16"/>
      <c r="U76" s="16"/>
      <c r="V76" s="16"/>
      <c r="W76" s="16"/>
      <c r="X76" s="16"/>
      <c r="Y76" s="16"/>
    </row>
    <row r="77" customFormat="false" ht="12" hidden="false" customHeight="true" outlineLevel="0" collapsed="false">
      <c r="B77" s="98" t="str">
        <f aca="false">IF( ISBLANK('03.Muestra'!$C28),"",'03.Muestra'!$C28)</f>
        <v/>
      </c>
      <c r="C77" s="98" t="str">
        <f aca="false">IF( ISBLANK('03.Muestra'!$E28),"",'03.Muestra'!$E28)</f>
        <v/>
      </c>
      <c r="D77" s="99" t="str">
        <f aca="false">IF(AND(B77&lt;&gt;"",C77&lt;&gt;""),"N/T","")</f>
        <v/>
      </c>
      <c r="E77" s="73" t="str">
        <f aca="false">IF(D77&lt;&gt;"",IF(AND(B77&lt;&gt;"",C77&lt;&gt;""),"","ERR"),"")</f>
        <v/>
      </c>
      <c r="F77" s="16"/>
      <c r="G77" s="16"/>
      <c r="H77" s="16"/>
      <c r="I77" s="16"/>
      <c r="J77" s="16"/>
      <c r="K77" s="16"/>
      <c r="L77" s="16"/>
      <c r="M77" s="0"/>
      <c r="N77" s="0"/>
      <c r="O77" s="0"/>
      <c r="P77" s="0"/>
      <c r="Q77" s="16"/>
      <c r="R77" s="16"/>
      <c r="S77" s="16"/>
      <c r="T77" s="16"/>
      <c r="U77" s="16"/>
      <c r="V77" s="16"/>
      <c r="W77" s="16"/>
      <c r="X77" s="16"/>
      <c r="Y77" s="16"/>
    </row>
    <row r="78" customFormat="false" ht="12" hidden="false" customHeight="true" outlineLevel="0" collapsed="false">
      <c r="B78" s="98" t="str">
        <f aca="false">IF( ISBLANK('03.Muestra'!$C29),"",'03.Muestra'!$C29)</f>
        <v/>
      </c>
      <c r="C78" s="98" t="str">
        <f aca="false">IF( ISBLANK('03.Muestra'!$E29),"",'03.Muestra'!$E29)</f>
        <v/>
      </c>
      <c r="D78" s="99" t="str">
        <f aca="false">IF(AND(B78&lt;&gt;"",C78&lt;&gt;""),"N/T","")</f>
        <v/>
      </c>
      <c r="E78" s="73" t="str">
        <f aca="false">IF(D78&lt;&gt;"",IF(AND(B78&lt;&gt;"",C78&lt;&gt;""),"","ERR"),"")</f>
        <v/>
      </c>
      <c r="F78" s="16"/>
      <c r="G78" s="16"/>
      <c r="H78" s="16"/>
      <c r="I78" s="16"/>
      <c r="J78" s="16"/>
      <c r="K78" s="16"/>
      <c r="L78" s="16"/>
      <c r="M78" s="0"/>
      <c r="N78" s="0"/>
      <c r="O78" s="0"/>
      <c r="P78" s="0"/>
      <c r="Q78" s="16"/>
      <c r="R78" s="16"/>
      <c r="S78" s="16"/>
      <c r="T78" s="16"/>
      <c r="U78" s="16"/>
      <c r="V78" s="16"/>
      <c r="W78" s="16"/>
      <c r="X78" s="16"/>
      <c r="Y78" s="16"/>
    </row>
    <row r="79" customFormat="false" ht="12" hidden="false" customHeight="true" outlineLevel="0" collapsed="false">
      <c r="B79" s="98" t="str">
        <f aca="false">IF( ISBLANK('03.Muestra'!$C30),"",'03.Muestra'!$C30)</f>
        <v/>
      </c>
      <c r="C79" s="98" t="str">
        <f aca="false">IF( ISBLANK('03.Muestra'!$E30),"",'03.Muestra'!$E30)</f>
        <v/>
      </c>
      <c r="D79" s="99" t="str">
        <f aca="false">IF(AND(B79&lt;&gt;"",C79&lt;&gt;""),"N/T","")</f>
        <v/>
      </c>
      <c r="E79" s="73" t="str">
        <f aca="false">IF(D79&lt;&gt;"",IF(AND(B79&lt;&gt;"",C79&lt;&gt;""),"","ERR"),"")</f>
        <v/>
      </c>
      <c r="F79" s="16"/>
      <c r="G79" s="16"/>
      <c r="H79" s="16"/>
      <c r="I79" s="16"/>
      <c r="J79" s="16"/>
      <c r="K79" s="16"/>
      <c r="L79" s="16"/>
      <c r="M79" s="0"/>
      <c r="N79" s="0"/>
      <c r="O79" s="0"/>
      <c r="P79" s="0"/>
      <c r="Q79" s="16"/>
      <c r="R79" s="16"/>
      <c r="S79" s="16"/>
      <c r="T79" s="16"/>
      <c r="U79" s="16"/>
      <c r="V79" s="16"/>
      <c r="W79" s="16"/>
      <c r="X79" s="16"/>
      <c r="Y79" s="16"/>
    </row>
    <row r="80" customFormat="false" ht="12" hidden="false" customHeight="true" outlineLevel="0" collapsed="false">
      <c r="B80" s="98" t="str">
        <f aca="false">IF( ISBLANK('03.Muestra'!$C31),"",'03.Muestra'!$C31)</f>
        <v/>
      </c>
      <c r="C80" s="98" t="str">
        <f aca="false">IF( ISBLANK('03.Muestra'!$E31),"",'03.Muestra'!$E31)</f>
        <v/>
      </c>
      <c r="D80" s="99" t="str">
        <f aca="false">IF(AND(B80&lt;&gt;"",C80&lt;&gt;""),"N/T","")</f>
        <v/>
      </c>
      <c r="E80" s="73" t="str">
        <f aca="false">IF(D80&lt;&gt;"",IF(AND(B80&lt;&gt;"",C80&lt;&gt;""),"","ERR"),"")</f>
        <v/>
      </c>
      <c r="F80" s="16"/>
      <c r="G80" s="16"/>
      <c r="H80" s="16"/>
      <c r="I80" s="16"/>
      <c r="J80" s="16"/>
      <c r="K80" s="16"/>
      <c r="L80" s="16"/>
      <c r="M80" s="16"/>
      <c r="N80" s="16"/>
      <c r="O80" s="16"/>
      <c r="P80" s="16"/>
      <c r="Q80" s="16"/>
      <c r="R80" s="16"/>
      <c r="S80" s="16"/>
      <c r="T80" s="16"/>
      <c r="U80" s="16"/>
      <c r="V80" s="16"/>
      <c r="W80" s="16"/>
      <c r="X80" s="16"/>
      <c r="Y80" s="16"/>
    </row>
    <row r="81" customFormat="false" ht="12" hidden="false" customHeight="true" outlineLevel="0" collapsed="false">
      <c r="B81" s="98" t="str">
        <f aca="false">IF( ISBLANK('03.Muestra'!$C32),"",'03.Muestra'!$C32)</f>
        <v/>
      </c>
      <c r="C81" s="98" t="str">
        <f aca="false">IF( ISBLANK('03.Muestra'!$E32),"",'03.Muestra'!$E32)</f>
        <v/>
      </c>
      <c r="D81" s="99" t="str">
        <f aca="false">IF(AND(B81&lt;&gt;"",C81&lt;&gt;""),"N/T","")</f>
        <v/>
      </c>
      <c r="E81" s="73" t="str">
        <f aca="false">IF(D81&lt;&gt;"",IF(AND(B81&lt;&gt;"",C81&lt;&gt;""),"","ERR"),"")</f>
        <v/>
      </c>
      <c r="F81" s="16"/>
      <c r="G81" s="16"/>
      <c r="H81" s="16"/>
      <c r="I81" s="16"/>
      <c r="J81" s="16"/>
      <c r="K81" s="16"/>
      <c r="L81" s="16"/>
      <c r="M81" s="16"/>
      <c r="N81" s="16"/>
      <c r="O81" s="16"/>
      <c r="P81" s="16"/>
      <c r="Q81" s="16"/>
      <c r="R81" s="16"/>
      <c r="S81" s="16"/>
      <c r="T81" s="16"/>
      <c r="U81" s="16"/>
      <c r="V81" s="16"/>
      <c r="W81" s="16"/>
      <c r="X81" s="16"/>
      <c r="Y81" s="16"/>
    </row>
    <row r="82" customFormat="false" ht="12" hidden="false" customHeight="true" outlineLevel="0" collapsed="false">
      <c r="B82" s="98" t="str">
        <f aca="false">IF( ISBLANK('03.Muestra'!$C33),"",'03.Muestra'!$C33)</f>
        <v/>
      </c>
      <c r="C82" s="98" t="str">
        <f aca="false">IF( ISBLANK('03.Muestra'!$E33),"",'03.Muestra'!$E33)</f>
        <v/>
      </c>
      <c r="D82" s="99" t="str">
        <f aca="false">IF(AND(B82&lt;&gt;"",C82&lt;&gt;""),"N/T","")</f>
        <v/>
      </c>
      <c r="E82" s="73" t="str">
        <f aca="false">IF(D82&lt;&gt;"",IF(AND(B82&lt;&gt;"",C82&lt;&gt;""),"","ERR"),"")</f>
        <v/>
      </c>
      <c r="F82" s="16"/>
      <c r="G82" s="16"/>
      <c r="H82" s="16"/>
      <c r="I82" s="16"/>
      <c r="J82" s="16"/>
      <c r="K82" s="16"/>
      <c r="L82" s="16"/>
      <c r="M82" s="16"/>
      <c r="N82" s="16"/>
      <c r="O82" s="16"/>
      <c r="P82" s="16"/>
      <c r="Q82" s="16"/>
      <c r="R82" s="16"/>
      <c r="S82" s="16"/>
      <c r="T82" s="16"/>
      <c r="U82" s="16"/>
      <c r="V82" s="16"/>
      <c r="W82" s="16"/>
      <c r="X82" s="16"/>
      <c r="Y82" s="16"/>
    </row>
    <row r="83" customFormat="false" ht="12" hidden="false" customHeight="true" outlineLevel="0" collapsed="false">
      <c r="B83" s="98" t="str">
        <f aca="false">IF( ISBLANK('03.Muestra'!$C34),"",'03.Muestra'!$C34)</f>
        <v/>
      </c>
      <c r="C83" s="98" t="str">
        <f aca="false">IF( ISBLANK('03.Muestra'!$E34),"",'03.Muestra'!$E34)</f>
        <v/>
      </c>
      <c r="D83" s="99" t="str">
        <f aca="false">IF(AND(B83&lt;&gt;"",C83&lt;&gt;""),"N/T","")</f>
        <v/>
      </c>
      <c r="E83" s="73" t="str">
        <f aca="false">IF(D83&lt;&gt;"",IF(AND(B83&lt;&gt;"",C83&lt;&gt;""),"","ERR"),"")</f>
        <v/>
      </c>
      <c r="F83" s="16"/>
      <c r="G83" s="16"/>
      <c r="H83" s="16"/>
      <c r="I83" s="16"/>
      <c r="J83" s="16"/>
      <c r="K83" s="16"/>
      <c r="L83" s="16"/>
      <c r="M83" s="16"/>
      <c r="N83" s="16"/>
      <c r="O83" s="16"/>
      <c r="P83" s="16"/>
      <c r="Q83" s="16"/>
      <c r="R83" s="16"/>
      <c r="S83" s="16"/>
      <c r="T83" s="16"/>
      <c r="U83" s="16"/>
      <c r="V83" s="16"/>
      <c r="W83" s="16"/>
      <c r="X83" s="16"/>
      <c r="Y83" s="16"/>
    </row>
    <row r="84" customFormat="false" ht="12" hidden="false" customHeight="true" outlineLevel="0" collapsed="false">
      <c r="B84" s="98" t="str">
        <f aca="false">IF( ISBLANK('03.Muestra'!$C35),"",'03.Muestra'!$C35)</f>
        <v/>
      </c>
      <c r="C84" s="98" t="str">
        <f aca="false">IF( ISBLANK('03.Muestra'!$E35),"",'03.Muestra'!$E35)</f>
        <v/>
      </c>
      <c r="D84" s="99" t="str">
        <f aca="false">IF(AND(B84&lt;&gt;"",C84&lt;&gt;""),"N/T","")</f>
        <v/>
      </c>
      <c r="E84" s="73" t="str">
        <f aca="false">IF(D84&lt;&gt;"",IF(AND(B84&lt;&gt;"",C84&lt;&gt;""),"","ERR"),"")</f>
        <v/>
      </c>
      <c r="F84" s="0"/>
      <c r="G84" s="16"/>
      <c r="H84" s="16"/>
      <c r="I84" s="16"/>
      <c r="J84" s="16"/>
      <c r="K84" s="16"/>
      <c r="L84" s="16"/>
      <c r="M84" s="16"/>
      <c r="N84" s="16"/>
      <c r="O84" s="16"/>
      <c r="P84" s="16"/>
      <c r="Q84" s="16"/>
      <c r="R84" s="16"/>
      <c r="S84" s="16"/>
      <c r="T84" s="16"/>
      <c r="U84" s="16"/>
      <c r="V84" s="16"/>
      <c r="W84" s="16"/>
      <c r="X84" s="16"/>
      <c r="Y84" s="16"/>
    </row>
    <row r="85" customFormat="false" ht="12" hidden="false" customHeight="true" outlineLevel="0" collapsed="false">
      <c r="B85" s="98" t="str">
        <f aca="false">IF( ISBLANK('03.Muestra'!$C36),"",'03.Muestra'!$C36)</f>
        <v/>
      </c>
      <c r="C85" s="98" t="str">
        <f aca="false">IF( ISBLANK('03.Muestra'!$E36),"",'03.Muestra'!$E36)</f>
        <v/>
      </c>
      <c r="D85" s="99" t="str">
        <f aca="false">IF(AND(B85&lt;&gt;"",C85&lt;&gt;""),"N/T","")</f>
        <v/>
      </c>
      <c r="E85" s="73" t="str">
        <f aca="false">IF(D85&lt;&gt;"",IF(AND(B85&lt;&gt;"",C85&lt;&gt;""),"","ERR"),"")</f>
        <v/>
      </c>
      <c r="F85" s="111"/>
      <c r="G85" s="16"/>
      <c r="H85" s="16"/>
      <c r="I85" s="16"/>
      <c r="J85" s="16"/>
      <c r="K85" s="16"/>
      <c r="L85" s="16"/>
      <c r="M85" s="16"/>
      <c r="N85" s="16"/>
      <c r="O85" s="16"/>
      <c r="P85" s="16"/>
      <c r="Q85" s="16"/>
      <c r="R85" s="16"/>
      <c r="S85" s="16"/>
      <c r="T85" s="16"/>
      <c r="U85" s="16"/>
      <c r="V85" s="16"/>
      <c r="W85" s="16"/>
      <c r="X85" s="16"/>
      <c r="Y85" s="16"/>
    </row>
    <row r="86" customFormat="false" ht="12" hidden="false" customHeight="true" outlineLevel="0" collapsed="false">
      <c r="B86" s="98" t="str">
        <f aca="false">IF( ISBLANK('03.Muestra'!$C37),"",'03.Muestra'!$C37)</f>
        <v/>
      </c>
      <c r="C86" s="98" t="str">
        <f aca="false">IF( ISBLANK('03.Muestra'!$E37),"",'03.Muestra'!$E37)</f>
        <v/>
      </c>
      <c r="D86" s="99" t="str">
        <f aca="false">IF(AND(B86&lt;&gt;"",C86&lt;&gt;""),"N/T","")</f>
        <v/>
      </c>
      <c r="E86" s="73" t="str">
        <f aca="false">IF(D86&lt;&gt;"",IF(AND(B86&lt;&gt;"",C86&lt;&gt;""),"","ERR"),"")</f>
        <v/>
      </c>
      <c r="F86" s="111"/>
      <c r="G86" s="16"/>
      <c r="H86" s="16"/>
      <c r="I86" s="16"/>
      <c r="J86" s="16"/>
      <c r="K86" s="16"/>
      <c r="L86" s="16"/>
      <c r="M86" s="16"/>
      <c r="N86" s="16"/>
      <c r="O86" s="16"/>
      <c r="P86" s="16"/>
      <c r="Q86" s="16"/>
      <c r="R86" s="16"/>
      <c r="S86" s="16"/>
      <c r="T86" s="16"/>
      <c r="U86" s="16"/>
      <c r="V86" s="16"/>
      <c r="W86" s="16"/>
      <c r="X86" s="16"/>
      <c r="Y86" s="16"/>
    </row>
    <row r="87" customFormat="false" ht="12" hidden="false" customHeight="true" outlineLevel="0" collapsed="false">
      <c r="B87" s="98" t="str">
        <f aca="false">IF( ISBLANK('03.Muestra'!$C38),"",'03.Muestra'!$C38)</f>
        <v/>
      </c>
      <c r="C87" s="98" t="str">
        <f aca="false">IF( ISBLANK('03.Muestra'!$E38),"",'03.Muestra'!$E38)</f>
        <v/>
      </c>
      <c r="D87" s="99" t="str">
        <f aca="false">IF(AND(B87&lt;&gt;"",C87&lt;&gt;""),"N/T","")</f>
        <v/>
      </c>
      <c r="E87" s="73" t="str">
        <f aca="false">IF(D87&lt;&gt;"",IF(AND(B87&lt;&gt;"",C87&lt;&gt;""),"","ERR"),"")</f>
        <v/>
      </c>
      <c r="F87" s="111"/>
      <c r="G87" s="16"/>
      <c r="H87" s="16"/>
      <c r="I87" s="16"/>
      <c r="J87" s="16"/>
      <c r="K87" s="16"/>
      <c r="L87" s="16"/>
      <c r="M87" s="16"/>
      <c r="N87" s="16"/>
      <c r="O87" s="16"/>
      <c r="P87" s="16"/>
      <c r="Q87" s="16"/>
      <c r="R87" s="16"/>
      <c r="S87" s="16"/>
      <c r="T87" s="16"/>
      <c r="U87" s="16"/>
      <c r="V87" s="16"/>
      <c r="W87" s="16"/>
      <c r="X87" s="16"/>
      <c r="Y87" s="16"/>
    </row>
    <row r="88" customFormat="false" ht="12" hidden="false" customHeight="true" outlineLevel="0" collapsed="false">
      <c r="B88" s="98" t="str">
        <f aca="false">IF( ISBLANK('03.Muestra'!$C39),"",'03.Muestra'!$C39)</f>
        <v/>
      </c>
      <c r="C88" s="98" t="str">
        <f aca="false">IF( ISBLANK('03.Muestra'!$E39),"",'03.Muestra'!$E39)</f>
        <v/>
      </c>
      <c r="D88" s="99" t="str">
        <f aca="false">IF(AND(B88&lt;&gt;"",C88&lt;&gt;""),"N/T","")</f>
        <v/>
      </c>
      <c r="E88" s="73" t="str">
        <f aca="false">IF(D88&lt;&gt;"",IF(AND(B88&lt;&gt;"",C88&lt;&gt;""),"","ERR"),"")</f>
        <v/>
      </c>
      <c r="F88" s="111"/>
      <c r="G88" s="16"/>
      <c r="H88" s="16"/>
      <c r="I88" s="16"/>
      <c r="J88" s="16"/>
      <c r="K88" s="16"/>
      <c r="L88" s="16"/>
      <c r="M88" s="16"/>
      <c r="N88" s="16"/>
      <c r="O88" s="16"/>
      <c r="P88" s="16"/>
      <c r="Q88" s="16"/>
      <c r="R88" s="16"/>
      <c r="S88" s="16"/>
      <c r="T88" s="16"/>
      <c r="U88" s="16"/>
      <c r="V88" s="16"/>
      <c r="W88" s="16"/>
      <c r="X88" s="16"/>
      <c r="Y88" s="16"/>
    </row>
    <row r="89" customFormat="false" ht="12" hidden="false" customHeight="true" outlineLevel="0" collapsed="false">
      <c r="B89" s="98" t="str">
        <f aca="false">IF( ISBLANK('03.Muestra'!$C40),"",'03.Muestra'!$C40)</f>
        <v/>
      </c>
      <c r="C89" s="98" t="str">
        <f aca="false">IF( ISBLANK('03.Muestra'!$E40),"",'03.Muestra'!$E40)</f>
        <v/>
      </c>
      <c r="D89" s="99" t="str">
        <f aca="false">IF(AND(B89&lt;&gt;"",C89&lt;&gt;""),"N/T","")</f>
        <v/>
      </c>
      <c r="E89" s="73" t="str">
        <f aca="false">IF(D89&lt;&gt;"",IF(AND(B89&lt;&gt;"",C89&lt;&gt;""),"","ERR"),"")</f>
        <v/>
      </c>
      <c r="F89" s="111"/>
      <c r="G89" s="16"/>
      <c r="H89" s="16"/>
      <c r="I89" s="16"/>
      <c r="J89" s="16"/>
      <c r="K89" s="16"/>
      <c r="L89" s="16"/>
      <c r="M89" s="16"/>
      <c r="N89" s="16"/>
      <c r="O89" s="16"/>
      <c r="P89" s="16"/>
      <c r="Q89" s="16"/>
      <c r="R89" s="16"/>
      <c r="S89" s="16"/>
      <c r="T89" s="16"/>
      <c r="U89" s="16"/>
      <c r="V89" s="16"/>
      <c r="W89" s="16"/>
      <c r="X89" s="16"/>
      <c r="Y89" s="16"/>
    </row>
    <row r="90" customFormat="false" ht="12" hidden="false" customHeight="true" outlineLevel="0" collapsed="false">
      <c r="B90" s="98" t="str">
        <f aca="false">IF( ISBLANK('03.Muestra'!$C41),"",'03.Muestra'!$C41)</f>
        <v/>
      </c>
      <c r="C90" s="98" t="str">
        <f aca="false">IF( ISBLANK('03.Muestra'!$E41),"",'03.Muestra'!$E41)</f>
        <v/>
      </c>
      <c r="D90" s="99" t="str">
        <f aca="false">IF(AND(B90&lt;&gt;"",C90&lt;&gt;""),"N/T","")</f>
        <v/>
      </c>
      <c r="E90" s="73" t="str">
        <f aca="false">IF(D90&lt;&gt;"",IF(AND(B90&lt;&gt;"",C90&lt;&gt;""),"","ERR"),"")</f>
        <v/>
      </c>
      <c r="F90" s="111"/>
      <c r="G90" s="16"/>
      <c r="H90" s="16"/>
      <c r="I90" s="16"/>
      <c r="J90" s="16"/>
      <c r="K90" s="16"/>
      <c r="L90" s="16"/>
      <c r="M90" s="16"/>
      <c r="N90" s="16"/>
      <c r="O90" s="16"/>
      <c r="P90" s="16"/>
      <c r="Q90" s="16"/>
      <c r="R90" s="16"/>
      <c r="S90" s="16"/>
      <c r="T90" s="16"/>
      <c r="U90" s="16"/>
      <c r="V90" s="16"/>
      <c r="W90" s="16"/>
      <c r="X90" s="16"/>
      <c r="Y90" s="16"/>
    </row>
    <row r="91" customFormat="false" ht="12" hidden="false" customHeight="true" outlineLevel="0" collapsed="false">
      <c r="B91" s="98" t="str">
        <f aca="false">IF( ISBLANK('03.Muestra'!$C42),"",'03.Muestra'!$C42)</f>
        <v/>
      </c>
      <c r="C91" s="98" t="str">
        <f aca="false">IF( ISBLANK('03.Muestra'!$E42),"",'03.Muestra'!$E42)</f>
        <v/>
      </c>
      <c r="D91" s="99" t="str">
        <f aca="false">IF(AND(B91&lt;&gt;"",C91&lt;&gt;""),"N/T","")</f>
        <v/>
      </c>
      <c r="E91" s="73" t="str">
        <f aca="false">IF(D91&lt;&gt;"",IF(AND(B91&lt;&gt;"",C91&lt;&gt;""),"","ERR"),"")</f>
        <v/>
      </c>
      <c r="F91" s="16"/>
      <c r="G91" s="16"/>
      <c r="H91" s="16"/>
      <c r="I91" s="16"/>
      <c r="J91" s="16"/>
      <c r="K91" s="16"/>
      <c r="L91" s="16"/>
      <c r="M91" s="16"/>
      <c r="N91" s="16"/>
      <c r="O91" s="16"/>
      <c r="P91" s="16"/>
      <c r="Q91" s="16"/>
      <c r="R91" s="16"/>
      <c r="S91" s="16"/>
      <c r="T91" s="16"/>
      <c r="U91" s="16"/>
      <c r="V91" s="16"/>
      <c r="W91" s="16"/>
      <c r="X91" s="16"/>
      <c r="Y91" s="16"/>
    </row>
    <row r="92" customFormat="false" ht="12" hidden="false" customHeight="true" outlineLevel="0" collapsed="false">
      <c r="B92" s="16"/>
      <c r="C92" s="16"/>
      <c r="D92" s="16"/>
      <c r="E92" s="16"/>
      <c r="F92" s="16"/>
      <c r="G92" s="16"/>
      <c r="H92" s="16"/>
      <c r="I92" s="16"/>
      <c r="J92" s="16"/>
      <c r="K92" s="16"/>
      <c r="L92" s="16"/>
      <c r="M92" s="16"/>
      <c r="N92" s="16"/>
      <c r="O92" s="16"/>
      <c r="P92" s="16"/>
      <c r="Q92" s="16"/>
      <c r="R92" s="16"/>
      <c r="S92" s="16"/>
      <c r="T92" s="16"/>
      <c r="U92" s="16"/>
      <c r="V92" s="16"/>
      <c r="W92" s="16"/>
      <c r="X92" s="16"/>
      <c r="Y92" s="16"/>
    </row>
    <row r="93" customFormat="false" ht="12" hidden="false" customHeight="true" outlineLevel="0" collapsed="false">
      <c r="B93" s="119"/>
      <c r="C93" s="16"/>
      <c r="D93" s="16"/>
      <c r="E93" s="94"/>
      <c r="F93" s="16"/>
      <c r="G93" s="16"/>
      <c r="H93" s="16"/>
      <c r="I93" s="16"/>
      <c r="J93" s="16"/>
      <c r="K93" s="16"/>
      <c r="L93" s="16"/>
      <c r="M93" s="16"/>
      <c r="N93" s="16"/>
      <c r="O93" s="16"/>
      <c r="P93" s="16"/>
      <c r="Q93" s="16"/>
      <c r="R93" s="16"/>
      <c r="S93" s="16"/>
      <c r="T93" s="16"/>
      <c r="U93" s="16"/>
      <c r="V93" s="16"/>
      <c r="W93" s="16"/>
      <c r="X93" s="16"/>
      <c r="Y93" s="16"/>
    </row>
    <row r="94" customFormat="false" ht="32.25" hidden="false" customHeight="true" outlineLevel="0" collapsed="false">
      <c r="B94" s="95" t="s">
        <v>137</v>
      </c>
      <c r="C94" s="96" t="s">
        <v>177</v>
      </c>
      <c r="D94" s="97" t="s">
        <v>147</v>
      </c>
      <c r="E94" s="110"/>
      <c r="F94" s="0"/>
      <c r="G94" s="0"/>
      <c r="H94" s="0"/>
      <c r="I94" s="0"/>
      <c r="J94" s="0"/>
      <c r="K94" s="16"/>
      <c r="L94" s="16"/>
      <c r="M94" s="16"/>
      <c r="N94" s="16"/>
      <c r="O94" s="16"/>
      <c r="P94" s="16"/>
      <c r="Q94" s="16"/>
      <c r="R94" s="16"/>
      <c r="S94" s="16"/>
      <c r="T94" s="16"/>
      <c r="U94" s="16"/>
      <c r="V94" s="16"/>
      <c r="W94" s="16"/>
      <c r="X94" s="16"/>
      <c r="Y94" s="16"/>
    </row>
    <row r="95" customFormat="false" ht="12" hidden="false" customHeight="true" outlineLevel="0" collapsed="false">
      <c r="B95" s="98" t="str">
        <f aca="false">IF( ISBLANK('03.Muestra'!$C8),"",'03.Muestra'!$C8)</f>
        <v>Servicio Canario de Salud</v>
      </c>
      <c r="C95" s="98" t="str">
        <f aca="false">IF( ISBLANK('03.Muestra'!$E8),"",'03.Muestra'!$E8)</f>
        <v>https://www3.gobiernodecanarias.org/sanidad/scs/</v>
      </c>
      <c r="D95" s="99" t="s">
        <v>138</v>
      </c>
      <c r="E95" s="73" t="str">
        <f aca="false">IF(D95&lt;&gt;"",IF(AND(B95&lt;&gt;"",C95&lt;&gt;""),"","ERR"),"")</f>
        <v/>
      </c>
      <c r="F95" s="100" t="str">
        <f aca="false" t="array" ref="F95:J95">TRANSPOSE('DATA - Oculta'!$U$9:$U$13)</f>
        <v>N/T</v>
      </c>
      <c r="G95" s="101" t="str">
        <v>N/D</v>
      </c>
      <c r="H95" s="102" t="str">
        <v>N/A</v>
      </c>
      <c r="I95" s="103" t="str">
        <v>Falla</v>
      </c>
      <c r="J95" s="104" t="str">
        <v>Pasa</v>
      </c>
      <c r="K95" s="105" t="s">
        <v>145</v>
      </c>
      <c r="L95" s="16"/>
      <c r="M95" s="16"/>
      <c r="N95" s="16"/>
      <c r="O95" s="16"/>
      <c r="P95" s="16"/>
      <c r="Q95" s="16"/>
      <c r="R95" s="16"/>
      <c r="S95" s="16"/>
      <c r="T95" s="16"/>
      <c r="U95" s="16"/>
      <c r="V95" s="16"/>
      <c r="W95" s="16"/>
      <c r="X95" s="16"/>
      <c r="Y95" s="16"/>
    </row>
    <row r="96" customFormat="false" ht="12" hidden="false" customHeight="true" outlineLevel="0" collapsed="false">
      <c r="B96" s="98" t="str">
        <f aca="false">IF( ISBLANK('03.Muestra'!$C9),"",'03.Muestra'!$C9)</f>
        <v>Profesionales</v>
      </c>
      <c r="C96" s="98" t="str">
        <f aca="false">IF( ISBLANK('03.Muestra'!$E9),"",'03.Muestra'!$E9)</f>
        <v>https://www3.gobiernodecanarias.org/sanidad/scs/tematica.jsp?idCarpeta=381a58ec-a15a-11e9-a502-d7333c007c29</v>
      </c>
      <c r="D96" s="99" t="s">
        <v>138</v>
      </c>
      <c r="E96" s="73" t="str">
        <f aca="false">IF(D96&lt;&gt;"",IF(AND(B96&lt;&gt;"",C96&lt;&gt;""),"","ERR"),"")</f>
        <v/>
      </c>
      <c r="F96" s="106" t="n">
        <f aca="true">COUNTIF($D95:INDIRECT("$D" &amp;  SUM(ROW()-1,'03.Muestra'!$D$45)-1),F95)</f>
        <v>0</v>
      </c>
      <c r="G96" s="106" t="n">
        <f aca="true">COUNTIF($D95:INDIRECT("$D" &amp;  SUM(ROW()-1,'03.Muestra'!$D$45)-1),G95)</f>
        <v>0</v>
      </c>
      <c r="H96" s="106" t="n">
        <f aca="true">COUNTIF($D95:INDIRECT("$D" &amp;  SUM(ROW()-1,'03.Muestra'!$D$45)-1),H95)</f>
        <v>3</v>
      </c>
      <c r="I96" s="106" t="n">
        <f aca="true">COUNTIF($D95:INDIRECT("$D" &amp;  SUM(ROW()-1,'03.Muestra'!$D$45)-1),I95)</f>
        <v>0</v>
      </c>
      <c r="J96" s="106" t="n">
        <f aca="true">COUNTIF($D95:INDIRECT("$D" &amp;  SUM(ROW()-1,'03.Muestra'!$D$45)-1),J95)</f>
        <v>7</v>
      </c>
      <c r="K96" s="106" t="n">
        <f aca="true">IF('03.Muestra'!$D$45=0,0,COUNTBLANK($D95:INDIRECT("$D" &amp;  SUM(ROW()-1,'03.Muestra'!$D$45)-1)))</f>
        <v>0</v>
      </c>
      <c r="L96" s="16"/>
      <c r="M96" s="16"/>
      <c r="N96" s="16"/>
      <c r="O96" s="16"/>
      <c r="P96" s="16"/>
      <c r="Q96" s="16"/>
      <c r="R96" s="16"/>
      <c r="S96" s="16"/>
      <c r="T96" s="16"/>
      <c r="U96" s="16"/>
      <c r="V96" s="16"/>
      <c r="W96" s="16"/>
      <c r="X96" s="16"/>
      <c r="Y96" s="16"/>
    </row>
    <row r="97" customFormat="false" ht="12" hidden="false" customHeight="true" outlineLevel="0" collapsed="false">
      <c r="B97" s="98" t="str">
        <f aca="false">IF( ISBLANK('03.Muestra'!$C10),"",'03.Muestra'!$C10)</f>
        <v>Vacunación frente Covid-19</v>
      </c>
      <c r="C97" s="98" t="str">
        <f aca="false">IF( ISBLANK('03.Muestra'!$E10),"",'03.Muestra'!$E10)</f>
        <v>https://www3.gobiernodecanarias.org/sanidad/scs/contenidoGenerico.jsp?idDocument=c6332147-5728-11eb-8a2c-c902a217e6a5&amp;idCarpeta=e01092c2-7d66-11ea-871d-cb574c2473a4</v>
      </c>
      <c r="D97" s="99" t="s">
        <v>138</v>
      </c>
      <c r="E97" s="73" t="str">
        <f aca="false">IF(D97&lt;&gt;"",IF(AND(B97&lt;&gt;"",C97&lt;&gt;""),"","ERR"),"")</f>
        <v/>
      </c>
      <c r="F97" s="0"/>
      <c r="G97" s="16"/>
      <c r="H97" s="16"/>
      <c r="I97" s="16"/>
      <c r="J97" s="16"/>
      <c r="K97" s="16"/>
      <c r="L97" s="16"/>
      <c r="M97" s="16"/>
      <c r="N97" s="16"/>
      <c r="O97" s="16"/>
      <c r="P97" s="16"/>
      <c r="Q97" s="16"/>
      <c r="R97" s="16"/>
      <c r="S97" s="16"/>
      <c r="T97" s="16"/>
      <c r="U97" s="16"/>
      <c r="V97" s="16"/>
      <c r="W97" s="16"/>
      <c r="X97" s="16"/>
      <c r="Y97" s="16"/>
    </row>
    <row r="98" customFormat="false" ht="12" hidden="false" customHeight="true" outlineLevel="0" collapsed="false">
      <c r="B98" s="98" t="str">
        <f aca="false">IF( ISBLANK('03.Muestra'!$C11),"",'03.Muestra'!$C11)</f>
        <v>SCS-Registro de centros</v>
      </c>
      <c r="C98" s="98" t="str">
        <f aca="false">IF( ISBLANK('03.Muestra'!$E11),"",'03.Muestra'!$E11)</f>
        <v>https://www3.gobiernodecanarias.org/sanidad/scs/RegistroCentros/DoLoad</v>
      </c>
      <c r="D98" s="99" t="s">
        <v>150</v>
      </c>
      <c r="E98" s="73" t="str">
        <f aca="false">IF(D98&lt;&gt;"",IF(AND(B98&lt;&gt;"",C98&lt;&gt;""),"","ERR"),"")</f>
        <v/>
      </c>
      <c r="F98" s="0"/>
      <c r="G98" s="16"/>
      <c r="H98" s="16"/>
      <c r="I98" s="16"/>
      <c r="J98" s="16"/>
      <c r="K98" s="16"/>
      <c r="L98" s="16"/>
      <c r="M98" s="16"/>
      <c r="N98" s="16"/>
      <c r="O98" s="16"/>
      <c r="P98" s="16"/>
      <c r="Q98" s="16"/>
      <c r="R98" s="16"/>
      <c r="S98" s="16"/>
      <c r="T98" s="16"/>
      <c r="U98" s="16"/>
      <c r="V98" s="16"/>
      <c r="W98" s="16"/>
      <c r="X98" s="16"/>
      <c r="Y98" s="16"/>
    </row>
    <row r="99" customFormat="false" ht="12" hidden="false" customHeight="true" outlineLevel="0" collapsed="false">
      <c r="B99" s="98" t="str">
        <f aca="false">IF( ISBLANK('03.Muestra'!$C12),"",'03.Muestra'!$C12)</f>
        <v>MiAutoTestCovid</v>
      </c>
      <c r="C99" s="98" t="str">
        <f aca="false">IF( ISBLANK('03.Muestra'!$E12),"",'03.Muestra'!$E12)</f>
        <v>https://www3.gobiernodecanarias.org/sanidad/scs/Miautotestcovid/</v>
      </c>
      <c r="D99" s="99" t="s">
        <v>150</v>
      </c>
      <c r="E99" s="73" t="str">
        <f aca="false">IF(D99&lt;&gt;"",IF(AND(B99&lt;&gt;"",C99&lt;&gt;""),"","ERR"),"")</f>
        <v/>
      </c>
      <c r="F99" s="0"/>
      <c r="G99" s="16"/>
      <c r="H99" s="16"/>
      <c r="I99" s="16"/>
      <c r="J99" s="16"/>
      <c r="K99" s="16"/>
      <c r="L99" s="16"/>
      <c r="M99" s="16"/>
      <c r="N99" s="16"/>
      <c r="O99" s="16"/>
      <c r="P99" s="16"/>
      <c r="Q99" s="16"/>
      <c r="R99" s="16"/>
      <c r="S99" s="16"/>
      <c r="T99" s="16"/>
      <c r="U99" s="16"/>
      <c r="V99" s="16"/>
      <c r="W99" s="16"/>
      <c r="X99" s="16"/>
      <c r="Y99" s="16"/>
    </row>
    <row r="100" customFormat="false" ht="12" hidden="false" customHeight="true" outlineLevel="0" collapsed="false">
      <c r="B100" s="98" t="str">
        <f aca="false">IF( ISBLANK('03.Muestra'!$C13),"",'03.Muestra'!$C13)</f>
        <v>Informes epidemiológicos</v>
      </c>
      <c r="C100" s="98" t="str">
        <f aca="false">IF( ISBLANK('03.Muestra'!$E13),"",'03.Muestra'!$E13)</f>
        <v>https://www3.gobiernodecanarias.org/sanidad/scs/contenidoGenerico.jsp?idDocument=83670f95-f738-11ea-8b38-0997195c2925&amp;idCarpeta=e01092c2-7d66-11ea-871d-cb574c2473a4</v>
      </c>
      <c r="D100" s="99" t="s">
        <v>138</v>
      </c>
      <c r="E100" s="73" t="str">
        <f aca="false">IF(D100&lt;&gt;"",IF(AND(B100&lt;&gt;"",C100&lt;&gt;""),"","ERR"),"")</f>
        <v/>
      </c>
      <c r="F100" s="0"/>
      <c r="G100" s="16"/>
      <c r="H100" s="16"/>
      <c r="I100" s="16"/>
      <c r="J100" s="16"/>
      <c r="K100" s="16"/>
      <c r="L100" s="16"/>
      <c r="M100" s="16"/>
      <c r="N100" s="16"/>
      <c r="O100" s="16"/>
      <c r="P100" s="16"/>
      <c r="Q100" s="16"/>
      <c r="R100" s="16"/>
      <c r="S100" s="16"/>
      <c r="T100" s="16"/>
      <c r="U100" s="16"/>
      <c r="V100" s="16"/>
      <c r="W100" s="16"/>
      <c r="X100" s="16"/>
      <c r="Y100" s="16"/>
    </row>
    <row r="101" customFormat="false" ht="12" hidden="false" customHeight="true" outlineLevel="0" collapsed="false">
      <c r="B101" s="98" t="str">
        <f aca="false">IF( ISBLANK('03.Muestra'!$C14),"",'03.Muestra'!$C14)</f>
        <v>Mapa Sanitario</v>
      </c>
      <c r="C101" s="98" t="str">
        <f aca="false">IF( ISBLANK('03.Muestra'!$E14),"",'03.Muestra'!$E14)</f>
        <v>https://www3.gobiernodecanarias.org/sanidad/scs/mapa.jsp?idDocument=f1272534-b1e0-11e0-8086-e35e241032d3&amp;idCarpeta=75cf3520-ab2b-11dd-970d-d73a0633ac17</v>
      </c>
      <c r="D101" s="99" t="s">
        <v>138</v>
      </c>
      <c r="E101" s="73" t="str">
        <f aca="false">IF(D101&lt;&gt;"",IF(AND(B101&lt;&gt;"",C101&lt;&gt;""),"","ERR"),"")</f>
        <v/>
      </c>
      <c r="F101" s="16"/>
      <c r="G101" s="16"/>
      <c r="H101" s="16"/>
      <c r="I101" s="16"/>
      <c r="J101" s="16"/>
      <c r="K101" s="16"/>
      <c r="L101" s="16"/>
      <c r="M101" s="16"/>
      <c r="N101" s="16"/>
      <c r="O101" s="16"/>
      <c r="P101" s="16"/>
      <c r="Q101" s="16"/>
      <c r="R101" s="16"/>
      <c r="S101" s="16"/>
      <c r="T101" s="16"/>
      <c r="U101" s="16"/>
      <c r="V101" s="16"/>
      <c r="W101" s="16"/>
      <c r="X101" s="16"/>
      <c r="Y101" s="16"/>
    </row>
    <row r="102" customFormat="false" ht="12" hidden="false" customHeight="true" outlineLevel="0" collapsed="false">
      <c r="B102" s="98" t="str">
        <f aca="false">IF( ISBLANK('03.Muestra'!$C15),"",'03.Muestra'!$C15)</f>
        <v>gaptfformacion</v>
      </c>
      <c r="C102" s="98" t="str">
        <f aca="false">IF( ISBLANK('03.Muestra'!$E15),"",'03.Muestra'!$E15)</f>
        <v>https://www3.gobiernodecanarias.org/scs/gaptfformacion/</v>
      </c>
      <c r="D102" s="99" t="s">
        <v>150</v>
      </c>
      <c r="E102" s="73" t="str">
        <f aca="false">IF(D102&lt;&gt;"",IF(AND(B102&lt;&gt;"",C102&lt;&gt;""),"","ERR"),"")</f>
        <v/>
      </c>
      <c r="F102" s="16"/>
      <c r="G102" s="16"/>
      <c r="H102" s="16"/>
      <c r="I102" s="16"/>
      <c r="J102" s="16"/>
      <c r="K102" s="16"/>
      <c r="L102" s="16"/>
      <c r="M102" s="16"/>
      <c r="N102" s="16"/>
      <c r="O102" s="16"/>
      <c r="P102" s="16"/>
      <c r="Q102" s="16"/>
      <c r="R102" s="16"/>
      <c r="S102" s="16"/>
      <c r="T102" s="16"/>
      <c r="U102" s="16"/>
      <c r="V102" s="16"/>
      <c r="W102" s="16"/>
      <c r="X102" s="16"/>
      <c r="Y102" s="16"/>
    </row>
    <row r="103" customFormat="false" ht="12" hidden="false" customHeight="true" outlineLevel="0" collapsed="false">
      <c r="B103" s="98" t="str">
        <f aca="false">IF( ISBLANK('03.Muestra'!$C16),"",'03.Muestra'!$C16)</f>
        <v>Tarjeta Sanitaria</v>
      </c>
      <c r="C103" s="98" t="str">
        <f aca="false">IF( ISBLANK('03.Muestra'!$E16),"",'03.Muestra'!$E16)</f>
        <v>https://www3.gobiernodecanarias.org/sanidad/scs/contenidoGenerico.jsp?idDocument=9090ca1f-a9bb-11de-ae50-15aa3b9230b7&amp;idCarpeta=ae273cd1-b385-11e9-82f7-8d5cff9227e6</v>
      </c>
      <c r="D103" s="99" t="s">
        <v>138</v>
      </c>
      <c r="E103" s="73" t="str">
        <f aca="false">IF(D103&lt;&gt;"",IF(AND(B103&lt;&gt;"",C103&lt;&gt;""),"","ERR"),"")</f>
        <v/>
      </c>
      <c r="F103" s="16"/>
      <c r="G103" s="16"/>
      <c r="H103" s="16"/>
      <c r="I103" s="16"/>
      <c r="J103" s="16"/>
      <c r="K103" s="16"/>
      <c r="L103" s="16"/>
      <c r="M103" s="16"/>
      <c r="N103" s="16"/>
      <c r="O103" s="16"/>
      <c r="P103" s="16"/>
      <c r="Q103" s="16"/>
      <c r="R103" s="16"/>
      <c r="S103" s="16"/>
      <c r="T103" s="16"/>
      <c r="U103" s="16"/>
      <c r="V103" s="16"/>
      <c r="W103" s="16"/>
      <c r="X103" s="16"/>
      <c r="Y103" s="16"/>
    </row>
    <row r="104" customFormat="false" ht="12" hidden="false" customHeight="true" outlineLevel="0" collapsed="false">
      <c r="B104" s="98" t="str">
        <f aca="false">IF( ISBLANK('03.Muestra'!$C17),"",'03.Muestra'!$C17)</f>
        <v>Mapa Playas</v>
      </c>
      <c r="C104" s="98" t="str">
        <f aca="false">IF( ISBLANK('03.Muestra'!$E17),"",'03.Muestra'!$E17)</f>
        <v>https://www3.gobiernodecanarias.org/sanidad/scs/mapa.jsp?idDocument=0200b78a-a2fa-11e0-9610-f1717f4d08a3&amp;idCarpeta=75cf3520-ab2b-11dd-970d-d73a0633ac17</v>
      </c>
      <c r="D104" s="99" t="s">
        <v>138</v>
      </c>
      <c r="E104" s="73" t="str">
        <f aca="false">IF(D104&lt;&gt;"",IF(AND(B104&lt;&gt;"",C104&lt;&gt;""),"","ERR"),"")</f>
        <v/>
      </c>
      <c r="F104" s="16"/>
      <c r="G104" s="16"/>
      <c r="H104" s="16"/>
      <c r="I104" s="16"/>
      <c r="J104" s="16"/>
      <c r="K104" s="16"/>
      <c r="L104" s="16"/>
      <c r="M104" s="16"/>
      <c r="N104" s="16"/>
      <c r="O104" s="16"/>
      <c r="P104" s="16"/>
      <c r="Q104" s="16"/>
      <c r="R104" s="16"/>
      <c r="S104" s="16"/>
      <c r="T104" s="16"/>
      <c r="U104" s="16"/>
      <c r="V104" s="16"/>
      <c r="W104" s="16"/>
      <c r="X104" s="16"/>
      <c r="Y104" s="16"/>
    </row>
    <row r="105" customFormat="false" ht="12" hidden="false" customHeight="true" outlineLevel="0" collapsed="false">
      <c r="B105" s="98" t="str">
        <f aca="false">IF( ISBLANK('03.Muestra'!$C18),"",'03.Muestra'!$C18)</f>
        <v/>
      </c>
      <c r="C105" s="98" t="str">
        <f aca="false">IF( ISBLANK('03.Muestra'!$E18),"",'03.Muestra'!$E18)</f>
        <v/>
      </c>
      <c r="D105" s="99" t="str">
        <f aca="false">IF(AND(B105&lt;&gt;"",C105&lt;&gt;""),"N/T","")</f>
        <v/>
      </c>
      <c r="E105" s="73" t="str">
        <f aca="false">IF(D105&lt;&gt;"",IF(AND(B105&lt;&gt;"",C105&lt;&gt;""),"","ERR"),"")</f>
        <v/>
      </c>
      <c r="F105" s="16"/>
      <c r="G105" s="16"/>
      <c r="H105" s="16"/>
      <c r="I105" s="16"/>
      <c r="J105" s="16"/>
      <c r="K105" s="16"/>
      <c r="L105" s="16"/>
      <c r="M105" s="16"/>
      <c r="N105" s="16"/>
      <c r="O105" s="16"/>
      <c r="P105" s="16"/>
      <c r="Q105" s="16"/>
      <c r="R105" s="16"/>
      <c r="S105" s="16"/>
      <c r="T105" s="16"/>
      <c r="U105" s="16"/>
      <c r="V105" s="16"/>
      <c r="W105" s="16"/>
      <c r="X105" s="16"/>
      <c r="Y105" s="16"/>
    </row>
    <row r="106" customFormat="false" ht="12" hidden="false" customHeight="true" outlineLevel="0" collapsed="false">
      <c r="B106" s="98" t="str">
        <f aca="false">IF( ISBLANK('03.Muestra'!$C19),"",'03.Muestra'!$C19)</f>
        <v/>
      </c>
      <c r="C106" s="98" t="str">
        <f aca="false">IF( ISBLANK('03.Muestra'!$E19),"",'03.Muestra'!$E19)</f>
        <v/>
      </c>
      <c r="D106" s="99" t="str">
        <f aca="false">IF(AND(B106&lt;&gt;"",C106&lt;&gt;""),"N/T","")</f>
        <v/>
      </c>
      <c r="E106" s="73" t="str">
        <f aca="false">IF(D106&lt;&gt;"",IF(AND(B106&lt;&gt;"",C106&lt;&gt;""),"","ERR"),"")</f>
        <v/>
      </c>
      <c r="F106" s="16"/>
      <c r="G106" s="16"/>
      <c r="H106" s="16"/>
      <c r="I106" s="16"/>
      <c r="J106" s="16"/>
      <c r="K106" s="16"/>
      <c r="L106" s="16"/>
      <c r="M106" s="16"/>
      <c r="N106" s="16"/>
      <c r="O106" s="16"/>
      <c r="P106" s="16"/>
      <c r="Q106" s="16"/>
      <c r="R106" s="16"/>
      <c r="S106" s="16"/>
      <c r="T106" s="16"/>
      <c r="U106" s="16"/>
      <c r="V106" s="16"/>
      <c r="W106" s="16"/>
      <c r="X106" s="16"/>
      <c r="Y106" s="16"/>
    </row>
    <row r="107" customFormat="false" ht="12" hidden="false" customHeight="true" outlineLevel="0" collapsed="false">
      <c r="B107" s="98" t="str">
        <f aca="false">IF( ISBLANK('03.Muestra'!$C20),"",'03.Muestra'!$C20)</f>
        <v/>
      </c>
      <c r="C107" s="98" t="str">
        <f aca="false">IF( ISBLANK('03.Muestra'!$E20),"",'03.Muestra'!$E20)</f>
        <v/>
      </c>
      <c r="D107" s="99" t="str">
        <f aca="false">IF(AND(B107&lt;&gt;"",C107&lt;&gt;""),"N/T","")</f>
        <v/>
      </c>
      <c r="E107" s="73" t="str">
        <f aca="false">IF(D107&lt;&gt;"",IF(AND(B107&lt;&gt;"",C107&lt;&gt;""),"","ERR"),"")</f>
        <v/>
      </c>
      <c r="F107" s="16"/>
      <c r="G107" s="16"/>
      <c r="H107" s="16"/>
      <c r="I107" s="16"/>
      <c r="J107" s="16"/>
      <c r="K107" s="16"/>
      <c r="L107" s="16"/>
      <c r="M107" s="0"/>
      <c r="N107" s="0"/>
      <c r="O107" s="0"/>
      <c r="P107" s="0"/>
      <c r="Q107" s="16"/>
      <c r="R107" s="16"/>
      <c r="S107" s="16"/>
      <c r="T107" s="16"/>
      <c r="U107" s="16"/>
      <c r="V107" s="16"/>
      <c r="W107" s="16"/>
      <c r="X107" s="16"/>
      <c r="Y107" s="16"/>
    </row>
    <row r="108" customFormat="false" ht="12" hidden="false" customHeight="true" outlineLevel="0" collapsed="false">
      <c r="B108" s="98" t="str">
        <f aca="false">IF( ISBLANK('03.Muestra'!$C21),"",'03.Muestra'!$C21)</f>
        <v/>
      </c>
      <c r="C108" s="98" t="str">
        <f aca="false">IF( ISBLANK('03.Muestra'!$E21),"",'03.Muestra'!$E21)</f>
        <v/>
      </c>
      <c r="D108" s="99" t="str">
        <f aca="false">IF(AND(B108&lt;&gt;"",C108&lt;&gt;""),"N/T","")</f>
        <v/>
      </c>
      <c r="E108" s="73" t="str">
        <f aca="false">IF(D108&lt;&gt;"",IF(AND(B108&lt;&gt;"",C108&lt;&gt;""),"","ERR"),"")</f>
        <v/>
      </c>
      <c r="F108" s="16"/>
      <c r="G108" s="16"/>
      <c r="H108" s="16"/>
      <c r="I108" s="16"/>
      <c r="J108" s="16"/>
      <c r="K108" s="16"/>
      <c r="L108" s="16"/>
      <c r="M108" s="0"/>
      <c r="N108" s="0"/>
      <c r="O108" s="0"/>
      <c r="P108" s="0"/>
      <c r="Q108" s="16"/>
      <c r="R108" s="16"/>
      <c r="S108" s="16"/>
      <c r="T108" s="16"/>
      <c r="U108" s="16"/>
      <c r="V108" s="16"/>
      <c r="W108" s="16"/>
      <c r="X108" s="16"/>
      <c r="Y108" s="16"/>
    </row>
    <row r="109" customFormat="false" ht="12" hidden="false" customHeight="true" outlineLevel="0" collapsed="false">
      <c r="B109" s="98" t="str">
        <f aca="false">IF( ISBLANK('03.Muestra'!$C22),"",'03.Muestra'!$C22)</f>
        <v/>
      </c>
      <c r="C109" s="98" t="str">
        <f aca="false">IF( ISBLANK('03.Muestra'!$E22),"",'03.Muestra'!$E22)</f>
        <v/>
      </c>
      <c r="D109" s="99" t="str">
        <f aca="false">IF(AND(B109&lt;&gt;"",C109&lt;&gt;""),"N/T","")</f>
        <v/>
      </c>
      <c r="E109" s="73" t="str">
        <f aca="false">IF(D109&lt;&gt;"",IF(AND(B109&lt;&gt;"",C109&lt;&gt;""),"","ERR"),"")</f>
        <v/>
      </c>
      <c r="F109" s="16"/>
      <c r="G109" s="16"/>
      <c r="H109" s="16"/>
      <c r="I109" s="16"/>
      <c r="J109" s="16"/>
      <c r="K109" s="16"/>
      <c r="L109" s="16"/>
      <c r="M109" s="0"/>
      <c r="N109" s="0"/>
      <c r="O109" s="0"/>
      <c r="P109" s="0"/>
      <c r="Q109" s="16"/>
      <c r="R109" s="16"/>
      <c r="S109" s="16"/>
      <c r="T109" s="16"/>
      <c r="U109" s="16"/>
      <c r="V109" s="16"/>
      <c r="W109" s="16"/>
      <c r="X109" s="16"/>
      <c r="Y109" s="16"/>
    </row>
    <row r="110" customFormat="false" ht="12" hidden="false" customHeight="true" outlineLevel="0" collapsed="false">
      <c r="B110" s="98" t="str">
        <f aca="false">IF( ISBLANK('03.Muestra'!$C23),"",'03.Muestra'!$C23)</f>
        <v/>
      </c>
      <c r="C110" s="98" t="str">
        <f aca="false">IF( ISBLANK('03.Muestra'!$E23),"",'03.Muestra'!$E23)</f>
        <v/>
      </c>
      <c r="D110" s="99" t="str">
        <f aca="false">IF(AND(B110&lt;&gt;"",C110&lt;&gt;""),"N/T","")</f>
        <v/>
      </c>
      <c r="E110" s="73" t="str">
        <f aca="false">IF(D110&lt;&gt;"",IF(AND(B110&lt;&gt;"",C110&lt;&gt;""),"","ERR"),"")</f>
        <v/>
      </c>
      <c r="F110" s="16"/>
      <c r="G110" s="16"/>
      <c r="H110" s="16"/>
      <c r="I110" s="16"/>
      <c r="J110" s="16"/>
      <c r="K110" s="16"/>
      <c r="L110" s="16"/>
      <c r="M110" s="0"/>
      <c r="N110" s="0"/>
      <c r="O110" s="0"/>
      <c r="P110" s="0"/>
      <c r="Q110" s="16"/>
      <c r="R110" s="16"/>
      <c r="S110" s="16"/>
      <c r="T110" s="16"/>
      <c r="U110" s="16"/>
      <c r="V110" s="16"/>
      <c r="W110" s="16"/>
      <c r="X110" s="16"/>
      <c r="Y110" s="16"/>
    </row>
    <row r="111" customFormat="false" ht="12" hidden="false" customHeight="true" outlineLevel="0" collapsed="false">
      <c r="B111" s="98" t="str">
        <f aca="false">IF( ISBLANK('03.Muestra'!$C24),"",'03.Muestra'!$C24)</f>
        <v/>
      </c>
      <c r="C111" s="98" t="str">
        <f aca="false">IF( ISBLANK('03.Muestra'!$E24),"",'03.Muestra'!$E24)</f>
        <v/>
      </c>
      <c r="D111" s="99" t="str">
        <f aca="false">IF(AND(B111&lt;&gt;"",C111&lt;&gt;""),"N/T","")</f>
        <v/>
      </c>
      <c r="E111" s="73" t="str">
        <f aca="false">IF(D111&lt;&gt;"",IF(AND(B111&lt;&gt;"",C111&lt;&gt;""),"","ERR"),"")</f>
        <v/>
      </c>
      <c r="F111" s="16"/>
      <c r="G111" s="16"/>
      <c r="H111" s="16"/>
      <c r="I111" s="16"/>
      <c r="J111" s="16"/>
      <c r="K111" s="16"/>
      <c r="L111" s="16"/>
      <c r="M111" s="0"/>
      <c r="N111" s="0"/>
      <c r="O111" s="0"/>
      <c r="P111" s="0"/>
      <c r="Q111" s="16"/>
      <c r="R111" s="16"/>
      <c r="S111" s="16"/>
      <c r="T111" s="16"/>
      <c r="U111" s="16"/>
      <c r="V111" s="16"/>
      <c r="W111" s="16"/>
      <c r="X111" s="16"/>
      <c r="Y111" s="16"/>
    </row>
    <row r="112" customFormat="false" ht="12" hidden="false" customHeight="true" outlineLevel="0" collapsed="false">
      <c r="B112" s="98" t="str">
        <f aca="false">IF( ISBLANK('03.Muestra'!$C25),"",'03.Muestra'!$C25)</f>
        <v/>
      </c>
      <c r="C112" s="98" t="str">
        <f aca="false">IF( ISBLANK('03.Muestra'!$E25),"",'03.Muestra'!$E25)</f>
        <v/>
      </c>
      <c r="D112" s="99" t="str">
        <f aca="false">IF(AND(B112&lt;&gt;"",C112&lt;&gt;""),"N/T","")</f>
        <v/>
      </c>
      <c r="E112" s="73" t="str">
        <f aca="false">IF(D112&lt;&gt;"",IF(AND(B112&lt;&gt;"",C112&lt;&gt;""),"","ERR"),"")</f>
        <v/>
      </c>
      <c r="F112" s="16"/>
      <c r="G112" s="16"/>
      <c r="H112" s="16"/>
      <c r="I112" s="16"/>
      <c r="J112" s="16"/>
      <c r="K112" s="16"/>
      <c r="L112" s="16"/>
      <c r="M112" s="0"/>
      <c r="N112" s="0"/>
      <c r="O112" s="0"/>
      <c r="P112" s="0"/>
      <c r="Q112" s="16"/>
      <c r="R112" s="16"/>
      <c r="S112" s="16"/>
      <c r="T112" s="16"/>
      <c r="U112" s="16"/>
      <c r="V112" s="16"/>
      <c r="W112" s="16"/>
      <c r="X112" s="16"/>
      <c r="Y112" s="16"/>
    </row>
    <row r="113" customFormat="false" ht="12" hidden="false" customHeight="true" outlineLevel="0" collapsed="false">
      <c r="B113" s="98" t="str">
        <f aca="false">IF( ISBLANK('03.Muestra'!$C26),"",'03.Muestra'!$C26)</f>
        <v/>
      </c>
      <c r="C113" s="98" t="str">
        <f aca="false">IF( ISBLANK('03.Muestra'!$E26),"",'03.Muestra'!$E26)</f>
        <v/>
      </c>
      <c r="D113" s="99" t="str">
        <f aca="false">IF(AND(B113&lt;&gt;"",C113&lt;&gt;""),"N/T","")</f>
        <v/>
      </c>
      <c r="E113" s="73" t="str">
        <f aca="false">IF(D113&lt;&gt;"",IF(AND(B113&lt;&gt;"",C113&lt;&gt;""),"","ERR"),"")</f>
        <v/>
      </c>
      <c r="F113" s="16"/>
      <c r="G113" s="16"/>
      <c r="H113" s="16"/>
      <c r="I113" s="16"/>
      <c r="J113" s="16"/>
      <c r="K113" s="16"/>
      <c r="L113" s="16"/>
      <c r="M113" s="0"/>
      <c r="N113" s="0"/>
      <c r="O113" s="0"/>
      <c r="P113" s="0"/>
      <c r="Q113" s="16"/>
      <c r="R113" s="16"/>
      <c r="S113" s="16"/>
      <c r="T113" s="16"/>
      <c r="U113" s="16"/>
      <c r="V113" s="16"/>
      <c r="W113" s="16"/>
      <c r="X113" s="16"/>
      <c r="Y113" s="16"/>
    </row>
    <row r="114" customFormat="false" ht="12" hidden="false" customHeight="true" outlineLevel="0" collapsed="false">
      <c r="B114" s="98" t="str">
        <f aca="false">IF( ISBLANK('03.Muestra'!$C27),"",'03.Muestra'!$C27)</f>
        <v/>
      </c>
      <c r="C114" s="98" t="str">
        <f aca="false">IF( ISBLANK('03.Muestra'!$E27),"",'03.Muestra'!$E27)</f>
        <v/>
      </c>
      <c r="D114" s="99" t="str">
        <f aca="false">IF(AND(B114&lt;&gt;"",C114&lt;&gt;""),"N/T","")</f>
        <v/>
      </c>
      <c r="E114" s="73" t="str">
        <f aca="false">IF(D114&lt;&gt;"",IF(AND(B114&lt;&gt;"",C114&lt;&gt;""),"","ERR"),"")</f>
        <v/>
      </c>
      <c r="F114" s="16"/>
      <c r="G114" s="16"/>
      <c r="H114" s="16"/>
      <c r="I114" s="16"/>
      <c r="J114" s="16"/>
      <c r="K114" s="16"/>
      <c r="L114" s="16"/>
      <c r="M114" s="0"/>
      <c r="N114" s="0"/>
      <c r="O114" s="0"/>
      <c r="P114" s="0"/>
      <c r="Q114" s="16"/>
      <c r="R114" s="16"/>
      <c r="S114" s="16"/>
      <c r="T114" s="16"/>
      <c r="U114" s="16"/>
      <c r="V114" s="16"/>
      <c r="W114" s="16"/>
      <c r="X114" s="16"/>
      <c r="Y114" s="16"/>
    </row>
    <row r="115" customFormat="false" ht="12" hidden="false" customHeight="true" outlineLevel="0" collapsed="false">
      <c r="B115" s="98" t="str">
        <f aca="false">IF( ISBLANK('03.Muestra'!$C28),"",'03.Muestra'!$C28)</f>
        <v/>
      </c>
      <c r="C115" s="98" t="str">
        <f aca="false">IF( ISBLANK('03.Muestra'!$E28),"",'03.Muestra'!$E28)</f>
        <v/>
      </c>
      <c r="D115" s="99" t="str">
        <f aca="false">IF(AND(B115&lt;&gt;"",C115&lt;&gt;""),"N/T","")</f>
        <v/>
      </c>
      <c r="E115" s="73" t="str">
        <f aca="false">IF(D115&lt;&gt;"",IF(AND(B115&lt;&gt;"",C115&lt;&gt;""),"","ERR"),"")</f>
        <v/>
      </c>
      <c r="F115" s="16"/>
      <c r="G115" s="16"/>
      <c r="H115" s="16"/>
      <c r="I115" s="16"/>
      <c r="J115" s="16"/>
      <c r="K115" s="16"/>
      <c r="L115" s="16"/>
      <c r="M115" s="0"/>
      <c r="N115" s="0"/>
      <c r="O115" s="0"/>
      <c r="P115" s="0"/>
      <c r="Q115" s="16"/>
      <c r="R115" s="16"/>
      <c r="S115" s="16"/>
      <c r="T115" s="16"/>
      <c r="U115" s="16"/>
      <c r="V115" s="16"/>
      <c r="W115" s="16"/>
      <c r="X115" s="16"/>
      <c r="Y115" s="16"/>
    </row>
    <row r="116" customFormat="false" ht="12" hidden="false" customHeight="true" outlineLevel="0" collapsed="false">
      <c r="B116" s="98" t="str">
        <f aca="false">IF( ISBLANK('03.Muestra'!$C29),"",'03.Muestra'!$C29)</f>
        <v/>
      </c>
      <c r="C116" s="98" t="str">
        <f aca="false">IF( ISBLANK('03.Muestra'!$E29),"",'03.Muestra'!$E29)</f>
        <v/>
      </c>
      <c r="D116" s="99" t="str">
        <f aca="false">IF(AND(B116&lt;&gt;"",C116&lt;&gt;""),"N/T","")</f>
        <v/>
      </c>
      <c r="E116" s="73" t="str">
        <f aca="false">IF(D116&lt;&gt;"",IF(AND(B116&lt;&gt;"",C116&lt;&gt;""),"","ERR"),"")</f>
        <v/>
      </c>
      <c r="F116" s="16"/>
      <c r="G116" s="16"/>
      <c r="H116" s="16"/>
      <c r="I116" s="16"/>
      <c r="J116" s="16"/>
      <c r="K116" s="16"/>
      <c r="L116" s="16"/>
      <c r="M116" s="0"/>
      <c r="N116" s="0"/>
      <c r="O116" s="0"/>
      <c r="P116" s="0"/>
      <c r="Q116" s="16"/>
      <c r="R116" s="16"/>
      <c r="S116" s="16"/>
      <c r="T116" s="16"/>
      <c r="U116" s="16"/>
      <c r="V116" s="16"/>
      <c r="W116" s="16"/>
      <c r="X116" s="16"/>
      <c r="Y116" s="16"/>
    </row>
    <row r="117" customFormat="false" ht="12" hidden="false" customHeight="true" outlineLevel="0" collapsed="false">
      <c r="B117" s="98" t="str">
        <f aca="false">IF( ISBLANK('03.Muestra'!$C30),"",'03.Muestra'!$C30)</f>
        <v/>
      </c>
      <c r="C117" s="98" t="str">
        <f aca="false">IF( ISBLANK('03.Muestra'!$E30),"",'03.Muestra'!$E30)</f>
        <v/>
      </c>
      <c r="D117" s="99" t="str">
        <f aca="false">IF(AND(B117&lt;&gt;"",C117&lt;&gt;""),"N/T","")</f>
        <v/>
      </c>
      <c r="E117" s="73" t="str">
        <f aca="false">IF(D117&lt;&gt;"",IF(AND(B117&lt;&gt;"",C117&lt;&gt;""),"","ERR"),"")</f>
        <v/>
      </c>
      <c r="F117" s="16"/>
      <c r="G117" s="16"/>
      <c r="H117" s="16"/>
      <c r="I117" s="16"/>
      <c r="J117" s="16"/>
      <c r="K117" s="16"/>
      <c r="L117" s="16"/>
      <c r="M117" s="0"/>
      <c r="N117" s="0"/>
      <c r="O117" s="0"/>
      <c r="P117" s="0"/>
      <c r="Q117" s="16"/>
      <c r="R117" s="16"/>
      <c r="S117" s="16"/>
      <c r="T117" s="16"/>
      <c r="U117" s="16"/>
      <c r="V117" s="16"/>
      <c r="W117" s="16"/>
      <c r="X117" s="16"/>
      <c r="Y117" s="16"/>
    </row>
    <row r="118" customFormat="false" ht="12" hidden="false" customHeight="true" outlineLevel="0" collapsed="false">
      <c r="B118" s="98" t="str">
        <f aca="false">IF( ISBLANK('03.Muestra'!$C31),"",'03.Muestra'!$C31)</f>
        <v/>
      </c>
      <c r="C118" s="98" t="str">
        <f aca="false">IF( ISBLANK('03.Muestra'!$E31),"",'03.Muestra'!$E31)</f>
        <v/>
      </c>
      <c r="D118" s="99" t="str">
        <f aca="false">IF(AND(B118&lt;&gt;"",C118&lt;&gt;""),"N/T","")</f>
        <v/>
      </c>
      <c r="E118" s="73" t="str">
        <f aca="false">IF(D118&lt;&gt;"",IF(AND(B118&lt;&gt;"",C118&lt;&gt;""),"","ERR"),"")</f>
        <v/>
      </c>
      <c r="F118" s="16"/>
      <c r="G118" s="16"/>
      <c r="H118" s="16"/>
      <c r="I118" s="16"/>
      <c r="J118" s="16"/>
      <c r="K118" s="16"/>
      <c r="L118" s="16"/>
      <c r="M118" s="16"/>
      <c r="N118" s="16"/>
      <c r="O118" s="16"/>
      <c r="P118" s="16"/>
      <c r="Q118" s="16"/>
      <c r="R118" s="16"/>
      <c r="S118" s="16"/>
      <c r="T118" s="16"/>
      <c r="U118" s="16"/>
      <c r="V118" s="16"/>
      <c r="W118" s="16"/>
      <c r="X118" s="16"/>
      <c r="Y118" s="16"/>
    </row>
    <row r="119" customFormat="false" ht="12" hidden="false" customHeight="true" outlineLevel="0" collapsed="false">
      <c r="B119" s="98" t="str">
        <f aca="false">IF( ISBLANK('03.Muestra'!$C32),"",'03.Muestra'!$C32)</f>
        <v/>
      </c>
      <c r="C119" s="98" t="str">
        <f aca="false">IF( ISBLANK('03.Muestra'!$E32),"",'03.Muestra'!$E32)</f>
        <v/>
      </c>
      <c r="D119" s="99" t="str">
        <f aca="false">IF(AND(B119&lt;&gt;"",C119&lt;&gt;""),"N/T","")</f>
        <v/>
      </c>
      <c r="E119" s="73" t="str">
        <f aca="false">IF(D119&lt;&gt;"",IF(AND(B119&lt;&gt;"",C119&lt;&gt;""),"","ERR"),"")</f>
        <v/>
      </c>
      <c r="F119" s="16"/>
      <c r="G119" s="16"/>
      <c r="H119" s="16"/>
      <c r="I119" s="16"/>
      <c r="J119" s="16"/>
      <c r="K119" s="16"/>
      <c r="L119" s="16"/>
      <c r="M119" s="16"/>
      <c r="N119" s="16"/>
      <c r="O119" s="16"/>
      <c r="P119" s="16"/>
      <c r="Q119" s="16"/>
      <c r="R119" s="16"/>
      <c r="S119" s="16"/>
      <c r="T119" s="16"/>
      <c r="U119" s="16"/>
      <c r="V119" s="16"/>
      <c r="W119" s="16"/>
      <c r="X119" s="16"/>
      <c r="Y119" s="16"/>
    </row>
    <row r="120" customFormat="false" ht="12" hidden="false" customHeight="true" outlineLevel="0" collapsed="false">
      <c r="B120" s="98" t="str">
        <f aca="false">IF( ISBLANK('03.Muestra'!$C33),"",'03.Muestra'!$C33)</f>
        <v/>
      </c>
      <c r="C120" s="98" t="str">
        <f aca="false">IF( ISBLANK('03.Muestra'!$E33),"",'03.Muestra'!$E33)</f>
        <v/>
      </c>
      <c r="D120" s="99" t="str">
        <f aca="false">IF(AND(B120&lt;&gt;"",C120&lt;&gt;""),"N/T","")</f>
        <v/>
      </c>
      <c r="E120" s="73" t="str">
        <f aca="false">IF(D120&lt;&gt;"",IF(AND(B120&lt;&gt;"",C120&lt;&gt;""),"","ERR"),"")</f>
        <v/>
      </c>
      <c r="F120" s="16"/>
      <c r="G120" s="16"/>
      <c r="H120" s="16"/>
      <c r="I120" s="16"/>
      <c r="J120" s="16"/>
      <c r="K120" s="16"/>
      <c r="L120" s="16"/>
      <c r="M120" s="16"/>
      <c r="N120" s="16"/>
      <c r="O120" s="16"/>
      <c r="P120" s="16"/>
      <c r="Q120" s="16"/>
      <c r="R120" s="16"/>
      <c r="S120" s="16"/>
      <c r="T120" s="16"/>
      <c r="U120" s="16"/>
      <c r="V120" s="16"/>
      <c r="W120" s="16"/>
      <c r="X120" s="16"/>
      <c r="Y120" s="16"/>
    </row>
    <row r="121" customFormat="false" ht="12" hidden="false" customHeight="true" outlineLevel="0" collapsed="false">
      <c r="B121" s="98" t="str">
        <f aca="false">IF( ISBLANK('03.Muestra'!$C34),"",'03.Muestra'!$C34)</f>
        <v/>
      </c>
      <c r="C121" s="98" t="str">
        <f aca="false">IF( ISBLANK('03.Muestra'!$E34),"",'03.Muestra'!$E34)</f>
        <v/>
      </c>
      <c r="D121" s="99" t="str">
        <f aca="false">IF(AND(B121&lt;&gt;"",C121&lt;&gt;""),"N/T","")</f>
        <v/>
      </c>
      <c r="E121" s="73" t="str">
        <f aca="false">IF(D121&lt;&gt;"",IF(AND(B121&lt;&gt;"",C121&lt;&gt;""),"","ERR"),"")</f>
        <v/>
      </c>
      <c r="F121" s="16"/>
      <c r="G121" s="16"/>
      <c r="H121" s="16"/>
      <c r="I121" s="16"/>
      <c r="J121" s="16"/>
      <c r="K121" s="16"/>
      <c r="L121" s="16"/>
      <c r="M121" s="16"/>
      <c r="N121" s="16"/>
      <c r="O121" s="16"/>
      <c r="P121" s="16"/>
      <c r="Q121" s="16"/>
      <c r="R121" s="16"/>
      <c r="S121" s="16"/>
      <c r="T121" s="16"/>
      <c r="U121" s="16"/>
      <c r="V121" s="16"/>
      <c r="W121" s="16"/>
      <c r="X121" s="16"/>
      <c r="Y121" s="16"/>
    </row>
    <row r="122" customFormat="false" ht="12" hidden="false" customHeight="true" outlineLevel="0" collapsed="false">
      <c r="B122" s="98" t="str">
        <f aca="false">IF( ISBLANK('03.Muestra'!$C35),"",'03.Muestra'!$C35)</f>
        <v/>
      </c>
      <c r="C122" s="98" t="str">
        <f aca="false">IF( ISBLANK('03.Muestra'!$E35),"",'03.Muestra'!$E35)</f>
        <v/>
      </c>
      <c r="D122" s="99" t="str">
        <f aca="false">IF(AND(B122&lt;&gt;"",C122&lt;&gt;""),"N/T","")</f>
        <v/>
      </c>
      <c r="E122" s="73" t="str">
        <f aca="false">IF(D122&lt;&gt;"",IF(AND(B122&lt;&gt;"",C122&lt;&gt;""),"","ERR"),"")</f>
        <v/>
      </c>
      <c r="F122" s="0"/>
      <c r="G122" s="16"/>
      <c r="H122" s="16"/>
      <c r="I122" s="16"/>
      <c r="J122" s="16"/>
      <c r="K122" s="16"/>
      <c r="L122" s="16"/>
      <c r="M122" s="16"/>
      <c r="N122" s="16"/>
      <c r="O122" s="16"/>
      <c r="P122" s="16"/>
      <c r="Q122" s="16"/>
      <c r="R122" s="16"/>
      <c r="S122" s="16"/>
      <c r="T122" s="16"/>
      <c r="U122" s="16"/>
      <c r="V122" s="16"/>
      <c r="W122" s="16"/>
      <c r="X122" s="16"/>
      <c r="Y122" s="16"/>
    </row>
    <row r="123" customFormat="false" ht="12" hidden="false" customHeight="true" outlineLevel="0" collapsed="false">
      <c r="B123" s="98" t="str">
        <f aca="false">IF( ISBLANK('03.Muestra'!$C36),"",'03.Muestra'!$C36)</f>
        <v/>
      </c>
      <c r="C123" s="98" t="str">
        <f aca="false">IF( ISBLANK('03.Muestra'!$E36),"",'03.Muestra'!$E36)</f>
        <v/>
      </c>
      <c r="D123" s="99" t="str">
        <f aca="false">IF(AND(B123&lt;&gt;"",C123&lt;&gt;""),"N/T","")</f>
        <v/>
      </c>
      <c r="E123" s="73" t="str">
        <f aca="false">IF(D123&lt;&gt;"",IF(AND(B123&lt;&gt;"",C123&lt;&gt;""),"","ERR"),"")</f>
        <v/>
      </c>
      <c r="F123" s="111"/>
      <c r="G123" s="16"/>
      <c r="H123" s="16"/>
      <c r="I123" s="16"/>
      <c r="J123" s="16"/>
      <c r="K123" s="16"/>
      <c r="L123" s="16"/>
      <c r="M123" s="16"/>
      <c r="N123" s="16"/>
      <c r="O123" s="16"/>
      <c r="P123" s="16"/>
      <c r="Q123" s="16"/>
      <c r="R123" s="16"/>
      <c r="S123" s="16"/>
      <c r="T123" s="16"/>
      <c r="U123" s="16"/>
      <c r="V123" s="16"/>
      <c r="W123" s="16"/>
      <c r="X123" s="16"/>
      <c r="Y123" s="16"/>
    </row>
    <row r="124" customFormat="false" ht="12" hidden="false" customHeight="true" outlineLevel="0" collapsed="false">
      <c r="B124" s="98" t="str">
        <f aca="false">IF( ISBLANK('03.Muestra'!$C37),"",'03.Muestra'!$C37)</f>
        <v/>
      </c>
      <c r="C124" s="98" t="str">
        <f aca="false">IF( ISBLANK('03.Muestra'!$E37),"",'03.Muestra'!$E37)</f>
        <v/>
      </c>
      <c r="D124" s="99" t="str">
        <f aca="false">IF(AND(B124&lt;&gt;"",C124&lt;&gt;""),"N/T","")</f>
        <v/>
      </c>
      <c r="E124" s="73" t="str">
        <f aca="false">IF(D124&lt;&gt;"",IF(AND(B124&lt;&gt;"",C124&lt;&gt;""),"","ERR"),"")</f>
        <v/>
      </c>
      <c r="F124" s="111"/>
      <c r="G124" s="16"/>
      <c r="H124" s="16"/>
      <c r="I124" s="16"/>
      <c r="J124" s="16"/>
      <c r="K124" s="16"/>
      <c r="L124" s="16"/>
      <c r="M124" s="16"/>
      <c r="N124" s="16"/>
      <c r="O124" s="16"/>
      <c r="P124" s="16"/>
      <c r="Q124" s="16"/>
      <c r="R124" s="16"/>
      <c r="S124" s="16"/>
      <c r="T124" s="16"/>
      <c r="U124" s="16"/>
      <c r="V124" s="16"/>
      <c r="W124" s="16"/>
      <c r="X124" s="16"/>
      <c r="Y124" s="16"/>
    </row>
    <row r="125" customFormat="false" ht="12" hidden="false" customHeight="true" outlineLevel="0" collapsed="false">
      <c r="B125" s="98" t="str">
        <f aca="false">IF( ISBLANK('03.Muestra'!$C38),"",'03.Muestra'!$C38)</f>
        <v/>
      </c>
      <c r="C125" s="98" t="str">
        <f aca="false">IF( ISBLANK('03.Muestra'!$E38),"",'03.Muestra'!$E38)</f>
        <v/>
      </c>
      <c r="D125" s="99" t="str">
        <f aca="false">IF(AND(B125&lt;&gt;"",C125&lt;&gt;""),"N/T","")</f>
        <v/>
      </c>
      <c r="E125" s="73" t="str">
        <f aca="false">IF(D125&lt;&gt;"",IF(AND(B125&lt;&gt;"",C125&lt;&gt;""),"","ERR"),"")</f>
        <v/>
      </c>
      <c r="F125" s="111"/>
      <c r="G125" s="16"/>
      <c r="H125" s="16"/>
      <c r="I125" s="16"/>
      <c r="J125" s="16"/>
      <c r="K125" s="16"/>
      <c r="L125" s="16"/>
      <c r="M125" s="16"/>
      <c r="N125" s="16"/>
      <c r="O125" s="16"/>
      <c r="P125" s="16"/>
      <c r="Q125" s="16"/>
      <c r="R125" s="16"/>
      <c r="S125" s="16"/>
      <c r="T125" s="16"/>
      <c r="U125" s="16"/>
      <c r="V125" s="16"/>
      <c r="W125" s="16"/>
      <c r="X125" s="16"/>
      <c r="Y125" s="16"/>
    </row>
    <row r="126" customFormat="false" ht="12" hidden="false" customHeight="true" outlineLevel="0" collapsed="false">
      <c r="B126" s="98" t="str">
        <f aca="false">IF( ISBLANK('03.Muestra'!$C39),"",'03.Muestra'!$C39)</f>
        <v/>
      </c>
      <c r="C126" s="98" t="str">
        <f aca="false">IF( ISBLANK('03.Muestra'!$E39),"",'03.Muestra'!$E39)</f>
        <v/>
      </c>
      <c r="D126" s="99" t="str">
        <f aca="false">IF(AND(B126&lt;&gt;"",C126&lt;&gt;""),"N/T","")</f>
        <v/>
      </c>
      <c r="E126" s="73" t="str">
        <f aca="false">IF(D126&lt;&gt;"",IF(AND(B126&lt;&gt;"",C126&lt;&gt;""),"","ERR"),"")</f>
        <v/>
      </c>
      <c r="F126" s="111"/>
      <c r="G126" s="16"/>
      <c r="H126" s="16"/>
      <c r="I126" s="16"/>
      <c r="J126" s="16"/>
      <c r="K126" s="16"/>
      <c r="L126" s="16"/>
      <c r="M126" s="16"/>
      <c r="N126" s="16"/>
      <c r="O126" s="16"/>
      <c r="P126" s="16"/>
      <c r="Q126" s="16"/>
      <c r="R126" s="16"/>
      <c r="S126" s="16"/>
      <c r="T126" s="16"/>
      <c r="U126" s="16"/>
      <c r="V126" s="16"/>
      <c r="W126" s="16"/>
      <c r="X126" s="16"/>
      <c r="Y126" s="16"/>
    </row>
    <row r="127" customFormat="false" ht="12" hidden="false" customHeight="true" outlineLevel="0" collapsed="false">
      <c r="B127" s="98" t="str">
        <f aca="false">IF( ISBLANK('03.Muestra'!$C40),"",'03.Muestra'!$C40)</f>
        <v/>
      </c>
      <c r="C127" s="98" t="str">
        <f aca="false">IF( ISBLANK('03.Muestra'!$E40),"",'03.Muestra'!$E40)</f>
        <v/>
      </c>
      <c r="D127" s="99" t="str">
        <f aca="false">IF(AND(B127&lt;&gt;"",C127&lt;&gt;""),"N/T","")</f>
        <v/>
      </c>
      <c r="E127" s="73" t="str">
        <f aca="false">IF(D127&lt;&gt;"",IF(AND(B127&lt;&gt;"",C127&lt;&gt;""),"","ERR"),"")</f>
        <v/>
      </c>
      <c r="F127" s="111"/>
      <c r="G127" s="16"/>
      <c r="H127" s="16"/>
      <c r="I127" s="16"/>
      <c r="J127" s="16"/>
      <c r="K127" s="16"/>
      <c r="L127" s="16"/>
      <c r="M127" s="16"/>
      <c r="N127" s="16"/>
      <c r="O127" s="16"/>
      <c r="P127" s="16"/>
      <c r="Q127" s="16"/>
      <c r="R127" s="16"/>
      <c r="S127" s="16"/>
      <c r="T127" s="16"/>
      <c r="U127" s="16"/>
      <c r="V127" s="16"/>
      <c r="W127" s="16"/>
      <c r="X127" s="16"/>
      <c r="Y127" s="16"/>
    </row>
    <row r="128" customFormat="false" ht="12" hidden="false" customHeight="true" outlineLevel="0" collapsed="false">
      <c r="B128" s="98" t="str">
        <f aca="false">IF( ISBLANK('03.Muestra'!$C41),"",'03.Muestra'!$C41)</f>
        <v/>
      </c>
      <c r="C128" s="98" t="str">
        <f aca="false">IF( ISBLANK('03.Muestra'!$E41),"",'03.Muestra'!$E41)</f>
        <v/>
      </c>
      <c r="D128" s="99" t="str">
        <f aca="false">IF(AND(B128&lt;&gt;"",C128&lt;&gt;""),"N/T","")</f>
        <v/>
      </c>
      <c r="E128" s="73" t="str">
        <f aca="false">IF(D128&lt;&gt;"",IF(AND(B128&lt;&gt;"",C128&lt;&gt;""),"","ERR"),"")</f>
        <v/>
      </c>
      <c r="F128" s="111"/>
      <c r="G128" s="16"/>
      <c r="H128" s="16"/>
      <c r="I128" s="16"/>
      <c r="J128" s="16"/>
      <c r="K128" s="16"/>
      <c r="L128" s="16"/>
      <c r="M128" s="16"/>
      <c r="N128" s="16"/>
      <c r="O128" s="16"/>
      <c r="P128" s="16"/>
      <c r="Q128" s="16"/>
      <c r="R128" s="16"/>
      <c r="S128" s="16"/>
      <c r="T128" s="16"/>
      <c r="U128" s="16"/>
      <c r="V128" s="16"/>
      <c r="W128" s="16"/>
      <c r="X128" s="16"/>
      <c r="Y128" s="16"/>
    </row>
    <row r="129" customFormat="false" ht="12" hidden="false" customHeight="true" outlineLevel="0" collapsed="false">
      <c r="B129" s="98" t="str">
        <f aca="false">IF( ISBLANK('03.Muestra'!$C42),"",'03.Muestra'!$C42)</f>
        <v/>
      </c>
      <c r="C129" s="98" t="str">
        <f aca="false">IF( ISBLANK('03.Muestra'!$E42),"",'03.Muestra'!$E42)</f>
        <v/>
      </c>
      <c r="D129" s="99" t="str">
        <f aca="false">IF(AND(B129&lt;&gt;"",C129&lt;&gt;""),"N/T","")</f>
        <v/>
      </c>
      <c r="E129" s="73" t="str">
        <f aca="false">IF(D129&lt;&gt;"",IF(AND(B129&lt;&gt;"",C129&lt;&gt;""),"","ERR"),"")</f>
        <v/>
      </c>
      <c r="F129" s="16"/>
      <c r="G129" s="16"/>
      <c r="H129" s="16"/>
      <c r="I129" s="16"/>
      <c r="J129" s="16"/>
      <c r="K129" s="16"/>
      <c r="L129" s="16"/>
      <c r="M129" s="16"/>
      <c r="N129" s="16"/>
      <c r="O129" s="16"/>
      <c r="P129" s="16"/>
      <c r="Q129" s="16"/>
      <c r="R129" s="16"/>
      <c r="S129" s="16"/>
      <c r="T129" s="16"/>
      <c r="U129" s="16"/>
      <c r="V129" s="16"/>
      <c r="W129" s="16"/>
      <c r="X129" s="16"/>
      <c r="Y129" s="16"/>
    </row>
    <row r="130" customFormat="false" ht="12" hidden="false" customHeight="true" outlineLevel="0" collapsed="false">
      <c r="B130" s="16"/>
      <c r="C130" s="16"/>
      <c r="D130" s="73"/>
      <c r="E130" s="16"/>
      <c r="F130" s="16"/>
      <c r="G130" s="16"/>
      <c r="H130" s="16"/>
      <c r="I130" s="16"/>
      <c r="J130" s="16"/>
      <c r="K130" s="16"/>
      <c r="L130" s="16"/>
      <c r="M130" s="16"/>
      <c r="N130" s="16"/>
      <c r="O130" s="16"/>
      <c r="P130" s="16"/>
      <c r="Q130" s="16"/>
      <c r="R130" s="16"/>
      <c r="S130" s="16"/>
      <c r="T130" s="16"/>
      <c r="U130" s="16"/>
      <c r="V130" s="16"/>
      <c r="W130" s="16"/>
      <c r="X130" s="16"/>
      <c r="Y130" s="16"/>
    </row>
    <row r="131" customFormat="false" ht="12" hidden="false" customHeight="true" outlineLevel="0" collapsed="false">
      <c r="B131" s="119"/>
      <c r="C131" s="16"/>
      <c r="D131" s="73"/>
      <c r="E131" s="94"/>
      <c r="F131" s="16"/>
      <c r="G131" s="16"/>
      <c r="H131" s="16"/>
      <c r="I131" s="16"/>
      <c r="J131" s="16"/>
      <c r="K131" s="16"/>
      <c r="L131" s="16"/>
      <c r="M131" s="16"/>
      <c r="N131" s="16"/>
      <c r="O131" s="16"/>
      <c r="P131" s="16"/>
      <c r="Q131" s="16"/>
      <c r="R131" s="16"/>
      <c r="S131" s="16"/>
      <c r="T131" s="16"/>
      <c r="U131" s="16"/>
      <c r="V131" s="16"/>
      <c r="W131" s="16"/>
      <c r="X131" s="16"/>
      <c r="Y131" s="16"/>
    </row>
    <row r="132" customFormat="false" ht="32.25" hidden="false" customHeight="true" outlineLevel="0" collapsed="false">
      <c r="B132" s="95" t="s">
        <v>137</v>
      </c>
      <c r="C132" s="96" t="s">
        <v>178</v>
      </c>
      <c r="D132" s="97" t="s">
        <v>147</v>
      </c>
      <c r="E132" s="110"/>
      <c r="F132" s="0"/>
      <c r="G132" s="0"/>
      <c r="H132" s="0"/>
      <c r="I132" s="0"/>
      <c r="J132" s="0"/>
      <c r="K132" s="16"/>
      <c r="L132" s="16"/>
      <c r="M132" s="16"/>
      <c r="N132" s="16"/>
      <c r="O132" s="16"/>
      <c r="P132" s="16"/>
      <c r="Q132" s="16"/>
      <c r="R132" s="16"/>
      <c r="S132" s="16"/>
      <c r="T132" s="16"/>
      <c r="U132" s="16"/>
      <c r="V132" s="16"/>
      <c r="W132" s="16"/>
      <c r="X132" s="16"/>
      <c r="Y132" s="16"/>
    </row>
    <row r="133" customFormat="false" ht="12" hidden="false" customHeight="true" outlineLevel="0" collapsed="false">
      <c r="B133" s="98" t="str">
        <f aca="false">IF( ISBLANK('03.Muestra'!$C8),"",'03.Muestra'!$C8)</f>
        <v>Servicio Canario de Salud</v>
      </c>
      <c r="C133" s="98" t="str">
        <f aca="false">IF( ISBLANK('03.Muestra'!$E8),"",'03.Muestra'!$E8)</f>
        <v>https://www3.gobiernodecanarias.org/sanidad/scs/</v>
      </c>
      <c r="D133" s="99" t="s">
        <v>150</v>
      </c>
      <c r="E133" s="73" t="str">
        <f aca="false">IF(D133&lt;&gt;"",IF(AND(B133&lt;&gt;"",C133&lt;&gt;""),"","ERR"),"")</f>
        <v/>
      </c>
      <c r="F133" s="100" t="str">
        <f aca="false" t="array" ref="F133:J133">TRANSPOSE('DATA - Oculta'!$U$9:$U$13)</f>
        <v>N/T</v>
      </c>
      <c r="G133" s="101" t="str">
        <v>N/D</v>
      </c>
      <c r="H133" s="102" t="str">
        <v>N/A</v>
      </c>
      <c r="I133" s="103" t="str">
        <v>Falla</v>
      </c>
      <c r="J133" s="104" t="str">
        <v>Pasa</v>
      </c>
      <c r="K133" s="105" t="s">
        <v>145</v>
      </c>
      <c r="L133" s="16"/>
      <c r="M133" s="16"/>
      <c r="N133" s="16"/>
      <c r="O133" s="16"/>
      <c r="P133" s="16"/>
      <c r="Q133" s="16"/>
      <c r="R133" s="16"/>
      <c r="S133" s="16"/>
      <c r="T133" s="16"/>
      <c r="U133" s="16"/>
      <c r="V133" s="16"/>
      <c r="W133" s="16"/>
      <c r="X133" s="16"/>
      <c r="Y133" s="16"/>
    </row>
    <row r="134" customFormat="false" ht="12" hidden="false" customHeight="true" outlineLevel="0" collapsed="false">
      <c r="B134" s="98" t="str">
        <f aca="false">IF( ISBLANK('03.Muestra'!$C9),"",'03.Muestra'!$C9)</f>
        <v>Profesionales</v>
      </c>
      <c r="C134" s="98" t="str">
        <f aca="false">IF( ISBLANK('03.Muestra'!$E9),"",'03.Muestra'!$E9)</f>
        <v>https://www3.gobiernodecanarias.org/sanidad/scs/tematica.jsp?idCarpeta=381a58ec-a15a-11e9-a502-d7333c007c29</v>
      </c>
      <c r="D134" s="99" t="s">
        <v>150</v>
      </c>
      <c r="E134" s="73" t="str">
        <f aca="false">IF(D134&lt;&gt;"",IF(AND(B134&lt;&gt;"",C134&lt;&gt;""),"","ERR"),"")</f>
        <v/>
      </c>
      <c r="F134" s="106" t="n">
        <f aca="true">COUNTIF($D133:INDIRECT("$D" &amp;  SUM(ROW()-1,'03.Muestra'!$D$45)-1),F133)</f>
        <v>0</v>
      </c>
      <c r="G134" s="106" t="n">
        <f aca="true">COUNTIF($D133:INDIRECT("$D" &amp;  SUM(ROW()-1,'03.Muestra'!$D$45)-1),G133)</f>
        <v>0</v>
      </c>
      <c r="H134" s="106" t="n">
        <f aca="true">COUNTIF($D133:INDIRECT("$D" &amp;  SUM(ROW()-1,'03.Muestra'!$D$45)-1),H133)</f>
        <v>10</v>
      </c>
      <c r="I134" s="106" t="n">
        <f aca="true">COUNTIF($D133:INDIRECT("$D" &amp;  SUM(ROW()-1,'03.Muestra'!$D$45)-1),I133)</f>
        <v>0</v>
      </c>
      <c r="J134" s="106" t="n">
        <f aca="true">COUNTIF($D133:INDIRECT("$D" &amp;  SUM(ROW()-1,'03.Muestra'!$D$45)-1),J133)</f>
        <v>0</v>
      </c>
      <c r="K134" s="106" t="n">
        <f aca="true">IF('03.Muestra'!$D$45=0,0,COUNTBLANK($D133:INDIRECT("$D" &amp;  SUM(ROW()-1,'03.Muestra'!$D$45)-1)))</f>
        <v>0</v>
      </c>
      <c r="L134" s="16"/>
      <c r="M134" s="16"/>
      <c r="N134" s="16"/>
      <c r="O134" s="16"/>
      <c r="P134" s="16"/>
      <c r="Q134" s="16"/>
      <c r="R134" s="16"/>
      <c r="S134" s="16"/>
      <c r="T134" s="16"/>
      <c r="U134" s="16"/>
      <c r="V134" s="16"/>
      <c r="W134" s="16"/>
      <c r="X134" s="16"/>
      <c r="Y134" s="16"/>
    </row>
    <row r="135" customFormat="false" ht="12" hidden="false" customHeight="true" outlineLevel="0" collapsed="false">
      <c r="B135" s="98" t="str">
        <f aca="false">IF( ISBLANK('03.Muestra'!$C10),"",'03.Muestra'!$C10)</f>
        <v>Vacunación frente Covid-19</v>
      </c>
      <c r="C135" s="98" t="str">
        <f aca="false">IF( ISBLANK('03.Muestra'!$E10),"",'03.Muestra'!$E10)</f>
        <v>https://www3.gobiernodecanarias.org/sanidad/scs/contenidoGenerico.jsp?idDocument=c6332147-5728-11eb-8a2c-c902a217e6a5&amp;idCarpeta=e01092c2-7d66-11ea-871d-cb574c2473a4</v>
      </c>
      <c r="D135" s="99" t="s">
        <v>150</v>
      </c>
      <c r="E135" s="73" t="str">
        <f aca="false">IF(D135&lt;&gt;"",IF(AND(B135&lt;&gt;"",C135&lt;&gt;""),"","ERR"),"")</f>
        <v/>
      </c>
      <c r="F135" s="0"/>
      <c r="G135" s="16"/>
      <c r="H135" s="16"/>
      <c r="I135" s="16"/>
      <c r="J135" s="16"/>
      <c r="K135" s="16"/>
      <c r="L135" s="16"/>
      <c r="M135" s="16"/>
      <c r="N135" s="16"/>
      <c r="O135" s="16"/>
      <c r="P135" s="16"/>
      <c r="Q135" s="16"/>
      <c r="R135" s="16"/>
      <c r="S135" s="16"/>
      <c r="T135" s="16"/>
      <c r="U135" s="16"/>
      <c r="V135" s="16"/>
      <c r="W135" s="16"/>
      <c r="X135" s="16"/>
      <c r="Y135" s="16"/>
    </row>
    <row r="136" customFormat="false" ht="12" hidden="false" customHeight="true" outlineLevel="0" collapsed="false">
      <c r="B136" s="98" t="str">
        <f aca="false">IF( ISBLANK('03.Muestra'!$C11),"",'03.Muestra'!$C11)</f>
        <v>SCS-Registro de centros</v>
      </c>
      <c r="C136" s="98" t="str">
        <f aca="false">IF( ISBLANK('03.Muestra'!$E11),"",'03.Muestra'!$E11)</f>
        <v>https://www3.gobiernodecanarias.org/sanidad/scs/RegistroCentros/DoLoad</v>
      </c>
      <c r="D136" s="99" t="s">
        <v>150</v>
      </c>
      <c r="E136" s="73" t="str">
        <f aca="false">IF(D136&lt;&gt;"",IF(AND(B136&lt;&gt;"",C136&lt;&gt;""),"","ERR"),"")</f>
        <v/>
      </c>
      <c r="F136" s="0"/>
      <c r="G136" s="16"/>
      <c r="H136" s="16"/>
      <c r="I136" s="16"/>
      <c r="J136" s="16"/>
      <c r="K136" s="16"/>
      <c r="L136" s="16"/>
      <c r="M136" s="16"/>
      <c r="N136" s="16"/>
      <c r="O136" s="16"/>
      <c r="P136" s="16"/>
      <c r="Q136" s="16"/>
      <c r="R136" s="16"/>
      <c r="S136" s="16"/>
      <c r="T136" s="16"/>
      <c r="U136" s="16"/>
      <c r="V136" s="16"/>
      <c r="W136" s="16"/>
      <c r="X136" s="16"/>
      <c r="Y136" s="16"/>
    </row>
    <row r="137" customFormat="false" ht="12" hidden="false" customHeight="true" outlineLevel="0" collapsed="false">
      <c r="B137" s="98" t="str">
        <f aca="false">IF( ISBLANK('03.Muestra'!$C12),"",'03.Muestra'!$C12)</f>
        <v>MiAutoTestCovid</v>
      </c>
      <c r="C137" s="98" t="str">
        <f aca="false">IF( ISBLANK('03.Muestra'!$E12),"",'03.Muestra'!$E12)</f>
        <v>https://www3.gobiernodecanarias.org/sanidad/scs/Miautotestcovid/</v>
      </c>
      <c r="D137" s="99" t="s">
        <v>150</v>
      </c>
      <c r="E137" s="73" t="str">
        <f aca="false">IF(D137&lt;&gt;"",IF(AND(B137&lt;&gt;"",C137&lt;&gt;""),"","ERR"),"")</f>
        <v/>
      </c>
      <c r="F137" s="0"/>
      <c r="G137" s="16"/>
      <c r="H137" s="16"/>
      <c r="I137" s="16"/>
      <c r="J137" s="16"/>
      <c r="K137" s="16"/>
      <c r="L137" s="16"/>
      <c r="M137" s="16"/>
      <c r="N137" s="16"/>
      <c r="O137" s="16"/>
      <c r="P137" s="16"/>
      <c r="Q137" s="16"/>
      <c r="R137" s="16"/>
      <c r="S137" s="16"/>
      <c r="T137" s="16"/>
      <c r="U137" s="16"/>
      <c r="V137" s="16"/>
      <c r="W137" s="16"/>
      <c r="X137" s="16"/>
      <c r="Y137" s="16"/>
    </row>
    <row r="138" customFormat="false" ht="12" hidden="false" customHeight="true" outlineLevel="0" collapsed="false">
      <c r="B138" s="98" t="str">
        <f aca="false">IF( ISBLANK('03.Muestra'!$C13),"",'03.Muestra'!$C13)</f>
        <v>Informes epidemiológicos</v>
      </c>
      <c r="C138" s="98" t="str">
        <f aca="false">IF( ISBLANK('03.Muestra'!$E13),"",'03.Muestra'!$E13)</f>
        <v>https://www3.gobiernodecanarias.org/sanidad/scs/contenidoGenerico.jsp?idDocument=83670f95-f738-11ea-8b38-0997195c2925&amp;idCarpeta=e01092c2-7d66-11ea-871d-cb574c2473a4</v>
      </c>
      <c r="D138" s="99" t="s">
        <v>150</v>
      </c>
      <c r="E138" s="73" t="str">
        <f aca="false">IF(D138&lt;&gt;"",IF(AND(B138&lt;&gt;"",C138&lt;&gt;""),"","ERR"),"")</f>
        <v/>
      </c>
      <c r="F138" s="0"/>
      <c r="G138" s="16"/>
      <c r="H138" s="16"/>
      <c r="I138" s="16"/>
      <c r="J138" s="16"/>
      <c r="K138" s="16"/>
      <c r="L138" s="16"/>
      <c r="M138" s="16"/>
      <c r="N138" s="16"/>
      <c r="O138" s="16"/>
      <c r="P138" s="16"/>
      <c r="Q138" s="16"/>
      <c r="R138" s="16"/>
      <c r="S138" s="16"/>
      <c r="T138" s="16"/>
      <c r="U138" s="16"/>
      <c r="V138" s="16"/>
      <c r="W138" s="16"/>
      <c r="X138" s="16"/>
      <c r="Y138" s="16"/>
    </row>
    <row r="139" customFormat="false" ht="12" hidden="false" customHeight="true" outlineLevel="0" collapsed="false">
      <c r="B139" s="98" t="str">
        <f aca="false">IF( ISBLANK('03.Muestra'!$C14),"",'03.Muestra'!$C14)</f>
        <v>Mapa Sanitario</v>
      </c>
      <c r="C139" s="98" t="str">
        <f aca="false">IF( ISBLANK('03.Muestra'!$E14),"",'03.Muestra'!$E14)</f>
        <v>https://www3.gobiernodecanarias.org/sanidad/scs/mapa.jsp?idDocument=f1272534-b1e0-11e0-8086-e35e241032d3&amp;idCarpeta=75cf3520-ab2b-11dd-970d-d73a0633ac17</v>
      </c>
      <c r="D139" s="99" t="s">
        <v>150</v>
      </c>
      <c r="E139" s="73" t="str">
        <f aca="false">IF(D139&lt;&gt;"",IF(AND(B139&lt;&gt;"",C139&lt;&gt;""),"","ERR"),"")</f>
        <v/>
      </c>
      <c r="F139" s="16"/>
      <c r="G139" s="16"/>
      <c r="H139" s="16"/>
      <c r="I139" s="16"/>
      <c r="J139" s="16"/>
      <c r="K139" s="16"/>
      <c r="L139" s="16"/>
      <c r="M139" s="16"/>
      <c r="N139" s="16"/>
      <c r="O139" s="16"/>
      <c r="P139" s="16"/>
      <c r="Q139" s="16"/>
      <c r="R139" s="16"/>
      <c r="S139" s="16"/>
      <c r="T139" s="16"/>
      <c r="U139" s="16"/>
      <c r="V139" s="16"/>
      <c r="W139" s="16"/>
      <c r="X139" s="16"/>
      <c r="Y139" s="16"/>
    </row>
    <row r="140" customFormat="false" ht="12" hidden="false" customHeight="true" outlineLevel="0" collapsed="false">
      <c r="B140" s="98" t="str">
        <f aca="false">IF( ISBLANK('03.Muestra'!$C15),"",'03.Muestra'!$C15)</f>
        <v>gaptfformacion</v>
      </c>
      <c r="C140" s="98" t="str">
        <f aca="false">IF( ISBLANK('03.Muestra'!$E15),"",'03.Muestra'!$E15)</f>
        <v>https://www3.gobiernodecanarias.org/scs/gaptfformacion/</v>
      </c>
      <c r="D140" s="99" t="s">
        <v>150</v>
      </c>
      <c r="E140" s="73" t="str">
        <f aca="false">IF(D140&lt;&gt;"",IF(AND(B140&lt;&gt;"",C140&lt;&gt;""),"","ERR"),"")</f>
        <v/>
      </c>
      <c r="F140" s="16"/>
      <c r="G140" s="16"/>
      <c r="H140" s="16"/>
      <c r="I140" s="16"/>
      <c r="J140" s="16"/>
      <c r="K140" s="16"/>
      <c r="L140" s="16"/>
      <c r="M140" s="16"/>
      <c r="N140" s="16"/>
      <c r="O140" s="16"/>
      <c r="P140" s="16"/>
      <c r="Q140" s="16"/>
      <c r="R140" s="16"/>
      <c r="S140" s="16"/>
      <c r="T140" s="16"/>
      <c r="U140" s="16"/>
      <c r="V140" s="16"/>
      <c r="W140" s="16"/>
      <c r="X140" s="16"/>
      <c r="Y140" s="16"/>
    </row>
    <row r="141" customFormat="false" ht="12" hidden="false" customHeight="true" outlineLevel="0" collapsed="false">
      <c r="B141" s="98" t="str">
        <f aca="false">IF( ISBLANK('03.Muestra'!$C16),"",'03.Muestra'!$C16)</f>
        <v>Tarjeta Sanitaria</v>
      </c>
      <c r="C141" s="98" t="str">
        <f aca="false">IF( ISBLANK('03.Muestra'!$E16),"",'03.Muestra'!$E16)</f>
        <v>https://www3.gobiernodecanarias.org/sanidad/scs/contenidoGenerico.jsp?idDocument=9090ca1f-a9bb-11de-ae50-15aa3b9230b7&amp;idCarpeta=ae273cd1-b385-11e9-82f7-8d5cff9227e6</v>
      </c>
      <c r="D141" s="99" t="s">
        <v>150</v>
      </c>
      <c r="E141" s="73" t="str">
        <f aca="false">IF(D141&lt;&gt;"",IF(AND(B141&lt;&gt;"",C141&lt;&gt;""),"","ERR"),"")</f>
        <v/>
      </c>
      <c r="F141" s="16"/>
      <c r="G141" s="16"/>
      <c r="H141" s="16"/>
      <c r="I141" s="16"/>
      <c r="J141" s="16"/>
      <c r="K141" s="16"/>
      <c r="L141" s="16"/>
      <c r="M141" s="16"/>
      <c r="N141" s="16"/>
      <c r="O141" s="16"/>
      <c r="P141" s="16"/>
      <c r="Q141" s="16"/>
      <c r="R141" s="16"/>
      <c r="S141" s="16"/>
      <c r="T141" s="16"/>
      <c r="U141" s="16"/>
      <c r="V141" s="16"/>
      <c r="W141" s="16"/>
      <c r="X141" s="16"/>
      <c r="Y141" s="16"/>
    </row>
    <row r="142" customFormat="false" ht="12" hidden="false" customHeight="true" outlineLevel="0" collapsed="false">
      <c r="B142" s="98" t="str">
        <f aca="false">IF( ISBLANK('03.Muestra'!$C17),"",'03.Muestra'!$C17)</f>
        <v>Mapa Playas</v>
      </c>
      <c r="C142" s="98" t="str">
        <f aca="false">IF( ISBLANK('03.Muestra'!$E17),"",'03.Muestra'!$E17)</f>
        <v>https://www3.gobiernodecanarias.org/sanidad/scs/mapa.jsp?idDocument=0200b78a-a2fa-11e0-9610-f1717f4d08a3&amp;idCarpeta=75cf3520-ab2b-11dd-970d-d73a0633ac17</v>
      </c>
      <c r="D142" s="99" t="s">
        <v>150</v>
      </c>
      <c r="E142" s="73" t="str">
        <f aca="false">IF(D142&lt;&gt;"",IF(AND(B142&lt;&gt;"",C142&lt;&gt;""),"","ERR"),"")</f>
        <v/>
      </c>
      <c r="F142" s="16"/>
      <c r="G142" s="16"/>
      <c r="H142" s="16"/>
      <c r="I142" s="16"/>
      <c r="J142" s="16"/>
      <c r="K142" s="16"/>
      <c r="L142" s="16"/>
      <c r="M142" s="16"/>
      <c r="N142" s="16"/>
      <c r="O142" s="16"/>
      <c r="P142" s="16"/>
      <c r="Q142" s="16"/>
      <c r="R142" s="16"/>
      <c r="S142" s="16"/>
      <c r="T142" s="16"/>
      <c r="U142" s="16"/>
      <c r="V142" s="16"/>
      <c r="W142" s="16"/>
      <c r="X142" s="16"/>
      <c r="Y142" s="16"/>
    </row>
    <row r="143" customFormat="false" ht="12" hidden="false" customHeight="true" outlineLevel="0" collapsed="false">
      <c r="B143" s="98" t="str">
        <f aca="false">IF( ISBLANK('03.Muestra'!$C18),"",'03.Muestra'!$C18)</f>
        <v/>
      </c>
      <c r="C143" s="98" t="str">
        <f aca="false">IF( ISBLANK('03.Muestra'!$E18),"",'03.Muestra'!$E18)</f>
        <v/>
      </c>
      <c r="D143" s="99" t="str">
        <f aca="false">IF(AND(B143&lt;&gt;"",C143&lt;&gt;""),"N/T","")</f>
        <v/>
      </c>
      <c r="E143" s="73" t="str">
        <f aca="false">IF(D143&lt;&gt;"",IF(AND(B143&lt;&gt;"",C143&lt;&gt;""),"","ERR"),"")</f>
        <v/>
      </c>
      <c r="F143" s="16"/>
      <c r="G143" s="16"/>
      <c r="H143" s="16"/>
      <c r="I143" s="16"/>
      <c r="J143" s="16"/>
      <c r="K143" s="16"/>
      <c r="L143" s="16"/>
      <c r="M143" s="16"/>
      <c r="N143" s="16"/>
      <c r="O143" s="16"/>
      <c r="P143" s="16"/>
      <c r="Q143" s="16"/>
      <c r="R143" s="16"/>
      <c r="S143" s="16"/>
      <c r="T143" s="16"/>
      <c r="U143" s="16"/>
      <c r="V143" s="16"/>
      <c r="W143" s="16"/>
      <c r="X143" s="16"/>
      <c r="Y143" s="16"/>
    </row>
    <row r="144" customFormat="false" ht="12" hidden="false" customHeight="true" outlineLevel="0" collapsed="false">
      <c r="B144" s="98" t="str">
        <f aca="false">IF( ISBLANK('03.Muestra'!$C19),"",'03.Muestra'!$C19)</f>
        <v/>
      </c>
      <c r="C144" s="98" t="str">
        <f aca="false">IF( ISBLANK('03.Muestra'!$E19),"",'03.Muestra'!$E19)</f>
        <v/>
      </c>
      <c r="D144" s="99" t="str">
        <f aca="false">IF(AND(B144&lt;&gt;"",C144&lt;&gt;""),"N/T","")</f>
        <v/>
      </c>
      <c r="E144" s="73" t="str">
        <f aca="false">IF(D144&lt;&gt;"",IF(AND(B144&lt;&gt;"",C144&lt;&gt;""),"","ERR"),"")</f>
        <v/>
      </c>
      <c r="F144" s="16"/>
      <c r="G144" s="16"/>
      <c r="H144" s="16"/>
      <c r="I144" s="16"/>
      <c r="J144" s="16"/>
      <c r="K144" s="16"/>
      <c r="L144" s="16"/>
      <c r="M144" s="16"/>
      <c r="N144" s="16"/>
      <c r="O144" s="16"/>
      <c r="P144" s="16"/>
      <c r="Q144" s="16"/>
      <c r="R144" s="16"/>
      <c r="S144" s="16"/>
      <c r="T144" s="16"/>
      <c r="U144" s="16"/>
      <c r="V144" s="16"/>
      <c r="W144" s="16"/>
      <c r="X144" s="16"/>
      <c r="Y144" s="16"/>
    </row>
    <row r="145" customFormat="false" ht="12" hidden="false" customHeight="true" outlineLevel="0" collapsed="false">
      <c r="B145" s="98" t="str">
        <f aca="false">IF( ISBLANK('03.Muestra'!$C20),"",'03.Muestra'!$C20)</f>
        <v/>
      </c>
      <c r="C145" s="98" t="str">
        <f aca="false">IF( ISBLANK('03.Muestra'!$E20),"",'03.Muestra'!$E20)</f>
        <v/>
      </c>
      <c r="D145" s="99" t="str">
        <f aca="false">IF(AND(B145&lt;&gt;"",C145&lt;&gt;""),"N/T","")</f>
        <v/>
      </c>
      <c r="E145" s="73" t="str">
        <f aca="false">IF(D145&lt;&gt;"",IF(AND(B145&lt;&gt;"",C145&lt;&gt;""),"","ERR"),"")</f>
        <v/>
      </c>
      <c r="F145" s="16"/>
      <c r="G145" s="16"/>
      <c r="H145" s="16"/>
      <c r="I145" s="16"/>
      <c r="J145" s="16"/>
      <c r="K145" s="16"/>
      <c r="L145" s="16"/>
      <c r="M145" s="0"/>
      <c r="N145" s="0"/>
      <c r="O145" s="0"/>
      <c r="P145" s="0"/>
      <c r="Q145" s="16"/>
      <c r="R145" s="16"/>
      <c r="S145" s="16"/>
      <c r="T145" s="16"/>
      <c r="U145" s="16"/>
      <c r="V145" s="16"/>
      <c r="W145" s="16"/>
      <c r="X145" s="16"/>
      <c r="Y145" s="16"/>
    </row>
    <row r="146" customFormat="false" ht="12" hidden="false" customHeight="true" outlineLevel="0" collapsed="false">
      <c r="B146" s="98" t="str">
        <f aca="false">IF( ISBLANK('03.Muestra'!$C21),"",'03.Muestra'!$C21)</f>
        <v/>
      </c>
      <c r="C146" s="98" t="str">
        <f aca="false">IF( ISBLANK('03.Muestra'!$E21),"",'03.Muestra'!$E21)</f>
        <v/>
      </c>
      <c r="D146" s="99" t="str">
        <f aca="false">IF(AND(B146&lt;&gt;"",C146&lt;&gt;""),"N/T","")</f>
        <v/>
      </c>
      <c r="E146" s="73" t="str">
        <f aca="false">IF(D146&lt;&gt;"",IF(AND(B146&lt;&gt;"",C146&lt;&gt;""),"","ERR"),"")</f>
        <v/>
      </c>
      <c r="F146" s="16"/>
      <c r="G146" s="16"/>
      <c r="H146" s="16"/>
      <c r="I146" s="16"/>
      <c r="J146" s="16"/>
      <c r="K146" s="16"/>
      <c r="L146" s="16"/>
      <c r="M146" s="0"/>
      <c r="N146" s="0"/>
      <c r="O146" s="0"/>
      <c r="P146" s="0"/>
      <c r="Q146" s="16"/>
      <c r="R146" s="16"/>
      <c r="S146" s="16"/>
      <c r="T146" s="16"/>
      <c r="U146" s="16"/>
      <c r="V146" s="16"/>
      <c r="W146" s="16"/>
      <c r="X146" s="16"/>
      <c r="Y146" s="16"/>
    </row>
    <row r="147" customFormat="false" ht="12" hidden="false" customHeight="true" outlineLevel="0" collapsed="false">
      <c r="B147" s="98" t="str">
        <f aca="false">IF( ISBLANK('03.Muestra'!$C22),"",'03.Muestra'!$C22)</f>
        <v/>
      </c>
      <c r="C147" s="98" t="str">
        <f aca="false">IF( ISBLANK('03.Muestra'!$E22),"",'03.Muestra'!$E22)</f>
        <v/>
      </c>
      <c r="D147" s="99" t="str">
        <f aca="false">IF(AND(B147&lt;&gt;"",C147&lt;&gt;""),"N/T","")</f>
        <v/>
      </c>
      <c r="E147" s="73" t="str">
        <f aca="false">IF(D147&lt;&gt;"",IF(AND(B147&lt;&gt;"",C147&lt;&gt;""),"","ERR"),"")</f>
        <v/>
      </c>
      <c r="F147" s="16"/>
      <c r="G147" s="16"/>
      <c r="H147" s="16"/>
      <c r="I147" s="16"/>
      <c r="J147" s="16"/>
      <c r="K147" s="16"/>
      <c r="L147" s="16"/>
      <c r="M147" s="0"/>
      <c r="N147" s="0"/>
      <c r="O147" s="0"/>
      <c r="P147" s="0"/>
      <c r="Q147" s="16"/>
      <c r="R147" s="16"/>
      <c r="S147" s="16"/>
      <c r="T147" s="16"/>
      <c r="U147" s="16"/>
      <c r="V147" s="16"/>
      <c r="W147" s="16"/>
      <c r="X147" s="16"/>
      <c r="Y147" s="16"/>
    </row>
    <row r="148" customFormat="false" ht="12" hidden="false" customHeight="true" outlineLevel="0" collapsed="false">
      <c r="B148" s="98" t="str">
        <f aca="false">IF( ISBLANK('03.Muestra'!$C23),"",'03.Muestra'!$C23)</f>
        <v/>
      </c>
      <c r="C148" s="98" t="str">
        <f aca="false">IF( ISBLANK('03.Muestra'!$E23),"",'03.Muestra'!$E23)</f>
        <v/>
      </c>
      <c r="D148" s="99" t="str">
        <f aca="false">IF(AND(B148&lt;&gt;"",C148&lt;&gt;""),"N/T","")</f>
        <v/>
      </c>
      <c r="E148" s="73" t="str">
        <f aca="false">IF(D148&lt;&gt;"",IF(AND(B148&lt;&gt;"",C148&lt;&gt;""),"","ERR"),"")</f>
        <v/>
      </c>
      <c r="F148" s="16"/>
      <c r="G148" s="16"/>
      <c r="H148" s="16"/>
      <c r="I148" s="16"/>
      <c r="J148" s="16"/>
      <c r="K148" s="16"/>
      <c r="L148" s="16"/>
      <c r="M148" s="0"/>
      <c r="N148" s="0"/>
      <c r="O148" s="0"/>
      <c r="P148" s="0"/>
      <c r="Q148" s="16"/>
      <c r="R148" s="16"/>
      <c r="S148" s="16"/>
      <c r="T148" s="16"/>
      <c r="U148" s="16"/>
      <c r="V148" s="16"/>
      <c r="W148" s="16"/>
      <c r="X148" s="16"/>
      <c r="Y148" s="16"/>
    </row>
    <row r="149" customFormat="false" ht="12" hidden="false" customHeight="true" outlineLevel="0" collapsed="false">
      <c r="B149" s="98" t="str">
        <f aca="false">IF( ISBLANK('03.Muestra'!$C24),"",'03.Muestra'!$C24)</f>
        <v/>
      </c>
      <c r="C149" s="98" t="str">
        <f aca="false">IF( ISBLANK('03.Muestra'!$E24),"",'03.Muestra'!$E24)</f>
        <v/>
      </c>
      <c r="D149" s="99" t="str">
        <f aca="false">IF(AND(B149&lt;&gt;"",C149&lt;&gt;""),"N/T","")</f>
        <v/>
      </c>
      <c r="E149" s="73" t="str">
        <f aca="false">IF(D149&lt;&gt;"",IF(AND(B149&lt;&gt;"",C149&lt;&gt;""),"","ERR"),"")</f>
        <v/>
      </c>
      <c r="F149" s="16"/>
      <c r="G149" s="16"/>
      <c r="H149" s="16"/>
      <c r="I149" s="16"/>
      <c r="J149" s="16"/>
      <c r="K149" s="16"/>
      <c r="L149" s="16"/>
      <c r="M149" s="0"/>
      <c r="N149" s="0"/>
      <c r="O149" s="0"/>
      <c r="P149" s="0"/>
      <c r="Q149" s="16"/>
      <c r="R149" s="16"/>
      <c r="S149" s="16"/>
      <c r="T149" s="16"/>
      <c r="U149" s="16"/>
      <c r="V149" s="16"/>
      <c r="W149" s="16"/>
      <c r="X149" s="16"/>
      <c r="Y149" s="16"/>
    </row>
    <row r="150" customFormat="false" ht="12" hidden="false" customHeight="true" outlineLevel="0" collapsed="false">
      <c r="B150" s="98" t="str">
        <f aca="false">IF( ISBLANK('03.Muestra'!$C25),"",'03.Muestra'!$C25)</f>
        <v/>
      </c>
      <c r="C150" s="98" t="str">
        <f aca="false">IF( ISBLANK('03.Muestra'!$E25),"",'03.Muestra'!$E25)</f>
        <v/>
      </c>
      <c r="D150" s="99" t="str">
        <f aca="false">IF(AND(B150&lt;&gt;"",C150&lt;&gt;""),"N/T","")</f>
        <v/>
      </c>
      <c r="E150" s="73" t="str">
        <f aca="false">IF(D150&lt;&gt;"",IF(AND(B150&lt;&gt;"",C150&lt;&gt;""),"","ERR"),"")</f>
        <v/>
      </c>
      <c r="F150" s="16"/>
      <c r="G150" s="16"/>
      <c r="H150" s="16"/>
      <c r="I150" s="16"/>
      <c r="J150" s="16"/>
      <c r="K150" s="16"/>
      <c r="L150" s="16"/>
      <c r="M150" s="0"/>
      <c r="N150" s="0"/>
      <c r="O150" s="0"/>
      <c r="P150" s="0"/>
      <c r="Q150" s="16"/>
      <c r="R150" s="16"/>
      <c r="S150" s="16"/>
      <c r="T150" s="16"/>
      <c r="U150" s="16"/>
      <c r="V150" s="16"/>
      <c r="W150" s="16"/>
      <c r="X150" s="16"/>
      <c r="Y150" s="16"/>
    </row>
    <row r="151" customFormat="false" ht="12" hidden="false" customHeight="true" outlineLevel="0" collapsed="false">
      <c r="B151" s="98" t="str">
        <f aca="false">IF( ISBLANK('03.Muestra'!$C26),"",'03.Muestra'!$C26)</f>
        <v/>
      </c>
      <c r="C151" s="98" t="str">
        <f aca="false">IF( ISBLANK('03.Muestra'!$E26),"",'03.Muestra'!$E26)</f>
        <v/>
      </c>
      <c r="D151" s="99" t="str">
        <f aca="false">IF(AND(B151&lt;&gt;"",C151&lt;&gt;""),"N/T","")</f>
        <v/>
      </c>
      <c r="E151" s="73" t="str">
        <f aca="false">IF(D151&lt;&gt;"",IF(AND(B151&lt;&gt;"",C151&lt;&gt;""),"","ERR"),"")</f>
        <v/>
      </c>
      <c r="F151" s="16"/>
      <c r="G151" s="16"/>
      <c r="H151" s="16"/>
      <c r="I151" s="16"/>
      <c r="J151" s="16"/>
      <c r="K151" s="16"/>
      <c r="L151" s="16"/>
      <c r="M151" s="0"/>
      <c r="N151" s="0"/>
      <c r="O151" s="0"/>
      <c r="P151" s="0"/>
      <c r="Q151" s="16"/>
      <c r="R151" s="16"/>
      <c r="S151" s="16"/>
      <c r="T151" s="16"/>
      <c r="U151" s="16"/>
      <c r="V151" s="16"/>
      <c r="W151" s="16"/>
      <c r="X151" s="16"/>
      <c r="Y151" s="16"/>
    </row>
    <row r="152" customFormat="false" ht="12" hidden="false" customHeight="true" outlineLevel="0" collapsed="false">
      <c r="B152" s="98" t="str">
        <f aca="false">IF( ISBLANK('03.Muestra'!$C27),"",'03.Muestra'!$C27)</f>
        <v/>
      </c>
      <c r="C152" s="98" t="str">
        <f aca="false">IF( ISBLANK('03.Muestra'!$E27),"",'03.Muestra'!$E27)</f>
        <v/>
      </c>
      <c r="D152" s="99" t="str">
        <f aca="false">IF(AND(B152&lt;&gt;"",C152&lt;&gt;""),"N/T","")</f>
        <v/>
      </c>
      <c r="E152" s="73" t="str">
        <f aca="false">IF(D152&lt;&gt;"",IF(AND(B152&lt;&gt;"",C152&lt;&gt;""),"","ERR"),"")</f>
        <v/>
      </c>
      <c r="F152" s="16"/>
      <c r="G152" s="16"/>
      <c r="H152" s="16"/>
      <c r="I152" s="16"/>
      <c r="J152" s="16"/>
      <c r="K152" s="16"/>
      <c r="L152" s="16"/>
      <c r="M152" s="0"/>
      <c r="N152" s="0"/>
      <c r="O152" s="0"/>
      <c r="P152" s="0"/>
      <c r="Q152" s="16"/>
      <c r="R152" s="16"/>
      <c r="S152" s="16"/>
      <c r="T152" s="16"/>
      <c r="U152" s="16"/>
      <c r="V152" s="16"/>
      <c r="W152" s="16"/>
      <c r="X152" s="16"/>
      <c r="Y152" s="16"/>
    </row>
    <row r="153" customFormat="false" ht="12" hidden="false" customHeight="true" outlineLevel="0" collapsed="false">
      <c r="B153" s="98" t="str">
        <f aca="false">IF( ISBLANK('03.Muestra'!$C28),"",'03.Muestra'!$C28)</f>
        <v/>
      </c>
      <c r="C153" s="98" t="str">
        <f aca="false">IF( ISBLANK('03.Muestra'!$E28),"",'03.Muestra'!$E28)</f>
        <v/>
      </c>
      <c r="D153" s="99" t="str">
        <f aca="false">IF(AND(B153&lt;&gt;"",C153&lt;&gt;""),"N/T","")</f>
        <v/>
      </c>
      <c r="E153" s="73" t="str">
        <f aca="false">IF(D153&lt;&gt;"",IF(AND(B153&lt;&gt;"",C153&lt;&gt;""),"","ERR"),"")</f>
        <v/>
      </c>
      <c r="F153" s="16"/>
      <c r="G153" s="16"/>
      <c r="H153" s="16"/>
      <c r="I153" s="16"/>
      <c r="J153" s="16"/>
      <c r="K153" s="16"/>
      <c r="L153" s="16"/>
      <c r="M153" s="0"/>
      <c r="N153" s="0"/>
      <c r="O153" s="0"/>
      <c r="P153" s="0"/>
      <c r="Q153" s="16"/>
      <c r="R153" s="16"/>
      <c r="S153" s="16"/>
      <c r="T153" s="16"/>
      <c r="U153" s="16"/>
      <c r="V153" s="16"/>
      <c r="W153" s="16"/>
      <c r="X153" s="16"/>
      <c r="Y153" s="16"/>
    </row>
    <row r="154" customFormat="false" ht="12" hidden="false" customHeight="true" outlineLevel="0" collapsed="false">
      <c r="B154" s="98" t="str">
        <f aca="false">IF( ISBLANK('03.Muestra'!$C29),"",'03.Muestra'!$C29)</f>
        <v/>
      </c>
      <c r="C154" s="98" t="str">
        <f aca="false">IF( ISBLANK('03.Muestra'!$E29),"",'03.Muestra'!$E29)</f>
        <v/>
      </c>
      <c r="D154" s="99" t="str">
        <f aca="false">IF(AND(B154&lt;&gt;"",C154&lt;&gt;""),"N/T","")</f>
        <v/>
      </c>
      <c r="E154" s="73" t="str">
        <f aca="false">IF(D154&lt;&gt;"",IF(AND(B154&lt;&gt;"",C154&lt;&gt;""),"","ERR"),"")</f>
        <v/>
      </c>
      <c r="F154" s="16"/>
      <c r="G154" s="16"/>
      <c r="H154" s="16"/>
      <c r="I154" s="16"/>
      <c r="J154" s="16"/>
      <c r="K154" s="16"/>
      <c r="L154" s="16"/>
      <c r="M154" s="0"/>
      <c r="N154" s="0"/>
      <c r="O154" s="0"/>
      <c r="P154" s="0"/>
      <c r="Q154" s="16"/>
      <c r="R154" s="16"/>
      <c r="S154" s="16"/>
      <c r="T154" s="16"/>
      <c r="U154" s="16"/>
      <c r="V154" s="16"/>
      <c r="W154" s="16"/>
      <c r="X154" s="16"/>
      <c r="Y154" s="16"/>
    </row>
    <row r="155" customFormat="false" ht="12" hidden="false" customHeight="true" outlineLevel="0" collapsed="false">
      <c r="B155" s="98" t="str">
        <f aca="false">IF( ISBLANK('03.Muestra'!$C30),"",'03.Muestra'!$C30)</f>
        <v/>
      </c>
      <c r="C155" s="98" t="str">
        <f aca="false">IF( ISBLANK('03.Muestra'!$E30),"",'03.Muestra'!$E30)</f>
        <v/>
      </c>
      <c r="D155" s="99" t="str">
        <f aca="false">IF(AND(B155&lt;&gt;"",C155&lt;&gt;""),"N/T","")</f>
        <v/>
      </c>
      <c r="E155" s="73" t="str">
        <f aca="false">IF(D155&lt;&gt;"",IF(AND(B155&lt;&gt;"",C155&lt;&gt;""),"","ERR"),"")</f>
        <v/>
      </c>
      <c r="F155" s="16"/>
      <c r="G155" s="16"/>
      <c r="H155" s="16"/>
      <c r="I155" s="16"/>
      <c r="J155" s="16"/>
      <c r="K155" s="16"/>
      <c r="L155" s="16"/>
      <c r="M155" s="0"/>
      <c r="N155" s="0"/>
      <c r="O155" s="0"/>
      <c r="P155" s="0"/>
      <c r="Q155" s="16"/>
      <c r="R155" s="16"/>
      <c r="S155" s="16"/>
      <c r="T155" s="16"/>
      <c r="U155" s="16"/>
      <c r="V155" s="16"/>
      <c r="W155" s="16"/>
      <c r="X155" s="16"/>
      <c r="Y155" s="16"/>
    </row>
    <row r="156" customFormat="false" ht="12" hidden="false" customHeight="true" outlineLevel="0" collapsed="false">
      <c r="B156" s="98" t="str">
        <f aca="false">IF( ISBLANK('03.Muestra'!$C31),"",'03.Muestra'!$C31)</f>
        <v/>
      </c>
      <c r="C156" s="98" t="str">
        <f aca="false">IF( ISBLANK('03.Muestra'!$E31),"",'03.Muestra'!$E31)</f>
        <v/>
      </c>
      <c r="D156" s="99" t="str">
        <f aca="false">IF(AND(B156&lt;&gt;"",C156&lt;&gt;""),"N/T","")</f>
        <v/>
      </c>
      <c r="E156" s="73" t="str">
        <f aca="false">IF(D156&lt;&gt;"",IF(AND(B156&lt;&gt;"",C156&lt;&gt;""),"","ERR"),"")</f>
        <v/>
      </c>
      <c r="F156" s="16"/>
      <c r="G156" s="16"/>
      <c r="H156" s="16"/>
      <c r="I156" s="16"/>
      <c r="J156" s="16"/>
      <c r="K156" s="16"/>
      <c r="L156" s="16"/>
      <c r="M156" s="16"/>
      <c r="N156" s="16"/>
      <c r="O156" s="16"/>
      <c r="P156" s="16"/>
      <c r="Q156" s="16"/>
      <c r="R156" s="16"/>
      <c r="S156" s="16"/>
      <c r="T156" s="16"/>
      <c r="U156" s="16"/>
      <c r="V156" s="16"/>
      <c r="W156" s="16"/>
      <c r="X156" s="16"/>
      <c r="Y156" s="16"/>
    </row>
    <row r="157" customFormat="false" ht="12" hidden="false" customHeight="true" outlineLevel="0" collapsed="false">
      <c r="B157" s="98" t="str">
        <f aca="false">IF( ISBLANK('03.Muestra'!$C32),"",'03.Muestra'!$C32)</f>
        <v/>
      </c>
      <c r="C157" s="98" t="str">
        <f aca="false">IF( ISBLANK('03.Muestra'!$E32),"",'03.Muestra'!$E32)</f>
        <v/>
      </c>
      <c r="D157" s="99" t="str">
        <f aca="false">IF(AND(B157&lt;&gt;"",C157&lt;&gt;""),"N/T","")</f>
        <v/>
      </c>
      <c r="E157" s="73" t="str">
        <f aca="false">IF(D157&lt;&gt;"",IF(AND(B157&lt;&gt;"",C157&lt;&gt;""),"","ERR"),"")</f>
        <v/>
      </c>
      <c r="F157" s="16"/>
      <c r="G157" s="16"/>
      <c r="H157" s="16"/>
      <c r="I157" s="16"/>
      <c r="J157" s="16"/>
      <c r="K157" s="16"/>
      <c r="L157" s="16"/>
      <c r="M157" s="16"/>
      <c r="N157" s="16"/>
      <c r="O157" s="16"/>
      <c r="P157" s="16"/>
      <c r="Q157" s="16"/>
      <c r="R157" s="16"/>
      <c r="S157" s="16"/>
      <c r="T157" s="16"/>
      <c r="U157" s="16"/>
      <c r="V157" s="16"/>
      <c r="W157" s="16"/>
      <c r="X157" s="16"/>
      <c r="Y157" s="16"/>
    </row>
    <row r="158" customFormat="false" ht="12" hidden="false" customHeight="true" outlineLevel="0" collapsed="false">
      <c r="B158" s="98" t="str">
        <f aca="false">IF( ISBLANK('03.Muestra'!$C33),"",'03.Muestra'!$C33)</f>
        <v/>
      </c>
      <c r="C158" s="98" t="str">
        <f aca="false">IF( ISBLANK('03.Muestra'!$E33),"",'03.Muestra'!$E33)</f>
        <v/>
      </c>
      <c r="D158" s="99" t="str">
        <f aca="false">IF(AND(B158&lt;&gt;"",C158&lt;&gt;""),"N/T","")</f>
        <v/>
      </c>
      <c r="E158" s="73" t="str">
        <f aca="false">IF(D158&lt;&gt;"",IF(AND(B158&lt;&gt;"",C158&lt;&gt;""),"","ERR"),"")</f>
        <v/>
      </c>
      <c r="F158" s="16"/>
      <c r="G158" s="16"/>
      <c r="H158" s="16"/>
      <c r="I158" s="16"/>
      <c r="J158" s="16"/>
      <c r="K158" s="16"/>
      <c r="L158" s="16"/>
      <c r="M158" s="16"/>
      <c r="N158" s="16"/>
      <c r="O158" s="16"/>
      <c r="P158" s="16"/>
      <c r="Q158" s="16"/>
      <c r="R158" s="16"/>
      <c r="S158" s="16"/>
      <c r="T158" s="16"/>
      <c r="U158" s="16"/>
      <c r="V158" s="16"/>
      <c r="W158" s="16"/>
      <c r="X158" s="16"/>
      <c r="Y158" s="16"/>
    </row>
    <row r="159" customFormat="false" ht="12" hidden="false" customHeight="true" outlineLevel="0" collapsed="false">
      <c r="B159" s="98" t="str">
        <f aca="false">IF( ISBLANK('03.Muestra'!$C34),"",'03.Muestra'!$C34)</f>
        <v/>
      </c>
      <c r="C159" s="98" t="str">
        <f aca="false">IF( ISBLANK('03.Muestra'!$E34),"",'03.Muestra'!$E34)</f>
        <v/>
      </c>
      <c r="D159" s="99" t="str">
        <f aca="false">IF(AND(B159&lt;&gt;"",C159&lt;&gt;""),"N/T","")</f>
        <v/>
      </c>
      <c r="E159" s="73" t="str">
        <f aca="false">IF(D159&lt;&gt;"",IF(AND(B159&lt;&gt;"",C159&lt;&gt;""),"","ERR"),"")</f>
        <v/>
      </c>
      <c r="F159" s="16"/>
      <c r="G159" s="16"/>
      <c r="H159" s="16"/>
      <c r="I159" s="16"/>
      <c r="J159" s="16"/>
      <c r="K159" s="16"/>
      <c r="L159" s="16"/>
      <c r="M159" s="16"/>
      <c r="N159" s="16"/>
      <c r="O159" s="16"/>
      <c r="P159" s="16"/>
      <c r="Q159" s="16"/>
      <c r="R159" s="16"/>
      <c r="S159" s="16"/>
      <c r="T159" s="16"/>
      <c r="U159" s="16"/>
      <c r="V159" s="16"/>
      <c r="W159" s="16"/>
      <c r="X159" s="16"/>
      <c r="Y159" s="16"/>
    </row>
    <row r="160" customFormat="false" ht="12" hidden="false" customHeight="true" outlineLevel="0" collapsed="false">
      <c r="B160" s="98" t="str">
        <f aca="false">IF( ISBLANK('03.Muestra'!$C35),"",'03.Muestra'!$C35)</f>
        <v/>
      </c>
      <c r="C160" s="98" t="str">
        <f aca="false">IF( ISBLANK('03.Muestra'!$E35),"",'03.Muestra'!$E35)</f>
        <v/>
      </c>
      <c r="D160" s="99" t="str">
        <f aca="false">IF(AND(B160&lt;&gt;"",C160&lt;&gt;""),"N/T","")</f>
        <v/>
      </c>
      <c r="E160" s="73" t="str">
        <f aca="false">IF(D160&lt;&gt;"",IF(AND(B160&lt;&gt;"",C160&lt;&gt;""),"","ERR"),"")</f>
        <v/>
      </c>
      <c r="F160" s="0"/>
      <c r="G160" s="16"/>
      <c r="H160" s="16"/>
      <c r="I160" s="16"/>
      <c r="J160" s="16"/>
      <c r="K160" s="16"/>
      <c r="L160" s="16"/>
      <c r="M160" s="16"/>
      <c r="N160" s="16"/>
      <c r="O160" s="16"/>
      <c r="P160" s="16"/>
      <c r="Q160" s="16"/>
      <c r="R160" s="16"/>
      <c r="S160" s="16"/>
      <c r="T160" s="16"/>
      <c r="U160" s="16"/>
      <c r="V160" s="16"/>
      <c r="W160" s="16"/>
      <c r="X160" s="16"/>
      <c r="Y160" s="16"/>
    </row>
    <row r="161" customFormat="false" ht="12" hidden="false" customHeight="true" outlineLevel="0" collapsed="false">
      <c r="B161" s="98" t="str">
        <f aca="false">IF( ISBLANK('03.Muestra'!$C36),"",'03.Muestra'!$C36)</f>
        <v/>
      </c>
      <c r="C161" s="98" t="str">
        <f aca="false">IF( ISBLANK('03.Muestra'!$E36),"",'03.Muestra'!$E36)</f>
        <v/>
      </c>
      <c r="D161" s="99" t="str">
        <f aca="false">IF(AND(B161&lt;&gt;"",C161&lt;&gt;""),"N/T","")</f>
        <v/>
      </c>
      <c r="E161" s="73" t="str">
        <f aca="false">IF(D161&lt;&gt;"",IF(AND(B161&lt;&gt;"",C161&lt;&gt;""),"","ERR"),"")</f>
        <v/>
      </c>
      <c r="F161" s="111"/>
      <c r="G161" s="16"/>
      <c r="H161" s="16"/>
      <c r="I161" s="16"/>
      <c r="J161" s="16"/>
      <c r="K161" s="16"/>
      <c r="L161" s="16"/>
      <c r="M161" s="16"/>
      <c r="N161" s="16"/>
      <c r="O161" s="16"/>
      <c r="P161" s="16"/>
      <c r="Q161" s="16"/>
      <c r="R161" s="16"/>
      <c r="S161" s="16"/>
      <c r="T161" s="16"/>
      <c r="U161" s="16"/>
      <c r="V161" s="16"/>
      <c r="W161" s="16"/>
      <c r="X161" s="16"/>
      <c r="Y161" s="16"/>
    </row>
    <row r="162" customFormat="false" ht="12" hidden="false" customHeight="true" outlineLevel="0" collapsed="false">
      <c r="B162" s="98" t="str">
        <f aca="false">IF( ISBLANK('03.Muestra'!$C37),"",'03.Muestra'!$C37)</f>
        <v/>
      </c>
      <c r="C162" s="98" t="str">
        <f aca="false">IF( ISBLANK('03.Muestra'!$E37),"",'03.Muestra'!$E37)</f>
        <v/>
      </c>
      <c r="D162" s="99" t="str">
        <f aca="false">IF(AND(B162&lt;&gt;"",C162&lt;&gt;""),"N/T","")</f>
        <v/>
      </c>
      <c r="E162" s="73" t="str">
        <f aca="false">IF(D162&lt;&gt;"",IF(AND(B162&lt;&gt;"",C162&lt;&gt;""),"","ERR"),"")</f>
        <v/>
      </c>
      <c r="F162" s="111"/>
      <c r="G162" s="16"/>
      <c r="H162" s="16"/>
      <c r="I162" s="16"/>
      <c r="J162" s="16"/>
      <c r="K162" s="16"/>
      <c r="L162" s="16"/>
      <c r="M162" s="16"/>
      <c r="N162" s="16"/>
      <c r="O162" s="16"/>
      <c r="P162" s="16"/>
      <c r="Q162" s="16"/>
      <c r="R162" s="16"/>
      <c r="S162" s="16"/>
      <c r="T162" s="16"/>
      <c r="U162" s="16"/>
      <c r="V162" s="16"/>
      <c r="W162" s="16"/>
      <c r="X162" s="16"/>
      <c r="Y162" s="16"/>
    </row>
    <row r="163" customFormat="false" ht="12" hidden="false" customHeight="true" outlineLevel="0" collapsed="false">
      <c r="B163" s="98" t="str">
        <f aca="false">IF( ISBLANK('03.Muestra'!$C38),"",'03.Muestra'!$C38)</f>
        <v/>
      </c>
      <c r="C163" s="98" t="str">
        <f aca="false">IF( ISBLANK('03.Muestra'!$E38),"",'03.Muestra'!$E38)</f>
        <v/>
      </c>
      <c r="D163" s="99" t="str">
        <f aca="false">IF(AND(B163&lt;&gt;"",C163&lt;&gt;""),"N/T","")</f>
        <v/>
      </c>
      <c r="E163" s="73" t="str">
        <f aca="false">IF(D163&lt;&gt;"",IF(AND(B163&lt;&gt;"",C163&lt;&gt;""),"","ERR"),"")</f>
        <v/>
      </c>
      <c r="F163" s="111"/>
      <c r="G163" s="16"/>
      <c r="H163" s="16"/>
      <c r="I163" s="16"/>
      <c r="J163" s="16"/>
      <c r="K163" s="16"/>
      <c r="L163" s="16"/>
      <c r="M163" s="16"/>
      <c r="N163" s="16"/>
      <c r="O163" s="16"/>
      <c r="P163" s="16"/>
      <c r="Q163" s="16"/>
      <c r="R163" s="16"/>
      <c r="S163" s="16"/>
      <c r="T163" s="16"/>
      <c r="U163" s="16"/>
      <c r="V163" s="16"/>
      <c r="W163" s="16"/>
      <c r="X163" s="16"/>
      <c r="Y163" s="16"/>
    </row>
    <row r="164" customFormat="false" ht="12" hidden="false" customHeight="true" outlineLevel="0" collapsed="false">
      <c r="B164" s="98" t="str">
        <f aca="false">IF( ISBLANK('03.Muestra'!$C39),"",'03.Muestra'!$C39)</f>
        <v/>
      </c>
      <c r="C164" s="98" t="str">
        <f aca="false">IF( ISBLANK('03.Muestra'!$E39),"",'03.Muestra'!$E39)</f>
        <v/>
      </c>
      <c r="D164" s="99" t="str">
        <f aca="false">IF(AND(B164&lt;&gt;"",C164&lt;&gt;""),"N/T","")</f>
        <v/>
      </c>
      <c r="E164" s="73" t="str">
        <f aca="false">IF(D164&lt;&gt;"",IF(AND(B164&lt;&gt;"",C164&lt;&gt;""),"","ERR"),"")</f>
        <v/>
      </c>
      <c r="F164" s="111"/>
      <c r="G164" s="16"/>
      <c r="H164" s="16"/>
      <c r="I164" s="16"/>
      <c r="J164" s="16"/>
      <c r="K164" s="16"/>
      <c r="L164" s="16"/>
      <c r="M164" s="16"/>
      <c r="N164" s="16"/>
      <c r="O164" s="16"/>
      <c r="P164" s="16"/>
      <c r="Q164" s="16"/>
      <c r="R164" s="16"/>
      <c r="S164" s="16"/>
      <c r="T164" s="16"/>
      <c r="U164" s="16"/>
      <c r="V164" s="16"/>
      <c r="W164" s="16"/>
      <c r="X164" s="16"/>
      <c r="Y164" s="16"/>
    </row>
    <row r="165" customFormat="false" ht="12" hidden="false" customHeight="true" outlineLevel="0" collapsed="false">
      <c r="B165" s="98" t="str">
        <f aca="false">IF( ISBLANK('03.Muestra'!$C40),"",'03.Muestra'!$C40)</f>
        <v/>
      </c>
      <c r="C165" s="98" t="str">
        <f aca="false">IF( ISBLANK('03.Muestra'!$E40),"",'03.Muestra'!$E40)</f>
        <v/>
      </c>
      <c r="D165" s="99" t="str">
        <f aca="false">IF(AND(B165&lt;&gt;"",C165&lt;&gt;""),"N/T","")</f>
        <v/>
      </c>
      <c r="E165" s="73" t="str">
        <f aca="false">IF(D165&lt;&gt;"",IF(AND(B165&lt;&gt;"",C165&lt;&gt;""),"","ERR"),"")</f>
        <v/>
      </c>
      <c r="F165" s="111"/>
      <c r="G165" s="16"/>
      <c r="H165" s="16"/>
      <c r="I165" s="16"/>
      <c r="J165" s="16"/>
      <c r="K165" s="16"/>
      <c r="L165" s="16"/>
      <c r="M165" s="16"/>
      <c r="N165" s="16"/>
      <c r="O165" s="16"/>
      <c r="P165" s="16"/>
      <c r="Q165" s="16"/>
      <c r="R165" s="16"/>
      <c r="S165" s="16"/>
      <c r="T165" s="16"/>
      <c r="U165" s="16"/>
      <c r="V165" s="16"/>
      <c r="W165" s="16"/>
      <c r="X165" s="16"/>
      <c r="Y165" s="16"/>
    </row>
    <row r="166" customFormat="false" ht="12" hidden="false" customHeight="true" outlineLevel="0" collapsed="false">
      <c r="B166" s="98" t="str">
        <f aca="false">IF( ISBLANK('03.Muestra'!$C41),"",'03.Muestra'!$C41)</f>
        <v/>
      </c>
      <c r="C166" s="98" t="str">
        <f aca="false">IF( ISBLANK('03.Muestra'!$E41),"",'03.Muestra'!$E41)</f>
        <v/>
      </c>
      <c r="D166" s="99" t="str">
        <f aca="false">IF(AND(B166&lt;&gt;"",C166&lt;&gt;""),"N/T","")</f>
        <v/>
      </c>
      <c r="E166" s="73" t="str">
        <f aca="false">IF(D166&lt;&gt;"",IF(AND(B166&lt;&gt;"",C166&lt;&gt;""),"","ERR"),"")</f>
        <v/>
      </c>
      <c r="F166" s="111"/>
      <c r="G166" s="16"/>
      <c r="H166" s="16"/>
      <c r="I166" s="16"/>
      <c r="J166" s="16"/>
      <c r="K166" s="16"/>
      <c r="L166" s="16"/>
      <c r="M166" s="16"/>
      <c r="N166" s="16"/>
      <c r="O166" s="16"/>
      <c r="P166" s="16"/>
      <c r="Q166" s="16"/>
      <c r="R166" s="16"/>
      <c r="S166" s="16"/>
      <c r="T166" s="16"/>
      <c r="U166" s="16"/>
      <c r="V166" s="16"/>
      <c r="W166" s="16"/>
      <c r="X166" s="16"/>
      <c r="Y166" s="16"/>
    </row>
    <row r="167" customFormat="false" ht="12" hidden="false" customHeight="true" outlineLevel="0" collapsed="false">
      <c r="B167" s="98" t="str">
        <f aca="false">IF( ISBLANK('03.Muestra'!$C42),"",'03.Muestra'!$C42)</f>
        <v/>
      </c>
      <c r="C167" s="98" t="str">
        <f aca="false">IF( ISBLANK('03.Muestra'!$E42),"",'03.Muestra'!$E42)</f>
        <v/>
      </c>
      <c r="D167" s="99" t="str">
        <f aca="false">IF(AND(B167&lt;&gt;"",C167&lt;&gt;""),"N/T","")</f>
        <v/>
      </c>
      <c r="E167" s="73" t="str">
        <f aca="false">IF(D167&lt;&gt;"",IF(AND(B167&lt;&gt;"",C167&lt;&gt;""),"","ERR"),"")</f>
        <v/>
      </c>
      <c r="F167" s="16"/>
      <c r="G167" s="16"/>
      <c r="H167" s="16"/>
      <c r="I167" s="16"/>
      <c r="J167" s="16"/>
      <c r="K167" s="16"/>
      <c r="L167" s="16"/>
      <c r="M167" s="16"/>
      <c r="N167" s="16"/>
      <c r="O167" s="16"/>
      <c r="P167" s="16"/>
      <c r="Q167" s="16"/>
      <c r="R167" s="16"/>
      <c r="S167" s="16"/>
      <c r="T167" s="16"/>
      <c r="U167" s="16"/>
      <c r="V167" s="16"/>
      <c r="W167" s="16"/>
      <c r="X167" s="16"/>
      <c r="Y167" s="16"/>
    </row>
    <row r="168" customFormat="false" ht="12" hidden="false" customHeight="true" outlineLevel="0" collapsed="false">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customFormat="false" ht="12" hidden="false" customHeight="true" outlineLevel="0" collapsed="false">
      <c r="B169" s="119"/>
      <c r="C169" s="16"/>
      <c r="D169" s="73"/>
      <c r="E169" s="94"/>
      <c r="F169" s="16"/>
      <c r="G169" s="16"/>
      <c r="H169" s="16"/>
      <c r="I169" s="16"/>
      <c r="J169" s="16"/>
      <c r="K169" s="16"/>
      <c r="L169" s="16"/>
      <c r="M169" s="16"/>
      <c r="N169" s="16"/>
      <c r="O169" s="16"/>
      <c r="P169" s="16"/>
      <c r="Q169" s="16"/>
      <c r="R169" s="16"/>
      <c r="S169" s="16"/>
      <c r="T169" s="16"/>
      <c r="U169" s="16"/>
      <c r="V169" s="16"/>
      <c r="W169" s="16"/>
      <c r="X169" s="16"/>
      <c r="Y169" s="16"/>
    </row>
    <row r="170" customFormat="false" ht="32.25" hidden="false" customHeight="true" outlineLevel="0" collapsed="false">
      <c r="B170" s="95" t="s">
        <v>137</v>
      </c>
      <c r="C170" s="96" t="s">
        <v>179</v>
      </c>
      <c r="D170" s="97" t="s">
        <v>147</v>
      </c>
      <c r="E170" s="110"/>
      <c r="F170" s="0"/>
      <c r="G170" s="0"/>
      <c r="H170" s="0"/>
      <c r="I170" s="0"/>
      <c r="J170" s="0"/>
      <c r="K170" s="16"/>
      <c r="L170" s="16"/>
      <c r="M170" s="16"/>
      <c r="N170" s="16"/>
      <c r="O170" s="16"/>
      <c r="P170" s="16"/>
      <c r="Q170" s="16"/>
      <c r="R170" s="16"/>
      <c r="S170" s="16"/>
      <c r="T170" s="16"/>
      <c r="U170" s="16"/>
      <c r="V170" s="16"/>
      <c r="W170" s="16"/>
      <c r="X170" s="16"/>
      <c r="Y170" s="16"/>
    </row>
    <row r="171" customFormat="false" ht="12" hidden="false" customHeight="true" outlineLevel="0" collapsed="false">
      <c r="B171" s="98" t="str">
        <f aca="false">IF( ISBLANK('03.Muestra'!$C8),"",'03.Muestra'!$C8)</f>
        <v>Servicio Canario de Salud</v>
      </c>
      <c r="C171" s="98" t="str">
        <f aca="false">IF( ISBLANK('03.Muestra'!$E8),"",'03.Muestra'!$E8)</f>
        <v>https://www3.gobiernodecanarias.org/sanidad/scs/</v>
      </c>
      <c r="D171" s="99" t="s">
        <v>150</v>
      </c>
      <c r="E171" s="73" t="str">
        <f aca="false">IF(D171&lt;&gt;"",IF(AND(B171&lt;&gt;"",C171&lt;&gt;""),"","ERR"),"")</f>
        <v/>
      </c>
      <c r="F171" s="100" t="str">
        <f aca="false" t="array" ref="F171:J171">TRANSPOSE('DATA - Oculta'!$U$9:$U$13)</f>
        <v>N/T</v>
      </c>
      <c r="G171" s="101" t="str">
        <v>N/D</v>
      </c>
      <c r="H171" s="102" t="str">
        <v>N/A</v>
      </c>
      <c r="I171" s="103" t="str">
        <v>Falla</v>
      </c>
      <c r="J171" s="104" t="str">
        <v>Pasa</v>
      </c>
      <c r="K171" s="105" t="s">
        <v>145</v>
      </c>
      <c r="L171" s="16"/>
      <c r="M171" s="16"/>
      <c r="N171" s="16"/>
      <c r="O171" s="16"/>
      <c r="P171" s="16"/>
      <c r="Q171" s="16"/>
      <c r="R171" s="16"/>
      <c r="S171" s="16"/>
      <c r="T171" s="16"/>
      <c r="U171" s="16"/>
      <c r="V171" s="16"/>
      <c r="W171" s="16"/>
      <c r="X171" s="16"/>
      <c r="Y171" s="16"/>
    </row>
    <row r="172" customFormat="false" ht="12" hidden="false" customHeight="true" outlineLevel="0" collapsed="false">
      <c r="B172" s="98" t="str">
        <f aca="false">IF( ISBLANK('03.Muestra'!$C9),"",'03.Muestra'!$C9)</f>
        <v>Profesionales</v>
      </c>
      <c r="C172" s="98" t="str">
        <f aca="false">IF( ISBLANK('03.Muestra'!$E9),"",'03.Muestra'!$E9)</f>
        <v>https://www3.gobiernodecanarias.org/sanidad/scs/tematica.jsp?idCarpeta=381a58ec-a15a-11e9-a502-d7333c007c29</v>
      </c>
      <c r="D172" s="99" t="s">
        <v>150</v>
      </c>
      <c r="E172" s="73" t="str">
        <f aca="false">IF(D172&lt;&gt;"",IF(AND(B172&lt;&gt;"",C172&lt;&gt;""),"","ERR"),"")</f>
        <v/>
      </c>
      <c r="F172" s="106" t="n">
        <f aca="true">COUNTIF($D171:INDIRECT("$D" &amp;  SUM(ROW()-1,'03.Muestra'!$D$45)-1),F171)</f>
        <v>0</v>
      </c>
      <c r="G172" s="106" t="n">
        <f aca="true">COUNTIF($D171:INDIRECT("$D" &amp;  SUM(ROW()-1,'03.Muestra'!$D$45)-1),G171)</f>
        <v>0</v>
      </c>
      <c r="H172" s="106" t="n">
        <f aca="true">COUNTIF($D171:INDIRECT("$D" &amp;  SUM(ROW()-1,'03.Muestra'!$D$45)-1),H171)</f>
        <v>10</v>
      </c>
      <c r="I172" s="106" t="n">
        <f aca="true">COUNTIF($D171:INDIRECT("$D" &amp;  SUM(ROW()-1,'03.Muestra'!$D$45)-1),I171)</f>
        <v>0</v>
      </c>
      <c r="J172" s="106" t="n">
        <f aca="true">COUNTIF($D171:INDIRECT("$D" &amp;  SUM(ROW()-1,'03.Muestra'!$D$45)-1),J171)</f>
        <v>0</v>
      </c>
      <c r="K172" s="106" t="n">
        <f aca="true">IF('03.Muestra'!$D$45=0,0,COUNTBLANK($D171:INDIRECT("$D" &amp;  SUM(ROW()-1,'03.Muestra'!$D$45)-1)))</f>
        <v>0</v>
      </c>
      <c r="L172" s="16"/>
      <c r="M172" s="16"/>
      <c r="N172" s="16"/>
      <c r="O172" s="16"/>
      <c r="P172" s="16"/>
      <c r="Q172" s="16"/>
      <c r="R172" s="16"/>
      <c r="S172" s="16"/>
      <c r="T172" s="16"/>
      <c r="U172" s="16"/>
      <c r="V172" s="16"/>
      <c r="W172" s="16"/>
      <c r="X172" s="16"/>
      <c r="Y172" s="16"/>
    </row>
    <row r="173" customFormat="false" ht="12" hidden="false" customHeight="true" outlineLevel="0" collapsed="false">
      <c r="B173" s="98" t="str">
        <f aca="false">IF( ISBLANK('03.Muestra'!$C10),"",'03.Muestra'!$C10)</f>
        <v>Vacunación frente Covid-19</v>
      </c>
      <c r="C173" s="98" t="str">
        <f aca="false">IF( ISBLANK('03.Muestra'!$E10),"",'03.Muestra'!$E10)</f>
        <v>https://www3.gobiernodecanarias.org/sanidad/scs/contenidoGenerico.jsp?idDocument=c6332147-5728-11eb-8a2c-c902a217e6a5&amp;idCarpeta=e01092c2-7d66-11ea-871d-cb574c2473a4</v>
      </c>
      <c r="D173" s="99" t="s">
        <v>150</v>
      </c>
      <c r="E173" s="73" t="str">
        <f aca="false">IF(D173&lt;&gt;"",IF(AND(B173&lt;&gt;"",C173&lt;&gt;""),"","ERR"),"")</f>
        <v/>
      </c>
      <c r="F173" s="0"/>
      <c r="G173" s="16"/>
      <c r="H173" s="16"/>
      <c r="I173" s="16"/>
      <c r="J173" s="16"/>
      <c r="K173" s="16"/>
      <c r="L173" s="16"/>
      <c r="M173" s="16"/>
      <c r="N173" s="16"/>
      <c r="O173" s="16"/>
      <c r="P173" s="16"/>
      <c r="Q173" s="16"/>
      <c r="R173" s="16"/>
      <c r="S173" s="16"/>
      <c r="T173" s="16"/>
      <c r="U173" s="16"/>
      <c r="V173" s="16"/>
      <c r="W173" s="16"/>
      <c r="X173" s="16"/>
      <c r="Y173" s="16"/>
    </row>
    <row r="174" customFormat="false" ht="12" hidden="false" customHeight="true" outlineLevel="0" collapsed="false">
      <c r="B174" s="98" t="str">
        <f aca="false">IF( ISBLANK('03.Muestra'!$C11),"",'03.Muestra'!$C11)</f>
        <v>SCS-Registro de centros</v>
      </c>
      <c r="C174" s="98" t="str">
        <f aca="false">IF( ISBLANK('03.Muestra'!$E11),"",'03.Muestra'!$E11)</f>
        <v>https://www3.gobiernodecanarias.org/sanidad/scs/RegistroCentros/DoLoad</v>
      </c>
      <c r="D174" s="99" t="s">
        <v>150</v>
      </c>
      <c r="E174" s="73" t="str">
        <f aca="false">IF(D174&lt;&gt;"",IF(AND(B174&lt;&gt;"",C174&lt;&gt;""),"","ERR"),"")</f>
        <v/>
      </c>
      <c r="F174" s="0"/>
      <c r="G174" s="16"/>
      <c r="H174" s="16"/>
      <c r="I174" s="16"/>
      <c r="J174" s="16"/>
      <c r="K174" s="16"/>
      <c r="L174" s="16"/>
      <c r="M174" s="16"/>
      <c r="N174" s="16"/>
      <c r="O174" s="16"/>
      <c r="P174" s="16"/>
      <c r="Q174" s="16"/>
      <c r="R174" s="16"/>
      <c r="S174" s="16"/>
      <c r="T174" s="16"/>
      <c r="U174" s="16"/>
      <c r="V174" s="16"/>
      <c r="W174" s="16"/>
      <c r="X174" s="16"/>
      <c r="Y174" s="16"/>
    </row>
    <row r="175" customFormat="false" ht="12" hidden="false" customHeight="true" outlineLevel="0" collapsed="false">
      <c r="B175" s="98" t="str">
        <f aca="false">IF( ISBLANK('03.Muestra'!$C12),"",'03.Muestra'!$C12)</f>
        <v>MiAutoTestCovid</v>
      </c>
      <c r="C175" s="98" t="str">
        <f aca="false">IF( ISBLANK('03.Muestra'!$E12),"",'03.Muestra'!$E12)</f>
        <v>https://www3.gobiernodecanarias.org/sanidad/scs/Miautotestcovid/</v>
      </c>
      <c r="D175" s="99" t="s">
        <v>150</v>
      </c>
      <c r="E175" s="73" t="str">
        <f aca="false">IF(D175&lt;&gt;"",IF(AND(B175&lt;&gt;"",C175&lt;&gt;""),"","ERR"),"")</f>
        <v/>
      </c>
      <c r="F175" s="0"/>
      <c r="G175" s="16"/>
      <c r="H175" s="16"/>
      <c r="I175" s="16"/>
      <c r="J175" s="16"/>
      <c r="K175" s="16"/>
      <c r="L175" s="16"/>
      <c r="M175" s="16"/>
      <c r="N175" s="16"/>
      <c r="O175" s="16"/>
      <c r="P175" s="16"/>
      <c r="Q175" s="16"/>
      <c r="R175" s="16"/>
      <c r="S175" s="16"/>
      <c r="T175" s="16"/>
      <c r="U175" s="16"/>
      <c r="V175" s="16"/>
      <c r="W175" s="16"/>
      <c r="X175" s="16"/>
      <c r="Y175" s="16"/>
    </row>
    <row r="176" customFormat="false" ht="12" hidden="false" customHeight="true" outlineLevel="0" collapsed="false">
      <c r="B176" s="98" t="str">
        <f aca="false">IF( ISBLANK('03.Muestra'!$C13),"",'03.Muestra'!$C13)</f>
        <v>Informes epidemiológicos</v>
      </c>
      <c r="C176" s="98" t="str">
        <f aca="false">IF( ISBLANK('03.Muestra'!$E13),"",'03.Muestra'!$E13)</f>
        <v>https://www3.gobiernodecanarias.org/sanidad/scs/contenidoGenerico.jsp?idDocument=83670f95-f738-11ea-8b38-0997195c2925&amp;idCarpeta=e01092c2-7d66-11ea-871d-cb574c2473a4</v>
      </c>
      <c r="D176" s="99" t="s">
        <v>150</v>
      </c>
      <c r="E176" s="73" t="str">
        <f aca="false">IF(D176&lt;&gt;"",IF(AND(B176&lt;&gt;"",C176&lt;&gt;""),"","ERR"),"")</f>
        <v/>
      </c>
      <c r="F176" s="0"/>
      <c r="G176" s="16"/>
      <c r="H176" s="16"/>
      <c r="I176" s="16"/>
      <c r="J176" s="16"/>
      <c r="K176" s="16"/>
      <c r="L176" s="16"/>
      <c r="M176" s="16"/>
      <c r="N176" s="16"/>
      <c r="O176" s="16"/>
      <c r="P176" s="16"/>
      <c r="Q176" s="16"/>
      <c r="R176" s="16"/>
      <c r="S176" s="16"/>
      <c r="T176" s="16"/>
      <c r="U176" s="16"/>
      <c r="V176" s="16"/>
      <c r="W176" s="16"/>
      <c r="X176" s="16"/>
      <c r="Y176" s="16"/>
    </row>
    <row r="177" customFormat="false" ht="12" hidden="false" customHeight="true" outlineLevel="0" collapsed="false">
      <c r="B177" s="98" t="str">
        <f aca="false">IF( ISBLANK('03.Muestra'!$C14),"",'03.Muestra'!$C14)</f>
        <v>Mapa Sanitario</v>
      </c>
      <c r="C177" s="98" t="str">
        <f aca="false">IF( ISBLANK('03.Muestra'!$E14),"",'03.Muestra'!$E14)</f>
        <v>https://www3.gobiernodecanarias.org/sanidad/scs/mapa.jsp?idDocument=f1272534-b1e0-11e0-8086-e35e241032d3&amp;idCarpeta=75cf3520-ab2b-11dd-970d-d73a0633ac17</v>
      </c>
      <c r="D177" s="99" t="s">
        <v>150</v>
      </c>
      <c r="E177" s="73" t="str">
        <f aca="false">IF(D177&lt;&gt;"",IF(AND(B177&lt;&gt;"",C177&lt;&gt;""),"","ERR"),"")</f>
        <v/>
      </c>
      <c r="F177" s="16"/>
      <c r="G177" s="16"/>
      <c r="H177" s="16"/>
      <c r="I177" s="16"/>
      <c r="J177" s="16"/>
      <c r="K177" s="16"/>
      <c r="L177" s="16"/>
      <c r="M177" s="16"/>
      <c r="N177" s="16"/>
      <c r="O177" s="16"/>
      <c r="P177" s="16"/>
      <c r="Q177" s="16"/>
      <c r="R177" s="16"/>
      <c r="S177" s="16"/>
      <c r="T177" s="16"/>
      <c r="U177" s="16"/>
      <c r="V177" s="16"/>
      <c r="W177" s="16"/>
      <c r="X177" s="16"/>
      <c r="Y177" s="16"/>
    </row>
    <row r="178" customFormat="false" ht="12" hidden="false" customHeight="true" outlineLevel="0" collapsed="false">
      <c r="B178" s="98" t="str">
        <f aca="false">IF( ISBLANK('03.Muestra'!$C15),"",'03.Muestra'!$C15)</f>
        <v>gaptfformacion</v>
      </c>
      <c r="C178" s="98" t="str">
        <f aca="false">IF( ISBLANK('03.Muestra'!$E15),"",'03.Muestra'!$E15)</f>
        <v>https://www3.gobiernodecanarias.org/scs/gaptfformacion/</v>
      </c>
      <c r="D178" s="99" t="s">
        <v>150</v>
      </c>
      <c r="E178" s="73" t="str">
        <f aca="false">IF(D178&lt;&gt;"",IF(AND(B178&lt;&gt;"",C178&lt;&gt;""),"","ERR"),"")</f>
        <v/>
      </c>
      <c r="F178" s="16"/>
      <c r="G178" s="16"/>
      <c r="H178" s="16"/>
      <c r="I178" s="16"/>
      <c r="J178" s="16"/>
      <c r="K178" s="16"/>
      <c r="L178" s="16"/>
      <c r="M178" s="16"/>
      <c r="N178" s="16"/>
      <c r="O178" s="16"/>
      <c r="P178" s="16"/>
      <c r="Q178" s="16"/>
      <c r="R178" s="16"/>
      <c r="S178" s="16"/>
      <c r="T178" s="16"/>
      <c r="U178" s="16"/>
      <c r="V178" s="16"/>
      <c r="W178" s="16"/>
      <c r="X178" s="16"/>
      <c r="Y178" s="16"/>
    </row>
    <row r="179" customFormat="false" ht="12" hidden="false" customHeight="true" outlineLevel="0" collapsed="false">
      <c r="B179" s="98" t="str">
        <f aca="false">IF( ISBLANK('03.Muestra'!$C16),"",'03.Muestra'!$C16)</f>
        <v>Tarjeta Sanitaria</v>
      </c>
      <c r="C179" s="98" t="str">
        <f aca="false">IF( ISBLANK('03.Muestra'!$E16),"",'03.Muestra'!$E16)</f>
        <v>https://www3.gobiernodecanarias.org/sanidad/scs/contenidoGenerico.jsp?idDocument=9090ca1f-a9bb-11de-ae50-15aa3b9230b7&amp;idCarpeta=ae273cd1-b385-11e9-82f7-8d5cff9227e6</v>
      </c>
      <c r="D179" s="99" t="s">
        <v>150</v>
      </c>
      <c r="E179" s="73" t="str">
        <f aca="false">IF(D179&lt;&gt;"",IF(AND(B179&lt;&gt;"",C179&lt;&gt;""),"","ERR"),"")</f>
        <v/>
      </c>
      <c r="F179" s="16"/>
      <c r="G179" s="16"/>
      <c r="H179" s="16"/>
      <c r="I179" s="16"/>
      <c r="J179" s="16"/>
      <c r="K179" s="16"/>
      <c r="L179" s="16"/>
      <c r="M179" s="16"/>
      <c r="N179" s="16"/>
      <c r="O179" s="16"/>
      <c r="P179" s="16"/>
      <c r="Q179" s="16"/>
      <c r="R179" s="16"/>
      <c r="S179" s="16"/>
      <c r="T179" s="16"/>
      <c r="U179" s="16"/>
      <c r="V179" s="16"/>
      <c r="W179" s="16"/>
      <c r="X179" s="16"/>
      <c r="Y179" s="16"/>
    </row>
    <row r="180" customFormat="false" ht="12" hidden="false" customHeight="true" outlineLevel="0" collapsed="false">
      <c r="B180" s="98" t="str">
        <f aca="false">IF( ISBLANK('03.Muestra'!$C17),"",'03.Muestra'!$C17)</f>
        <v>Mapa Playas</v>
      </c>
      <c r="C180" s="98" t="str">
        <f aca="false">IF( ISBLANK('03.Muestra'!$E17),"",'03.Muestra'!$E17)</f>
        <v>https://www3.gobiernodecanarias.org/sanidad/scs/mapa.jsp?idDocument=0200b78a-a2fa-11e0-9610-f1717f4d08a3&amp;idCarpeta=75cf3520-ab2b-11dd-970d-d73a0633ac17</v>
      </c>
      <c r="D180" s="99" t="s">
        <v>150</v>
      </c>
      <c r="E180" s="73" t="str">
        <f aca="false">IF(D180&lt;&gt;"",IF(AND(B180&lt;&gt;"",C180&lt;&gt;""),"","ERR"),"")</f>
        <v/>
      </c>
      <c r="F180" s="16"/>
      <c r="G180" s="16"/>
      <c r="H180" s="16"/>
      <c r="I180" s="16"/>
      <c r="J180" s="16"/>
      <c r="K180" s="16"/>
      <c r="L180" s="16"/>
      <c r="M180" s="16"/>
      <c r="N180" s="16"/>
      <c r="O180" s="16"/>
      <c r="P180" s="16"/>
      <c r="Q180" s="16"/>
      <c r="R180" s="16"/>
      <c r="S180" s="16"/>
      <c r="T180" s="16"/>
      <c r="U180" s="16"/>
      <c r="V180" s="16"/>
      <c r="W180" s="16"/>
      <c r="X180" s="16"/>
      <c r="Y180" s="16"/>
    </row>
    <row r="181" customFormat="false" ht="12" hidden="false" customHeight="true" outlineLevel="0" collapsed="false">
      <c r="B181" s="98" t="str">
        <f aca="false">IF( ISBLANK('03.Muestra'!$C18),"",'03.Muestra'!$C18)</f>
        <v/>
      </c>
      <c r="C181" s="98" t="str">
        <f aca="false">IF( ISBLANK('03.Muestra'!$E18),"",'03.Muestra'!$E18)</f>
        <v/>
      </c>
      <c r="D181" s="99" t="str">
        <f aca="false">IF(AND(B181&lt;&gt;"",C181&lt;&gt;""),"N/T","")</f>
        <v/>
      </c>
      <c r="E181" s="73" t="str">
        <f aca="false">IF(D181&lt;&gt;"",IF(AND(B181&lt;&gt;"",C181&lt;&gt;""),"","ERR"),"")</f>
        <v/>
      </c>
      <c r="F181" s="16"/>
      <c r="G181" s="16"/>
      <c r="H181" s="16"/>
      <c r="I181" s="16"/>
      <c r="J181" s="16"/>
      <c r="K181" s="16"/>
      <c r="L181" s="16"/>
      <c r="M181" s="16"/>
      <c r="N181" s="16"/>
      <c r="O181" s="16"/>
      <c r="P181" s="16"/>
      <c r="Q181" s="16"/>
      <c r="R181" s="16"/>
      <c r="S181" s="16"/>
      <c r="T181" s="16"/>
      <c r="U181" s="16"/>
      <c r="V181" s="16"/>
      <c r="W181" s="16"/>
      <c r="X181" s="16"/>
      <c r="Y181" s="16"/>
    </row>
    <row r="182" customFormat="false" ht="12" hidden="false" customHeight="true" outlineLevel="0" collapsed="false">
      <c r="B182" s="98" t="str">
        <f aca="false">IF( ISBLANK('03.Muestra'!$C19),"",'03.Muestra'!$C19)</f>
        <v/>
      </c>
      <c r="C182" s="98" t="str">
        <f aca="false">IF( ISBLANK('03.Muestra'!$E19),"",'03.Muestra'!$E19)</f>
        <v/>
      </c>
      <c r="D182" s="99" t="str">
        <f aca="false">IF(AND(B182&lt;&gt;"",C182&lt;&gt;""),"N/T","")</f>
        <v/>
      </c>
      <c r="E182" s="73" t="str">
        <f aca="false">IF(D182&lt;&gt;"",IF(AND(B182&lt;&gt;"",C182&lt;&gt;""),"","ERR"),"")</f>
        <v/>
      </c>
      <c r="F182" s="16"/>
      <c r="G182" s="16"/>
      <c r="H182" s="16"/>
      <c r="I182" s="16"/>
      <c r="J182" s="16"/>
      <c r="K182" s="16"/>
      <c r="L182" s="16"/>
      <c r="M182" s="16"/>
      <c r="N182" s="16"/>
      <c r="O182" s="16"/>
      <c r="P182" s="16"/>
      <c r="Q182" s="16"/>
      <c r="R182" s="16"/>
      <c r="S182" s="16"/>
      <c r="T182" s="16"/>
      <c r="U182" s="16"/>
      <c r="V182" s="16"/>
      <c r="W182" s="16"/>
      <c r="X182" s="16"/>
      <c r="Y182" s="16"/>
    </row>
    <row r="183" customFormat="false" ht="12" hidden="false" customHeight="true" outlineLevel="0" collapsed="false">
      <c r="B183" s="98" t="str">
        <f aca="false">IF( ISBLANK('03.Muestra'!$C20),"",'03.Muestra'!$C20)</f>
        <v/>
      </c>
      <c r="C183" s="98" t="str">
        <f aca="false">IF( ISBLANK('03.Muestra'!$E20),"",'03.Muestra'!$E20)</f>
        <v/>
      </c>
      <c r="D183" s="99" t="str">
        <f aca="false">IF(AND(B183&lt;&gt;"",C183&lt;&gt;""),"N/T","")</f>
        <v/>
      </c>
      <c r="E183" s="73" t="str">
        <f aca="false">IF(D183&lt;&gt;"",IF(AND(B183&lt;&gt;"",C183&lt;&gt;""),"","ERR"),"")</f>
        <v/>
      </c>
      <c r="F183" s="16"/>
      <c r="G183" s="16"/>
      <c r="H183" s="16"/>
      <c r="I183" s="16"/>
      <c r="J183" s="16"/>
      <c r="K183" s="16"/>
      <c r="L183" s="16"/>
      <c r="M183" s="0"/>
      <c r="N183" s="0"/>
      <c r="O183" s="0"/>
      <c r="P183" s="0"/>
      <c r="Q183" s="16"/>
      <c r="R183" s="16"/>
      <c r="S183" s="16"/>
      <c r="T183" s="16"/>
      <c r="U183" s="16"/>
      <c r="V183" s="16"/>
      <c r="W183" s="16"/>
      <c r="X183" s="16"/>
      <c r="Y183" s="16"/>
    </row>
    <row r="184" customFormat="false" ht="12" hidden="false" customHeight="true" outlineLevel="0" collapsed="false">
      <c r="B184" s="98" t="str">
        <f aca="false">IF( ISBLANK('03.Muestra'!$C21),"",'03.Muestra'!$C21)</f>
        <v/>
      </c>
      <c r="C184" s="98" t="str">
        <f aca="false">IF( ISBLANK('03.Muestra'!$E21),"",'03.Muestra'!$E21)</f>
        <v/>
      </c>
      <c r="D184" s="99" t="str">
        <f aca="false">IF(AND(B184&lt;&gt;"",C184&lt;&gt;""),"N/T","")</f>
        <v/>
      </c>
      <c r="E184" s="73" t="str">
        <f aca="false">IF(D184&lt;&gt;"",IF(AND(B184&lt;&gt;"",C184&lt;&gt;""),"","ERR"),"")</f>
        <v/>
      </c>
      <c r="F184" s="16"/>
      <c r="G184" s="16"/>
      <c r="H184" s="16"/>
      <c r="I184" s="16"/>
      <c r="J184" s="16"/>
      <c r="K184" s="16"/>
      <c r="L184" s="16"/>
      <c r="M184" s="0"/>
      <c r="N184" s="0"/>
      <c r="O184" s="0"/>
      <c r="P184" s="0"/>
      <c r="Q184" s="16"/>
      <c r="R184" s="16"/>
      <c r="S184" s="16"/>
      <c r="T184" s="16"/>
      <c r="U184" s="16"/>
      <c r="V184" s="16"/>
      <c r="W184" s="16"/>
      <c r="X184" s="16"/>
      <c r="Y184" s="16"/>
    </row>
    <row r="185" customFormat="false" ht="12" hidden="false" customHeight="true" outlineLevel="0" collapsed="false">
      <c r="B185" s="98" t="str">
        <f aca="false">IF( ISBLANK('03.Muestra'!$C22),"",'03.Muestra'!$C22)</f>
        <v/>
      </c>
      <c r="C185" s="98" t="str">
        <f aca="false">IF( ISBLANK('03.Muestra'!$E22),"",'03.Muestra'!$E22)</f>
        <v/>
      </c>
      <c r="D185" s="99" t="str">
        <f aca="false">IF(AND(B185&lt;&gt;"",C185&lt;&gt;""),"N/T","")</f>
        <v/>
      </c>
      <c r="E185" s="73" t="str">
        <f aca="false">IF(D185&lt;&gt;"",IF(AND(B185&lt;&gt;"",C185&lt;&gt;""),"","ERR"),"")</f>
        <v/>
      </c>
      <c r="F185" s="16"/>
      <c r="G185" s="16"/>
      <c r="H185" s="16"/>
      <c r="I185" s="16"/>
      <c r="J185" s="16"/>
      <c r="K185" s="16"/>
      <c r="L185" s="16"/>
      <c r="M185" s="0"/>
      <c r="N185" s="0"/>
      <c r="O185" s="0"/>
      <c r="P185" s="0"/>
      <c r="Q185" s="16"/>
      <c r="R185" s="16"/>
      <c r="S185" s="16"/>
      <c r="T185" s="16"/>
      <c r="U185" s="16"/>
      <c r="V185" s="16"/>
      <c r="W185" s="16"/>
      <c r="X185" s="16"/>
      <c r="Y185" s="16"/>
    </row>
    <row r="186" customFormat="false" ht="12" hidden="false" customHeight="true" outlineLevel="0" collapsed="false">
      <c r="B186" s="98" t="str">
        <f aca="false">IF( ISBLANK('03.Muestra'!$C23),"",'03.Muestra'!$C23)</f>
        <v/>
      </c>
      <c r="C186" s="98" t="str">
        <f aca="false">IF( ISBLANK('03.Muestra'!$E23),"",'03.Muestra'!$E23)</f>
        <v/>
      </c>
      <c r="D186" s="99" t="str">
        <f aca="false">IF(AND(B186&lt;&gt;"",C186&lt;&gt;""),"N/T","")</f>
        <v/>
      </c>
      <c r="E186" s="73" t="str">
        <f aca="false">IF(D186&lt;&gt;"",IF(AND(B186&lt;&gt;"",C186&lt;&gt;""),"","ERR"),"")</f>
        <v/>
      </c>
      <c r="F186" s="16"/>
      <c r="G186" s="16"/>
      <c r="H186" s="16"/>
      <c r="I186" s="16"/>
      <c r="J186" s="16"/>
      <c r="K186" s="16"/>
      <c r="L186" s="16"/>
      <c r="M186" s="0"/>
      <c r="N186" s="0"/>
      <c r="O186" s="0"/>
      <c r="P186" s="0"/>
      <c r="Q186" s="16"/>
      <c r="R186" s="16"/>
      <c r="S186" s="16"/>
      <c r="T186" s="16"/>
      <c r="U186" s="16"/>
      <c r="V186" s="16"/>
      <c r="W186" s="16"/>
      <c r="X186" s="16"/>
      <c r="Y186" s="16"/>
    </row>
    <row r="187" customFormat="false" ht="12" hidden="false" customHeight="true" outlineLevel="0" collapsed="false">
      <c r="B187" s="98" t="str">
        <f aca="false">IF( ISBLANK('03.Muestra'!$C24),"",'03.Muestra'!$C24)</f>
        <v/>
      </c>
      <c r="C187" s="98" t="str">
        <f aca="false">IF( ISBLANK('03.Muestra'!$E24),"",'03.Muestra'!$E24)</f>
        <v/>
      </c>
      <c r="D187" s="99" t="str">
        <f aca="false">IF(AND(B187&lt;&gt;"",C187&lt;&gt;""),"N/T","")</f>
        <v/>
      </c>
      <c r="E187" s="73" t="str">
        <f aca="false">IF(D187&lt;&gt;"",IF(AND(B187&lt;&gt;"",C187&lt;&gt;""),"","ERR"),"")</f>
        <v/>
      </c>
      <c r="F187" s="16"/>
      <c r="G187" s="16"/>
      <c r="H187" s="16"/>
      <c r="I187" s="16"/>
      <c r="J187" s="16"/>
      <c r="K187" s="16"/>
      <c r="L187" s="16"/>
      <c r="M187" s="0"/>
      <c r="N187" s="0"/>
      <c r="O187" s="0"/>
      <c r="P187" s="0"/>
      <c r="Q187" s="16"/>
      <c r="R187" s="16"/>
      <c r="S187" s="16"/>
      <c r="T187" s="16"/>
      <c r="U187" s="16"/>
      <c r="V187" s="16"/>
      <c r="W187" s="16"/>
      <c r="X187" s="16"/>
      <c r="Y187" s="16"/>
    </row>
    <row r="188" customFormat="false" ht="12" hidden="false" customHeight="true" outlineLevel="0" collapsed="false">
      <c r="B188" s="98" t="str">
        <f aca="false">IF( ISBLANK('03.Muestra'!$C25),"",'03.Muestra'!$C25)</f>
        <v/>
      </c>
      <c r="C188" s="98" t="str">
        <f aca="false">IF( ISBLANK('03.Muestra'!$E25),"",'03.Muestra'!$E25)</f>
        <v/>
      </c>
      <c r="D188" s="99" t="str">
        <f aca="false">IF(AND(B188&lt;&gt;"",C188&lt;&gt;""),"N/T","")</f>
        <v/>
      </c>
      <c r="E188" s="73" t="str">
        <f aca="false">IF(D188&lt;&gt;"",IF(AND(B188&lt;&gt;"",C188&lt;&gt;""),"","ERR"),"")</f>
        <v/>
      </c>
      <c r="F188" s="16"/>
      <c r="G188" s="16"/>
      <c r="H188" s="16"/>
      <c r="I188" s="16"/>
      <c r="J188" s="16"/>
      <c r="K188" s="16"/>
      <c r="L188" s="16"/>
      <c r="M188" s="0"/>
      <c r="N188" s="0"/>
      <c r="O188" s="0"/>
      <c r="P188" s="0"/>
      <c r="Q188" s="16"/>
      <c r="R188" s="16"/>
      <c r="S188" s="16"/>
      <c r="T188" s="16"/>
      <c r="U188" s="16"/>
      <c r="V188" s="16"/>
      <c r="W188" s="16"/>
      <c r="X188" s="16"/>
      <c r="Y188" s="16"/>
    </row>
    <row r="189" customFormat="false" ht="12" hidden="false" customHeight="true" outlineLevel="0" collapsed="false">
      <c r="B189" s="98" t="str">
        <f aca="false">IF( ISBLANK('03.Muestra'!$C26),"",'03.Muestra'!$C26)</f>
        <v/>
      </c>
      <c r="C189" s="98" t="str">
        <f aca="false">IF( ISBLANK('03.Muestra'!$E26),"",'03.Muestra'!$E26)</f>
        <v/>
      </c>
      <c r="D189" s="99" t="str">
        <f aca="false">IF(AND(B189&lt;&gt;"",C189&lt;&gt;""),"N/T","")</f>
        <v/>
      </c>
      <c r="E189" s="73" t="str">
        <f aca="false">IF(D189&lt;&gt;"",IF(AND(B189&lt;&gt;"",C189&lt;&gt;""),"","ERR"),"")</f>
        <v/>
      </c>
      <c r="F189" s="16"/>
      <c r="G189" s="16"/>
      <c r="H189" s="16"/>
      <c r="I189" s="16"/>
      <c r="J189" s="16"/>
      <c r="K189" s="16"/>
      <c r="L189" s="16"/>
      <c r="M189" s="0"/>
      <c r="N189" s="0"/>
      <c r="O189" s="0"/>
      <c r="P189" s="0"/>
      <c r="Q189" s="16"/>
      <c r="R189" s="16"/>
      <c r="S189" s="16"/>
      <c r="T189" s="16"/>
      <c r="U189" s="16"/>
      <c r="V189" s="16"/>
      <c r="W189" s="16"/>
      <c r="X189" s="16"/>
      <c r="Y189" s="16"/>
    </row>
    <row r="190" customFormat="false" ht="12" hidden="false" customHeight="true" outlineLevel="0" collapsed="false">
      <c r="B190" s="98" t="str">
        <f aca="false">IF( ISBLANK('03.Muestra'!$C27),"",'03.Muestra'!$C27)</f>
        <v/>
      </c>
      <c r="C190" s="98" t="str">
        <f aca="false">IF( ISBLANK('03.Muestra'!$E27),"",'03.Muestra'!$E27)</f>
        <v/>
      </c>
      <c r="D190" s="99" t="str">
        <f aca="false">IF(AND(B190&lt;&gt;"",C190&lt;&gt;""),"N/T","")</f>
        <v/>
      </c>
      <c r="E190" s="73" t="str">
        <f aca="false">IF(D190&lt;&gt;"",IF(AND(B190&lt;&gt;"",C190&lt;&gt;""),"","ERR"),"")</f>
        <v/>
      </c>
      <c r="F190" s="16"/>
      <c r="G190" s="16"/>
      <c r="H190" s="16"/>
      <c r="I190" s="16"/>
      <c r="J190" s="16"/>
      <c r="K190" s="16"/>
      <c r="L190" s="16"/>
      <c r="M190" s="0"/>
      <c r="N190" s="0"/>
      <c r="O190" s="0"/>
      <c r="P190" s="0"/>
      <c r="Q190" s="16"/>
      <c r="R190" s="16"/>
      <c r="S190" s="16"/>
      <c r="T190" s="16"/>
      <c r="U190" s="16"/>
      <c r="V190" s="16"/>
      <c r="W190" s="16"/>
      <c r="X190" s="16"/>
      <c r="Y190" s="16"/>
    </row>
    <row r="191" customFormat="false" ht="12" hidden="false" customHeight="true" outlineLevel="0" collapsed="false">
      <c r="B191" s="98" t="str">
        <f aca="false">IF( ISBLANK('03.Muestra'!$C28),"",'03.Muestra'!$C28)</f>
        <v/>
      </c>
      <c r="C191" s="98" t="str">
        <f aca="false">IF( ISBLANK('03.Muestra'!$E28),"",'03.Muestra'!$E28)</f>
        <v/>
      </c>
      <c r="D191" s="99" t="str">
        <f aca="false">IF(AND(B191&lt;&gt;"",C191&lt;&gt;""),"N/T","")</f>
        <v/>
      </c>
      <c r="E191" s="73" t="str">
        <f aca="false">IF(D191&lt;&gt;"",IF(AND(B191&lt;&gt;"",C191&lt;&gt;""),"","ERR"),"")</f>
        <v/>
      </c>
      <c r="F191" s="16"/>
      <c r="G191" s="16"/>
      <c r="H191" s="16"/>
      <c r="I191" s="16"/>
      <c r="J191" s="16"/>
      <c r="K191" s="16"/>
      <c r="L191" s="16"/>
      <c r="M191" s="0"/>
      <c r="N191" s="0"/>
      <c r="O191" s="0"/>
      <c r="P191" s="0"/>
      <c r="Q191" s="16"/>
      <c r="R191" s="16"/>
      <c r="S191" s="16"/>
      <c r="T191" s="16"/>
      <c r="U191" s="16"/>
      <c r="V191" s="16"/>
      <c r="W191" s="16"/>
      <c r="X191" s="16"/>
      <c r="Y191" s="16"/>
    </row>
    <row r="192" customFormat="false" ht="12" hidden="false" customHeight="true" outlineLevel="0" collapsed="false">
      <c r="B192" s="98" t="str">
        <f aca="false">IF( ISBLANK('03.Muestra'!$C29),"",'03.Muestra'!$C29)</f>
        <v/>
      </c>
      <c r="C192" s="98" t="str">
        <f aca="false">IF( ISBLANK('03.Muestra'!$E29),"",'03.Muestra'!$E29)</f>
        <v/>
      </c>
      <c r="D192" s="99" t="str">
        <f aca="false">IF(AND(B192&lt;&gt;"",C192&lt;&gt;""),"N/T","")</f>
        <v/>
      </c>
      <c r="E192" s="73" t="str">
        <f aca="false">IF(D192&lt;&gt;"",IF(AND(B192&lt;&gt;"",C192&lt;&gt;""),"","ERR"),"")</f>
        <v/>
      </c>
      <c r="F192" s="16"/>
      <c r="G192" s="16"/>
      <c r="H192" s="16"/>
      <c r="I192" s="16"/>
      <c r="J192" s="16"/>
      <c r="K192" s="16"/>
      <c r="L192" s="16"/>
      <c r="M192" s="0"/>
      <c r="N192" s="0"/>
      <c r="O192" s="0"/>
      <c r="P192" s="0"/>
      <c r="Q192" s="16"/>
      <c r="R192" s="16"/>
      <c r="S192" s="16"/>
      <c r="T192" s="16"/>
      <c r="U192" s="16"/>
      <c r="V192" s="16"/>
      <c r="W192" s="16"/>
      <c r="X192" s="16"/>
      <c r="Y192" s="16"/>
    </row>
    <row r="193" customFormat="false" ht="12" hidden="false" customHeight="true" outlineLevel="0" collapsed="false">
      <c r="B193" s="98" t="str">
        <f aca="false">IF( ISBLANK('03.Muestra'!$C30),"",'03.Muestra'!$C30)</f>
        <v/>
      </c>
      <c r="C193" s="98" t="str">
        <f aca="false">IF( ISBLANK('03.Muestra'!$E30),"",'03.Muestra'!$E30)</f>
        <v/>
      </c>
      <c r="D193" s="99" t="str">
        <f aca="false">IF(AND(B193&lt;&gt;"",C193&lt;&gt;""),"N/T","")</f>
        <v/>
      </c>
      <c r="E193" s="73" t="str">
        <f aca="false">IF(D193&lt;&gt;"",IF(AND(B193&lt;&gt;"",C193&lt;&gt;""),"","ERR"),"")</f>
        <v/>
      </c>
      <c r="F193" s="16"/>
      <c r="G193" s="16"/>
      <c r="H193" s="16"/>
      <c r="I193" s="16"/>
      <c r="J193" s="16"/>
      <c r="K193" s="16"/>
      <c r="L193" s="16"/>
      <c r="M193" s="0"/>
      <c r="N193" s="0"/>
      <c r="O193" s="0"/>
      <c r="P193" s="0"/>
      <c r="Q193" s="16"/>
      <c r="R193" s="16"/>
      <c r="S193" s="16"/>
      <c r="T193" s="16"/>
      <c r="U193" s="16"/>
      <c r="V193" s="16"/>
      <c r="W193" s="16"/>
      <c r="X193" s="16"/>
      <c r="Y193" s="16"/>
    </row>
    <row r="194" customFormat="false" ht="12" hidden="false" customHeight="true" outlineLevel="0" collapsed="false">
      <c r="B194" s="98" t="str">
        <f aca="false">IF( ISBLANK('03.Muestra'!$C31),"",'03.Muestra'!$C31)</f>
        <v/>
      </c>
      <c r="C194" s="98" t="str">
        <f aca="false">IF( ISBLANK('03.Muestra'!$E31),"",'03.Muestra'!$E31)</f>
        <v/>
      </c>
      <c r="D194" s="99" t="str">
        <f aca="false">IF(AND(B194&lt;&gt;"",C194&lt;&gt;""),"N/T","")</f>
        <v/>
      </c>
      <c r="E194" s="73" t="str">
        <f aca="false">IF(D194&lt;&gt;"",IF(AND(B194&lt;&gt;"",C194&lt;&gt;""),"","ERR"),"")</f>
        <v/>
      </c>
      <c r="F194" s="16"/>
      <c r="G194" s="16"/>
      <c r="H194" s="16"/>
      <c r="I194" s="16"/>
      <c r="J194" s="16"/>
      <c r="K194" s="16"/>
      <c r="L194" s="16"/>
      <c r="M194" s="16"/>
      <c r="N194" s="16"/>
      <c r="O194" s="16"/>
      <c r="P194" s="16"/>
      <c r="Q194" s="16"/>
      <c r="R194" s="16"/>
      <c r="S194" s="16"/>
      <c r="T194" s="16"/>
      <c r="U194" s="16"/>
      <c r="V194" s="16"/>
      <c r="W194" s="16"/>
      <c r="X194" s="16"/>
      <c r="Y194" s="16"/>
    </row>
    <row r="195" customFormat="false" ht="12" hidden="false" customHeight="true" outlineLevel="0" collapsed="false">
      <c r="B195" s="98" t="str">
        <f aca="false">IF( ISBLANK('03.Muestra'!$C32),"",'03.Muestra'!$C32)</f>
        <v/>
      </c>
      <c r="C195" s="98" t="str">
        <f aca="false">IF( ISBLANK('03.Muestra'!$E32),"",'03.Muestra'!$E32)</f>
        <v/>
      </c>
      <c r="D195" s="99" t="str">
        <f aca="false">IF(AND(B195&lt;&gt;"",C195&lt;&gt;""),"N/T","")</f>
        <v/>
      </c>
      <c r="E195" s="73" t="str">
        <f aca="false">IF(D195&lt;&gt;"",IF(AND(B195&lt;&gt;"",C195&lt;&gt;""),"","ERR"),"")</f>
        <v/>
      </c>
      <c r="F195" s="16"/>
      <c r="G195" s="16"/>
      <c r="H195" s="16"/>
      <c r="I195" s="16"/>
      <c r="J195" s="16"/>
      <c r="K195" s="16"/>
      <c r="L195" s="16"/>
      <c r="M195" s="16"/>
      <c r="N195" s="16"/>
      <c r="O195" s="16"/>
      <c r="P195" s="16"/>
      <c r="Q195" s="16"/>
      <c r="R195" s="16"/>
      <c r="S195" s="16"/>
      <c r="T195" s="16"/>
      <c r="U195" s="16"/>
      <c r="V195" s="16"/>
      <c r="W195" s="16"/>
      <c r="X195" s="16"/>
      <c r="Y195" s="16"/>
    </row>
    <row r="196" customFormat="false" ht="12" hidden="false" customHeight="true" outlineLevel="0" collapsed="false">
      <c r="B196" s="98" t="str">
        <f aca="false">IF( ISBLANK('03.Muestra'!$C33),"",'03.Muestra'!$C33)</f>
        <v/>
      </c>
      <c r="C196" s="98" t="str">
        <f aca="false">IF( ISBLANK('03.Muestra'!$E33),"",'03.Muestra'!$E33)</f>
        <v/>
      </c>
      <c r="D196" s="99" t="str">
        <f aca="false">IF(AND(B196&lt;&gt;"",C196&lt;&gt;""),"N/T","")</f>
        <v/>
      </c>
      <c r="E196" s="73" t="str">
        <f aca="false">IF(D196&lt;&gt;"",IF(AND(B196&lt;&gt;"",C196&lt;&gt;""),"","ERR"),"")</f>
        <v/>
      </c>
      <c r="F196" s="16"/>
      <c r="G196" s="16"/>
      <c r="H196" s="16"/>
      <c r="I196" s="16"/>
      <c r="J196" s="16"/>
      <c r="K196" s="16"/>
      <c r="L196" s="16"/>
      <c r="M196" s="16"/>
      <c r="N196" s="16"/>
      <c r="O196" s="16"/>
      <c r="P196" s="16"/>
      <c r="Q196" s="16"/>
      <c r="R196" s="16"/>
      <c r="S196" s="16"/>
      <c r="T196" s="16"/>
      <c r="U196" s="16"/>
      <c r="V196" s="16"/>
      <c r="W196" s="16"/>
      <c r="X196" s="16"/>
      <c r="Y196" s="16"/>
    </row>
    <row r="197" customFormat="false" ht="12" hidden="false" customHeight="true" outlineLevel="0" collapsed="false">
      <c r="B197" s="98" t="str">
        <f aca="false">IF( ISBLANK('03.Muestra'!$C34),"",'03.Muestra'!$C34)</f>
        <v/>
      </c>
      <c r="C197" s="98" t="str">
        <f aca="false">IF( ISBLANK('03.Muestra'!$E34),"",'03.Muestra'!$E34)</f>
        <v/>
      </c>
      <c r="D197" s="99" t="str">
        <f aca="false">IF(AND(B197&lt;&gt;"",C197&lt;&gt;""),"N/T","")</f>
        <v/>
      </c>
      <c r="E197" s="73" t="str">
        <f aca="false">IF(D197&lt;&gt;"",IF(AND(B197&lt;&gt;"",C197&lt;&gt;""),"","ERR"),"")</f>
        <v/>
      </c>
      <c r="F197" s="16"/>
      <c r="G197" s="16"/>
      <c r="H197" s="16"/>
      <c r="I197" s="16"/>
      <c r="J197" s="16"/>
      <c r="K197" s="16"/>
      <c r="L197" s="16"/>
      <c r="M197" s="16"/>
      <c r="N197" s="16"/>
      <c r="O197" s="16"/>
      <c r="P197" s="16"/>
      <c r="Q197" s="16"/>
      <c r="R197" s="16"/>
      <c r="S197" s="16"/>
      <c r="T197" s="16"/>
      <c r="U197" s="16"/>
      <c r="V197" s="16"/>
      <c r="W197" s="16"/>
      <c r="X197" s="16"/>
      <c r="Y197" s="16"/>
    </row>
    <row r="198" customFormat="false" ht="12" hidden="false" customHeight="true" outlineLevel="0" collapsed="false">
      <c r="B198" s="98" t="str">
        <f aca="false">IF( ISBLANK('03.Muestra'!$C35),"",'03.Muestra'!$C35)</f>
        <v/>
      </c>
      <c r="C198" s="98" t="str">
        <f aca="false">IF( ISBLANK('03.Muestra'!$E35),"",'03.Muestra'!$E35)</f>
        <v/>
      </c>
      <c r="D198" s="99" t="str">
        <f aca="false">IF(AND(B198&lt;&gt;"",C198&lt;&gt;""),"N/T","")</f>
        <v/>
      </c>
      <c r="E198" s="73" t="str">
        <f aca="false">IF(D198&lt;&gt;"",IF(AND(B198&lt;&gt;"",C198&lt;&gt;""),"","ERR"),"")</f>
        <v/>
      </c>
      <c r="F198" s="0"/>
      <c r="G198" s="16"/>
      <c r="H198" s="16"/>
      <c r="I198" s="16"/>
      <c r="J198" s="16"/>
      <c r="K198" s="16"/>
      <c r="L198" s="16"/>
      <c r="M198" s="16"/>
      <c r="N198" s="16"/>
      <c r="O198" s="16"/>
      <c r="P198" s="16"/>
      <c r="Q198" s="16"/>
      <c r="R198" s="16"/>
      <c r="S198" s="16"/>
      <c r="T198" s="16"/>
      <c r="U198" s="16"/>
      <c r="V198" s="16"/>
      <c r="W198" s="16"/>
      <c r="X198" s="16"/>
      <c r="Y198" s="16"/>
    </row>
    <row r="199" customFormat="false" ht="12" hidden="false" customHeight="true" outlineLevel="0" collapsed="false">
      <c r="B199" s="98" t="str">
        <f aca="false">IF( ISBLANK('03.Muestra'!$C36),"",'03.Muestra'!$C36)</f>
        <v/>
      </c>
      <c r="C199" s="98" t="str">
        <f aca="false">IF( ISBLANK('03.Muestra'!$E36),"",'03.Muestra'!$E36)</f>
        <v/>
      </c>
      <c r="D199" s="99" t="str">
        <f aca="false">IF(AND(B199&lt;&gt;"",C199&lt;&gt;""),"N/T","")</f>
        <v/>
      </c>
      <c r="E199" s="73" t="str">
        <f aca="false">IF(D199&lt;&gt;"",IF(AND(B199&lt;&gt;"",C199&lt;&gt;""),"","ERR"),"")</f>
        <v/>
      </c>
      <c r="F199" s="111"/>
      <c r="G199" s="16"/>
      <c r="H199" s="16"/>
      <c r="I199" s="16"/>
      <c r="J199" s="16"/>
      <c r="K199" s="16"/>
      <c r="L199" s="16"/>
      <c r="M199" s="16"/>
      <c r="N199" s="16"/>
      <c r="O199" s="16"/>
      <c r="P199" s="16"/>
      <c r="Q199" s="16"/>
      <c r="R199" s="16"/>
      <c r="S199" s="16"/>
      <c r="T199" s="16"/>
      <c r="U199" s="16"/>
      <c r="V199" s="16"/>
      <c r="W199" s="16"/>
      <c r="X199" s="16"/>
      <c r="Y199" s="16"/>
    </row>
    <row r="200" customFormat="false" ht="12" hidden="false" customHeight="true" outlineLevel="0" collapsed="false">
      <c r="B200" s="98" t="str">
        <f aca="false">IF( ISBLANK('03.Muestra'!$C37),"",'03.Muestra'!$C37)</f>
        <v/>
      </c>
      <c r="C200" s="98" t="str">
        <f aca="false">IF( ISBLANK('03.Muestra'!$E37),"",'03.Muestra'!$E37)</f>
        <v/>
      </c>
      <c r="D200" s="99" t="str">
        <f aca="false">IF(AND(B200&lt;&gt;"",C200&lt;&gt;""),"N/T","")</f>
        <v/>
      </c>
      <c r="E200" s="73" t="str">
        <f aca="false">IF(D200&lt;&gt;"",IF(AND(B200&lt;&gt;"",C200&lt;&gt;""),"","ERR"),"")</f>
        <v/>
      </c>
      <c r="F200" s="111"/>
      <c r="G200" s="16"/>
      <c r="H200" s="16"/>
      <c r="I200" s="16"/>
      <c r="J200" s="16"/>
      <c r="K200" s="16"/>
      <c r="L200" s="16"/>
      <c r="M200" s="16"/>
      <c r="N200" s="16"/>
      <c r="O200" s="16"/>
      <c r="P200" s="16"/>
      <c r="Q200" s="16"/>
      <c r="R200" s="16"/>
      <c r="S200" s="16"/>
      <c r="T200" s="16"/>
      <c r="U200" s="16"/>
      <c r="V200" s="16"/>
      <c r="W200" s="16"/>
      <c r="X200" s="16"/>
      <c r="Y200" s="16"/>
    </row>
    <row r="201" customFormat="false" ht="12" hidden="false" customHeight="true" outlineLevel="0" collapsed="false">
      <c r="B201" s="98" t="str">
        <f aca="false">IF( ISBLANK('03.Muestra'!$C38),"",'03.Muestra'!$C38)</f>
        <v/>
      </c>
      <c r="C201" s="98" t="str">
        <f aca="false">IF( ISBLANK('03.Muestra'!$E38),"",'03.Muestra'!$E38)</f>
        <v/>
      </c>
      <c r="D201" s="99" t="str">
        <f aca="false">IF(AND(B201&lt;&gt;"",C201&lt;&gt;""),"N/T","")</f>
        <v/>
      </c>
      <c r="E201" s="73" t="str">
        <f aca="false">IF(D201&lt;&gt;"",IF(AND(B201&lt;&gt;"",C201&lt;&gt;""),"","ERR"),"")</f>
        <v/>
      </c>
      <c r="F201" s="111"/>
      <c r="G201" s="16"/>
      <c r="H201" s="16"/>
      <c r="I201" s="16"/>
      <c r="J201" s="16"/>
      <c r="K201" s="16"/>
      <c r="L201" s="16"/>
      <c r="M201" s="16"/>
      <c r="N201" s="16"/>
      <c r="O201" s="16"/>
      <c r="P201" s="16"/>
      <c r="Q201" s="16"/>
      <c r="R201" s="16"/>
      <c r="S201" s="16"/>
      <c r="T201" s="16"/>
      <c r="U201" s="16"/>
      <c r="V201" s="16"/>
      <c r="W201" s="16"/>
      <c r="X201" s="16"/>
      <c r="Y201" s="16"/>
    </row>
    <row r="202" customFormat="false" ht="12" hidden="false" customHeight="true" outlineLevel="0" collapsed="false">
      <c r="B202" s="98" t="str">
        <f aca="false">IF( ISBLANK('03.Muestra'!$C39),"",'03.Muestra'!$C39)</f>
        <v/>
      </c>
      <c r="C202" s="98" t="str">
        <f aca="false">IF( ISBLANK('03.Muestra'!$E39),"",'03.Muestra'!$E39)</f>
        <v/>
      </c>
      <c r="D202" s="99" t="str">
        <f aca="false">IF(AND(B202&lt;&gt;"",C202&lt;&gt;""),"N/T","")</f>
        <v/>
      </c>
      <c r="E202" s="73" t="str">
        <f aca="false">IF(D202&lt;&gt;"",IF(AND(B202&lt;&gt;"",C202&lt;&gt;""),"","ERR"),"")</f>
        <v/>
      </c>
      <c r="F202" s="111"/>
      <c r="G202" s="16"/>
      <c r="H202" s="16"/>
      <c r="I202" s="16"/>
      <c r="J202" s="16"/>
      <c r="K202" s="16"/>
      <c r="L202" s="16"/>
      <c r="M202" s="16"/>
      <c r="N202" s="16"/>
      <c r="O202" s="16"/>
      <c r="P202" s="16"/>
      <c r="Q202" s="16"/>
      <c r="R202" s="16"/>
      <c r="S202" s="16"/>
      <c r="T202" s="16"/>
      <c r="U202" s="16"/>
      <c r="V202" s="16"/>
      <c r="W202" s="16"/>
      <c r="X202" s="16"/>
      <c r="Y202" s="16"/>
    </row>
    <row r="203" customFormat="false" ht="12" hidden="false" customHeight="true" outlineLevel="0" collapsed="false">
      <c r="B203" s="98" t="str">
        <f aca="false">IF( ISBLANK('03.Muestra'!$C40),"",'03.Muestra'!$C40)</f>
        <v/>
      </c>
      <c r="C203" s="98" t="str">
        <f aca="false">IF( ISBLANK('03.Muestra'!$E40),"",'03.Muestra'!$E40)</f>
        <v/>
      </c>
      <c r="D203" s="99" t="str">
        <f aca="false">IF(AND(B203&lt;&gt;"",C203&lt;&gt;""),"N/T","")</f>
        <v/>
      </c>
      <c r="E203" s="73" t="str">
        <f aca="false">IF(D203&lt;&gt;"",IF(AND(B203&lt;&gt;"",C203&lt;&gt;""),"","ERR"),"")</f>
        <v/>
      </c>
      <c r="F203" s="111"/>
      <c r="G203" s="16"/>
      <c r="H203" s="16"/>
      <c r="I203" s="16"/>
      <c r="J203" s="16"/>
      <c r="K203" s="16"/>
      <c r="L203" s="16"/>
      <c r="M203" s="16"/>
      <c r="N203" s="16"/>
      <c r="O203" s="16"/>
      <c r="P203" s="16"/>
      <c r="Q203" s="16"/>
      <c r="R203" s="16"/>
      <c r="S203" s="16"/>
      <c r="T203" s="16"/>
      <c r="U203" s="16"/>
      <c r="V203" s="16"/>
      <c r="W203" s="16"/>
      <c r="X203" s="16"/>
      <c r="Y203" s="16"/>
    </row>
    <row r="204" customFormat="false" ht="12" hidden="false" customHeight="true" outlineLevel="0" collapsed="false">
      <c r="B204" s="98" t="str">
        <f aca="false">IF( ISBLANK('03.Muestra'!$C41),"",'03.Muestra'!$C41)</f>
        <v/>
      </c>
      <c r="C204" s="98" t="str">
        <f aca="false">IF( ISBLANK('03.Muestra'!$E41),"",'03.Muestra'!$E41)</f>
        <v/>
      </c>
      <c r="D204" s="99" t="str">
        <f aca="false">IF(AND(B204&lt;&gt;"",C204&lt;&gt;""),"N/T","")</f>
        <v/>
      </c>
      <c r="E204" s="73" t="str">
        <f aca="false">IF(D204&lt;&gt;"",IF(AND(B204&lt;&gt;"",C204&lt;&gt;""),"","ERR"),"")</f>
        <v/>
      </c>
      <c r="F204" s="111"/>
      <c r="G204" s="16"/>
      <c r="H204" s="16"/>
      <c r="I204" s="16"/>
      <c r="J204" s="16"/>
      <c r="K204" s="16"/>
      <c r="L204" s="16"/>
      <c r="M204" s="16"/>
      <c r="N204" s="16"/>
      <c r="O204" s="16"/>
      <c r="P204" s="16"/>
      <c r="Q204" s="16"/>
      <c r="R204" s="16"/>
      <c r="S204" s="16"/>
      <c r="T204" s="16"/>
      <c r="U204" s="16"/>
      <c r="V204" s="16"/>
      <c r="W204" s="16"/>
      <c r="X204" s="16"/>
      <c r="Y204" s="16"/>
    </row>
    <row r="205" customFormat="false" ht="12" hidden="false" customHeight="true" outlineLevel="0" collapsed="false">
      <c r="B205" s="98" t="str">
        <f aca="false">IF( ISBLANK('03.Muestra'!$C42),"",'03.Muestra'!$C42)</f>
        <v/>
      </c>
      <c r="C205" s="98" t="str">
        <f aca="false">IF( ISBLANK('03.Muestra'!$E42),"",'03.Muestra'!$E42)</f>
        <v/>
      </c>
      <c r="D205" s="99" t="str">
        <f aca="false">IF(AND(B205&lt;&gt;"",C205&lt;&gt;""),"N/T","")</f>
        <v/>
      </c>
      <c r="E205" s="73" t="str">
        <f aca="false">IF(D205&lt;&gt;"",IF(AND(B205&lt;&gt;"",C205&lt;&gt;""),"","ERR"),"")</f>
        <v/>
      </c>
      <c r="F205" s="16"/>
      <c r="G205" s="16"/>
      <c r="H205" s="16"/>
      <c r="I205" s="16"/>
      <c r="J205" s="16"/>
      <c r="K205" s="16"/>
      <c r="L205" s="16"/>
      <c r="M205" s="16"/>
      <c r="N205" s="16"/>
      <c r="O205" s="16"/>
      <c r="P205" s="16"/>
      <c r="Q205" s="16"/>
      <c r="R205" s="16"/>
      <c r="S205" s="16"/>
      <c r="T205" s="16"/>
      <c r="U205" s="16"/>
      <c r="V205" s="16"/>
      <c r="W205" s="16"/>
      <c r="X205" s="16"/>
      <c r="Y205" s="16"/>
    </row>
    <row r="206" customFormat="false" ht="12" hidden="false" customHeight="true" outlineLevel="0" collapsed="false">
      <c r="B206" s="16"/>
      <c r="C206" s="16"/>
      <c r="D206" s="73"/>
      <c r="E206" s="16"/>
      <c r="F206" s="16"/>
      <c r="G206" s="16"/>
      <c r="H206" s="16"/>
      <c r="I206" s="16"/>
      <c r="J206" s="16"/>
      <c r="K206" s="16"/>
      <c r="L206" s="16"/>
      <c r="M206" s="16"/>
      <c r="N206" s="16"/>
      <c r="O206" s="16"/>
      <c r="P206" s="16"/>
      <c r="Q206" s="16"/>
      <c r="R206" s="16"/>
      <c r="S206" s="16"/>
      <c r="T206" s="16"/>
      <c r="U206" s="16"/>
      <c r="V206" s="16"/>
      <c r="W206" s="16"/>
      <c r="X206" s="16"/>
      <c r="Y206" s="16"/>
    </row>
    <row r="207" customFormat="false" ht="12" hidden="false" customHeight="true" outlineLevel="0" collapsed="false">
      <c r="B207" s="119"/>
      <c r="C207" s="16"/>
      <c r="D207" s="73"/>
      <c r="E207" s="94"/>
      <c r="F207" s="16"/>
      <c r="G207" s="16"/>
      <c r="H207" s="16"/>
      <c r="I207" s="16"/>
      <c r="J207" s="16"/>
      <c r="K207" s="16"/>
      <c r="L207" s="16"/>
      <c r="M207" s="16"/>
      <c r="N207" s="16"/>
      <c r="O207" s="16"/>
      <c r="P207" s="16"/>
      <c r="Q207" s="16"/>
      <c r="R207" s="16"/>
      <c r="S207" s="16"/>
      <c r="T207" s="16"/>
      <c r="U207" s="16"/>
      <c r="V207" s="16"/>
      <c r="W207" s="16"/>
      <c r="X207" s="16"/>
      <c r="Y207" s="16"/>
    </row>
    <row r="208" customFormat="false" ht="32.25" hidden="false" customHeight="true" outlineLevel="0" collapsed="false">
      <c r="B208" s="95" t="s">
        <v>137</v>
      </c>
      <c r="C208" s="96" t="s">
        <v>180</v>
      </c>
      <c r="D208" s="97" t="s">
        <v>147</v>
      </c>
      <c r="E208" s="110"/>
      <c r="F208" s="0"/>
      <c r="G208" s="0"/>
      <c r="H208" s="0"/>
      <c r="I208" s="0"/>
      <c r="J208" s="0"/>
      <c r="K208" s="16"/>
      <c r="L208" s="16"/>
      <c r="M208" s="16"/>
      <c r="N208" s="16"/>
      <c r="O208" s="16"/>
      <c r="P208" s="16"/>
      <c r="Q208" s="16"/>
      <c r="R208" s="16"/>
      <c r="S208" s="16"/>
      <c r="T208" s="16"/>
      <c r="U208" s="16"/>
      <c r="V208" s="16"/>
      <c r="W208" s="16"/>
      <c r="X208" s="16"/>
      <c r="Y208" s="16"/>
    </row>
    <row r="209" customFormat="false" ht="12" hidden="false" customHeight="true" outlineLevel="0" collapsed="false">
      <c r="B209" s="98" t="str">
        <f aca="false">IF( ISBLANK('03.Muestra'!$C8),"",'03.Muestra'!$C8)</f>
        <v>Servicio Canario de Salud</v>
      </c>
      <c r="C209" s="98" t="str">
        <f aca="false">IF( ISBLANK('03.Muestra'!$E8),"",'03.Muestra'!$E8)</f>
        <v>https://www3.gobiernodecanarias.org/sanidad/scs/</v>
      </c>
      <c r="D209" s="99" t="s">
        <v>138</v>
      </c>
      <c r="E209" s="73" t="str">
        <f aca="false">IF(D209&lt;&gt;"",IF(AND(B209&lt;&gt;"",C209&lt;&gt;""),"","ERR"),"")</f>
        <v/>
      </c>
      <c r="F209" s="100" t="str">
        <f aca="false" t="array" ref="F209:J209">TRANSPOSE('DATA - Oculta'!$U$9:$U$13)</f>
        <v>N/T</v>
      </c>
      <c r="G209" s="101" t="str">
        <v>N/D</v>
      </c>
      <c r="H209" s="102" t="str">
        <v>N/A</v>
      </c>
      <c r="I209" s="103" t="str">
        <v>Falla</v>
      </c>
      <c r="J209" s="104" t="str">
        <v>Pasa</v>
      </c>
      <c r="K209" s="105" t="s">
        <v>145</v>
      </c>
      <c r="L209" s="16"/>
      <c r="M209" s="16"/>
      <c r="N209" s="16"/>
      <c r="O209" s="16"/>
      <c r="P209" s="16"/>
      <c r="Q209" s="16"/>
      <c r="R209" s="16"/>
      <c r="S209" s="16"/>
      <c r="T209" s="16"/>
      <c r="U209" s="16"/>
      <c r="V209" s="16"/>
      <c r="W209" s="16"/>
      <c r="X209" s="16"/>
      <c r="Y209" s="16"/>
    </row>
    <row r="210" customFormat="false" ht="12" hidden="false" customHeight="true" outlineLevel="0" collapsed="false">
      <c r="B210" s="98" t="str">
        <f aca="false">IF( ISBLANK('03.Muestra'!$C9),"",'03.Muestra'!$C9)</f>
        <v>Profesionales</v>
      </c>
      <c r="C210" s="98" t="str">
        <f aca="false">IF( ISBLANK('03.Muestra'!$E9),"",'03.Muestra'!$E9)</f>
        <v>https://www3.gobiernodecanarias.org/sanidad/scs/tematica.jsp?idCarpeta=381a58ec-a15a-11e9-a502-d7333c007c29</v>
      </c>
      <c r="D210" s="99" t="s">
        <v>138</v>
      </c>
      <c r="E210" s="73" t="str">
        <f aca="false">IF(D210&lt;&gt;"",IF(AND(B210&lt;&gt;"",C210&lt;&gt;""),"","ERR"),"")</f>
        <v/>
      </c>
      <c r="F210" s="106" t="n">
        <f aca="true">COUNTIF($D209:INDIRECT("$D" &amp;  SUM(ROW()-1,'03.Muestra'!$D$45)-1),F209)</f>
        <v>0</v>
      </c>
      <c r="G210" s="106" t="n">
        <f aca="true">COUNTIF($D209:INDIRECT("$D" &amp;  SUM(ROW()-1,'03.Muestra'!$D$45)-1),G209)</f>
        <v>0</v>
      </c>
      <c r="H210" s="106" t="n">
        <f aca="true">COUNTIF($D209:INDIRECT("$D" &amp;  SUM(ROW()-1,'03.Muestra'!$D$45)-1),H209)</f>
        <v>0</v>
      </c>
      <c r="I210" s="106" t="n">
        <f aca="true">COUNTIF($D209:INDIRECT("$D" &amp;  SUM(ROW()-1,'03.Muestra'!$D$45)-1),I209)</f>
        <v>0</v>
      </c>
      <c r="J210" s="106" t="n">
        <f aca="true">COUNTIF($D209:INDIRECT("$D" &amp;  SUM(ROW()-1,'03.Muestra'!$D$45)-1),J209)</f>
        <v>10</v>
      </c>
      <c r="K210" s="106" t="n">
        <f aca="true">IF('03.Muestra'!$D$45=0,0,COUNTBLANK($D209:INDIRECT("$D" &amp;  SUM(ROW()-1,'03.Muestra'!$D$45)-1)))</f>
        <v>0</v>
      </c>
      <c r="L210" s="16"/>
      <c r="M210" s="16"/>
      <c r="N210" s="16"/>
      <c r="O210" s="16"/>
      <c r="P210" s="16"/>
      <c r="Q210" s="16"/>
      <c r="R210" s="16"/>
      <c r="S210" s="16"/>
      <c r="T210" s="16"/>
      <c r="U210" s="16"/>
      <c r="V210" s="16"/>
      <c r="W210" s="16"/>
      <c r="X210" s="16"/>
      <c r="Y210" s="16"/>
    </row>
    <row r="211" customFormat="false" ht="12" hidden="false" customHeight="true" outlineLevel="0" collapsed="false">
      <c r="B211" s="98" t="str">
        <f aca="false">IF( ISBLANK('03.Muestra'!$C10),"",'03.Muestra'!$C10)</f>
        <v>Vacunación frente Covid-19</v>
      </c>
      <c r="C211" s="98" t="str">
        <f aca="false">IF( ISBLANK('03.Muestra'!$E10),"",'03.Muestra'!$E10)</f>
        <v>https://www3.gobiernodecanarias.org/sanidad/scs/contenidoGenerico.jsp?idDocument=c6332147-5728-11eb-8a2c-c902a217e6a5&amp;idCarpeta=e01092c2-7d66-11ea-871d-cb574c2473a4</v>
      </c>
      <c r="D211" s="99" t="s">
        <v>138</v>
      </c>
      <c r="E211" s="73" t="str">
        <f aca="false">IF(D211&lt;&gt;"",IF(AND(B211&lt;&gt;"",C211&lt;&gt;""),"","ERR"),"")</f>
        <v/>
      </c>
      <c r="F211" s="0"/>
      <c r="G211" s="16"/>
      <c r="H211" s="16"/>
      <c r="I211" s="16"/>
      <c r="J211" s="16"/>
      <c r="K211" s="16"/>
      <c r="L211" s="16"/>
      <c r="M211" s="16"/>
      <c r="N211" s="16"/>
      <c r="O211" s="16"/>
      <c r="P211" s="16"/>
      <c r="Q211" s="16"/>
      <c r="R211" s="16"/>
      <c r="S211" s="16"/>
      <c r="T211" s="16"/>
      <c r="U211" s="16"/>
      <c r="V211" s="16"/>
      <c r="W211" s="16"/>
      <c r="X211" s="16"/>
      <c r="Y211" s="16"/>
    </row>
    <row r="212" customFormat="false" ht="12" hidden="false" customHeight="true" outlineLevel="0" collapsed="false">
      <c r="B212" s="98" t="str">
        <f aca="false">IF( ISBLANK('03.Muestra'!$C11),"",'03.Muestra'!$C11)</f>
        <v>SCS-Registro de centros</v>
      </c>
      <c r="C212" s="98" t="str">
        <f aca="false">IF( ISBLANK('03.Muestra'!$E11),"",'03.Muestra'!$E11)</f>
        <v>https://www3.gobiernodecanarias.org/sanidad/scs/RegistroCentros/DoLoad</v>
      </c>
      <c r="D212" s="99" t="s">
        <v>138</v>
      </c>
      <c r="E212" s="73" t="str">
        <f aca="false">IF(D212&lt;&gt;"",IF(AND(B212&lt;&gt;"",C212&lt;&gt;""),"","ERR"),"")</f>
        <v/>
      </c>
      <c r="F212" s="0"/>
      <c r="G212" s="16"/>
      <c r="H212" s="16"/>
      <c r="I212" s="16"/>
      <c r="J212" s="16"/>
      <c r="K212" s="16"/>
      <c r="L212" s="16"/>
      <c r="M212" s="16"/>
      <c r="N212" s="16"/>
      <c r="O212" s="16"/>
      <c r="P212" s="16"/>
      <c r="Q212" s="16"/>
      <c r="R212" s="16"/>
      <c r="S212" s="16"/>
      <c r="T212" s="16"/>
      <c r="U212" s="16"/>
      <c r="V212" s="16"/>
      <c r="W212" s="16"/>
      <c r="X212" s="16"/>
      <c r="Y212" s="16"/>
    </row>
    <row r="213" customFormat="false" ht="12" hidden="false" customHeight="true" outlineLevel="0" collapsed="false">
      <c r="B213" s="98" t="str">
        <f aca="false">IF( ISBLANK('03.Muestra'!$C12),"",'03.Muestra'!$C12)</f>
        <v>MiAutoTestCovid</v>
      </c>
      <c r="C213" s="98" t="str">
        <f aca="false">IF( ISBLANK('03.Muestra'!$E12),"",'03.Muestra'!$E12)</f>
        <v>https://www3.gobiernodecanarias.org/sanidad/scs/Miautotestcovid/</v>
      </c>
      <c r="D213" s="99" t="s">
        <v>138</v>
      </c>
      <c r="E213" s="73" t="str">
        <f aca="false">IF(D213&lt;&gt;"",IF(AND(B213&lt;&gt;"",C213&lt;&gt;""),"","ERR"),"")</f>
        <v/>
      </c>
      <c r="F213" s="0"/>
      <c r="G213" s="16"/>
      <c r="H213" s="16"/>
      <c r="I213" s="16"/>
      <c r="J213" s="16"/>
      <c r="K213" s="16"/>
      <c r="L213" s="16"/>
      <c r="M213" s="16"/>
      <c r="N213" s="16"/>
      <c r="O213" s="16"/>
      <c r="P213" s="16"/>
      <c r="Q213" s="16"/>
      <c r="R213" s="16"/>
      <c r="S213" s="16"/>
      <c r="T213" s="16"/>
      <c r="U213" s="16"/>
      <c r="V213" s="16"/>
      <c r="W213" s="16"/>
      <c r="X213" s="16"/>
      <c r="Y213" s="16"/>
    </row>
    <row r="214" customFormat="false" ht="12" hidden="false" customHeight="true" outlineLevel="0" collapsed="false">
      <c r="B214" s="98" t="str">
        <f aca="false">IF( ISBLANK('03.Muestra'!$C13),"",'03.Muestra'!$C13)</f>
        <v>Informes epidemiológicos</v>
      </c>
      <c r="C214" s="98" t="str">
        <f aca="false">IF( ISBLANK('03.Muestra'!$E13),"",'03.Muestra'!$E13)</f>
        <v>https://www3.gobiernodecanarias.org/sanidad/scs/contenidoGenerico.jsp?idDocument=83670f95-f738-11ea-8b38-0997195c2925&amp;idCarpeta=e01092c2-7d66-11ea-871d-cb574c2473a4</v>
      </c>
      <c r="D214" s="99" t="s">
        <v>138</v>
      </c>
      <c r="E214" s="73" t="str">
        <f aca="false">IF(D214&lt;&gt;"",IF(AND(B214&lt;&gt;"",C214&lt;&gt;""),"","ERR"),"")</f>
        <v/>
      </c>
      <c r="F214" s="0"/>
      <c r="G214" s="16"/>
      <c r="H214" s="16"/>
      <c r="I214" s="16"/>
      <c r="J214" s="16"/>
      <c r="K214" s="16"/>
      <c r="L214" s="16"/>
      <c r="M214" s="16"/>
      <c r="N214" s="16"/>
      <c r="O214" s="16"/>
      <c r="P214" s="16"/>
      <c r="Q214" s="16"/>
      <c r="R214" s="16"/>
      <c r="S214" s="16"/>
      <c r="T214" s="16"/>
      <c r="U214" s="16"/>
      <c r="V214" s="16"/>
      <c r="W214" s="16"/>
      <c r="X214" s="16"/>
      <c r="Y214" s="16"/>
    </row>
    <row r="215" customFormat="false" ht="12" hidden="false" customHeight="true" outlineLevel="0" collapsed="false">
      <c r="B215" s="98" t="str">
        <f aca="false">IF( ISBLANK('03.Muestra'!$C14),"",'03.Muestra'!$C14)</f>
        <v>Mapa Sanitario</v>
      </c>
      <c r="C215" s="98" t="str">
        <f aca="false">IF( ISBLANK('03.Muestra'!$E14),"",'03.Muestra'!$E14)</f>
        <v>https://www3.gobiernodecanarias.org/sanidad/scs/mapa.jsp?idDocument=f1272534-b1e0-11e0-8086-e35e241032d3&amp;idCarpeta=75cf3520-ab2b-11dd-970d-d73a0633ac17</v>
      </c>
      <c r="D215" s="99" t="s">
        <v>138</v>
      </c>
      <c r="E215" s="73" t="str">
        <f aca="false">IF(D215&lt;&gt;"",IF(AND(B215&lt;&gt;"",C215&lt;&gt;""),"","ERR"),"")</f>
        <v/>
      </c>
      <c r="F215" s="16"/>
      <c r="G215" s="16"/>
      <c r="H215" s="16"/>
      <c r="I215" s="16"/>
      <c r="J215" s="16"/>
      <c r="K215" s="16"/>
      <c r="L215" s="16"/>
      <c r="M215" s="16"/>
      <c r="N215" s="16"/>
      <c r="O215" s="16"/>
      <c r="P215" s="16"/>
      <c r="Q215" s="16"/>
      <c r="R215" s="16"/>
      <c r="S215" s="16"/>
      <c r="T215" s="16"/>
      <c r="U215" s="16"/>
      <c r="V215" s="16"/>
      <c r="W215" s="16"/>
      <c r="X215" s="16"/>
      <c r="Y215" s="16"/>
    </row>
    <row r="216" customFormat="false" ht="12" hidden="false" customHeight="true" outlineLevel="0" collapsed="false">
      <c r="B216" s="98" t="str">
        <f aca="false">IF( ISBLANK('03.Muestra'!$C15),"",'03.Muestra'!$C15)</f>
        <v>gaptfformacion</v>
      </c>
      <c r="C216" s="98" t="str">
        <f aca="false">IF( ISBLANK('03.Muestra'!$E15),"",'03.Muestra'!$E15)</f>
        <v>https://www3.gobiernodecanarias.org/scs/gaptfformacion/</v>
      </c>
      <c r="D216" s="99" t="s">
        <v>138</v>
      </c>
      <c r="E216" s="73" t="str">
        <f aca="false">IF(D216&lt;&gt;"",IF(AND(B216&lt;&gt;"",C216&lt;&gt;""),"","ERR"),"")</f>
        <v/>
      </c>
      <c r="F216" s="16"/>
      <c r="G216" s="16"/>
      <c r="H216" s="16"/>
      <c r="I216" s="16"/>
      <c r="J216" s="16"/>
      <c r="K216" s="16"/>
      <c r="L216" s="16"/>
      <c r="M216" s="16"/>
      <c r="N216" s="16"/>
      <c r="O216" s="16"/>
      <c r="P216" s="16"/>
      <c r="Q216" s="16"/>
      <c r="R216" s="16"/>
      <c r="S216" s="16"/>
      <c r="T216" s="16"/>
      <c r="U216" s="16"/>
      <c r="V216" s="16"/>
      <c r="W216" s="16"/>
      <c r="X216" s="16"/>
      <c r="Y216" s="16"/>
    </row>
    <row r="217" customFormat="false" ht="12" hidden="false" customHeight="true" outlineLevel="0" collapsed="false">
      <c r="B217" s="98" t="str">
        <f aca="false">IF( ISBLANK('03.Muestra'!$C16),"",'03.Muestra'!$C16)</f>
        <v>Tarjeta Sanitaria</v>
      </c>
      <c r="C217" s="98" t="str">
        <f aca="false">IF( ISBLANK('03.Muestra'!$E16),"",'03.Muestra'!$E16)</f>
        <v>https://www3.gobiernodecanarias.org/sanidad/scs/contenidoGenerico.jsp?idDocument=9090ca1f-a9bb-11de-ae50-15aa3b9230b7&amp;idCarpeta=ae273cd1-b385-11e9-82f7-8d5cff9227e6</v>
      </c>
      <c r="D217" s="99" t="s">
        <v>138</v>
      </c>
      <c r="E217" s="73" t="str">
        <f aca="false">IF(D217&lt;&gt;"",IF(AND(B217&lt;&gt;"",C217&lt;&gt;""),"","ERR"),"")</f>
        <v/>
      </c>
      <c r="F217" s="16"/>
      <c r="G217" s="16"/>
      <c r="H217" s="16"/>
      <c r="I217" s="16"/>
      <c r="J217" s="16"/>
      <c r="K217" s="16"/>
      <c r="L217" s="16"/>
      <c r="M217" s="16"/>
      <c r="N217" s="16"/>
      <c r="O217" s="16"/>
      <c r="P217" s="16"/>
      <c r="Q217" s="16"/>
      <c r="R217" s="16"/>
      <c r="S217" s="16"/>
      <c r="T217" s="16"/>
      <c r="U217" s="16"/>
      <c r="V217" s="16"/>
      <c r="W217" s="16"/>
      <c r="X217" s="16"/>
      <c r="Y217" s="16"/>
    </row>
    <row r="218" customFormat="false" ht="12" hidden="false" customHeight="true" outlineLevel="0" collapsed="false">
      <c r="B218" s="98" t="str">
        <f aca="false">IF( ISBLANK('03.Muestra'!$C17),"",'03.Muestra'!$C17)</f>
        <v>Mapa Playas</v>
      </c>
      <c r="C218" s="98" t="str">
        <f aca="false">IF( ISBLANK('03.Muestra'!$E17),"",'03.Muestra'!$E17)</f>
        <v>https://www3.gobiernodecanarias.org/sanidad/scs/mapa.jsp?idDocument=0200b78a-a2fa-11e0-9610-f1717f4d08a3&amp;idCarpeta=75cf3520-ab2b-11dd-970d-d73a0633ac17</v>
      </c>
      <c r="D218" s="99" t="s">
        <v>138</v>
      </c>
      <c r="E218" s="73" t="str">
        <f aca="false">IF(D218&lt;&gt;"",IF(AND(B218&lt;&gt;"",C218&lt;&gt;""),"","ERR"),"")</f>
        <v/>
      </c>
      <c r="F218" s="16"/>
      <c r="G218" s="16"/>
      <c r="H218" s="16"/>
      <c r="I218" s="16"/>
      <c r="J218" s="16"/>
      <c r="K218" s="16"/>
      <c r="L218" s="16"/>
      <c r="M218" s="16"/>
      <c r="N218" s="16"/>
      <c r="O218" s="16"/>
      <c r="P218" s="16"/>
      <c r="Q218" s="16"/>
      <c r="R218" s="16"/>
      <c r="S218" s="16"/>
      <c r="T218" s="16"/>
      <c r="U218" s="16"/>
      <c r="V218" s="16"/>
      <c r="W218" s="16"/>
      <c r="X218" s="16"/>
      <c r="Y218" s="16"/>
    </row>
    <row r="219" customFormat="false" ht="12" hidden="false" customHeight="true" outlineLevel="0" collapsed="false">
      <c r="B219" s="98" t="str">
        <f aca="false">IF( ISBLANK('03.Muestra'!$C18),"",'03.Muestra'!$C18)</f>
        <v/>
      </c>
      <c r="C219" s="98" t="str">
        <f aca="false">IF( ISBLANK('03.Muestra'!$E18),"",'03.Muestra'!$E18)</f>
        <v/>
      </c>
      <c r="D219" s="99" t="str">
        <f aca="false">IF(AND(B219&lt;&gt;"",C219&lt;&gt;""),"N/T","")</f>
        <v/>
      </c>
      <c r="E219" s="73" t="str">
        <f aca="false">IF(D219&lt;&gt;"",IF(AND(B219&lt;&gt;"",C219&lt;&gt;""),"","ERR"),"")</f>
        <v/>
      </c>
      <c r="F219" s="16"/>
      <c r="G219" s="16"/>
      <c r="H219" s="16"/>
      <c r="I219" s="16"/>
      <c r="J219" s="16"/>
      <c r="K219" s="16"/>
      <c r="L219" s="16"/>
      <c r="M219" s="16"/>
      <c r="N219" s="16"/>
      <c r="O219" s="16"/>
      <c r="P219" s="16"/>
      <c r="Q219" s="16"/>
      <c r="R219" s="16"/>
      <c r="S219" s="16"/>
      <c r="T219" s="16"/>
      <c r="U219" s="16"/>
      <c r="V219" s="16"/>
      <c r="W219" s="16"/>
      <c r="X219" s="16"/>
      <c r="Y219" s="16"/>
    </row>
    <row r="220" customFormat="false" ht="12" hidden="false" customHeight="true" outlineLevel="0" collapsed="false">
      <c r="B220" s="98" t="str">
        <f aca="false">IF( ISBLANK('03.Muestra'!$C19),"",'03.Muestra'!$C19)</f>
        <v/>
      </c>
      <c r="C220" s="98" t="str">
        <f aca="false">IF( ISBLANK('03.Muestra'!$E19),"",'03.Muestra'!$E19)</f>
        <v/>
      </c>
      <c r="D220" s="99" t="str">
        <f aca="false">IF(AND(B220&lt;&gt;"",C220&lt;&gt;""),"N/T","")</f>
        <v/>
      </c>
      <c r="E220" s="73" t="str">
        <f aca="false">IF(D220&lt;&gt;"",IF(AND(B220&lt;&gt;"",C220&lt;&gt;""),"","ERR"),"")</f>
        <v/>
      </c>
      <c r="F220" s="16"/>
      <c r="G220" s="16"/>
      <c r="H220" s="16"/>
      <c r="I220" s="16"/>
      <c r="J220" s="16"/>
      <c r="K220" s="16"/>
      <c r="L220" s="16"/>
      <c r="M220" s="16"/>
      <c r="N220" s="16"/>
      <c r="O220" s="16"/>
      <c r="P220" s="16"/>
      <c r="Q220" s="16"/>
      <c r="R220" s="16"/>
      <c r="S220" s="16"/>
      <c r="T220" s="16"/>
      <c r="U220" s="16"/>
      <c r="V220" s="16"/>
      <c r="W220" s="16"/>
      <c r="X220" s="16"/>
      <c r="Y220" s="16"/>
    </row>
    <row r="221" customFormat="false" ht="12" hidden="false" customHeight="true" outlineLevel="0" collapsed="false">
      <c r="B221" s="98" t="str">
        <f aca="false">IF( ISBLANK('03.Muestra'!$C20),"",'03.Muestra'!$C20)</f>
        <v/>
      </c>
      <c r="C221" s="98" t="str">
        <f aca="false">IF( ISBLANK('03.Muestra'!$E20),"",'03.Muestra'!$E20)</f>
        <v/>
      </c>
      <c r="D221" s="99" t="str">
        <f aca="false">IF(AND(B221&lt;&gt;"",C221&lt;&gt;""),"N/T","")</f>
        <v/>
      </c>
      <c r="E221" s="73" t="str">
        <f aca="false">IF(D221&lt;&gt;"",IF(AND(B221&lt;&gt;"",C221&lt;&gt;""),"","ERR"),"")</f>
        <v/>
      </c>
      <c r="F221" s="16"/>
      <c r="G221" s="16"/>
      <c r="H221" s="16"/>
      <c r="I221" s="16"/>
      <c r="J221" s="16"/>
      <c r="K221" s="16"/>
      <c r="L221" s="16"/>
      <c r="M221" s="0"/>
      <c r="N221" s="0"/>
      <c r="O221" s="0"/>
      <c r="P221" s="0"/>
      <c r="Q221" s="16"/>
      <c r="R221" s="16"/>
      <c r="S221" s="16"/>
      <c r="T221" s="16"/>
      <c r="U221" s="16"/>
      <c r="V221" s="16"/>
      <c r="W221" s="16"/>
      <c r="X221" s="16"/>
      <c r="Y221" s="16"/>
    </row>
    <row r="222" customFormat="false" ht="12" hidden="false" customHeight="true" outlineLevel="0" collapsed="false">
      <c r="B222" s="98" t="str">
        <f aca="false">IF( ISBLANK('03.Muestra'!$C21),"",'03.Muestra'!$C21)</f>
        <v/>
      </c>
      <c r="C222" s="98" t="str">
        <f aca="false">IF( ISBLANK('03.Muestra'!$E21),"",'03.Muestra'!$E21)</f>
        <v/>
      </c>
      <c r="D222" s="99" t="str">
        <f aca="false">IF(AND(B222&lt;&gt;"",C222&lt;&gt;""),"N/T","")</f>
        <v/>
      </c>
      <c r="E222" s="73" t="str">
        <f aca="false">IF(D222&lt;&gt;"",IF(AND(B222&lt;&gt;"",C222&lt;&gt;""),"","ERR"),"")</f>
        <v/>
      </c>
      <c r="F222" s="16"/>
      <c r="G222" s="16"/>
      <c r="H222" s="16"/>
      <c r="I222" s="16"/>
      <c r="J222" s="16"/>
      <c r="K222" s="16"/>
      <c r="L222" s="16"/>
      <c r="M222" s="0"/>
      <c r="N222" s="0"/>
      <c r="O222" s="0"/>
      <c r="P222" s="0"/>
      <c r="Q222" s="16"/>
      <c r="R222" s="16"/>
      <c r="S222" s="16"/>
      <c r="T222" s="16"/>
      <c r="U222" s="16"/>
      <c r="V222" s="16"/>
      <c r="W222" s="16"/>
      <c r="X222" s="16"/>
      <c r="Y222" s="16"/>
    </row>
    <row r="223" customFormat="false" ht="12" hidden="false" customHeight="true" outlineLevel="0" collapsed="false">
      <c r="B223" s="98" t="str">
        <f aca="false">IF( ISBLANK('03.Muestra'!$C22),"",'03.Muestra'!$C22)</f>
        <v/>
      </c>
      <c r="C223" s="98" t="str">
        <f aca="false">IF( ISBLANK('03.Muestra'!$E22),"",'03.Muestra'!$E22)</f>
        <v/>
      </c>
      <c r="D223" s="99" t="str">
        <f aca="false">IF(AND(B223&lt;&gt;"",C223&lt;&gt;""),"N/T","")</f>
        <v/>
      </c>
      <c r="E223" s="73" t="str">
        <f aca="false">IF(D223&lt;&gt;"",IF(AND(B223&lt;&gt;"",C223&lt;&gt;""),"","ERR"),"")</f>
        <v/>
      </c>
      <c r="F223" s="16"/>
      <c r="G223" s="16"/>
      <c r="H223" s="16"/>
      <c r="I223" s="16"/>
      <c r="J223" s="16"/>
      <c r="K223" s="16"/>
      <c r="L223" s="16"/>
      <c r="M223" s="0"/>
      <c r="N223" s="0"/>
      <c r="O223" s="0"/>
      <c r="P223" s="0"/>
      <c r="Q223" s="16"/>
      <c r="R223" s="16"/>
      <c r="S223" s="16"/>
      <c r="T223" s="16"/>
      <c r="U223" s="16"/>
      <c r="V223" s="16"/>
      <c r="W223" s="16"/>
      <c r="X223" s="16"/>
      <c r="Y223" s="16"/>
    </row>
    <row r="224" customFormat="false" ht="12" hidden="false" customHeight="true" outlineLevel="0" collapsed="false">
      <c r="B224" s="98" t="str">
        <f aca="false">IF( ISBLANK('03.Muestra'!$C23),"",'03.Muestra'!$C23)</f>
        <v/>
      </c>
      <c r="C224" s="98" t="str">
        <f aca="false">IF( ISBLANK('03.Muestra'!$E23),"",'03.Muestra'!$E23)</f>
        <v/>
      </c>
      <c r="D224" s="99" t="str">
        <f aca="false">IF(AND(B224&lt;&gt;"",C224&lt;&gt;""),"N/T","")</f>
        <v/>
      </c>
      <c r="E224" s="73" t="str">
        <f aca="false">IF(D224&lt;&gt;"",IF(AND(B224&lt;&gt;"",C224&lt;&gt;""),"","ERR"),"")</f>
        <v/>
      </c>
      <c r="F224" s="16"/>
      <c r="G224" s="16"/>
      <c r="H224" s="16"/>
      <c r="I224" s="16"/>
      <c r="J224" s="16"/>
      <c r="K224" s="16"/>
      <c r="L224" s="16"/>
      <c r="M224" s="0"/>
      <c r="N224" s="0"/>
      <c r="O224" s="0"/>
      <c r="P224" s="0"/>
      <c r="Q224" s="16"/>
      <c r="R224" s="16"/>
      <c r="S224" s="16"/>
      <c r="T224" s="16"/>
      <c r="U224" s="16"/>
      <c r="V224" s="16"/>
      <c r="W224" s="16"/>
      <c r="X224" s="16"/>
      <c r="Y224" s="16"/>
    </row>
    <row r="225" customFormat="false" ht="12" hidden="false" customHeight="true" outlineLevel="0" collapsed="false">
      <c r="B225" s="98" t="str">
        <f aca="false">IF( ISBLANK('03.Muestra'!$C24),"",'03.Muestra'!$C24)</f>
        <v/>
      </c>
      <c r="C225" s="98" t="str">
        <f aca="false">IF( ISBLANK('03.Muestra'!$E24),"",'03.Muestra'!$E24)</f>
        <v/>
      </c>
      <c r="D225" s="99" t="str">
        <f aca="false">IF(AND(B225&lt;&gt;"",C225&lt;&gt;""),"N/T","")</f>
        <v/>
      </c>
      <c r="E225" s="73" t="str">
        <f aca="false">IF(D225&lt;&gt;"",IF(AND(B225&lt;&gt;"",C225&lt;&gt;""),"","ERR"),"")</f>
        <v/>
      </c>
      <c r="F225" s="16"/>
      <c r="G225" s="16"/>
      <c r="H225" s="16"/>
      <c r="I225" s="16"/>
      <c r="J225" s="16"/>
      <c r="K225" s="16"/>
      <c r="L225" s="16"/>
      <c r="M225" s="0"/>
      <c r="N225" s="0"/>
      <c r="O225" s="0"/>
      <c r="P225" s="0"/>
      <c r="Q225" s="16"/>
      <c r="R225" s="16"/>
      <c r="S225" s="16"/>
      <c r="T225" s="16"/>
      <c r="U225" s="16"/>
      <c r="V225" s="16"/>
      <c r="W225" s="16"/>
      <c r="X225" s="16"/>
      <c r="Y225" s="16"/>
    </row>
    <row r="226" customFormat="false" ht="12" hidden="false" customHeight="true" outlineLevel="0" collapsed="false">
      <c r="B226" s="98" t="str">
        <f aca="false">IF( ISBLANK('03.Muestra'!$C25),"",'03.Muestra'!$C25)</f>
        <v/>
      </c>
      <c r="C226" s="98" t="str">
        <f aca="false">IF( ISBLANK('03.Muestra'!$E25),"",'03.Muestra'!$E25)</f>
        <v/>
      </c>
      <c r="D226" s="99" t="str">
        <f aca="false">IF(AND(B226&lt;&gt;"",C226&lt;&gt;""),"N/T","")</f>
        <v/>
      </c>
      <c r="E226" s="73" t="str">
        <f aca="false">IF(D226&lt;&gt;"",IF(AND(B226&lt;&gt;"",C226&lt;&gt;""),"","ERR"),"")</f>
        <v/>
      </c>
      <c r="F226" s="16"/>
      <c r="G226" s="16"/>
      <c r="H226" s="16"/>
      <c r="I226" s="16"/>
      <c r="J226" s="16"/>
      <c r="K226" s="16"/>
      <c r="L226" s="16"/>
      <c r="M226" s="0"/>
      <c r="N226" s="0"/>
      <c r="O226" s="0"/>
      <c r="P226" s="0"/>
      <c r="Q226" s="16"/>
      <c r="R226" s="16"/>
      <c r="S226" s="16"/>
      <c r="T226" s="16"/>
      <c r="U226" s="16"/>
      <c r="V226" s="16"/>
      <c r="W226" s="16"/>
      <c r="X226" s="16"/>
      <c r="Y226" s="16"/>
    </row>
    <row r="227" customFormat="false" ht="12" hidden="false" customHeight="true" outlineLevel="0" collapsed="false">
      <c r="B227" s="98" t="str">
        <f aca="false">IF( ISBLANK('03.Muestra'!$C26),"",'03.Muestra'!$C26)</f>
        <v/>
      </c>
      <c r="C227" s="98" t="str">
        <f aca="false">IF( ISBLANK('03.Muestra'!$E26),"",'03.Muestra'!$E26)</f>
        <v/>
      </c>
      <c r="D227" s="99" t="str">
        <f aca="false">IF(AND(B227&lt;&gt;"",C227&lt;&gt;""),"N/T","")</f>
        <v/>
      </c>
      <c r="E227" s="73" t="str">
        <f aca="false">IF(D227&lt;&gt;"",IF(AND(B227&lt;&gt;"",C227&lt;&gt;""),"","ERR"),"")</f>
        <v/>
      </c>
      <c r="F227" s="16"/>
      <c r="G227" s="16"/>
      <c r="H227" s="16"/>
      <c r="I227" s="16"/>
      <c r="J227" s="16"/>
      <c r="K227" s="16"/>
      <c r="L227" s="16"/>
      <c r="M227" s="0"/>
      <c r="N227" s="0"/>
      <c r="O227" s="0"/>
      <c r="P227" s="0"/>
      <c r="Q227" s="16"/>
      <c r="R227" s="16"/>
      <c r="S227" s="16"/>
      <c r="T227" s="16"/>
      <c r="U227" s="16"/>
      <c r="V227" s="16"/>
      <c r="W227" s="16"/>
      <c r="X227" s="16"/>
      <c r="Y227" s="16"/>
    </row>
    <row r="228" customFormat="false" ht="12" hidden="false" customHeight="true" outlineLevel="0" collapsed="false">
      <c r="B228" s="98" t="str">
        <f aca="false">IF( ISBLANK('03.Muestra'!$C27),"",'03.Muestra'!$C27)</f>
        <v/>
      </c>
      <c r="C228" s="98" t="str">
        <f aca="false">IF( ISBLANK('03.Muestra'!$E27),"",'03.Muestra'!$E27)</f>
        <v/>
      </c>
      <c r="D228" s="99" t="str">
        <f aca="false">IF(AND(B228&lt;&gt;"",C228&lt;&gt;""),"N/T","")</f>
        <v/>
      </c>
      <c r="E228" s="73" t="str">
        <f aca="false">IF(D228&lt;&gt;"",IF(AND(B228&lt;&gt;"",C228&lt;&gt;""),"","ERR"),"")</f>
        <v/>
      </c>
      <c r="F228" s="16"/>
      <c r="G228" s="16"/>
      <c r="H228" s="16"/>
      <c r="I228" s="16"/>
      <c r="J228" s="16"/>
      <c r="K228" s="16"/>
      <c r="L228" s="16"/>
      <c r="M228" s="0"/>
      <c r="N228" s="0"/>
      <c r="O228" s="0"/>
      <c r="P228" s="0"/>
      <c r="Q228" s="16"/>
      <c r="R228" s="16"/>
      <c r="S228" s="16"/>
      <c r="T228" s="16"/>
      <c r="U228" s="16"/>
      <c r="V228" s="16"/>
      <c r="W228" s="16"/>
      <c r="X228" s="16"/>
      <c r="Y228" s="16"/>
    </row>
    <row r="229" customFormat="false" ht="12" hidden="false" customHeight="true" outlineLevel="0" collapsed="false">
      <c r="B229" s="98" t="str">
        <f aca="false">IF( ISBLANK('03.Muestra'!$C28),"",'03.Muestra'!$C28)</f>
        <v/>
      </c>
      <c r="C229" s="98" t="str">
        <f aca="false">IF( ISBLANK('03.Muestra'!$E28),"",'03.Muestra'!$E28)</f>
        <v/>
      </c>
      <c r="D229" s="99" t="str">
        <f aca="false">IF(AND(B229&lt;&gt;"",C229&lt;&gt;""),"N/T","")</f>
        <v/>
      </c>
      <c r="E229" s="73" t="str">
        <f aca="false">IF(D229&lt;&gt;"",IF(AND(B229&lt;&gt;"",C229&lt;&gt;""),"","ERR"),"")</f>
        <v/>
      </c>
      <c r="F229" s="16"/>
      <c r="G229" s="16"/>
      <c r="H229" s="16"/>
      <c r="I229" s="16"/>
      <c r="J229" s="16"/>
      <c r="K229" s="16"/>
      <c r="L229" s="16"/>
      <c r="M229" s="0"/>
      <c r="N229" s="0"/>
      <c r="O229" s="0"/>
      <c r="P229" s="0"/>
      <c r="Q229" s="16"/>
      <c r="R229" s="16"/>
      <c r="S229" s="16"/>
      <c r="T229" s="16"/>
      <c r="U229" s="16"/>
      <c r="V229" s="16"/>
      <c r="W229" s="16"/>
      <c r="X229" s="16"/>
      <c r="Y229" s="16"/>
    </row>
    <row r="230" customFormat="false" ht="12" hidden="false" customHeight="true" outlineLevel="0" collapsed="false">
      <c r="B230" s="98" t="str">
        <f aca="false">IF( ISBLANK('03.Muestra'!$C29),"",'03.Muestra'!$C29)</f>
        <v/>
      </c>
      <c r="C230" s="98" t="str">
        <f aca="false">IF( ISBLANK('03.Muestra'!$E29),"",'03.Muestra'!$E29)</f>
        <v/>
      </c>
      <c r="D230" s="99" t="str">
        <f aca="false">IF(AND(B230&lt;&gt;"",C230&lt;&gt;""),"N/T","")</f>
        <v/>
      </c>
      <c r="E230" s="73" t="str">
        <f aca="false">IF(D230&lt;&gt;"",IF(AND(B230&lt;&gt;"",C230&lt;&gt;""),"","ERR"),"")</f>
        <v/>
      </c>
      <c r="F230" s="16"/>
      <c r="G230" s="16"/>
      <c r="H230" s="16"/>
      <c r="I230" s="16"/>
      <c r="J230" s="16"/>
      <c r="K230" s="16"/>
      <c r="L230" s="16"/>
      <c r="M230" s="0"/>
      <c r="N230" s="0"/>
      <c r="O230" s="0"/>
      <c r="P230" s="0"/>
      <c r="Q230" s="16"/>
      <c r="R230" s="16"/>
      <c r="S230" s="16"/>
      <c r="T230" s="16"/>
      <c r="U230" s="16"/>
      <c r="V230" s="16"/>
      <c r="W230" s="16"/>
      <c r="X230" s="16"/>
      <c r="Y230" s="16"/>
    </row>
    <row r="231" customFormat="false" ht="12" hidden="false" customHeight="true" outlineLevel="0" collapsed="false">
      <c r="B231" s="98" t="str">
        <f aca="false">IF( ISBLANK('03.Muestra'!$C30),"",'03.Muestra'!$C30)</f>
        <v/>
      </c>
      <c r="C231" s="98" t="str">
        <f aca="false">IF( ISBLANK('03.Muestra'!$E30),"",'03.Muestra'!$E30)</f>
        <v/>
      </c>
      <c r="D231" s="99" t="str">
        <f aca="false">IF(AND(B231&lt;&gt;"",C231&lt;&gt;""),"N/T","")</f>
        <v/>
      </c>
      <c r="E231" s="73" t="str">
        <f aca="false">IF(D231&lt;&gt;"",IF(AND(B231&lt;&gt;"",C231&lt;&gt;""),"","ERR"),"")</f>
        <v/>
      </c>
      <c r="F231" s="16"/>
      <c r="G231" s="16"/>
      <c r="H231" s="16"/>
      <c r="I231" s="16"/>
      <c r="J231" s="16"/>
      <c r="K231" s="16"/>
      <c r="L231" s="16"/>
      <c r="M231" s="0"/>
      <c r="N231" s="0"/>
      <c r="O231" s="0"/>
      <c r="P231" s="0"/>
      <c r="Q231" s="16"/>
      <c r="R231" s="16"/>
      <c r="S231" s="16"/>
      <c r="T231" s="16"/>
      <c r="U231" s="16"/>
      <c r="V231" s="16"/>
      <c r="W231" s="16"/>
      <c r="X231" s="16"/>
      <c r="Y231" s="16"/>
    </row>
    <row r="232" customFormat="false" ht="12" hidden="false" customHeight="true" outlineLevel="0" collapsed="false">
      <c r="B232" s="98" t="str">
        <f aca="false">IF( ISBLANK('03.Muestra'!$C31),"",'03.Muestra'!$C31)</f>
        <v/>
      </c>
      <c r="C232" s="98" t="str">
        <f aca="false">IF( ISBLANK('03.Muestra'!$E31),"",'03.Muestra'!$E31)</f>
        <v/>
      </c>
      <c r="D232" s="99" t="str">
        <f aca="false">IF(AND(B232&lt;&gt;"",C232&lt;&gt;""),"N/T","")</f>
        <v/>
      </c>
      <c r="E232" s="73" t="str">
        <f aca="false">IF(D232&lt;&gt;"",IF(AND(B232&lt;&gt;"",C232&lt;&gt;""),"","ERR"),"")</f>
        <v/>
      </c>
      <c r="F232" s="16"/>
      <c r="G232" s="16"/>
      <c r="H232" s="16"/>
      <c r="I232" s="16"/>
      <c r="J232" s="16"/>
      <c r="K232" s="16"/>
      <c r="L232" s="16"/>
      <c r="M232" s="16"/>
      <c r="N232" s="16"/>
      <c r="O232" s="16"/>
      <c r="P232" s="16"/>
      <c r="Q232" s="16"/>
      <c r="R232" s="16"/>
      <c r="S232" s="16"/>
      <c r="T232" s="16"/>
      <c r="U232" s="16"/>
      <c r="V232" s="16"/>
      <c r="W232" s="16"/>
      <c r="X232" s="16"/>
      <c r="Y232" s="16"/>
    </row>
    <row r="233" customFormat="false" ht="12" hidden="false" customHeight="true" outlineLevel="0" collapsed="false">
      <c r="B233" s="98" t="str">
        <f aca="false">IF( ISBLANK('03.Muestra'!$C32),"",'03.Muestra'!$C32)</f>
        <v/>
      </c>
      <c r="C233" s="98" t="str">
        <f aca="false">IF( ISBLANK('03.Muestra'!$E32),"",'03.Muestra'!$E32)</f>
        <v/>
      </c>
      <c r="D233" s="99" t="str">
        <f aca="false">IF(AND(B233&lt;&gt;"",C233&lt;&gt;""),"N/T","")</f>
        <v/>
      </c>
      <c r="E233" s="73" t="str">
        <f aca="false">IF(D233&lt;&gt;"",IF(AND(B233&lt;&gt;"",C233&lt;&gt;""),"","ERR"),"")</f>
        <v/>
      </c>
      <c r="F233" s="16"/>
      <c r="G233" s="16"/>
      <c r="H233" s="16"/>
      <c r="I233" s="16"/>
      <c r="J233" s="16"/>
      <c r="K233" s="16"/>
      <c r="L233" s="16"/>
      <c r="M233" s="16"/>
      <c r="N233" s="16"/>
      <c r="O233" s="16"/>
      <c r="P233" s="16"/>
      <c r="Q233" s="16"/>
      <c r="R233" s="16"/>
      <c r="S233" s="16"/>
      <c r="T233" s="16"/>
      <c r="U233" s="16"/>
      <c r="V233" s="16"/>
      <c r="W233" s="16"/>
      <c r="X233" s="16"/>
      <c r="Y233" s="16"/>
    </row>
    <row r="234" customFormat="false" ht="12" hidden="false" customHeight="true" outlineLevel="0" collapsed="false">
      <c r="B234" s="98" t="str">
        <f aca="false">IF( ISBLANK('03.Muestra'!$C33),"",'03.Muestra'!$C33)</f>
        <v/>
      </c>
      <c r="C234" s="98" t="str">
        <f aca="false">IF( ISBLANK('03.Muestra'!$E33),"",'03.Muestra'!$E33)</f>
        <v/>
      </c>
      <c r="D234" s="99" t="str">
        <f aca="false">IF(AND(B234&lt;&gt;"",C234&lt;&gt;""),"N/T","")</f>
        <v/>
      </c>
      <c r="E234" s="73" t="str">
        <f aca="false">IF(D234&lt;&gt;"",IF(AND(B234&lt;&gt;"",C234&lt;&gt;""),"","ERR"),"")</f>
        <v/>
      </c>
      <c r="F234" s="16"/>
      <c r="G234" s="16"/>
      <c r="H234" s="16"/>
      <c r="I234" s="16"/>
      <c r="J234" s="16"/>
      <c r="K234" s="16"/>
      <c r="L234" s="16"/>
      <c r="M234" s="16"/>
      <c r="N234" s="16"/>
      <c r="O234" s="16"/>
      <c r="P234" s="16"/>
      <c r="Q234" s="16"/>
      <c r="R234" s="16"/>
      <c r="S234" s="16"/>
      <c r="T234" s="16"/>
      <c r="U234" s="16"/>
      <c r="V234" s="16"/>
      <c r="W234" s="16"/>
      <c r="X234" s="16"/>
      <c r="Y234" s="16"/>
    </row>
    <row r="235" customFormat="false" ht="12" hidden="false" customHeight="true" outlineLevel="0" collapsed="false">
      <c r="B235" s="98" t="str">
        <f aca="false">IF( ISBLANK('03.Muestra'!$C34),"",'03.Muestra'!$C34)</f>
        <v/>
      </c>
      <c r="C235" s="98" t="str">
        <f aca="false">IF( ISBLANK('03.Muestra'!$E34),"",'03.Muestra'!$E34)</f>
        <v/>
      </c>
      <c r="D235" s="99" t="str">
        <f aca="false">IF(AND(B235&lt;&gt;"",C235&lt;&gt;""),"N/T","")</f>
        <v/>
      </c>
      <c r="E235" s="73" t="str">
        <f aca="false">IF(D235&lt;&gt;"",IF(AND(B235&lt;&gt;"",C235&lt;&gt;""),"","ERR"),"")</f>
        <v/>
      </c>
      <c r="F235" s="16"/>
      <c r="G235" s="16"/>
      <c r="H235" s="16"/>
      <c r="I235" s="16"/>
      <c r="J235" s="16"/>
      <c r="K235" s="16"/>
      <c r="L235" s="16"/>
      <c r="M235" s="16"/>
      <c r="N235" s="16"/>
      <c r="O235" s="16"/>
      <c r="P235" s="16"/>
      <c r="Q235" s="16"/>
      <c r="R235" s="16"/>
      <c r="S235" s="16"/>
      <c r="T235" s="16"/>
      <c r="U235" s="16"/>
      <c r="V235" s="16"/>
      <c r="W235" s="16"/>
      <c r="X235" s="16"/>
      <c r="Y235" s="16"/>
    </row>
    <row r="236" customFormat="false" ht="12" hidden="false" customHeight="true" outlineLevel="0" collapsed="false">
      <c r="B236" s="98" t="str">
        <f aca="false">IF( ISBLANK('03.Muestra'!$C35),"",'03.Muestra'!$C35)</f>
        <v/>
      </c>
      <c r="C236" s="98" t="str">
        <f aca="false">IF( ISBLANK('03.Muestra'!$E35),"",'03.Muestra'!$E35)</f>
        <v/>
      </c>
      <c r="D236" s="99" t="str">
        <f aca="false">IF(AND(B236&lt;&gt;"",C236&lt;&gt;""),"N/T","")</f>
        <v/>
      </c>
      <c r="E236" s="73" t="str">
        <f aca="false">IF(D236&lt;&gt;"",IF(AND(B236&lt;&gt;"",C236&lt;&gt;""),"","ERR"),"")</f>
        <v/>
      </c>
      <c r="F236" s="0"/>
      <c r="G236" s="16"/>
      <c r="H236" s="16"/>
      <c r="I236" s="16"/>
      <c r="J236" s="16"/>
      <c r="K236" s="16"/>
      <c r="L236" s="16"/>
      <c r="M236" s="16"/>
      <c r="N236" s="16"/>
      <c r="O236" s="16"/>
      <c r="P236" s="16"/>
      <c r="Q236" s="16"/>
      <c r="R236" s="16"/>
      <c r="S236" s="16"/>
      <c r="T236" s="16"/>
      <c r="U236" s="16"/>
      <c r="V236" s="16"/>
      <c r="W236" s="16"/>
      <c r="X236" s="16"/>
      <c r="Y236" s="16"/>
    </row>
    <row r="237" customFormat="false" ht="12" hidden="false" customHeight="true" outlineLevel="0" collapsed="false">
      <c r="B237" s="98" t="str">
        <f aca="false">IF( ISBLANK('03.Muestra'!$C36),"",'03.Muestra'!$C36)</f>
        <v/>
      </c>
      <c r="C237" s="98" t="str">
        <f aca="false">IF( ISBLANK('03.Muestra'!$E36),"",'03.Muestra'!$E36)</f>
        <v/>
      </c>
      <c r="D237" s="99" t="str">
        <f aca="false">IF(AND(B237&lt;&gt;"",C237&lt;&gt;""),"N/T","")</f>
        <v/>
      </c>
      <c r="E237" s="73" t="str">
        <f aca="false">IF(D237&lt;&gt;"",IF(AND(B237&lt;&gt;"",C237&lt;&gt;""),"","ERR"),"")</f>
        <v/>
      </c>
      <c r="F237" s="111"/>
      <c r="G237" s="16"/>
      <c r="H237" s="16"/>
      <c r="I237" s="16"/>
      <c r="J237" s="16"/>
      <c r="K237" s="16"/>
      <c r="L237" s="16"/>
      <c r="M237" s="16"/>
      <c r="N237" s="16"/>
      <c r="O237" s="16"/>
      <c r="P237" s="16"/>
      <c r="Q237" s="16"/>
      <c r="R237" s="16"/>
      <c r="S237" s="16"/>
      <c r="T237" s="16"/>
      <c r="U237" s="16"/>
      <c r="V237" s="16"/>
      <c r="W237" s="16"/>
      <c r="X237" s="16"/>
      <c r="Y237" s="16"/>
    </row>
    <row r="238" customFormat="false" ht="12" hidden="false" customHeight="true" outlineLevel="0" collapsed="false">
      <c r="B238" s="98" t="str">
        <f aca="false">IF( ISBLANK('03.Muestra'!$C37),"",'03.Muestra'!$C37)</f>
        <v/>
      </c>
      <c r="C238" s="98" t="str">
        <f aca="false">IF( ISBLANK('03.Muestra'!$E37),"",'03.Muestra'!$E37)</f>
        <v/>
      </c>
      <c r="D238" s="99" t="str">
        <f aca="false">IF(AND(B238&lt;&gt;"",C238&lt;&gt;""),"N/T","")</f>
        <v/>
      </c>
      <c r="E238" s="73" t="str">
        <f aca="false">IF(D238&lt;&gt;"",IF(AND(B238&lt;&gt;"",C238&lt;&gt;""),"","ERR"),"")</f>
        <v/>
      </c>
      <c r="F238" s="111"/>
      <c r="G238" s="16"/>
      <c r="H238" s="16"/>
      <c r="I238" s="16"/>
      <c r="J238" s="16"/>
      <c r="K238" s="16"/>
      <c r="L238" s="16"/>
      <c r="M238" s="16"/>
      <c r="N238" s="16"/>
      <c r="O238" s="16"/>
      <c r="P238" s="16"/>
      <c r="Q238" s="16"/>
      <c r="R238" s="16"/>
      <c r="S238" s="16"/>
      <c r="T238" s="16"/>
      <c r="U238" s="16"/>
      <c r="V238" s="16"/>
      <c r="W238" s="16"/>
      <c r="X238" s="16"/>
      <c r="Y238" s="16"/>
    </row>
    <row r="239" customFormat="false" ht="12" hidden="false" customHeight="true" outlineLevel="0" collapsed="false">
      <c r="B239" s="98" t="str">
        <f aca="false">IF( ISBLANK('03.Muestra'!$C38),"",'03.Muestra'!$C38)</f>
        <v/>
      </c>
      <c r="C239" s="98" t="str">
        <f aca="false">IF( ISBLANK('03.Muestra'!$E38),"",'03.Muestra'!$E38)</f>
        <v/>
      </c>
      <c r="D239" s="99" t="str">
        <f aca="false">IF(AND(B239&lt;&gt;"",C239&lt;&gt;""),"N/T","")</f>
        <v/>
      </c>
      <c r="E239" s="73" t="str">
        <f aca="false">IF(D239&lt;&gt;"",IF(AND(B239&lt;&gt;"",C239&lt;&gt;""),"","ERR"),"")</f>
        <v/>
      </c>
      <c r="F239" s="111"/>
      <c r="G239" s="16"/>
      <c r="H239" s="16"/>
      <c r="I239" s="16"/>
      <c r="J239" s="16"/>
      <c r="K239" s="16"/>
      <c r="L239" s="16"/>
      <c r="M239" s="16"/>
      <c r="N239" s="16"/>
      <c r="O239" s="16"/>
      <c r="P239" s="16"/>
      <c r="Q239" s="16"/>
      <c r="R239" s="16"/>
      <c r="S239" s="16"/>
      <c r="T239" s="16"/>
      <c r="U239" s="16"/>
      <c r="V239" s="16"/>
      <c r="W239" s="16"/>
      <c r="X239" s="16"/>
      <c r="Y239" s="16"/>
    </row>
    <row r="240" customFormat="false" ht="12" hidden="false" customHeight="true" outlineLevel="0" collapsed="false">
      <c r="B240" s="98" t="str">
        <f aca="false">IF( ISBLANK('03.Muestra'!$C39),"",'03.Muestra'!$C39)</f>
        <v/>
      </c>
      <c r="C240" s="98" t="str">
        <f aca="false">IF( ISBLANK('03.Muestra'!$E39),"",'03.Muestra'!$E39)</f>
        <v/>
      </c>
      <c r="D240" s="99" t="str">
        <f aca="false">IF(AND(B240&lt;&gt;"",C240&lt;&gt;""),"N/T","")</f>
        <v/>
      </c>
      <c r="E240" s="73" t="str">
        <f aca="false">IF(D240&lt;&gt;"",IF(AND(B240&lt;&gt;"",C240&lt;&gt;""),"","ERR"),"")</f>
        <v/>
      </c>
      <c r="F240" s="111"/>
      <c r="G240" s="16"/>
      <c r="H240" s="16"/>
      <c r="I240" s="16"/>
      <c r="J240" s="16"/>
      <c r="K240" s="16"/>
      <c r="L240" s="16"/>
      <c r="M240" s="16"/>
      <c r="N240" s="16"/>
      <c r="O240" s="16"/>
      <c r="P240" s="16"/>
      <c r="Q240" s="16"/>
      <c r="R240" s="16"/>
      <c r="S240" s="16"/>
      <c r="T240" s="16"/>
      <c r="U240" s="16"/>
      <c r="V240" s="16"/>
      <c r="W240" s="16"/>
      <c r="X240" s="16"/>
      <c r="Y240" s="16"/>
    </row>
    <row r="241" customFormat="false" ht="12" hidden="false" customHeight="true" outlineLevel="0" collapsed="false">
      <c r="B241" s="98" t="str">
        <f aca="false">IF( ISBLANK('03.Muestra'!$C40),"",'03.Muestra'!$C40)</f>
        <v/>
      </c>
      <c r="C241" s="98" t="str">
        <f aca="false">IF( ISBLANK('03.Muestra'!$E40),"",'03.Muestra'!$E40)</f>
        <v/>
      </c>
      <c r="D241" s="99" t="str">
        <f aca="false">IF(AND(B241&lt;&gt;"",C241&lt;&gt;""),"N/T","")</f>
        <v/>
      </c>
      <c r="E241" s="73" t="str">
        <f aca="false">IF(D241&lt;&gt;"",IF(AND(B241&lt;&gt;"",C241&lt;&gt;""),"","ERR"),"")</f>
        <v/>
      </c>
      <c r="F241" s="111"/>
      <c r="G241" s="16"/>
      <c r="H241" s="16"/>
      <c r="I241" s="16"/>
      <c r="J241" s="16"/>
      <c r="K241" s="16"/>
      <c r="L241" s="16"/>
      <c r="M241" s="16"/>
      <c r="N241" s="16"/>
      <c r="O241" s="16"/>
      <c r="P241" s="16"/>
      <c r="Q241" s="16"/>
      <c r="R241" s="16"/>
      <c r="S241" s="16"/>
      <c r="T241" s="16"/>
      <c r="U241" s="16"/>
      <c r="V241" s="16"/>
      <c r="W241" s="16"/>
      <c r="X241" s="16"/>
      <c r="Y241" s="16"/>
    </row>
    <row r="242" customFormat="false" ht="12" hidden="false" customHeight="true" outlineLevel="0" collapsed="false">
      <c r="B242" s="98" t="str">
        <f aca="false">IF( ISBLANK('03.Muestra'!$C41),"",'03.Muestra'!$C41)</f>
        <v/>
      </c>
      <c r="C242" s="98" t="str">
        <f aca="false">IF( ISBLANK('03.Muestra'!$E41),"",'03.Muestra'!$E41)</f>
        <v/>
      </c>
      <c r="D242" s="99" t="str">
        <f aca="false">IF(AND(B242&lt;&gt;"",C242&lt;&gt;""),"N/T","")</f>
        <v/>
      </c>
      <c r="E242" s="73" t="str">
        <f aca="false">IF(D242&lt;&gt;"",IF(AND(B242&lt;&gt;"",C242&lt;&gt;""),"","ERR"),"")</f>
        <v/>
      </c>
      <c r="F242" s="111"/>
      <c r="G242" s="16"/>
      <c r="H242" s="16"/>
      <c r="I242" s="16"/>
      <c r="J242" s="16"/>
      <c r="K242" s="16"/>
      <c r="L242" s="16"/>
      <c r="M242" s="16"/>
      <c r="N242" s="16"/>
      <c r="O242" s="16"/>
      <c r="P242" s="16"/>
      <c r="Q242" s="16"/>
      <c r="R242" s="16"/>
      <c r="S242" s="16"/>
      <c r="T242" s="16"/>
      <c r="U242" s="16"/>
      <c r="V242" s="16"/>
      <c r="W242" s="16"/>
      <c r="X242" s="16"/>
      <c r="Y242" s="16"/>
    </row>
    <row r="243" customFormat="false" ht="12" hidden="false" customHeight="true" outlineLevel="0" collapsed="false">
      <c r="B243" s="98" t="str">
        <f aca="false">IF( ISBLANK('03.Muestra'!$C42),"",'03.Muestra'!$C42)</f>
        <v/>
      </c>
      <c r="C243" s="98" t="str">
        <f aca="false">IF( ISBLANK('03.Muestra'!$E42),"",'03.Muestra'!$E42)</f>
        <v/>
      </c>
      <c r="D243" s="99" t="str">
        <f aca="false">IF(AND(B243&lt;&gt;"",C243&lt;&gt;""),"N/T","")</f>
        <v/>
      </c>
      <c r="E243" s="73" t="str">
        <f aca="false">IF(D243&lt;&gt;"",IF(AND(B243&lt;&gt;"",C243&lt;&gt;""),"","ERR"),"")</f>
        <v/>
      </c>
      <c r="F243" s="16"/>
      <c r="G243" s="16"/>
      <c r="H243" s="16"/>
      <c r="I243" s="16"/>
      <c r="J243" s="16"/>
      <c r="K243" s="16"/>
      <c r="L243" s="16"/>
      <c r="M243" s="16"/>
      <c r="N243" s="16"/>
      <c r="O243" s="16"/>
      <c r="P243" s="16"/>
      <c r="Q243" s="16"/>
      <c r="R243" s="16"/>
      <c r="S243" s="16"/>
      <c r="T243" s="16"/>
      <c r="U243" s="16"/>
      <c r="V243" s="16"/>
      <c r="W243" s="16"/>
      <c r="X243" s="16"/>
      <c r="Y243" s="16"/>
    </row>
    <row r="244" customFormat="false" ht="12" hidden="false" customHeight="true" outlineLevel="0" collapsed="false">
      <c r="B244" s="16"/>
      <c r="C244" s="16"/>
      <c r="D244" s="73"/>
      <c r="E244" s="16"/>
      <c r="F244" s="16"/>
      <c r="G244" s="16"/>
      <c r="H244" s="16"/>
      <c r="I244" s="16"/>
      <c r="J244" s="16"/>
      <c r="K244" s="16"/>
      <c r="L244" s="16"/>
      <c r="M244" s="16"/>
      <c r="N244" s="16"/>
      <c r="O244" s="16"/>
      <c r="P244" s="16"/>
      <c r="Q244" s="16"/>
      <c r="R244" s="16"/>
      <c r="S244" s="16"/>
      <c r="T244" s="16"/>
      <c r="U244" s="16"/>
      <c r="V244" s="16"/>
      <c r="W244" s="16"/>
      <c r="X244" s="16"/>
      <c r="Y244" s="16"/>
    </row>
    <row r="245" customFormat="false" ht="12" hidden="false" customHeight="true" outlineLevel="0" collapsed="false">
      <c r="B245" s="119"/>
      <c r="C245" s="16"/>
      <c r="D245" s="73"/>
      <c r="E245" s="94"/>
      <c r="F245" s="16"/>
      <c r="G245" s="16"/>
      <c r="H245" s="16"/>
      <c r="I245" s="16"/>
      <c r="J245" s="16"/>
      <c r="K245" s="16"/>
      <c r="L245" s="16"/>
      <c r="M245" s="16"/>
      <c r="N245" s="16"/>
      <c r="O245" s="16"/>
      <c r="P245" s="16"/>
      <c r="Q245" s="16"/>
      <c r="R245" s="16"/>
      <c r="S245" s="16"/>
      <c r="T245" s="16"/>
      <c r="U245" s="16"/>
      <c r="V245" s="16"/>
      <c r="W245" s="16"/>
      <c r="X245" s="16"/>
      <c r="Y245" s="16"/>
    </row>
    <row r="246" customFormat="false" ht="32.25" hidden="false" customHeight="true" outlineLevel="0" collapsed="false">
      <c r="B246" s="95" t="s">
        <v>137</v>
      </c>
      <c r="C246" s="96" t="s">
        <v>181</v>
      </c>
      <c r="D246" s="97" t="s">
        <v>147</v>
      </c>
      <c r="E246" s="110"/>
      <c r="F246" s="0"/>
      <c r="G246" s="0"/>
      <c r="H246" s="0"/>
      <c r="I246" s="0"/>
      <c r="J246" s="0"/>
      <c r="K246" s="16"/>
      <c r="L246" s="16"/>
      <c r="M246" s="16"/>
      <c r="N246" s="16"/>
      <c r="O246" s="16"/>
      <c r="P246" s="16"/>
      <c r="Q246" s="16"/>
      <c r="R246" s="16"/>
      <c r="S246" s="16"/>
      <c r="T246" s="16"/>
      <c r="U246" s="16"/>
      <c r="V246" s="16"/>
      <c r="W246" s="16"/>
      <c r="X246" s="16"/>
      <c r="Y246" s="16"/>
    </row>
    <row r="247" customFormat="false" ht="12" hidden="false" customHeight="true" outlineLevel="0" collapsed="false">
      <c r="B247" s="98" t="str">
        <f aca="false">IF( ISBLANK('03.Muestra'!$C8),"",'03.Muestra'!$C8)</f>
        <v>Servicio Canario de Salud</v>
      </c>
      <c r="C247" s="98" t="str">
        <f aca="false">IF( ISBLANK('03.Muestra'!$E8),"",'03.Muestra'!$E8)</f>
        <v>https://www3.gobiernodecanarias.org/sanidad/scs/</v>
      </c>
      <c r="D247" s="99" t="s">
        <v>138</v>
      </c>
      <c r="E247" s="73" t="str">
        <f aca="false">IF(D247&lt;&gt;"",IF(AND(B247&lt;&gt;"",C247&lt;&gt;""),"","ERR"),"")</f>
        <v/>
      </c>
      <c r="F247" s="100" t="str">
        <f aca="false" t="array" ref="F247:J247">TRANSPOSE('DATA - Oculta'!$U$9:$U$13)</f>
        <v>N/T</v>
      </c>
      <c r="G247" s="101" t="str">
        <v>N/D</v>
      </c>
      <c r="H247" s="102" t="str">
        <v>N/A</v>
      </c>
      <c r="I247" s="103" t="str">
        <v>Falla</v>
      </c>
      <c r="J247" s="104" t="str">
        <v>Pasa</v>
      </c>
      <c r="K247" s="105" t="s">
        <v>145</v>
      </c>
      <c r="L247" s="16"/>
      <c r="M247" s="16"/>
      <c r="N247" s="16"/>
      <c r="O247" s="16"/>
      <c r="P247" s="16"/>
      <c r="Q247" s="16"/>
      <c r="R247" s="16"/>
      <c r="S247" s="16"/>
      <c r="T247" s="16"/>
      <c r="U247" s="16"/>
      <c r="V247" s="16"/>
      <c r="W247" s="16"/>
      <c r="X247" s="16"/>
      <c r="Y247" s="16"/>
    </row>
    <row r="248" customFormat="false" ht="12" hidden="false" customHeight="true" outlineLevel="0" collapsed="false">
      <c r="B248" s="98" t="str">
        <f aca="false">IF( ISBLANK('03.Muestra'!$C9),"",'03.Muestra'!$C9)</f>
        <v>Profesionales</v>
      </c>
      <c r="C248" s="98" t="str">
        <f aca="false">IF( ISBLANK('03.Muestra'!$E9),"",'03.Muestra'!$E9)</f>
        <v>https://www3.gobiernodecanarias.org/sanidad/scs/tematica.jsp?idCarpeta=381a58ec-a15a-11e9-a502-d7333c007c29</v>
      </c>
      <c r="D248" s="99" t="s">
        <v>138</v>
      </c>
      <c r="E248" s="73" t="str">
        <f aca="false">IF(D248&lt;&gt;"",IF(AND(B248&lt;&gt;"",C248&lt;&gt;""),"","ERR"),"")</f>
        <v/>
      </c>
      <c r="F248" s="106" t="n">
        <f aca="true">COUNTIF($D247:INDIRECT("$D" &amp;  SUM(ROW()-1,'03.Muestra'!$D$45)-1),F247)</f>
        <v>0</v>
      </c>
      <c r="G248" s="106" t="n">
        <f aca="true">COUNTIF($D247:INDIRECT("$D" &amp;  SUM(ROW()-1,'03.Muestra'!$D$45)-1),G247)</f>
        <v>0</v>
      </c>
      <c r="H248" s="106" t="n">
        <f aca="true">COUNTIF($D247:INDIRECT("$D" &amp;  SUM(ROW()-1,'03.Muestra'!$D$45)-1),H247)</f>
        <v>0</v>
      </c>
      <c r="I248" s="106" t="n">
        <f aca="true">COUNTIF($D247:INDIRECT("$D" &amp;  SUM(ROW()-1,'03.Muestra'!$D$45)-1),I247)</f>
        <v>1</v>
      </c>
      <c r="J248" s="106" t="n">
        <f aca="true">COUNTIF($D247:INDIRECT("$D" &amp;  SUM(ROW()-1,'03.Muestra'!$D$45)-1),J247)</f>
        <v>9</v>
      </c>
      <c r="K248" s="106" t="n">
        <f aca="true">IF('03.Muestra'!$D$45=0,0,COUNTBLANK($D247:INDIRECT("$D" &amp;  SUM(ROW()-1,'03.Muestra'!$D$45)-1)))</f>
        <v>0</v>
      </c>
      <c r="L248" s="16"/>
      <c r="M248" s="16"/>
      <c r="N248" s="16"/>
      <c r="O248" s="16"/>
      <c r="P248" s="16"/>
      <c r="Q248" s="16"/>
      <c r="R248" s="16"/>
      <c r="S248" s="16"/>
      <c r="T248" s="16"/>
      <c r="U248" s="16"/>
      <c r="V248" s="16"/>
      <c r="W248" s="16"/>
      <c r="X248" s="16"/>
      <c r="Y248" s="16"/>
    </row>
    <row r="249" customFormat="false" ht="12" hidden="false" customHeight="true" outlineLevel="0" collapsed="false">
      <c r="B249" s="98" t="str">
        <f aca="false">IF( ISBLANK('03.Muestra'!$C10),"",'03.Muestra'!$C10)</f>
        <v>Vacunación frente Covid-19</v>
      </c>
      <c r="C249" s="98" t="str">
        <f aca="false">IF( ISBLANK('03.Muestra'!$E10),"",'03.Muestra'!$E10)</f>
        <v>https://www3.gobiernodecanarias.org/sanidad/scs/contenidoGenerico.jsp?idDocument=c6332147-5728-11eb-8a2c-c902a217e6a5&amp;idCarpeta=e01092c2-7d66-11ea-871d-cb574c2473a4</v>
      </c>
      <c r="D249" s="99" t="s">
        <v>138</v>
      </c>
      <c r="E249" s="73" t="str">
        <f aca="false">IF(D249&lt;&gt;"",IF(AND(B249&lt;&gt;"",C249&lt;&gt;""),"","ERR"),"")</f>
        <v/>
      </c>
      <c r="F249" s="0"/>
      <c r="G249" s="0"/>
      <c r="H249" s="0"/>
      <c r="I249" s="0"/>
      <c r="J249" s="0"/>
      <c r="K249" s="16"/>
      <c r="L249" s="16"/>
      <c r="M249" s="16"/>
      <c r="N249" s="16"/>
      <c r="O249" s="16"/>
      <c r="P249" s="16"/>
      <c r="Q249" s="16"/>
      <c r="R249" s="16"/>
      <c r="S249" s="16"/>
      <c r="T249" s="16"/>
      <c r="U249" s="16"/>
      <c r="V249" s="16"/>
      <c r="W249" s="16"/>
      <c r="X249" s="16"/>
      <c r="Y249" s="16"/>
    </row>
    <row r="250" customFormat="false" ht="12" hidden="false" customHeight="true" outlineLevel="0" collapsed="false">
      <c r="B250" s="98" t="str">
        <f aca="false">IF( ISBLANK('03.Muestra'!$C11),"",'03.Muestra'!$C11)</f>
        <v>SCS-Registro de centros</v>
      </c>
      <c r="C250" s="98" t="str">
        <f aca="false">IF( ISBLANK('03.Muestra'!$E11),"",'03.Muestra'!$E11)</f>
        <v>https://www3.gobiernodecanarias.org/sanidad/scs/RegistroCentros/DoLoad</v>
      </c>
      <c r="D250" s="99" t="s">
        <v>138</v>
      </c>
      <c r="E250" s="73" t="str">
        <f aca="false">IF(D250&lt;&gt;"",IF(AND(B250&lt;&gt;"",C250&lt;&gt;""),"","ERR"),"")</f>
        <v/>
      </c>
      <c r="F250" s="0"/>
      <c r="G250" s="16"/>
      <c r="H250" s="16"/>
      <c r="I250" s="16"/>
      <c r="J250" s="16"/>
      <c r="K250" s="16"/>
      <c r="L250" s="16"/>
      <c r="M250" s="16"/>
      <c r="N250" s="16"/>
      <c r="O250" s="16"/>
      <c r="P250" s="16"/>
      <c r="Q250" s="16"/>
      <c r="R250" s="16"/>
      <c r="S250" s="16"/>
      <c r="T250" s="16"/>
      <c r="U250" s="16"/>
      <c r="V250" s="16"/>
      <c r="W250" s="16"/>
      <c r="X250" s="16"/>
      <c r="Y250" s="16"/>
    </row>
    <row r="251" customFormat="false" ht="12" hidden="false" customHeight="true" outlineLevel="0" collapsed="false">
      <c r="B251" s="98" t="str">
        <f aca="false">IF( ISBLANK('03.Muestra'!$C12),"",'03.Muestra'!$C12)</f>
        <v>MiAutoTestCovid</v>
      </c>
      <c r="C251" s="98" t="str">
        <f aca="false">IF( ISBLANK('03.Muestra'!$E12),"",'03.Muestra'!$E12)</f>
        <v>https://www3.gobiernodecanarias.org/sanidad/scs/Miautotestcovid/</v>
      </c>
      <c r="D251" s="99" t="s">
        <v>138</v>
      </c>
      <c r="E251" s="73" t="str">
        <f aca="false">IF(D251&lt;&gt;"",IF(AND(B251&lt;&gt;"",C251&lt;&gt;""),"","ERR"),"")</f>
        <v/>
      </c>
      <c r="F251" s="0"/>
      <c r="G251" s="16"/>
      <c r="H251" s="16"/>
      <c r="I251" s="16"/>
      <c r="J251" s="16"/>
      <c r="K251" s="16"/>
      <c r="L251" s="16"/>
      <c r="M251" s="16"/>
      <c r="N251" s="16"/>
      <c r="O251" s="16"/>
      <c r="P251" s="16"/>
      <c r="Q251" s="16"/>
      <c r="R251" s="16"/>
      <c r="S251" s="16"/>
      <c r="T251" s="16"/>
      <c r="U251" s="16"/>
      <c r="V251" s="16"/>
      <c r="W251" s="16"/>
      <c r="X251" s="16"/>
      <c r="Y251" s="16"/>
    </row>
    <row r="252" customFormat="false" ht="12" hidden="false" customHeight="true" outlineLevel="0" collapsed="false">
      <c r="B252" s="98" t="str">
        <f aca="false">IF( ISBLANK('03.Muestra'!$C13),"",'03.Muestra'!$C13)</f>
        <v>Informes epidemiológicos</v>
      </c>
      <c r="C252" s="98" t="str">
        <f aca="false">IF( ISBLANK('03.Muestra'!$E13),"",'03.Muestra'!$E13)</f>
        <v>https://www3.gobiernodecanarias.org/sanidad/scs/contenidoGenerico.jsp?idDocument=83670f95-f738-11ea-8b38-0997195c2925&amp;idCarpeta=e01092c2-7d66-11ea-871d-cb574c2473a4</v>
      </c>
      <c r="D252" s="99" t="s">
        <v>138</v>
      </c>
      <c r="E252" s="73" t="str">
        <f aca="false">IF(D252&lt;&gt;"",IF(AND(B252&lt;&gt;"",C252&lt;&gt;""),"","ERR"),"")</f>
        <v/>
      </c>
      <c r="F252" s="0"/>
      <c r="G252" s="16"/>
      <c r="H252" s="16"/>
      <c r="I252" s="16"/>
      <c r="J252" s="16"/>
      <c r="K252" s="16"/>
      <c r="L252" s="16"/>
      <c r="M252" s="16"/>
      <c r="N252" s="16"/>
      <c r="O252" s="16"/>
      <c r="P252" s="16"/>
      <c r="Q252" s="16"/>
      <c r="R252" s="16"/>
      <c r="S252" s="16"/>
      <c r="T252" s="16"/>
      <c r="U252" s="16"/>
      <c r="V252" s="16"/>
      <c r="W252" s="16"/>
      <c r="X252" s="16"/>
      <c r="Y252" s="16"/>
    </row>
    <row r="253" customFormat="false" ht="12" hidden="false" customHeight="true" outlineLevel="0" collapsed="false">
      <c r="B253" s="98" t="str">
        <f aca="false">IF( ISBLANK('03.Muestra'!$C14),"",'03.Muestra'!$C14)</f>
        <v>Mapa Sanitario</v>
      </c>
      <c r="C253" s="98" t="str">
        <f aca="false">IF( ISBLANK('03.Muestra'!$E14),"",'03.Muestra'!$E14)</f>
        <v>https://www3.gobiernodecanarias.org/sanidad/scs/mapa.jsp?idDocument=f1272534-b1e0-11e0-8086-e35e241032d3&amp;idCarpeta=75cf3520-ab2b-11dd-970d-d73a0633ac17</v>
      </c>
      <c r="D253" s="99" t="s">
        <v>138</v>
      </c>
      <c r="E253" s="73" t="str">
        <f aca="false">IF(D253&lt;&gt;"",IF(AND(B253&lt;&gt;"",C253&lt;&gt;""),"","ERR"),"")</f>
        <v/>
      </c>
      <c r="F253" s="16"/>
      <c r="G253" s="16"/>
      <c r="H253" s="16"/>
      <c r="I253" s="16"/>
      <c r="J253" s="16"/>
      <c r="K253" s="16"/>
      <c r="L253" s="16"/>
      <c r="M253" s="16"/>
      <c r="N253" s="16"/>
      <c r="O253" s="16"/>
      <c r="P253" s="16"/>
      <c r="Q253" s="16"/>
      <c r="R253" s="16"/>
      <c r="S253" s="16"/>
      <c r="T253" s="16"/>
      <c r="U253" s="16"/>
      <c r="V253" s="16"/>
      <c r="W253" s="16"/>
      <c r="X253" s="16"/>
      <c r="Y253" s="16"/>
    </row>
    <row r="254" customFormat="false" ht="12" hidden="false" customHeight="true" outlineLevel="0" collapsed="false">
      <c r="B254" s="98" t="str">
        <f aca="false">IF( ISBLANK('03.Muestra'!$C15),"",'03.Muestra'!$C15)</f>
        <v>gaptfformacion</v>
      </c>
      <c r="C254" s="98" t="str">
        <f aca="false">IF( ISBLANK('03.Muestra'!$E15),"",'03.Muestra'!$E15)</f>
        <v>https://www3.gobiernodecanarias.org/scs/gaptfformacion/</v>
      </c>
      <c r="D254" s="99" t="s">
        <v>138</v>
      </c>
      <c r="E254" s="73" t="str">
        <f aca="false">IF(D254&lt;&gt;"",IF(AND(B254&lt;&gt;"",C254&lt;&gt;""),"","ERR"),"")</f>
        <v/>
      </c>
      <c r="F254" s="16"/>
      <c r="G254" s="16"/>
      <c r="H254" s="16"/>
      <c r="I254" s="16"/>
      <c r="J254" s="16"/>
      <c r="K254" s="16"/>
      <c r="L254" s="16"/>
      <c r="M254" s="16"/>
      <c r="N254" s="16"/>
      <c r="O254" s="16"/>
      <c r="P254" s="16"/>
      <c r="Q254" s="16"/>
      <c r="R254" s="16"/>
      <c r="S254" s="16"/>
      <c r="T254" s="16"/>
      <c r="U254" s="16"/>
      <c r="V254" s="16"/>
      <c r="W254" s="16"/>
      <c r="X254" s="16"/>
      <c r="Y254" s="16"/>
    </row>
    <row r="255" customFormat="false" ht="12" hidden="false" customHeight="true" outlineLevel="0" collapsed="false">
      <c r="B255" s="98" t="str">
        <f aca="false">IF( ISBLANK('03.Muestra'!$C16),"",'03.Muestra'!$C16)</f>
        <v>Tarjeta Sanitaria</v>
      </c>
      <c r="C255" s="98" t="str">
        <f aca="false">IF( ISBLANK('03.Muestra'!$E16),"",'03.Muestra'!$E16)</f>
        <v>https://www3.gobiernodecanarias.org/sanidad/scs/contenidoGenerico.jsp?idDocument=9090ca1f-a9bb-11de-ae50-15aa3b9230b7&amp;idCarpeta=ae273cd1-b385-11e9-82f7-8d5cff9227e6</v>
      </c>
      <c r="D255" s="99" t="s">
        <v>141</v>
      </c>
      <c r="E255" s="73" t="str">
        <f aca="false">IF(D255&lt;&gt;"",IF(AND(B255&lt;&gt;"",C255&lt;&gt;""),"","ERR"),"")</f>
        <v/>
      </c>
      <c r="F255" s="16"/>
      <c r="G255" s="16"/>
      <c r="H255" s="16"/>
      <c r="I255" s="16"/>
      <c r="J255" s="16"/>
      <c r="K255" s="16"/>
      <c r="L255" s="16"/>
      <c r="M255" s="16"/>
      <c r="N255" s="16"/>
      <c r="O255" s="16"/>
      <c r="P255" s="16"/>
      <c r="Q255" s="16"/>
      <c r="R255" s="16"/>
      <c r="S255" s="16"/>
      <c r="T255" s="16"/>
      <c r="U255" s="16"/>
      <c r="V255" s="16"/>
      <c r="W255" s="16"/>
      <c r="X255" s="16"/>
      <c r="Y255" s="16"/>
    </row>
    <row r="256" customFormat="false" ht="12" hidden="false" customHeight="true" outlineLevel="0" collapsed="false">
      <c r="B256" s="98" t="str">
        <f aca="false">IF( ISBLANK('03.Muestra'!$C17),"",'03.Muestra'!$C17)</f>
        <v>Mapa Playas</v>
      </c>
      <c r="C256" s="98" t="str">
        <f aca="false">IF( ISBLANK('03.Muestra'!$E17),"",'03.Muestra'!$E17)</f>
        <v>https://www3.gobiernodecanarias.org/sanidad/scs/mapa.jsp?idDocument=0200b78a-a2fa-11e0-9610-f1717f4d08a3&amp;idCarpeta=75cf3520-ab2b-11dd-970d-d73a0633ac17</v>
      </c>
      <c r="D256" s="99" t="s">
        <v>138</v>
      </c>
      <c r="E256" s="73" t="str">
        <f aca="false">IF(D256&lt;&gt;"",IF(AND(B256&lt;&gt;"",C256&lt;&gt;""),"","ERR"),"")</f>
        <v/>
      </c>
      <c r="F256" s="16"/>
      <c r="G256" s="16"/>
      <c r="H256" s="16"/>
      <c r="I256" s="16"/>
      <c r="J256" s="16"/>
      <c r="K256" s="16"/>
      <c r="L256" s="16"/>
      <c r="M256" s="16"/>
      <c r="N256" s="16"/>
      <c r="O256" s="16"/>
      <c r="P256" s="16"/>
      <c r="Q256" s="16"/>
      <c r="R256" s="16"/>
      <c r="S256" s="16"/>
      <c r="T256" s="16"/>
      <c r="U256" s="16"/>
      <c r="V256" s="16"/>
      <c r="W256" s="16"/>
      <c r="X256" s="16"/>
      <c r="Y256" s="16"/>
    </row>
    <row r="257" customFormat="false" ht="12" hidden="false" customHeight="true" outlineLevel="0" collapsed="false">
      <c r="B257" s="98" t="str">
        <f aca="false">IF( ISBLANK('03.Muestra'!$C18),"",'03.Muestra'!$C18)</f>
        <v/>
      </c>
      <c r="C257" s="98" t="str">
        <f aca="false">IF( ISBLANK('03.Muestra'!$E18),"",'03.Muestra'!$E18)</f>
        <v/>
      </c>
      <c r="D257" s="99" t="str">
        <f aca="false">IF(AND(B257&lt;&gt;"",C257&lt;&gt;""),"N/T","")</f>
        <v/>
      </c>
      <c r="E257" s="73" t="str">
        <f aca="false">IF(D257&lt;&gt;"",IF(AND(B257&lt;&gt;"",C257&lt;&gt;""),"","ERR"),"")</f>
        <v/>
      </c>
      <c r="F257" s="16"/>
      <c r="G257" s="16"/>
      <c r="H257" s="16"/>
      <c r="I257" s="16"/>
      <c r="J257" s="16"/>
      <c r="K257" s="16"/>
      <c r="L257" s="16"/>
      <c r="M257" s="16"/>
      <c r="N257" s="16"/>
      <c r="O257" s="16"/>
      <c r="P257" s="16"/>
      <c r="Q257" s="16"/>
      <c r="R257" s="16"/>
      <c r="S257" s="16"/>
      <c r="T257" s="16"/>
      <c r="U257" s="16"/>
      <c r="V257" s="16"/>
      <c r="W257" s="16"/>
      <c r="X257" s="16"/>
      <c r="Y257" s="16"/>
    </row>
    <row r="258" customFormat="false" ht="12" hidden="false" customHeight="true" outlineLevel="0" collapsed="false">
      <c r="B258" s="98" t="str">
        <f aca="false">IF( ISBLANK('03.Muestra'!$C19),"",'03.Muestra'!$C19)</f>
        <v/>
      </c>
      <c r="C258" s="98" t="str">
        <f aca="false">IF( ISBLANK('03.Muestra'!$E19),"",'03.Muestra'!$E19)</f>
        <v/>
      </c>
      <c r="D258" s="99" t="str">
        <f aca="false">IF(AND(B258&lt;&gt;"",C258&lt;&gt;""),"N/T","")</f>
        <v/>
      </c>
      <c r="E258" s="73" t="str">
        <f aca="false">IF(D258&lt;&gt;"",IF(AND(B258&lt;&gt;"",C258&lt;&gt;""),"","ERR"),"")</f>
        <v/>
      </c>
      <c r="F258" s="16"/>
      <c r="G258" s="16"/>
      <c r="H258" s="16"/>
      <c r="I258" s="16"/>
      <c r="J258" s="16"/>
      <c r="K258" s="16"/>
      <c r="L258" s="16"/>
      <c r="M258" s="16"/>
      <c r="N258" s="16"/>
      <c r="O258" s="16"/>
      <c r="P258" s="16"/>
      <c r="Q258" s="16"/>
      <c r="R258" s="16"/>
      <c r="S258" s="16"/>
      <c r="T258" s="16"/>
      <c r="U258" s="16"/>
      <c r="V258" s="16"/>
      <c r="W258" s="16"/>
      <c r="X258" s="16"/>
      <c r="Y258" s="16"/>
    </row>
    <row r="259" customFormat="false" ht="12" hidden="false" customHeight="true" outlineLevel="0" collapsed="false">
      <c r="B259" s="98" t="str">
        <f aca="false">IF( ISBLANK('03.Muestra'!$C20),"",'03.Muestra'!$C20)</f>
        <v/>
      </c>
      <c r="C259" s="98" t="str">
        <f aca="false">IF( ISBLANK('03.Muestra'!$E20),"",'03.Muestra'!$E20)</f>
        <v/>
      </c>
      <c r="D259" s="99" t="str">
        <f aca="false">IF(AND(B259&lt;&gt;"",C259&lt;&gt;""),"N/T","")</f>
        <v/>
      </c>
      <c r="E259" s="73" t="str">
        <f aca="false">IF(D259&lt;&gt;"",IF(AND(B259&lt;&gt;"",C259&lt;&gt;""),"","ERR"),"")</f>
        <v/>
      </c>
      <c r="F259" s="16"/>
      <c r="G259" s="16"/>
      <c r="H259" s="16"/>
      <c r="I259" s="16"/>
      <c r="J259" s="16"/>
      <c r="K259" s="16"/>
      <c r="L259" s="16"/>
      <c r="M259" s="0"/>
      <c r="N259" s="0"/>
      <c r="O259" s="0"/>
      <c r="P259" s="0"/>
      <c r="Q259" s="16"/>
      <c r="R259" s="16"/>
      <c r="S259" s="16"/>
      <c r="T259" s="16"/>
      <c r="U259" s="16"/>
      <c r="V259" s="16"/>
      <c r="W259" s="16"/>
      <c r="X259" s="16"/>
      <c r="Y259" s="16"/>
    </row>
    <row r="260" customFormat="false" ht="12" hidden="false" customHeight="true" outlineLevel="0" collapsed="false">
      <c r="B260" s="98" t="str">
        <f aca="false">IF( ISBLANK('03.Muestra'!$C21),"",'03.Muestra'!$C21)</f>
        <v/>
      </c>
      <c r="C260" s="98" t="str">
        <f aca="false">IF( ISBLANK('03.Muestra'!$E21),"",'03.Muestra'!$E21)</f>
        <v/>
      </c>
      <c r="D260" s="99" t="str">
        <f aca="false">IF(AND(B260&lt;&gt;"",C260&lt;&gt;""),"N/T","")</f>
        <v/>
      </c>
      <c r="E260" s="73" t="str">
        <f aca="false">IF(D260&lt;&gt;"",IF(AND(B260&lt;&gt;"",C260&lt;&gt;""),"","ERR"),"")</f>
        <v/>
      </c>
      <c r="F260" s="16"/>
      <c r="G260" s="16"/>
      <c r="H260" s="16"/>
      <c r="I260" s="16"/>
      <c r="J260" s="16"/>
      <c r="K260" s="16"/>
      <c r="L260" s="16"/>
      <c r="M260" s="0"/>
      <c r="N260" s="0"/>
      <c r="O260" s="0"/>
      <c r="P260" s="0"/>
      <c r="Q260" s="16"/>
      <c r="R260" s="16"/>
      <c r="S260" s="16"/>
      <c r="T260" s="16"/>
      <c r="U260" s="16"/>
      <c r="V260" s="16"/>
      <c r="W260" s="16"/>
      <c r="X260" s="16"/>
      <c r="Y260" s="16"/>
    </row>
    <row r="261" customFormat="false" ht="12" hidden="false" customHeight="true" outlineLevel="0" collapsed="false">
      <c r="B261" s="98" t="str">
        <f aca="false">IF( ISBLANK('03.Muestra'!$C22),"",'03.Muestra'!$C22)</f>
        <v/>
      </c>
      <c r="C261" s="98" t="str">
        <f aca="false">IF( ISBLANK('03.Muestra'!$E22),"",'03.Muestra'!$E22)</f>
        <v/>
      </c>
      <c r="D261" s="99" t="str">
        <f aca="false">IF(AND(B261&lt;&gt;"",C261&lt;&gt;""),"N/T","")</f>
        <v/>
      </c>
      <c r="E261" s="73" t="str">
        <f aca="false">IF(D261&lt;&gt;"",IF(AND(B261&lt;&gt;"",C261&lt;&gt;""),"","ERR"),"")</f>
        <v/>
      </c>
      <c r="F261" s="16"/>
      <c r="G261" s="16"/>
      <c r="H261" s="16"/>
      <c r="I261" s="16"/>
      <c r="J261" s="16"/>
      <c r="K261" s="16"/>
      <c r="L261" s="16"/>
      <c r="M261" s="0"/>
      <c r="N261" s="0"/>
      <c r="O261" s="0"/>
      <c r="P261" s="0"/>
      <c r="Q261" s="16"/>
      <c r="R261" s="16"/>
      <c r="S261" s="16"/>
      <c r="T261" s="16"/>
      <c r="U261" s="16"/>
      <c r="V261" s="16"/>
      <c r="W261" s="16"/>
      <c r="X261" s="16"/>
      <c r="Y261" s="16"/>
    </row>
    <row r="262" customFormat="false" ht="12" hidden="false" customHeight="true" outlineLevel="0" collapsed="false">
      <c r="B262" s="98" t="str">
        <f aca="false">IF( ISBLANK('03.Muestra'!$C23),"",'03.Muestra'!$C23)</f>
        <v/>
      </c>
      <c r="C262" s="98" t="str">
        <f aca="false">IF( ISBLANK('03.Muestra'!$E23),"",'03.Muestra'!$E23)</f>
        <v/>
      </c>
      <c r="D262" s="99" t="str">
        <f aca="false">IF(AND(B262&lt;&gt;"",C262&lt;&gt;""),"N/T","")</f>
        <v/>
      </c>
      <c r="E262" s="73" t="str">
        <f aca="false">IF(D262&lt;&gt;"",IF(AND(B262&lt;&gt;"",C262&lt;&gt;""),"","ERR"),"")</f>
        <v/>
      </c>
      <c r="F262" s="16"/>
      <c r="G262" s="16"/>
      <c r="H262" s="16"/>
      <c r="I262" s="16"/>
      <c r="J262" s="16"/>
      <c r="K262" s="16"/>
      <c r="L262" s="16"/>
      <c r="M262" s="0"/>
      <c r="N262" s="0"/>
      <c r="O262" s="0"/>
      <c r="P262" s="0"/>
      <c r="Q262" s="16"/>
      <c r="R262" s="16"/>
      <c r="S262" s="16"/>
      <c r="T262" s="16"/>
      <c r="U262" s="16"/>
      <c r="V262" s="16"/>
      <c r="W262" s="16"/>
      <c r="X262" s="16"/>
      <c r="Y262" s="16"/>
    </row>
    <row r="263" customFormat="false" ht="12" hidden="false" customHeight="true" outlineLevel="0" collapsed="false">
      <c r="B263" s="98" t="str">
        <f aca="false">IF( ISBLANK('03.Muestra'!$C24),"",'03.Muestra'!$C24)</f>
        <v/>
      </c>
      <c r="C263" s="98" t="str">
        <f aca="false">IF( ISBLANK('03.Muestra'!$E24),"",'03.Muestra'!$E24)</f>
        <v/>
      </c>
      <c r="D263" s="99" t="str">
        <f aca="false">IF(AND(B263&lt;&gt;"",C263&lt;&gt;""),"N/T","")</f>
        <v/>
      </c>
      <c r="E263" s="73" t="str">
        <f aca="false">IF(D263&lt;&gt;"",IF(AND(B263&lt;&gt;"",C263&lt;&gt;""),"","ERR"),"")</f>
        <v/>
      </c>
      <c r="F263" s="16"/>
      <c r="G263" s="16"/>
      <c r="H263" s="16"/>
      <c r="I263" s="16"/>
      <c r="J263" s="16"/>
      <c r="K263" s="16"/>
      <c r="L263" s="16"/>
      <c r="M263" s="0"/>
      <c r="N263" s="0"/>
      <c r="O263" s="0"/>
      <c r="P263" s="0"/>
      <c r="Q263" s="16"/>
      <c r="R263" s="16"/>
      <c r="S263" s="16"/>
      <c r="T263" s="16"/>
      <c r="U263" s="16"/>
      <c r="V263" s="16"/>
      <c r="W263" s="16"/>
      <c r="X263" s="16"/>
      <c r="Y263" s="16"/>
    </row>
    <row r="264" customFormat="false" ht="12" hidden="false" customHeight="true" outlineLevel="0" collapsed="false">
      <c r="B264" s="98" t="str">
        <f aca="false">IF( ISBLANK('03.Muestra'!$C25),"",'03.Muestra'!$C25)</f>
        <v/>
      </c>
      <c r="C264" s="98" t="str">
        <f aca="false">IF( ISBLANK('03.Muestra'!$E25),"",'03.Muestra'!$E25)</f>
        <v/>
      </c>
      <c r="D264" s="99" t="str">
        <f aca="false">IF(AND(B264&lt;&gt;"",C264&lt;&gt;""),"N/T","")</f>
        <v/>
      </c>
      <c r="E264" s="73" t="str">
        <f aca="false">IF(D264&lt;&gt;"",IF(AND(B264&lt;&gt;"",C264&lt;&gt;""),"","ERR"),"")</f>
        <v/>
      </c>
      <c r="F264" s="16"/>
      <c r="G264" s="16"/>
      <c r="H264" s="16"/>
      <c r="I264" s="16"/>
      <c r="J264" s="16"/>
      <c r="K264" s="16"/>
      <c r="L264" s="16"/>
      <c r="M264" s="0"/>
      <c r="N264" s="0"/>
      <c r="O264" s="0"/>
      <c r="P264" s="0"/>
      <c r="Q264" s="16"/>
      <c r="R264" s="16"/>
      <c r="S264" s="16"/>
      <c r="T264" s="16"/>
      <c r="U264" s="16"/>
      <c r="V264" s="16"/>
      <c r="W264" s="16"/>
      <c r="X264" s="16"/>
      <c r="Y264" s="16"/>
    </row>
    <row r="265" customFormat="false" ht="12" hidden="false" customHeight="true" outlineLevel="0" collapsed="false">
      <c r="B265" s="98" t="str">
        <f aca="false">IF( ISBLANK('03.Muestra'!$C26),"",'03.Muestra'!$C26)</f>
        <v/>
      </c>
      <c r="C265" s="98" t="str">
        <f aca="false">IF( ISBLANK('03.Muestra'!$E26),"",'03.Muestra'!$E26)</f>
        <v/>
      </c>
      <c r="D265" s="99" t="str">
        <f aca="false">IF(AND(B265&lt;&gt;"",C265&lt;&gt;""),"N/T","")</f>
        <v/>
      </c>
      <c r="E265" s="73" t="str">
        <f aca="false">IF(D265&lt;&gt;"",IF(AND(B265&lt;&gt;"",C265&lt;&gt;""),"","ERR"),"")</f>
        <v/>
      </c>
      <c r="F265" s="16"/>
      <c r="G265" s="16"/>
      <c r="H265" s="16"/>
      <c r="I265" s="16"/>
      <c r="J265" s="16"/>
      <c r="K265" s="16"/>
      <c r="L265" s="16"/>
      <c r="M265" s="0"/>
      <c r="N265" s="0"/>
      <c r="O265" s="0"/>
      <c r="P265" s="0"/>
      <c r="Q265" s="16"/>
      <c r="R265" s="16"/>
      <c r="S265" s="16"/>
      <c r="T265" s="16"/>
      <c r="U265" s="16"/>
      <c r="V265" s="16"/>
      <c r="W265" s="16"/>
      <c r="X265" s="16"/>
      <c r="Y265" s="16"/>
    </row>
    <row r="266" customFormat="false" ht="12" hidden="false" customHeight="true" outlineLevel="0" collapsed="false">
      <c r="B266" s="98" t="str">
        <f aca="false">IF( ISBLANK('03.Muestra'!$C27),"",'03.Muestra'!$C27)</f>
        <v/>
      </c>
      <c r="C266" s="98" t="str">
        <f aca="false">IF( ISBLANK('03.Muestra'!$E27),"",'03.Muestra'!$E27)</f>
        <v/>
      </c>
      <c r="D266" s="99" t="str">
        <f aca="false">IF(AND(B266&lt;&gt;"",C266&lt;&gt;""),"N/T","")</f>
        <v/>
      </c>
      <c r="E266" s="73" t="str">
        <f aca="false">IF(D266&lt;&gt;"",IF(AND(B266&lt;&gt;"",C266&lt;&gt;""),"","ERR"),"")</f>
        <v/>
      </c>
      <c r="F266" s="16"/>
      <c r="G266" s="16"/>
      <c r="H266" s="16"/>
      <c r="I266" s="16"/>
      <c r="J266" s="16"/>
      <c r="K266" s="16"/>
      <c r="L266" s="16"/>
      <c r="M266" s="0"/>
      <c r="N266" s="0"/>
      <c r="O266" s="0"/>
      <c r="P266" s="0"/>
      <c r="Q266" s="16"/>
      <c r="R266" s="16"/>
      <c r="S266" s="16"/>
      <c r="T266" s="16"/>
      <c r="U266" s="16"/>
      <c r="V266" s="16"/>
      <c r="W266" s="16"/>
      <c r="X266" s="16"/>
      <c r="Y266" s="16"/>
    </row>
    <row r="267" customFormat="false" ht="12" hidden="false" customHeight="true" outlineLevel="0" collapsed="false">
      <c r="B267" s="98" t="str">
        <f aca="false">IF( ISBLANK('03.Muestra'!$C28),"",'03.Muestra'!$C28)</f>
        <v/>
      </c>
      <c r="C267" s="98" t="str">
        <f aca="false">IF( ISBLANK('03.Muestra'!$E28),"",'03.Muestra'!$E28)</f>
        <v/>
      </c>
      <c r="D267" s="99" t="str">
        <f aca="false">IF(AND(B267&lt;&gt;"",C267&lt;&gt;""),"N/T","")</f>
        <v/>
      </c>
      <c r="E267" s="73" t="str">
        <f aca="false">IF(D267&lt;&gt;"",IF(AND(B267&lt;&gt;"",C267&lt;&gt;""),"","ERR"),"")</f>
        <v/>
      </c>
      <c r="F267" s="16"/>
      <c r="G267" s="16"/>
      <c r="H267" s="16"/>
      <c r="I267" s="16"/>
      <c r="J267" s="16"/>
      <c r="K267" s="16"/>
      <c r="L267" s="16"/>
      <c r="M267" s="0"/>
      <c r="N267" s="0"/>
      <c r="O267" s="0"/>
      <c r="P267" s="0"/>
      <c r="Q267" s="16"/>
      <c r="R267" s="16"/>
      <c r="S267" s="16"/>
      <c r="T267" s="16"/>
      <c r="U267" s="16"/>
      <c r="V267" s="16"/>
      <c r="W267" s="16"/>
      <c r="X267" s="16"/>
      <c r="Y267" s="16"/>
    </row>
    <row r="268" customFormat="false" ht="12" hidden="false" customHeight="true" outlineLevel="0" collapsed="false">
      <c r="B268" s="98" t="str">
        <f aca="false">IF( ISBLANK('03.Muestra'!$C29),"",'03.Muestra'!$C29)</f>
        <v/>
      </c>
      <c r="C268" s="98" t="str">
        <f aca="false">IF( ISBLANK('03.Muestra'!$E29),"",'03.Muestra'!$E29)</f>
        <v/>
      </c>
      <c r="D268" s="99" t="str">
        <f aca="false">IF(AND(B268&lt;&gt;"",C268&lt;&gt;""),"N/T","")</f>
        <v/>
      </c>
      <c r="E268" s="73" t="str">
        <f aca="false">IF(D268&lt;&gt;"",IF(AND(B268&lt;&gt;"",C268&lt;&gt;""),"","ERR"),"")</f>
        <v/>
      </c>
      <c r="F268" s="16"/>
      <c r="G268" s="16"/>
      <c r="H268" s="16"/>
      <c r="I268" s="16"/>
      <c r="J268" s="16"/>
      <c r="K268" s="16"/>
      <c r="L268" s="16"/>
      <c r="M268" s="0"/>
      <c r="N268" s="0"/>
      <c r="O268" s="0"/>
      <c r="P268" s="0"/>
      <c r="Q268" s="16"/>
      <c r="R268" s="16"/>
      <c r="S268" s="16"/>
      <c r="T268" s="16"/>
      <c r="U268" s="16"/>
      <c r="V268" s="16"/>
      <c r="W268" s="16"/>
      <c r="X268" s="16"/>
      <c r="Y268" s="16"/>
    </row>
    <row r="269" customFormat="false" ht="12" hidden="false" customHeight="true" outlineLevel="0" collapsed="false">
      <c r="B269" s="98" t="str">
        <f aca="false">IF( ISBLANK('03.Muestra'!$C30),"",'03.Muestra'!$C30)</f>
        <v/>
      </c>
      <c r="C269" s="98" t="str">
        <f aca="false">IF( ISBLANK('03.Muestra'!$E30),"",'03.Muestra'!$E30)</f>
        <v/>
      </c>
      <c r="D269" s="99" t="str">
        <f aca="false">IF(AND(B269&lt;&gt;"",C269&lt;&gt;""),"N/T","")</f>
        <v/>
      </c>
      <c r="E269" s="73" t="str">
        <f aca="false">IF(D269&lt;&gt;"",IF(AND(B269&lt;&gt;"",C269&lt;&gt;""),"","ERR"),"")</f>
        <v/>
      </c>
      <c r="F269" s="16"/>
      <c r="G269" s="16"/>
      <c r="H269" s="16"/>
      <c r="I269" s="16"/>
      <c r="J269" s="16"/>
      <c r="K269" s="16"/>
      <c r="L269" s="16"/>
      <c r="M269" s="0"/>
      <c r="N269" s="0"/>
      <c r="O269" s="0"/>
      <c r="P269" s="0"/>
      <c r="Q269" s="16"/>
      <c r="R269" s="16"/>
      <c r="S269" s="16"/>
      <c r="T269" s="16"/>
      <c r="U269" s="16"/>
      <c r="V269" s="16"/>
      <c r="W269" s="16"/>
      <c r="X269" s="16"/>
      <c r="Y269" s="16"/>
    </row>
    <row r="270" customFormat="false" ht="12" hidden="false" customHeight="true" outlineLevel="0" collapsed="false">
      <c r="B270" s="98" t="str">
        <f aca="false">IF( ISBLANK('03.Muestra'!$C31),"",'03.Muestra'!$C31)</f>
        <v/>
      </c>
      <c r="C270" s="98" t="str">
        <f aca="false">IF( ISBLANK('03.Muestra'!$E31),"",'03.Muestra'!$E31)</f>
        <v/>
      </c>
      <c r="D270" s="99" t="str">
        <f aca="false">IF(AND(B270&lt;&gt;"",C270&lt;&gt;""),"N/T","")</f>
        <v/>
      </c>
      <c r="E270" s="73" t="str">
        <f aca="false">IF(D270&lt;&gt;"",IF(AND(B270&lt;&gt;"",C270&lt;&gt;""),"","ERR"),"")</f>
        <v/>
      </c>
      <c r="F270" s="16"/>
      <c r="G270" s="16"/>
      <c r="H270" s="16"/>
      <c r="I270" s="16"/>
      <c r="J270" s="16"/>
      <c r="K270" s="16"/>
      <c r="L270" s="16"/>
      <c r="M270" s="16"/>
      <c r="N270" s="16"/>
      <c r="O270" s="16"/>
      <c r="P270" s="16"/>
      <c r="Q270" s="16"/>
      <c r="R270" s="16"/>
      <c r="S270" s="16"/>
      <c r="T270" s="16"/>
      <c r="U270" s="16"/>
      <c r="V270" s="16"/>
      <c r="W270" s="16"/>
      <c r="X270" s="16"/>
      <c r="Y270" s="16"/>
    </row>
    <row r="271" customFormat="false" ht="12" hidden="false" customHeight="true" outlineLevel="0" collapsed="false">
      <c r="B271" s="98" t="str">
        <f aca="false">IF( ISBLANK('03.Muestra'!$C32),"",'03.Muestra'!$C32)</f>
        <v/>
      </c>
      <c r="C271" s="98" t="str">
        <f aca="false">IF( ISBLANK('03.Muestra'!$E32),"",'03.Muestra'!$E32)</f>
        <v/>
      </c>
      <c r="D271" s="99" t="str">
        <f aca="false">IF(AND(B271&lt;&gt;"",C271&lt;&gt;""),"N/T","")</f>
        <v/>
      </c>
      <c r="E271" s="73" t="str">
        <f aca="false">IF(D271&lt;&gt;"",IF(AND(B271&lt;&gt;"",C271&lt;&gt;""),"","ERR"),"")</f>
        <v/>
      </c>
      <c r="F271" s="16"/>
      <c r="G271" s="16"/>
      <c r="H271" s="16"/>
      <c r="I271" s="16"/>
      <c r="J271" s="16"/>
      <c r="K271" s="16"/>
      <c r="L271" s="16"/>
      <c r="M271" s="16"/>
      <c r="N271" s="16"/>
      <c r="O271" s="16"/>
      <c r="P271" s="16"/>
      <c r="Q271" s="16"/>
      <c r="R271" s="16"/>
      <c r="S271" s="16"/>
      <c r="T271" s="16"/>
      <c r="U271" s="16"/>
      <c r="V271" s="16"/>
      <c r="W271" s="16"/>
      <c r="X271" s="16"/>
      <c r="Y271" s="16"/>
    </row>
    <row r="272" customFormat="false" ht="12" hidden="false" customHeight="true" outlineLevel="0" collapsed="false">
      <c r="B272" s="98" t="str">
        <f aca="false">IF( ISBLANK('03.Muestra'!$C33),"",'03.Muestra'!$C33)</f>
        <v/>
      </c>
      <c r="C272" s="98" t="str">
        <f aca="false">IF( ISBLANK('03.Muestra'!$E33),"",'03.Muestra'!$E33)</f>
        <v/>
      </c>
      <c r="D272" s="99" t="str">
        <f aca="false">IF(AND(B272&lt;&gt;"",C272&lt;&gt;""),"N/T","")</f>
        <v/>
      </c>
      <c r="E272" s="73" t="str">
        <f aca="false">IF(D272&lt;&gt;"",IF(AND(B272&lt;&gt;"",C272&lt;&gt;""),"","ERR"),"")</f>
        <v/>
      </c>
      <c r="F272" s="16"/>
      <c r="G272" s="16"/>
      <c r="H272" s="16"/>
      <c r="I272" s="16"/>
      <c r="J272" s="16"/>
      <c r="K272" s="16"/>
      <c r="L272" s="16"/>
      <c r="M272" s="16"/>
      <c r="N272" s="16"/>
      <c r="O272" s="16"/>
      <c r="P272" s="16"/>
      <c r="Q272" s="16"/>
      <c r="R272" s="16"/>
      <c r="S272" s="16"/>
      <c r="T272" s="16"/>
      <c r="U272" s="16"/>
      <c r="V272" s="16"/>
      <c r="W272" s="16"/>
      <c r="X272" s="16"/>
      <c r="Y272" s="16"/>
    </row>
    <row r="273" customFormat="false" ht="12" hidden="false" customHeight="true" outlineLevel="0" collapsed="false">
      <c r="B273" s="98" t="str">
        <f aca="false">IF( ISBLANK('03.Muestra'!$C34),"",'03.Muestra'!$C34)</f>
        <v/>
      </c>
      <c r="C273" s="98" t="str">
        <f aca="false">IF( ISBLANK('03.Muestra'!$E34),"",'03.Muestra'!$E34)</f>
        <v/>
      </c>
      <c r="D273" s="99" t="str">
        <f aca="false">IF(AND(B273&lt;&gt;"",C273&lt;&gt;""),"N/T","")</f>
        <v/>
      </c>
      <c r="E273" s="73" t="str">
        <f aca="false">IF(D273&lt;&gt;"",IF(AND(B273&lt;&gt;"",C273&lt;&gt;""),"","ERR"),"")</f>
        <v/>
      </c>
      <c r="F273" s="16"/>
      <c r="G273" s="16"/>
      <c r="H273" s="16"/>
      <c r="I273" s="16"/>
      <c r="J273" s="16"/>
      <c r="K273" s="16"/>
      <c r="L273" s="16"/>
      <c r="M273" s="16"/>
      <c r="N273" s="16"/>
      <c r="O273" s="16"/>
      <c r="P273" s="16"/>
      <c r="Q273" s="16"/>
      <c r="R273" s="16"/>
      <c r="S273" s="16"/>
      <c r="T273" s="16"/>
      <c r="U273" s="16"/>
      <c r="V273" s="16"/>
      <c r="W273" s="16"/>
      <c r="X273" s="16"/>
      <c r="Y273" s="16"/>
    </row>
    <row r="274" customFormat="false" ht="12" hidden="false" customHeight="true" outlineLevel="0" collapsed="false">
      <c r="B274" s="98" t="str">
        <f aca="false">IF( ISBLANK('03.Muestra'!$C35),"",'03.Muestra'!$C35)</f>
        <v/>
      </c>
      <c r="C274" s="98" t="str">
        <f aca="false">IF( ISBLANK('03.Muestra'!$E35),"",'03.Muestra'!$E35)</f>
        <v/>
      </c>
      <c r="D274" s="99" t="str">
        <f aca="false">IF(AND(B274&lt;&gt;"",C274&lt;&gt;""),"N/T","")</f>
        <v/>
      </c>
      <c r="E274" s="73" t="str">
        <f aca="false">IF(D274&lt;&gt;"",IF(AND(B274&lt;&gt;"",C274&lt;&gt;""),"","ERR"),"")</f>
        <v/>
      </c>
      <c r="F274" s="0"/>
      <c r="G274" s="16"/>
      <c r="H274" s="16"/>
      <c r="I274" s="16"/>
      <c r="J274" s="16"/>
      <c r="K274" s="16"/>
      <c r="L274" s="16"/>
      <c r="M274" s="16"/>
      <c r="N274" s="16"/>
      <c r="O274" s="16"/>
      <c r="P274" s="16"/>
      <c r="Q274" s="16"/>
      <c r="R274" s="16"/>
      <c r="S274" s="16"/>
      <c r="T274" s="16"/>
      <c r="U274" s="16"/>
      <c r="V274" s="16"/>
      <c r="W274" s="16"/>
      <c r="X274" s="16"/>
      <c r="Y274" s="16"/>
    </row>
    <row r="275" customFormat="false" ht="12" hidden="false" customHeight="true" outlineLevel="0" collapsed="false">
      <c r="B275" s="98" t="str">
        <f aca="false">IF( ISBLANK('03.Muestra'!$C36),"",'03.Muestra'!$C36)</f>
        <v/>
      </c>
      <c r="C275" s="98" t="str">
        <f aca="false">IF( ISBLANK('03.Muestra'!$E36),"",'03.Muestra'!$E36)</f>
        <v/>
      </c>
      <c r="D275" s="99" t="str">
        <f aca="false">IF(AND(B275&lt;&gt;"",C275&lt;&gt;""),"N/T","")</f>
        <v/>
      </c>
      <c r="E275" s="73" t="str">
        <f aca="false">IF(D275&lt;&gt;"",IF(AND(B275&lt;&gt;"",C275&lt;&gt;""),"","ERR"),"")</f>
        <v/>
      </c>
      <c r="F275" s="111"/>
      <c r="G275" s="16"/>
      <c r="H275" s="16"/>
      <c r="I275" s="16"/>
      <c r="J275" s="16"/>
      <c r="K275" s="16"/>
      <c r="L275" s="16"/>
      <c r="M275" s="16"/>
      <c r="N275" s="16"/>
      <c r="O275" s="16"/>
      <c r="P275" s="16"/>
      <c r="Q275" s="16"/>
      <c r="R275" s="16"/>
      <c r="S275" s="16"/>
      <c r="T275" s="16"/>
      <c r="U275" s="16"/>
      <c r="V275" s="16"/>
      <c r="W275" s="16"/>
      <c r="X275" s="16"/>
      <c r="Y275" s="16"/>
    </row>
    <row r="276" customFormat="false" ht="12" hidden="false" customHeight="true" outlineLevel="0" collapsed="false">
      <c r="B276" s="98" t="str">
        <f aca="false">IF( ISBLANK('03.Muestra'!$C37),"",'03.Muestra'!$C37)</f>
        <v/>
      </c>
      <c r="C276" s="98" t="str">
        <f aca="false">IF( ISBLANK('03.Muestra'!$E37),"",'03.Muestra'!$E37)</f>
        <v/>
      </c>
      <c r="D276" s="99" t="str">
        <f aca="false">IF(AND(B276&lt;&gt;"",C276&lt;&gt;""),"N/T","")</f>
        <v/>
      </c>
      <c r="E276" s="73" t="str">
        <f aca="false">IF(D276&lt;&gt;"",IF(AND(B276&lt;&gt;"",C276&lt;&gt;""),"","ERR"),"")</f>
        <v/>
      </c>
      <c r="F276" s="111"/>
      <c r="G276" s="16"/>
      <c r="H276" s="16"/>
      <c r="I276" s="16"/>
      <c r="J276" s="16"/>
      <c r="K276" s="16"/>
      <c r="L276" s="16"/>
      <c r="M276" s="16"/>
      <c r="N276" s="16"/>
      <c r="O276" s="16"/>
      <c r="P276" s="16"/>
      <c r="Q276" s="16"/>
      <c r="R276" s="16"/>
      <c r="S276" s="16"/>
      <c r="T276" s="16"/>
      <c r="U276" s="16"/>
      <c r="V276" s="16"/>
      <c r="W276" s="16"/>
      <c r="X276" s="16"/>
      <c r="Y276" s="16"/>
    </row>
    <row r="277" customFormat="false" ht="12" hidden="false" customHeight="true" outlineLevel="0" collapsed="false">
      <c r="B277" s="98" t="str">
        <f aca="false">IF( ISBLANK('03.Muestra'!$C38),"",'03.Muestra'!$C38)</f>
        <v/>
      </c>
      <c r="C277" s="98" t="str">
        <f aca="false">IF( ISBLANK('03.Muestra'!$E38),"",'03.Muestra'!$E38)</f>
        <v/>
      </c>
      <c r="D277" s="99" t="str">
        <f aca="false">IF(AND(B277&lt;&gt;"",C277&lt;&gt;""),"N/T","")</f>
        <v/>
      </c>
      <c r="E277" s="73" t="str">
        <f aca="false">IF(D277&lt;&gt;"",IF(AND(B277&lt;&gt;"",C277&lt;&gt;""),"","ERR"),"")</f>
        <v/>
      </c>
      <c r="F277" s="111"/>
      <c r="G277" s="16"/>
      <c r="H277" s="16"/>
      <c r="I277" s="16"/>
      <c r="J277" s="16"/>
      <c r="K277" s="16"/>
      <c r="L277" s="16"/>
      <c r="M277" s="16"/>
      <c r="N277" s="16"/>
      <c r="O277" s="16"/>
      <c r="P277" s="16"/>
      <c r="Q277" s="16"/>
      <c r="R277" s="16"/>
      <c r="S277" s="16"/>
      <c r="T277" s="16"/>
      <c r="U277" s="16"/>
      <c r="V277" s="16"/>
      <c r="W277" s="16"/>
      <c r="X277" s="16"/>
      <c r="Y277" s="16"/>
    </row>
    <row r="278" customFormat="false" ht="12" hidden="false" customHeight="true" outlineLevel="0" collapsed="false">
      <c r="B278" s="98" t="str">
        <f aca="false">IF( ISBLANK('03.Muestra'!$C39),"",'03.Muestra'!$C39)</f>
        <v/>
      </c>
      <c r="C278" s="98" t="str">
        <f aca="false">IF( ISBLANK('03.Muestra'!$E39),"",'03.Muestra'!$E39)</f>
        <v/>
      </c>
      <c r="D278" s="99" t="str">
        <f aca="false">IF(AND(B278&lt;&gt;"",C278&lt;&gt;""),"N/T","")</f>
        <v/>
      </c>
      <c r="E278" s="73" t="str">
        <f aca="false">IF(D278&lt;&gt;"",IF(AND(B278&lt;&gt;"",C278&lt;&gt;""),"","ERR"),"")</f>
        <v/>
      </c>
      <c r="F278" s="111"/>
      <c r="G278" s="16"/>
      <c r="H278" s="16"/>
      <c r="I278" s="16"/>
      <c r="J278" s="16"/>
      <c r="K278" s="16"/>
      <c r="L278" s="16"/>
      <c r="M278" s="16"/>
      <c r="N278" s="16"/>
      <c r="O278" s="16"/>
      <c r="P278" s="16"/>
      <c r="Q278" s="16"/>
      <c r="R278" s="16"/>
      <c r="S278" s="16"/>
      <c r="T278" s="16"/>
      <c r="U278" s="16"/>
      <c r="V278" s="16"/>
      <c r="W278" s="16"/>
      <c r="X278" s="16"/>
      <c r="Y278" s="16"/>
    </row>
    <row r="279" customFormat="false" ht="12" hidden="false" customHeight="true" outlineLevel="0" collapsed="false">
      <c r="B279" s="98" t="str">
        <f aca="false">IF( ISBLANK('03.Muestra'!$C40),"",'03.Muestra'!$C40)</f>
        <v/>
      </c>
      <c r="C279" s="98" t="str">
        <f aca="false">IF( ISBLANK('03.Muestra'!$E40),"",'03.Muestra'!$E40)</f>
        <v/>
      </c>
      <c r="D279" s="99" t="str">
        <f aca="false">IF(AND(B279&lt;&gt;"",C279&lt;&gt;""),"N/T","")</f>
        <v/>
      </c>
      <c r="E279" s="73" t="str">
        <f aca="false">IF(D279&lt;&gt;"",IF(AND(B279&lt;&gt;"",C279&lt;&gt;""),"","ERR"),"")</f>
        <v/>
      </c>
      <c r="F279" s="111"/>
      <c r="G279" s="16"/>
      <c r="H279" s="16"/>
      <c r="I279" s="16"/>
      <c r="J279" s="16"/>
      <c r="K279" s="16"/>
      <c r="L279" s="16"/>
      <c r="M279" s="16"/>
      <c r="N279" s="16"/>
      <c r="O279" s="16"/>
      <c r="P279" s="16"/>
      <c r="Q279" s="16"/>
      <c r="R279" s="16"/>
      <c r="S279" s="16"/>
      <c r="T279" s="16"/>
      <c r="U279" s="16"/>
      <c r="V279" s="16"/>
      <c r="W279" s="16"/>
      <c r="X279" s="16"/>
      <c r="Y279" s="16"/>
    </row>
    <row r="280" customFormat="false" ht="12" hidden="false" customHeight="true" outlineLevel="0" collapsed="false">
      <c r="B280" s="98" t="str">
        <f aca="false">IF( ISBLANK('03.Muestra'!$C41),"",'03.Muestra'!$C41)</f>
        <v/>
      </c>
      <c r="C280" s="98" t="str">
        <f aca="false">IF( ISBLANK('03.Muestra'!$E41),"",'03.Muestra'!$E41)</f>
        <v/>
      </c>
      <c r="D280" s="99" t="str">
        <f aca="false">IF(AND(B280&lt;&gt;"",C280&lt;&gt;""),"N/T","")</f>
        <v/>
      </c>
      <c r="E280" s="73" t="str">
        <f aca="false">IF(D280&lt;&gt;"",IF(AND(B280&lt;&gt;"",C280&lt;&gt;""),"","ERR"),"")</f>
        <v/>
      </c>
      <c r="F280" s="111"/>
      <c r="G280" s="16"/>
      <c r="H280" s="16"/>
      <c r="I280" s="16"/>
      <c r="J280" s="16"/>
      <c r="K280" s="16"/>
      <c r="L280" s="16"/>
      <c r="M280" s="16"/>
      <c r="N280" s="16"/>
      <c r="O280" s="16"/>
      <c r="P280" s="16"/>
      <c r="Q280" s="16"/>
      <c r="R280" s="16"/>
      <c r="S280" s="16"/>
      <c r="T280" s="16"/>
      <c r="U280" s="16"/>
      <c r="V280" s="16"/>
      <c r="W280" s="16"/>
      <c r="X280" s="16"/>
      <c r="Y280" s="16"/>
    </row>
    <row r="281" customFormat="false" ht="12" hidden="false" customHeight="true" outlineLevel="0" collapsed="false">
      <c r="B281" s="98" t="str">
        <f aca="false">IF( ISBLANK('03.Muestra'!$C42),"",'03.Muestra'!$C42)</f>
        <v/>
      </c>
      <c r="C281" s="98" t="str">
        <f aca="false">IF( ISBLANK('03.Muestra'!$E42),"",'03.Muestra'!$E42)</f>
        <v/>
      </c>
      <c r="D281" s="99" t="str">
        <f aca="false">IF(AND(B281&lt;&gt;"",C281&lt;&gt;""),"N/T","")</f>
        <v/>
      </c>
      <c r="E281" s="73" t="str">
        <f aca="false">IF(D281&lt;&gt;"",IF(AND(B281&lt;&gt;"",C281&lt;&gt;""),"","ERR"),"")</f>
        <v/>
      </c>
      <c r="F281" s="16"/>
      <c r="G281" s="16"/>
      <c r="H281" s="16"/>
      <c r="I281" s="16"/>
      <c r="J281" s="16"/>
      <c r="K281" s="16"/>
      <c r="L281" s="16"/>
      <c r="M281" s="16"/>
      <c r="N281" s="16"/>
      <c r="O281" s="16"/>
      <c r="P281" s="16"/>
      <c r="Q281" s="16"/>
      <c r="R281" s="16"/>
      <c r="S281" s="16"/>
      <c r="T281" s="16"/>
      <c r="U281" s="16"/>
      <c r="V281" s="16"/>
      <c r="W281" s="16"/>
      <c r="X281" s="16"/>
      <c r="Y281" s="16"/>
    </row>
    <row r="282" customFormat="false" ht="12" hidden="false" customHeight="true" outlineLevel="0" collapsed="false">
      <c r="B282" s="16"/>
      <c r="C282" s="16"/>
      <c r="D282" s="73"/>
      <c r="E282" s="16"/>
      <c r="F282" s="16"/>
      <c r="G282" s="16"/>
      <c r="H282" s="16"/>
      <c r="I282" s="16"/>
      <c r="J282" s="16"/>
      <c r="K282" s="16"/>
      <c r="L282" s="16"/>
      <c r="M282" s="16"/>
      <c r="N282" s="16"/>
      <c r="O282" s="16"/>
      <c r="P282" s="16"/>
      <c r="Q282" s="16"/>
      <c r="R282" s="16"/>
      <c r="S282" s="16"/>
      <c r="T282" s="16"/>
      <c r="U282" s="16"/>
      <c r="V282" s="16"/>
      <c r="W282" s="16"/>
      <c r="X282" s="16"/>
      <c r="Y282" s="16"/>
    </row>
    <row r="283" customFormat="false" ht="12" hidden="false" customHeight="true" outlineLevel="0" collapsed="false">
      <c r="B283" s="119"/>
      <c r="C283" s="16"/>
      <c r="D283" s="73"/>
      <c r="E283" s="94"/>
      <c r="F283" s="16"/>
      <c r="G283" s="16"/>
      <c r="H283" s="16"/>
      <c r="I283" s="16"/>
      <c r="J283" s="16"/>
      <c r="K283" s="16"/>
      <c r="L283" s="16"/>
      <c r="M283" s="16"/>
      <c r="N283" s="16"/>
      <c r="O283" s="16"/>
      <c r="P283" s="16"/>
      <c r="Q283" s="16"/>
      <c r="R283" s="16"/>
      <c r="S283" s="16"/>
      <c r="T283" s="16"/>
      <c r="U283" s="16"/>
      <c r="V283" s="16"/>
      <c r="W283" s="16"/>
      <c r="X283" s="16"/>
      <c r="Y283" s="16"/>
    </row>
    <row r="284" customFormat="false" ht="32.25" hidden="false" customHeight="true" outlineLevel="0" collapsed="false">
      <c r="B284" s="95" t="s">
        <v>137</v>
      </c>
      <c r="C284" s="96" t="s">
        <v>182</v>
      </c>
      <c r="D284" s="97" t="s">
        <v>147</v>
      </c>
      <c r="E284" s="110"/>
      <c r="F284" s="0"/>
      <c r="G284" s="0"/>
      <c r="H284" s="0"/>
      <c r="I284" s="0"/>
      <c r="J284" s="0"/>
      <c r="K284" s="16"/>
      <c r="L284" s="16"/>
      <c r="M284" s="16"/>
      <c r="N284" s="16"/>
      <c r="O284" s="16"/>
      <c r="P284" s="16"/>
      <c r="Q284" s="16"/>
      <c r="R284" s="16"/>
      <c r="S284" s="16"/>
      <c r="T284" s="16"/>
      <c r="U284" s="16"/>
      <c r="V284" s="16"/>
      <c r="W284" s="16"/>
      <c r="X284" s="16"/>
      <c r="Y284" s="16"/>
    </row>
    <row r="285" customFormat="false" ht="12" hidden="false" customHeight="true" outlineLevel="0" collapsed="false">
      <c r="B285" s="98" t="str">
        <f aca="false">IF( ISBLANK('03.Muestra'!$C8),"",'03.Muestra'!$C8)</f>
        <v>Servicio Canario de Salud</v>
      </c>
      <c r="C285" s="98" t="str">
        <f aca="false">IF( ISBLANK('03.Muestra'!$E8),"",'03.Muestra'!$E8)</f>
        <v>https://www3.gobiernodecanarias.org/sanidad/scs/</v>
      </c>
      <c r="D285" s="99" t="s">
        <v>138</v>
      </c>
      <c r="E285" s="73" t="str">
        <f aca="false">IF(D285&lt;&gt;"",IF(AND(B285&lt;&gt;"",C285&lt;&gt;""),"","ERR"),"")</f>
        <v/>
      </c>
      <c r="F285" s="100" t="str">
        <f aca="false" t="array" ref="F285:J285">TRANSPOSE('DATA - Oculta'!$U$9:$U$13)</f>
        <v>N/T</v>
      </c>
      <c r="G285" s="101" t="str">
        <v>N/D</v>
      </c>
      <c r="H285" s="102" t="str">
        <v>N/A</v>
      </c>
      <c r="I285" s="103" t="str">
        <v>Falla</v>
      </c>
      <c r="J285" s="104" t="str">
        <v>Pasa</v>
      </c>
      <c r="K285" s="105" t="s">
        <v>145</v>
      </c>
      <c r="L285" s="16"/>
      <c r="M285" s="16"/>
      <c r="N285" s="16"/>
      <c r="O285" s="16"/>
      <c r="P285" s="16"/>
      <c r="Q285" s="16"/>
      <c r="R285" s="16"/>
      <c r="S285" s="16"/>
      <c r="T285" s="16"/>
      <c r="U285" s="16"/>
      <c r="V285" s="16"/>
      <c r="W285" s="16"/>
      <c r="X285" s="16"/>
      <c r="Y285" s="16"/>
    </row>
    <row r="286" customFormat="false" ht="12" hidden="false" customHeight="true" outlineLevel="0" collapsed="false">
      <c r="B286" s="98" t="str">
        <f aca="false">IF( ISBLANK('03.Muestra'!$C9),"",'03.Muestra'!$C9)</f>
        <v>Profesionales</v>
      </c>
      <c r="C286" s="98" t="str">
        <f aca="false">IF( ISBLANK('03.Muestra'!$E9),"",'03.Muestra'!$E9)</f>
        <v>https://www3.gobiernodecanarias.org/sanidad/scs/tematica.jsp?idCarpeta=381a58ec-a15a-11e9-a502-d7333c007c29</v>
      </c>
      <c r="D286" s="99" t="s">
        <v>138</v>
      </c>
      <c r="E286" s="73" t="str">
        <f aca="false">IF(D286&lt;&gt;"",IF(AND(B286&lt;&gt;"",C286&lt;&gt;""),"","ERR"),"")</f>
        <v/>
      </c>
      <c r="F286" s="106" t="n">
        <f aca="true">COUNTIF($D285:INDIRECT("$D" &amp;  SUM(ROW()-1,'03.Muestra'!$D$45)-1),F285)</f>
        <v>0</v>
      </c>
      <c r="G286" s="106" t="n">
        <f aca="true">COUNTIF($D285:INDIRECT("$D" &amp;  SUM(ROW()-1,'03.Muestra'!$D$45)-1),G285)</f>
        <v>0</v>
      </c>
      <c r="H286" s="106" t="n">
        <f aca="true">COUNTIF($D285:INDIRECT("$D" &amp;  SUM(ROW()-1,'03.Muestra'!$D$45)-1),H285)</f>
        <v>0</v>
      </c>
      <c r="I286" s="106" t="n">
        <f aca="true">COUNTIF($D285:INDIRECT("$D" &amp;  SUM(ROW()-1,'03.Muestra'!$D$45)-1),I285)</f>
        <v>0</v>
      </c>
      <c r="J286" s="106" t="n">
        <f aca="true">COUNTIF($D285:INDIRECT("$D" &amp;  SUM(ROW()-1,'03.Muestra'!$D$45)-1),J285)</f>
        <v>10</v>
      </c>
      <c r="K286" s="106" t="n">
        <f aca="true">IF('03.Muestra'!$D$45=0,0,COUNTBLANK($D285:INDIRECT("$D" &amp;  SUM(ROW()-1,'03.Muestra'!$D$45)-1)))</f>
        <v>0</v>
      </c>
      <c r="L286" s="16"/>
      <c r="M286" s="16"/>
      <c r="N286" s="16"/>
      <c r="O286" s="16"/>
      <c r="P286" s="16"/>
      <c r="Q286" s="16"/>
      <c r="R286" s="16"/>
      <c r="S286" s="16"/>
      <c r="T286" s="16"/>
      <c r="U286" s="16"/>
      <c r="V286" s="16"/>
      <c r="W286" s="16"/>
      <c r="X286" s="16"/>
      <c r="Y286" s="16"/>
    </row>
    <row r="287" customFormat="false" ht="12" hidden="false" customHeight="true" outlineLevel="0" collapsed="false">
      <c r="B287" s="98" t="str">
        <f aca="false">IF( ISBLANK('03.Muestra'!$C10),"",'03.Muestra'!$C10)</f>
        <v>Vacunación frente Covid-19</v>
      </c>
      <c r="C287" s="98" t="str">
        <f aca="false">IF( ISBLANK('03.Muestra'!$E10),"",'03.Muestra'!$E10)</f>
        <v>https://www3.gobiernodecanarias.org/sanidad/scs/contenidoGenerico.jsp?idDocument=c6332147-5728-11eb-8a2c-c902a217e6a5&amp;idCarpeta=e01092c2-7d66-11ea-871d-cb574c2473a4</v>
      </c>
      <c r="D287" s="99" t="s">
        <v>138</v>
      </c>
      <c r="E287" s="73" t="str">
        <f aca="false">IF(D287&lt;&gt;"",IF(AND(B287&lt;&gt;"",C287&lt;&gt;""),"","ERR"),"")</f>
        <v/>
      </c>
      <c r="F287" s="0"/>
      <c r="G287" s="16"/>
      <c r="H287" s="16"/>
      <c r="I287" s="16"/>
      <c r="J287" s="16"/>
      <c r="K287" s="16"/>
      <c r="L287" s="16"/>
      <c r="M287" s="16"/>
      <c r="N287" s="16"/>
      <c r="O287" s="16"/>
      <c r="P287" s="16"/>
      <c r="Q287" s="16"/>
      <c r="R287" s="16"/>
      <c r="S287" s="16"/>
      <c r="T287" s="16"/>
      <c r="U287" s="16"/>
      <c r="V287" s="16"/>
      <c r="W287" s="16"/>
      <c r="X287" s="16"/>
      <c r="Y287" s="16"/>
    </row>
    <row r="288" customFormat="false" ht="12" hidden="false" customHeight="true" outlineLevel="0" collapsed="false">
      <c r="B288" s="98" t="str">
        <f aca="false">IF( ISBLANK('03.Muestra'!$C11),"",'03.Muestra'!$C11)</f>
        <v>SCS-Registro de centros</v>
      </c>
      <c r="C288" s="98" t="str">
        <f aca="false">IF( ISBLANK('03.Muestra'!$E11),"",'03.Muestra'!$E11)</f>
        <v>https://www3.gobiernodecanarias.org/sanidad/scs/RegistroCentros/DoLoad</v>
      </c>
      <c r="D288" s="99" t="s">
        <v>138</v>
      </c>
      <c r="E288" s="73" t="str">
        <f aca="false">IF(D288&lt;&gt;"",IF(AND(B288&lt;&gt;"",C288&lt;&gt;""),"","ERR"),"")</f>
        <v/>
      </c>
      <c r="F288" s="0"/>
      <c r="G288" s="16"/>
      <c r="H288" s="16"/>
      <c r="I288" s="16"/>
      <c r="J288" s="16"/>
      <c r="K288" s="16"/>
      <c r="L288" s="16"/>
      <c r="M288" s="16"/>
      <c r="N288" s="16"/>
      <c r="O288" s="16"/>
      <c r="P288" s="16"/>
      <c r="Q288" s="16"/>
      <c r="R288" s="16"/>
      <c r="S288" s="16"/>
      <c r="T288" s="16"/>
      <c r="U288" s="16"/>
      <c r="V288" s="16"/>
      <c r="W288" s="16"/>
      <c r="X288" s="16"/>
      <c r="Y288" s="16"/>
    </row>
    <row r="289" customFormat="false" ht="12" hidden="false" customHeight="true" outlineLevel="0" collapsed="false">
      <c r="B289" s="98" t="str">
        <f aca="false">IF( ISBLANK('03.Muestra'!$C12),"",'03.Muestra'!$C12)</f>
        <v>MiAutoTestCovid</v>
      </c>
      <c r="C289" s="98" t="str">
        <f aca="false">IF( ISBLANK('03.Muestra'!$E12),"",'03.Muestra'!$E12)</f>
        <v>https://www3.gobiernodecanarias.org/sanidad/scs/Miautotestcovid/</v>
      </c>
      <c r="D289" s="99" t="s">
        <v>138</v>
      </c>
      <c r="E289" s="73" t="str">
        <f aca="false">IF(D289&lt;&gt;"",IF(AND(B289&lt;&gt;"",C289&lt;&gt;""),"","ERR"),"")</f>
        <v/>
      </c>
      <c r="F289" s="0"/>
      <c r="G289" s="16"/>
      <c r="H289" s="16"/>
      <c r="I289" s="16"/>
      <c r="J289" s="16"/>
      <c r="K289" s="16"/>
      <c r="L289" s="16"/>
      <c r="M289" s="16"/>
      <c r="N289" s="16"/>
      <c r="O289" s="16"/>
      <c r="P289" s="16"/>
      <c r="Q289" s="16"/>
      <c r="R289" s="16"/>
      <c r="S289" s="16"/>
      <c r="T289" s="16"/>
      <c r="U289" s="16"/>
      <c r="V289" s="16"/>
      <c r="W289" s="16"/>
      <c r="X289" s="16"/>
      <c r="Y289" s="16"/>
    </row>
    <row r="290" customFormat="false" ht="12" hidden="false" customHeight="true" outlineLevel="0" collapsed="false">
      <c r="B290" s="98" t="str">
        <f aca="false">IF( ISBLANK('03.Muestra'!$C13),"",'03.Muestra'!$C13)</f>
        <v>Informes epidemiológicos</v>
      </c>
      <c r="C290" s="98" t="str">
        <f aca="false">IF( ISBLANK('03.Muestra'!$E13),"",'03.Muestra'!$E13)</f>
        <v>https://www3.gobiernodecanarias.org/sanidad/scs/contenidoGenerico.jsp?idDocument=83670f95-f738-11ea-8b38-0997195c2925&amp;idCarpeta=e01092c2-7d66-11ea-871d-cb574c2473a4</v>
      </c>
      <c r="D290" s="99" t="s">
        <v>138</v>
      </c>
      <c r="E290" s="73" t="str">
        <f aca="false">IF(D290&lt;&gt;"",IF(AND(B290&lt;&gt;"",C290&lt;&gt;""),"","ERR"),"")</f>
        <v/>
      </c>
      <c r="F290" s="0"/>
      <c r="G290" s="16"/>
      <c r="H290" s="16"/>
      <c r="I290" s="16"/>
      <c r="J290" s="16"/>
      <c r="K290" s="16"/>
      <c r="L290" s="16"/>
      <c r="M290" s="16"/>
      <c r="N290" s="16"/>
      <c r="O290" s="16"/>
      <c r="P290" s="16"/>
      <c r="Q290" s="16"/>
      <c r="R290" s="16"/>
      <c r="S290" s="16"/>
      <c r="T290" s="16"/>
      <c r="U290" s="16"/>
      <c r="V290" s="16"/>
      <c r="W290" s="16"/>
      <c r="X290" s="16"/>
      <c r="Y290" s="16"/>
    </row>
    <row r="291" customFormat="false" ht="12" hidden="false" customHeight="true" outlineLevel="0" collapsed="false">
      <c r="B291" s="98" t="str">
        <f aca="false">IF( ISBLANK('03.Muestra'!$C14),"",'03.Muestra'!$C14)</f>
        <v>Mapa Sanitario</v>
      </c>
      <c r="C291" s="98" t="str">
        <f aca="false">IF( ISBLANK('03.Muestra'!$E14),"",'03.Muestra'!$E14)</f>
        <v>https://www3.gobiernodecanarias.org/sanidad/scs/mapa.jsp?idDocument=f1272534-b1e0-11e0-8086-e35e241032d3&amp;idCarpeta=75cf3520-ab2b-11dd-970d-d73a0633ac17</v>
      </c>
      <c r="D291" s="99" t="s">
        <v>138</v>
      </c>
      <c r="E291" s="73" t="str">
        <f aca="false">IF(D291&lt;&gt;"",IF(AND(B291&lt;&gt;"",C291&lt;&gt;""),"","ERR"),"")</f>
        <v/>
      </c>
      <c r="F291" s="16"/>
      <c r="G291" s="16"/>
      <c r="H291" s="16"/>
      <c r="I291" s="16"/>
      <c r="J291" s="16"/>
      <c r="K291" s="16"/>
      <c r="L291" s="16"/>
      <c r="M291" s="16"/>
      <c r="N291" s="16"/>
      <c r="O291" s="16"/>
      <c r="P291" s="16"/>
      <c r="Q291" s="16"/>
      <c r="R291" s="16"/>
      <c r="S291" s="16"/>
      <c r="T291" s="16"/>
      <c r="U291" s="16"/>
      <c r="V291" s="16"/>
      <c r="W291" s="16"/>
      <c r="X291" s="16"/>
      <c r="Y291" s="16"/>
    </row>
    <row r="292" customFormat="false" ht="12" hidden="false" customHeight="true" outlineLevel="0" collapsed="false">
      <c r="B292" s="98" t="str">
        <f aca="false">IF( ISBLANK('03.Muestra'!$C15),"",'03.Muestra'!$C15)</f>
        <v>gaptfformacion</v>
      </c>
      <c r="C292" s="98" t="str">
        <f aca="false">IF( ISBLANK('03.Muestra'!$E15),"",'03.Muestra'!$E15)</f>
        <v>https://www3.gobiernodecanarias.org/scs/gaptfformacion/</v>
      </c>
      <c r="D292" s="99" t="s">
        <v>138</v>
      </c>
      <c r="E292" s="73" t="str">
        <f aca="false">IF(D292&lt;&gt;"",IF(AND(B292&lt;&gt;"",C292&lt;&gt;""),"","ERR"),"")</f>
        <v/>
      </c>
      <c r="F292" s="16"/>
      <c r="G292" s="16"/>
      <c r="H292" s="16"/>
      <c r="I292" s="16"/>
      <c r="J292" s="16"/>
      <c r="K292" s="16"/>
      <c r="L292" s="16"/>
      <c r="M292" s="16"/>
      <c r="N292" s="16"/>
      <c r="O292" s="16"/>
      <c r="P292" s="16"/>
      <c r="Q292" s="16"/>
      <c r="R292" s="16"/>
      <c r="S292" s="16"/>
      <c r="T292" s="16"/>
      <c r="U292" s="16"/>
      <c r="V292" s="16"/>
      <c r="W292" s="16"/>
      <c r="X292" s="16"/>
      <c r="Y292" s="16"/>
    </row>
    <row r="293" customFormat="false" ht="12" hidden="false" customHeight="true" outlineLevel="0" collapsed="false">
      <c r="B293" s="98" t="str">
        <f aca="false">IF( ISBLANK('03.Muestra'!$C16),"",'03.Muestra'!$C16)</f>
        <v>Tarjeta Sanitaria</v>
      </c>
      <c r="C293" s="98" t="str">
        <f aca="false">IF( ISBLANK('03.Muestra'!$E16),"",'03.Muestra'!$E16)</f>
        <v>https://www3.gobiernodecanarias.org/sanidad/scs/contenidoGenerico.jsp?idDocument=9090ca1f-a9bb-11de-ae50-15aa3b9230b7&amp;idCarpeta=ae273cd1-b385-11e9-82f7-8d5cff9227e6</v>
      </c>
      <c r="D293" s="99" t="s">
        <v>138</v>
      </c>
      <c r="E293" s="73" t="str">
        <f aca="false">IF(D293&lt;&gt;"",IF(AND(B293&lt;&gt;"",C293&lt;&gt;""),"","ERR"),"")</f>
        <v/>
      </c>
      <c r="F293" s="16"/>
      <c r="G293" s="16"/>
      <c r="H293" s="16"/>
      <c r="I293" s="16"/>
      <c r="J293" s="16"/>
      <c r="K293" s="16"/>
      <c r="L293" s="16"/>
      <c r="M293" s="16"/>
      <c r="N293" s="16"/>
      <c r="O293" s="16"/>
      <c r="P293" s="16"/>
      <c r="Q293" s="16"/>
      <c r="R293" s="16"/>
      <c r="S293" s="16"/>
      <c r="T293" s="16"/>
      <c r="U293" s="16"/>
      <c r="V293" s="16"/>
      <c r="W293" s="16"/>
      <c r="X293" s="16"/>
      <c r="Y293" s="16"/>
    </row>
    <row r="294" customFormat="false" ht="12" hidden="false" customHeight="true" outlineLevel="0" collapsed="false">
      <c r="B294" s="98" t="str">
        <f aca="false">IF( ISBLANK('03.Muestra'!$C17),"",'03.Muestra'!$C17)</f>
        <v>Mapa Playas</v>
      </c>
      <c r="C294" s="98" t="str">
        <f aca="false">IF( ISBLANK('03.Muestra'!$E17),"",'03.Muestra'!$E17)</f>
        <v>https://www3.gobiernodecanarias.org/sanidad/scs/mapa.jsp?idDocument=0200b78a-a2fa-11e0-9610-f1717f4d08a3&amp;idCarpeta=75cf3520-ab2b-11dd-970d-d73a0633ac17</v>
      </c>
      <c r="D294" s="99" t="s">
        <v>138</v>
      </c>
      <c r="E294" s="73" t="str">
        <f aca="false">IF(D294&lt;&gt;"",IF(AND(B294&lt;&gt;"",C294&lt;&gt;""),"","ERR"),"")</f>
        <v/>
      </c>
      <c r="F294" s="16"/>
      <c r="G294" s="16"/>
      <c r="H294" s="16"/>
      <c r="I294" s="16"/>
      <c r="J294" s="16"/>
      <c r="K294" s="16"/>
      <c r="L294" s="16"/>
      <c r="M294" s="16"/>
      <c r="N294" s="16"/>
      <c r="O294" s="16"/>
      <c r="P294" s="16"/>
      <c r="Q294" s="16"/>
      <c r="R294" s="16"/>
      <c r="S294" s="16"/>
      <c r="T294" s="16"/>
      <c r="U294" s="16"/>
      <c r="V294" s="16"/>
      <c r="W294" s="16"/>
      <c r="X294" s="16"/>
      <c r="Y294" s="16"/>
    </row>
    <row r="295" customFormat="false" ht="12" hidden="false" customHeight="true" outlineLevel="0" collapsed="false">
      <c r="B295" s="98" t="str">
        <f aca="false">IF( ISBLANK('03.Muestra'!$C18),"",'03.Muestra'!$C18)</f>
        <v/>
      </c>
      <c r="C295" s="98" t="str">
        <f aca="false">IF( ISBLANK('03.Muestra'!$E18),"",'03.Muestra'!$E18)</f>
        <v/>
      </c>
      <c r="D295" s="99" t="str">
        <f aca="false">IF(AND(B295&lt;&gt;"",C295&lt;&gt;""),"N/T","")</f>
        <v/>
      </c>
      <c r="E295" s="73" t="str">
        <f aca="false">IF(D295&lt;&gt;"",IF(AND(B295&lt;&gt;"",C295&lt;&gt;""),"","ERR"),"")</f>
        <v/>
      </c>
      <c r="F295" s="16"/>
      <c r="G295" s="16"/>
      <c r="H295" s="16"/>
      <c r="I295" s="16"/>
      <c r="J295" s="16"/>
      <c r="K295" s="16"/>
      <c r="L295" s="16"/>
      <c r="M295" s="16"/>
      <c r="N295" s="16"/>
      <c r="O295" s="16"/>
      <c r="P295" s="16"/>
      <c r="Q295" s="16"/>
      <c r="R295" s="16"/>
      <c r="S295" s="16"/>
      <c r="T295" s="16"/>
      <c r="U295" s="16"/>
      <c r="V295" s="16"/>
      <c r="W295" s="16"/>
      <c r="X295" s="16"/>
      <c r="Y295" s="16"/>
    </row>
    <row r="296" customFormat="false" ht="12" hidden="false" customHeight="true" outlineLevel="0" collapsed="false">
      <c r="B296" s="98" t="str">
        <f aca="false">IF( ISBLANK('03.Muestra'!$C19),"",'03.Muestra'!$C19)</f>
        <v/>
      </c>
      <c r="C296" s="98" t="str">
        <f aca="false">IF( ISBLANK('03.Muestra'!$E19),"",'03.Muestra'!$E19)</f>
        <v/>
      </c>
      <c r="D296" s="99" t="str">
        <f aca="false">IF(AND(B296&lt;&gt;"",C296&lt;&gt;""),"N/T","")</f>
        <v/>
      </c>
      <c r="E296" s="73" t="str">
        <f aca="false">IF(D296&lt;&gt;"",IF(AND(B296&lt;&gt;"",C296&lt;&gt;""),"","ERR"),"")</f>
        <v/>
      </c>
      <c r="F296" s="16"/>
      <c r="G296" s="16"/>
      <c r="H296" s="16"/>
      <c r="I296" s="16"/>
      <c r="J296" s="16"/>
      <c r="K296" s="16"/>
      <c r="L296" s="16"/>
      <c r="M296" s="16"/>
      <c r="N296" s="16"/>
      <c r="O296" s="16"/>
      <c r="P296" s="16"/>
      <c r="Q296" s="16"/>
      <c r="R296" s="16"/>
      <c r="S296" s="16"/>
      <c r="T296" s="16"/>
      <c r="U296" s="16"/>
      <c r="V296" s="16"/>
      <c r="W296" s="16"/>
      <c r="X296" s="16"/>
      <c r="Y296" s="16"/>
    </row>
    <row r="297" customFormat="false" ht="12" hidden="false" customHeight="true" outlineLevel="0" collapsed="false">
      <c r="B297" s="98" t="str">
        <f aca="false">IF( ISBLANK('03.Muestra'!$C20),"",'03.Muestra'!$C20)</f>
        <v/>
      </c>
      <c r="C297" s="98" t="str">
        <f aca="false">IF( ISBLANK('03.Muestra'!$E20),"",'03.Muestra'!$E20)</f>
        <v/>
      </c>
      <c r="D297" s="99" t="str">
        <f aca="false">IF(AND(B297&lt;&gt;"",C297&lt;&gt;""),"N/T","")</f>
        <v/>
      </c>
      <c r="E297" s="73" t="str">
        <f aca="false">IF(D297&lt;&gt;"",IF(AND(B297&lt;&gt;"",C297&lt;&gt;""),"","ERR"),"")</f>
        <v/>
      </c>
      <c r="F297" s="16"/>
      <c r="G297" s="16"/>
      <c r="H297" s="16"/>
      <c r="I297" s="16"/>
      <c r="J297" s="16"/>
      <c r="K297" s="16"/>
      <c r="L297" s="16"/>
      <c r="M297" s="0"/>
      <c r="N297" s="0"/>
      <c r="O297" s="0"/>
      <c r="P297" s="0"/>
      <c r="Q297" s="16"/>
      <c r="R297" s="16"/>
      <c r="S297" s="16"/>
      <c r="T297" s="16"/>
      <c r="U297" s="16"/>
      <c r="V297" s="16"/>
      <c r="W297" s="16"/>
      <c r="X297" s="16"/>
      <c r="Y297" s="16"/>
    </row>
    <row r="298" customFormat="false" ht="12" hidden="false" customHeight="true" outlineLevel="0" collapsed="false">
      <c r="B298" s="98" t="str">
        <f aca="false">IF( ISBLANK('03.Muestra'!$C21),"",'03.Muestra'!$C21)</f>
        <v/>
      </c>
      <c r="C298" s="98" t="str">
        <f aca="false">IF( ISBLANK('03.Muestra'!$E21),"",'03.Muestra'!$E21)</f>
        <v/>
      </c>
      <c r="D298" s="99" t="str">
        <f aca="false">IF(AND(B298&lt;&gt;"",C298&lt;&gt;""),"N/T","")</f>
        <v/>
      </c>
      <c r="E298" s="73" t="str">
        <f aca="false">IF(D298&lt;&gt;"",IF(AND(B298&lt;&gt;"",C298&lt;&gt;""),"","ERR"),"")</f>
        <v/>
      </c>
      <c r="F298" s="16"/>
      <c r="G298" s="16"/>
      <c r="H298" s="16"/>
      <c r="I298" s="16"/>
      <c r="J298" s="16"/>
      <c r="K298" s="16"/>
      <c r="L298" s="16"/>
      <c r="M298" s="0"/>
      <c r="N298" s="0"/>
      <c r="O298" s="0"/>
      <c r="P298" s="0"/>
      <c r="Q298" s="16"/>
      <c r="R298" s="16"/>
      <c r="S298" s="16"/>
      <c r="T298" s="16"/>
      <c r="U298" s="16"/>
      <c r="V298" s="16"/>
      <c r="W298" s="16"/>
      <c r="X298" s="16"/>
      <c r="Y298" s="16"/>
    </row>
    <row r="299" customFormat="false" ht="12" hidden="false" customHeight="true" outlineLevel="0" collapsed="false">
      <c r="B299" s="98" t="str">
        <f aca="false">IF( ISBLANK('03.Muestra'!$C22),"",'03.Muestra'!$C22)</f>
        <v/>
      </c>
      <c r="C299" s="98" t="str">
        <f aca="false">IF( ISBLANK('03.Muestra'!$E22),"",'03.Muestra'!$E22)</f>
        <v/>
      </c>
      <c r="D299" s="99" t="str">
        <f aca="false">IF(AND(B299&lt;&gt;"",C299&lt;&gt;""),"N/T","")</f>
        <v/>
      </c>
      <c r="E299" s="73" t="str">
        <f aca="false">IF(D299&lt;&gt;"",IF(AND(B299&lt;&gt;"",C299&lt;&gt;""),"","ERR"),"")</f>
        <v/>
      </c>
      <c r="F299" s="16"/>
      <c r="G299" s="16"/>
      <c r="H299" s="16"/>
      <c r="I299" s="16"/>
      <c r="J299" s="16"/>
      <c r="K299" s="16"/>
      <c r="L299" s="16"/>
      <c r="M299" s="0"/>
      <c r="N299" s="0"/>
      <c r="O299" s="0"/>
      <c r="P299" s="0"/>
      <c r="Q299" s="16"/>
      <c r="R299" s="16"/>
      <c r="S299" s="16"/>
      <c r="T299" s="16"/>
      <c r="U299" s="16"/>
      <c r="V299" s="16"/>
      <c r="W299" s="16"/>
      <c r="X299" s="16"/>
      <c r="Y299" s="16"/>
    </row>
    <row r="300" customFormat="false" ht="12" hidden="false" customHeight="true" outlineLevel="0" collapsed="false">
      <c r="B300" s="98" t="str">
        <f aca="false">IF( ISBLANK('03.Muestra'!$C23),"",'03.Muestra'!$C23)</f>
        <v/>
      </c>
      <c r="C300" s="98" t="str">
        <f aca="false">IF( ISBLANK('03.Muestra'!$E23),"",'03.Muestra'!$E23)</f>
        <v/>
      </c>
      <c r="D300" s="99" t="str">
        <f aca="false">IF(AND(B300&lt;&gt;"",C300&lt;&gt;""),"N/T","")</f>
        <v/>
      </c>
      <c r="E300" s="73" t="str">
        <f aca="false">IF(D300&lt;&gt;"",IF(AND(B300&lt;&gt;"",C300&lt;&gt;""),"","ERR"),"")</f>
        <v/>
      </c>
      <c r="F300" s="16"/>
      <c r="G300" s="16"/>
      <c r="H300" s="16"/>
      <c r="I300" s="16"/>
      <c r="J300" s="16"/>
      <c r="K300" s="16"/>
      <c r="L300" s="16"/>
      <c r="M300" s="0"/>
      <c r="N300" s="0"/>
      <c r="O300" s="0"/>
      <c r="P300" s="0"/>
      <c r="Q300" s="16"/>
      <c r="R300" s="16"/>
      <c r="S300" s="16"/>
      <c r="T300" s="16"/>
      <c r="U300" s="16"/>
      <c r="V300" s="16"/>
      <c r="W300" s="16"/>
      <c r="X300" s="16"/>
      <c r="Y300" s="16"/>
    </row>
    <row r="301" customFormat="false" ht="12" hidden="false" customHeight="true" outlineLevel="0" collapsed="false">
      <c r="B301" s="98" t="str">
        <f aca="false">IF( ISBLANK('03.Muestra'!$C24),"",'03.Muestra'!$C24)</f>
        <v/>
      </c>
      <c r="C301" s="98" t="str">
        <f aca="false">IF( ISBLANK('03.Muestra'!$E24),"",'03.Muestra'!$E24)</f>
        <v/>
      </c>
      <c r="D301" s="99" t="str">
        <f aca="false">IF(AND(B301&lt;&gt;"",C301&lt;&gt;""),"N/T","")</f>
        <v/>
      </c>
      <c r="E301" s="73" t="str">
        <f aca="false">IF(D301&lt;&gt;"",IF(AND(B301&lt;&gt;"",C301&lt;&gt;""),"","ERR"),"")</f>
        <v/>
      </c>
      <c r="F301" s="16"/>
      <c r="G301" s="16"/>
      <c r="H301" s="16"/>
      <c r="I301" s="16"/>
      <c r="J301" s="16"/>
      <c r="K301" s="16"/>
      <c r="L301" s="16"/>
      <c r="M301" s="0"/>
      <c r="N301" s="0"/>
      <c r="O301" s="0"/>
      <c r="P301" s="0"/>
      <c r="Q301" s="16"/>
      <c r="R301" s="16"/>
      <c r="S301" s="16"/>
      <c r="T301" s="16"/>
      <c r="U301" s="16"/>
      <c r="V301" s="16"/>
      <c r="W301" s="16"/>
      <c r="X301" s="16"/>
      <c r="Y301" s="16"/>
    </row>
    <row r="302" customFormat="false" ht="12" hidden="false" customHeight="true" outlineLevel="0" collapsed="false">
      <c r="B302" s="98" t="str">
        <f aca="false">IF( ISBLANK('03.Muestra'!$C25),"",'03.Muestra'!$C25)</f>
        <v/>
      </c>
      <c r="C302" s="98" t="str">
        <f aca="false">IF( ISBLANK('03.Muestra'!$E25),"",'03.Muestra'!$E25)</f>
        <v/>
      </c>
      <c r="D302" s="99" t="str">
        <f aca="false">IF(AND(B302&lt;&gt;"",C302&lt;&gt;""),"N/T","")</f>
        <v/>
      </c>
      <c r="E302" s="73" t="str">
        <f aca="false">IF(D302&lt;&gt;"",IF(AND(B302&lt;&gt;"",C302&lt;&gt;""),"","ERR"),"")</f>
        <v/>
      </c>
      <c r="F302" s="16"/>
      <c r="G302" s="16"/>
      <c r="H302" s="16"/>
      <c r="I302" s="16"/>
      <c r="J302" s="16"/>
      <c r="K302" s="16"/>
      <c r="L302" s="16"/>
      <c r="M302" s="0"/>
      <c r="N302" s="0"/>
      <c r="O302" s="0"/>
      <c r="P302" s="0"/>
      <c r="Q302" s="16"/>
      <c r="R302" s="16"/>
      <c r="S302" s="16"/>
      <c r="T302" s="16"/>
      <c r="U302" s="16"/>
      <c r="V302" s="16"/>
      <c r="W302" s="16"/>
      <c r="X302" s="16"/>
      <c r="Y302" s="16"/>
    </row>
    <row r="303" customFormat="false" ht="12" hidden="false" customHeight="true" outlineLevel="0" collapsed="false">
      <c r="B303" s="98" t="str">
        <f aca="false">IF( ISBLANK('03.Muestra'!$C26),"",'03.Muestra'!$C26)</f>
        <v/>
      </c>
      <c r="C303" s="98" t="str">
        <f aca="false">IF( ISBLANK('03.Muestra'!$E26),"",'03.Muestra'!$E26)</f>
        <v/>
      </c>
      <c r="D303" s="99" t="str">
        <f aca="false">IF(AND(B303&lt;&gt;"",C303&lt;&gt;""),"N/T","")</f>
        <v/>
      </c>
      <c r="E303" s="73" t="str">
        <f aca="false">IF(D303&lt;&gt;"",IF(AND(B303&lt;&gt;"",C303&lt;&gt;""),"","ERR"),"")</f>
        <v/>
      </c>
      <c r="F303" s="16"/>
      <c r="G303" s="16"/>
      <c r="H303" s="16"/>
      <c r="I303" s="16"/>
      <c r="J303" s="16"/>
      <c r="K303" s="16"/>
      <c r="L303" s="16"/>
      <c r="M303" s="0"/>
      <c r="N303" s="0"/>
      <c r="O303" s="0"/>
      <c r="P303" s="0"/>
      <c r="Q303" s="16"/>
      <c r="R303" s="16"/>
      <c r="S303" s="16"/>
      <c r="T303" s="16"/>
      <c r="U303" s="16"/>
      <c r="V303" s="16"/>
      <c r="W303" s="16"/>
      <c r="X303" s="16"/>
      <c r="Y303" s="16"/>
    </row>
    <row r="304" customFormat="false" ht="12" hidden="false" customHeight="true" outlineLevel="0" collapsed="false">
      <c r="B304" s="98" t="str">
        <f aca="false">IF( ISBLANK('03.Muestra'!$C27),"",'03.Muestra'!$C27)</f>
        <v/>
      </c>
      <c r="C304" s="98" t="str">
        <f aca="false">IF( ISBLANK('03.Muestra'!$E27),"",'03.Muestra'!$E27)</f>
        <v/>
      </c>
      <c r="D304" s="99" t="str">
        <f aca="false">IF(AND(B304&lt;&gt;"",C304&lt;&gt;""),"N/T","")</f>
        <v/>
      </c>
      <c r="E304" s="73" t="str">
        <f aca="false">IF(D304&lt;&gt;"",IF(AND(B304&lt;&gt;"",C304&lt;&gt;""),"","ERR"),"")</f>
        <v/>
      </c>
      <c r="F304" s="16"/>
      <c r="G304" s="16"/>
      <c r="H304" s="16"/>
      <c r="I304" s="16"/>
      <c r="J304" s="16"/>
      <c r="K304" s="16"/>
      <c r="L304" s="16"/>
      <c r="M304" s="0"/>
      <c r="N304" s="0"/>
      <c r="O304" s="0"/>
      <c r="P304" s="0"/>
      <c r="Q304" s="16"/>
      <c r="R304" s="16"/>
      <c r="S304" s="16"/>
      <c r="T304" s="16"/>
      <c r="U304" s="16"/>
      <c r="V304" s="16"/>
      <c r="W304" s="16"/>
      <c r="X304" s="16"/>
      <c r="Y304" s="16"/>
    </row>
    <row r="305" customFormat="false" ht="12" hidden="false" customHeight="true" outlineLevel="0" collapsed="false">
      <c r="B305" s="98" t="str">
        <f aca="false">IF( ISBLANK('03.Muestra'!$C28),"",'03.Muestra'!$C28)</f>
        <v/>
      </c>
      <c r="C305" s="98" t="str">
        <f aca="false">IF( ISBLANK('03.Muestra'!$E28),"",'03.Muestra'!$E28)</f>
        <v/>
      </c>
      <c r="D305" s="99" t="str">
        <f aca="false">IF(AND(B305&lt;&gt;"",C305&lt;&gt;""),"N/T","")</f>
        <v/>
      </c>
      <c r="E305" s="73" t="str">
        <f aca="false">IF(D305&lt;&gt;"",IF(AND(B305&lt;&gt;"",C305&lt;&gt;""),"","ERR"),"")</f>
        <v/>
      </c>
      <c r="F305" s="16"/>
      <c r="G305" s="16"/>
      <c r="H305" s="16"/>
      <c r="I305" s="16"/>
      <c r="J305" s="16"/>
      <c r="K305" s="16"/>
      <c r="L305" s="16"/>
      <c r="M305" s="0"/>
      <c r="N305" s="0"/>
      <c r="O305" s="0"/>
      <c r="P305" s="0"/>
      <c r="Q305" s="16"/>
      <c r="R305" s="16"/>
      <c r="S305" s="16"/>
      <c r="T305" s="16"/>
      <c r="U305" s="16"/>
      <c r="V305" s="16"/>
      <c r="W305" s="16"/>
      <c r="X305" s="16"/>
      <c r="Y305" s="16"/>
    </row>
    <row r="306" customFormat="false" ht="12" hidden="false" customHeight="true" outlineLevel="0" collapsed="false">
      <c r="B306" s="98" t="str">
        <f aca="false">IF( ISBLANK('03.Muestra'!$C29),"",'03.Muestra'!$C29)</f>
        <v/>
      </c>
      <c r="C306" s="98" t="str">
        <f aca="false">IF( ISBLANK('03.Muestra'!$E29),"",'03.Muestra'!$E29)</f>
        <v/>
      </c>
      <c r="D306" s="99" t="str">
        <f aca="false">IF(AND(B306&lt;&gt;"",C306&lt;&gt;""),"N/T","")</f>
        <v/>
      </c>
      <c r="E306" s="73" t="str">
        <f aca="false">IF(D306&lt;&gt;"",IF(AND(B306&lt;&gt;"",C306&lt;&gt;""),"","ERR"),"")</f>
        <v/>
      </c>
      <c r="F306" s="16"/>
      <c r="G306" s="16"/>
      <c r="H306" s="16"/>
      <c r="I306" s="16"/>
      <c r="J306" s="16"/>
      <c r="K306" s="16"/>
      <c r="L306" s="16"/>
      <c r="M306" s="0"/>
      <c r="N306" s="0"/>
      <c r="O306" s="0"/>
      <c r="P306" s="0"/>
      <c r="Q306" s="16"/>
      <c r="R306" s="16"/>
      <c r="S306" s="16"/>
      <c r="T306" s="16"/>
      <c r="U306" s="16"/>
      <c r="V306" s="16"/>
      <c r="W306" s="16"/>
      <c r="X306" s="16"/>
      <c r="Y306" s="16"/>
    </row>
    <row r="307" customFormat="false" ht="12" hidden="false" customHeight="true" outlineLevel="0" collapsed="false">
      <c r="B307" s="98" t="str">
        <f aca="false">IF( ISBLANK('03.Muestra'!$C30),"",'03.Muestra'!$C30)</f>
        <v/>
      </c>
      <c r="C307" s="98" t="str">
        <f aca="false">IF( ISBLANK('03.Muestra'!$E30),"",'03.Muestra'!$E30)</f>
        <v/>
      </c>
      <c r="D307" s="99" t="str">
        <f aca="false">IF(AND(B307&lt;&gt;"",C307&lt;&gt;""),"N/T","")</f>
        <v/>
      </c>
      <c r="E307" s="73" t="str">
        <f aca="false">IF(D307&lt;&gt;"",IF(AND(B307&lt;&gt;"",C307&lt;&gt;""),"","ERR"),"")</f>
        <v/>
      </c>
      <c r="F307" s="16"/>
      <c r="G307" s="16"/>
      <c r="H307" s="16"/>
      <c r="I307" s="16"/>
      <c r="J307" s="16"/>
      <c r="K307" s="16"/>
      <c r="L307" s="16"/>
      <c r="M307" s="0"/>
      <c r="N307" s="0"/>
      <c r="O307" s="0"/>
      <c r="P307" s="0"/>
      <c r="Q307" s="16"/>
      <c r="R307" s="16"/>
      <c r="S307" s="16"/>
      <c r="T307" s="16"/>
      <c r="U307" s="16"/>
      <c r="V307" s="16"/>
      <c r="W307" s="16"/>
      <c r="X307" s="16"/>
      <c r="Y307" s="16"/>
    </row>
    <row r="308" customFormat="false" ht="12" hidden="false" customHeight="true" outlineLevel="0" collapsed="false">
      <c r="B308" s="98" t="str">
        <f aca="false">IF( ISBLANK('03.Muestra'!$C31),"",'03.Muestra'!$C31)</f>
        <v/>
      </c>
      <c r="C308" s="98" t="str">
        <f aca="false">IF( ISBLANK('03.Muestra'!$E31),"",'03.Muestra'!$E31)</f>
        <v/>
      </c>
      <c r="D308" s="99" t="str">
        <f aca="false">IF(AND(B308&lt;&gt;"",C308&lt;&gt;""),"N/T","")</f>
        <v/>
      </c>
      <c r="E308" s="73" t="str">
        <f aca="false">IF(D308&lt;&gt;"",IF(AND(B308&lt;&gt;"",C308&lt;&gt;""),"","ERR"),"")</f>
        <v/>
      </c>
      <c r="F308" s="16"/>
      <c r="G308" s="16"/>
      <c r="H308" s="16"/>
      <c r="I308" s="16"/>
      <c r="J308" s="16"/>
      <c r="K308" s="16"/>
      <c r="L308" s="16"/>
      <c r="M308" s="16"/>
      <c r="N308" s="16"/>
      <c r="O308" s="16"/>
      <c r="P308" s="16"/>
      <c r="Q308" s="16"/>
      <c r="R308" s="16"/>
      <c r="S308" s="16"/>
      <c r="T308" s="16"/>
      <c r="U308" s="16"/>
      <c r="V308" s="16"/>
      <c r="W308" s="16"/>
      <c r="X308" s="16"/>
      <c r="Y308" s="16"/>
    </row>
    <row r="309" customFormat="false" ht="12" hidden="false" customHeight="true" outlineLevel="0" collapsed="false">
      <c r="B309" s="98" t="str">
        <f aca="false">IF( ISBLANK('03.Muestra'!$C32),"",'03.Muestra'!$C32)</f>
        <v/>
      </c>
      <c r="C309" s="98" t="str">
        <f aca="false">IF( ISBLANK('03.Muestra'!$E32),"",'03.Muestra'!$E32)</f>
        <v/>
      </c>
      <c r="D309" s="99" t="str">
        <f aca="false">IF(AND(B309&lt;&gt;"",C309&lt;&gt;""),"N/T","")</f>
        <v/>
      </c>
      <c r="E309" s="73" t="str">
        <f aca="false">IF(D309&lt;&gt;"",IF(AND(B309&lt;&gt;"",C309&lt;&gt;""),"","ERR"),"")</f>
        <v/>
      </c>
      <c r="F309" s="16"/>
      <c r="G309" s="16"/>
      <c r="H309" s="16"/>
      <c r="I309" s="16"/>
      <c r="J309" s="16"/>
      <c r="K309" s="16"/>
      <c r="L309" s="16"/>
      <c r="M309" s="16"/>
      <c r="N309" s="16"/>
      <c r="O309" s="16"/>
      <c r="P309" s="16"/>
      <c r="Q309" s="16"/>
      <c r="R309" s="16"/>
      <c r="S309" s="16"/>
      <c r="T309" s="16"/>
      <c r="U309" s="16"/>
      <c r="V309" s="16"/>
      <c r="W309" s="16"/>
      <c r="X309" s="16"/>
      <c r="Y309" s="16"/>
    </row>
    <row r="310" customFormat="false" ht="12" hidden="false" customHeight="true" outlineLevel="0" collapsed="false">
      <c r="B310" s="98" t="str">
        <f aca="false">IF( ISBLANK('03.Muestra'!$C33),"",'03.Muestra'!$C33)</f>
        <v/>
      </c>
      <c r="C310" s="98" t="str">
        <f aca="false">IF( ISBLANK('03.Muestra'!$E33),"",'03.Muestra'!$E33)</f>
        <v/>
      </c>
      <c r="D310" s="99" t="str">
        <f aca="false">IF(AND(B310&lt;&gt;"",C310&lt;&gt;""),"N/T","")</f>
        <v/>
      </c>
      <c r="E310" s="73" t="str">
        <f aca="false">IF(D310&lt;&gt;"",IF(AND(B310&lt;&gt;"",C310&lt;&gt;""),"","ERR"),"")</f>
        <v/>
      </c>
      <c r="F310" s="16"/>
      <c r="G310" s="16"/>
      <c r="H310" s="16"/>
      <c r="I310" s="16"/>
      <c r="J310" s="16"/>
      <c r="K310" s="16"/>
      <c r="L310" s="16"/>
      <c r="M310" s="16"/>
      <c r="N310" s="16"/>
      <c r="O310" s="16"/>
      <c r="P310" s="16"/>
      <c r="Q310" s="16"/>
      <c r="R310" s="16"/>
      <c r="S310" s="16"/>
      <c r="T310" s="16"/>
      <c r="U310" s="16"/>
      <c r="V310" s="16"/>
      <c r="W310" s="16"/>
      <c r="X310" s="16"/>
      <c r="Y310" s="16"/>
    </row>
    <row r="311" customFormat="false" ht="12" hidden="false" customHeight="true" outlineLevel="0" collapsed="false">
      <c r="B311" s="98" t="str">
        <f aca="false">IF( ISBLANK('03.Muestra'!$C34),"",'03.Muestra'!$C34)</f>
        <v/>
      </c>
      <c r="C311" s="98" t="str">
        <f aca="false">IF( ISBLANK('03.Muestra'!$E34),"",'03.Muestra'!$E34)</f>
        <v/>
      </c>
      <c r="D311" s="99" t="str">
        <f aca="false">IF(AND(B311&lt;&gt;"",C311&lt;&gt;""),"N/T","")</f>
        <v/>
      </c>
      <c r="E311" s="73" t="str">
        <f aca="false">IF(D311&lt;&gt;"",IF(AND(B311&lt;&gt;"",C311&lt;&gt;""),"","ERR"),"")</f>
        <v/>
      </c>
      <c r="F311" s="16"/>
      <c r="G311" s="16"/>
      <c r="H311" s="16"/>
      <c r="I311" s="16"/>
      <c r="J311" s="16"/>
      <c r="K311" s="16"/>
      <c r="L311" s="16"/>
      <c r="M311" s="16"/>
      <c r="N311" s="16"/>
      <c r="O311" s="16"/>
      <c r="P311" s="16"/>
      <c r="Q311" s="16"/>
      <c r="R311" s="16"/>
      <c r="S311" s="16"/>
      <c r="T311" s="16"/>
      <c r="U311" s="16"/>
      <c r="V311" s="16"/>
      <c r="W311" s="16"/>
      <c r="X311" s="16"/>
      <c r="Y311" s="16"/>
    </row>
    <row r="312" customFormat="false" ht="12" hidden="false" customHeight="true" outlineLevel="0" collapsed="false">
      <c r="B312" s="98" t="str">
        <f aca="false">IF( ISBLANK('03.Muestra'!$C35),"",'03.Muestra'!$C35)</f>
        <v/>
      </c>
      <c r="C312" s="98" t="str">
        <f aca="false">IF( ISBLANK('03.Muestra'!$E35),"",'03.Muestra'!$E35)</f>
        <v/>
      </c>
      <c r="D312" s="99" t="str">
        <f aca="false">IF(AND(B312&lt;&gt;"",C312&lt;&gt;""),"N/T","")</f>
        <v/>
      </c>
      <c r="E312" s="73" t="str">
        <f aca="false">IF(D312&lt;&gt;"",IF(AND(B312&lt;&gt;"",C312&lt;&gt;""),"","ERR"),"")</f>
        <v/>
      </c>
      <c r="F312" s="0"/>
      <c r="G312" s="16"/>
      <c r="H312" s="16"/>
      <c r="I312" s="16"/>
      <c r="J312" s="16"/>
      <c r="K312" s="16"/>
      <c r="L312" s="16"/>
      <c r="M312" s="16"/>
      <c r="N312" s="16"/>
      <c r="O312" s="16"/>
      <c r="P312" s="16"/>
      <c r="Q312" s="16"/>
      <c r="R312" s="16"/>
      <c r="S312" s="16"/>
      <c r="T312" s="16"/>
      <c r="U312" s="16"/>
      <c r="V312" s="16"/>
      <c r="W312" s="16"/>
      <c r="X312" s="16"/>
      <c r="Y312" s="16"/>
    </row>
    <row r="313" customFormat="false" ht="12" hidden="false" customHeight="true" outlineLevel="0" collapsed="false">
      <c r="B313" s="98" t="str">
        <f aca="false">IF( ISBLANK('03.Muestra'!$C36),"",'03.Muestra'!$C36)</f>
        <v/>
      </c>
      <c r="C313" s="98" t="str">
        <f aca="false">IF( ISBLANK('03.Muestra'!$E36),"",'03.Muestra'!$E36)</f>
        <v/>
      </c>
      <c r="D313" s="99" t="str">
        <f aca="false">IF(AND(B313&lt;&gt;"",C313&lt;&gt;""),"N/T","")</f>
        <v/>
      </c>
      <c r="E313" s="73" t="str">
        <f aca="false">IF(D313&lt;&gt;"",IF(AND(B313&lt;&gt;"",C313&lt;&gt;""),"","ERR"),"")</f>
        <v/>
      </c>
      <c r="F313" s="111"/>
      <c r="G313" s="16"/>
      <c r="H313" s="16"/>
      <c r="I313" s="16"/>
      <c r="J313" s="16"/>
      <c r="K313" s="16"/>
      <c r="L313" s="16"/>
      <c r="M313" s="16"/>
      <c r="N313" s="16"/>
      <c r="O313" s="16"/>
      <c r="P313" s="16"/>
      <c r="Q313" s="16"/>
      <c r="R313" s="16"/>
      <c r="S313" s="16"/>
      <c r="T313" s="16"/>
      <c r="U313" s="16"/>
      <c r="V313" s="16"/>
      <c r="W313" s="16"/>
      <c r="X313" s="16"/>
      <c r="Y313" s="16"/>
    </row>
    <row r="314" customFormat="false" ht="12" hidden="false" customHeight="true" outlineLevel="0" collapsed="false">
      <c r="B314" s="98" t="str">
        <f aca="false">IF( ISBLANK('03.Muestra'!$C37),"",'03.Muestra'!$C37)</f>
        <v/>
      </c>
      <c r="C314" s="98" t="str">
        <f aca="false">IF( ISBLANK('03.Muestra'!$E37),"",'03.Muestra'!$E37)</f>
        <v/>
      </c>
      <c r="D314" s="99" t="str">
        <f aca="false">IF(AND(B314&lt;&gt;"",C314&lt;&gt;""),"N/T","")</f>
        <v/>
      </c>
      <c r="E314" s="73" t="str">
        <f aca="false">IF(D314&lt;&gt;"",IF(AND(B314&lt;&gt;"",C314&lt;&gt;""),"","ERR"),"")</f>
        <v/>
      </c>
      <c r="F314" s="111"/>
      <c r="G314" s="16"/>
      <c r="H314" s="16"/>
      <c r="I314" s="16"/>
      <c r="J314" s="16"/>
      <c r="K314" s="16"/>
      <c r="L314" s="16"/>
      <c r="M314" s="16"/>
      <c r="N314" s="16"/>
      <c r="O314" s="16"/>
      <c r="P314" s="16"/>
      <c r="Q314" s="16"/>
      <c r="R314" s="16"/>
      <c r="S314" s="16"/>
      <c r="T314" s="16"/>
      <c r="U314" s="16"/>
      <c r="V314" s="16"/>
      <c r="W314" s="16"/>
      <c r="X314" s="16"/>
      <c r="Y314" s="16"/>
    </row>
    <row r="315" customFormat="false" ht="12" hidden="false" customHeight="true" outlineLevel="0" collapsed="false">
      <c r="B315" s="98" t="str">
        <f aca="false">IF( ISBLANK('03.Muestra'!$C38),"",'03.Muestra'!$C38)</f>
        <v/>
      </c>
      <c r="C315" s="98" t="str">
        <f aca="false">IF( ISBLANK('03.Muestra'!$E38),"",'03.Muestra'!$E38)</f>
        <v/>
      </c>
      <c r="D315" s="99" t="str">
        <f aca="false">IF(AND(B315&lt;&gt;"",C315&lt;&gt;""),"N/T","")</f>
        <v/>
      </c>
      <c r="E315" s="73" t="str">
        <f aca="false">IF(D315&lt;&gt;"",IF(AND(B315&lt;&gt;"",C315&lt;&gt;""),"","ERR"),"")</f>
        <v/>
      </c>
      <c r="F315" s="111"/>
      <c r="G315" s="16"/>
      <c r="H315" s="16"/>
      <c r="I315" s="16"/>
      <c r="J315" s="16"/>
      <c r="K315" s="16"/>
      <c r="L315" s="16"/>
      <c r="M315" s="16"/>
      <c r="N315" s="16"/>
      <c r="O315" s="16"/>
      <c r="P315" s="16"/>
      <c r="Q315" s="16"/>
      <c r="R315" s="16"/>
      <c r="S315" s="16"/>
      <c r="T315" s="16"/>
      <c r="U315" s="16"/>
      <c r="V315" s="16"/>
      <c r="W315" s="16"/>
      <c r="X315" s="16"/>
      <c r="Y315" s="16"/>
    </row>
    <row r="316" customFormat="false" ht="12" hidden="false" customHeight="true" outlineLevel="0" collapsed="false">
      <c r="B316" s="98" t="str">
        <f aca="false">IF( ISBLANK('03.Muestra'!$C39),"",'03.Muestra'!$C39)</f>
        <v/>
      </c>
      <c r="C316" s="98" t="str">
        <f aca="false">IF( ISBLANK('03.Muestra'!$E39),"",'03.Muestra'!$E39)</f>
        <v/>
      </c>
      <c r="D316" s="99" t="str">
        <f aca="false">IF(AND(B316&lt;&gt;"",C316&lt;&gt;""),"N/T","")</f>
        <v/>
      </c>
      <c r="E316" s="73" t="str">
        <f aca="false">IF(D316&lt;&gt;"",IF(AND(B316&lt;&gt;"",C316&lt;&gt;""),"","ERR"),"")</f>
        <v/>
      </c>
      <c r="F316" s="111"/>
      <c r="G316" s="16"/>
      <c r="H316" s="16"/>
      <c r="I316" s="16"/>
      <c r="J316" s="16"/>
      <c r="K316" s="16"/>
      <c r="L316" s="16"/>
      <c r="M316" s="16"/>
      <c r="N316" s="16"/>
      <c r="O316" s="16"/>
      <c r="P316" s="16"/>
      <c r="Q316" s="16"/>
      <c r="R316" s="16"/>
      <c r="S316" s="16"/>
      <c r="T316" s="16"/>
      <c r="U316" s="16"/>
      <c r="V316" s="16"/>
      <c r="W316" s="16"/>
      <c r="X316" s="16"/>
      <c r="Y316" s="16"/>
    </row>
    <row r="317" customFormat="false" ht="12" hidden="false" customHeight="true" outlineLevel="0" collapsed="false">
      <c r="B317" s="98" t="str">
        <f aca="false">IF( ISBLANK('03.Muestra'!$C40),"",'03.Muestra'!$C40)</f>
        <v/>
      </c>
      <c r="C317" s="98" t="str">
        <f aca="false">IF( ISBLANK('03.Muestra'!$E40),"",'03.Muestra'!$E40)</f>
        <v/>
      </c>
      <c r="D317" s="99" t="str">
        <f aca="false">IF(AND(B317&lt;&gt;"",C317&lt;&gt;""),"N/T","")</f>
        <v/>
      </c>
      <c r="E317" s="73" t="str">
        <f aca="false">IF(D317&lt;&gt;"",IF(AND(B317&lt;&gt;"",C317&lt;&gt;""),"","ERR"),"")</f>
        <v/>
      </c>
      <c r="F317" s="111"/>
      <c r="G317" s="16"/>
      <c r="H317" s="16"/>
      <c r="I317" s="16"/>
      <c r="J317" s="16"/>
      <c r="K317" s="16"/>
      <c r="L317" s="16"/>
      <c r="M317" s="16"/>
      <c r="N317" s="16"/>
      <c r="O317" s="16"/>
      <c r="P317" s="16"/>
      <c r="Q317" s="16"/>
      <c r="R317" s="16"/>
      <c r="S317" s="16"/>
      <c r="T317" s="16"/>
      <c r="U317" s="16"/>
      <c r="V317" s="16"/>
      <c r="W317" s="16"/>
      <c r="X317" s="16"/>
      <c r="Y317" s="16"/>
    </row>
    <row r="318" customFormat="false" ht="12" hidden="false" customHeight="true" outlineLevel="0" collapsed="false">
      <c r="B318" s="98" t="str">
        <f aca="false">IF( ISBLANK('03.Muestra'!$C41),"",'03.Muestra'!$C41)</f>
        <v/>
      </c>
      <c r="C318" s="98" t="str">
        <f aca="false">IF( ISBLANK('03.Muestra'!$E41),"",'03.Muestra'!$E41)</f>
        <v/>
      </c>
      <c r="D318" s="99" t="str">
        <f aca="false">IF(AND(B318&lt;&gt;"",C318&lt;&gt;""),"N/T","")</f>
        <v/>
      </c>
      <c r="E318" s="73" t="str">
        <f aca="false">IF(D318&lt;&gt;"",IF(AND(B318&lt;&gt;"",C318&lt;&gt;""),"","ERR"),"")</f>
        <v/>
      </c>
      <c r="F318" s="111"/>
      <c r="G318" s="16"/>
      <c r="H318" s="16"/>
      <c r="I318" s="16"/>
      <c r="J318" s="16"/>
      <c r="K318" s="16"/>
      <c r="L318" s="16"/>
      <c r="M318" s="16"/>
      <c r="N318" s="16"/>
      <c r="O318" s="16"/>
      <c r="P318" s="16"/>
      <c r="Q318" s="16"/>
      <c r="R318" s="16"/>
      <c r="S318" s="16"/>
      <c r="T318" s="16"/>
      <c r="U318" s="16"/>
      <c r="V318" s="16"/>
      <c r="W318" s="16"/>
      <c r="X318" s="16"/>
      <c r="Y318" s="16"/>
    </row>
    <row r="319" customFormat="false" ht="12" hidden="false" customHeight="true" outlineLevel="0" collapsed="false">
      <c r="B319" s="98" t="str">
        <f aca="false">IF( ISBLANK('03.Muestra'!$C42),"",'03.Muestra'!$C42)</f>
        <v/>
      </c>
      <c r="C319" s="98" t="str">
        <f aca="false">IF( ISBLANK('03.Muestra'!$E42),"",'03.Muestra'!$E42)</f>
        <v/>
      </c>
      <c r="D319" s="99" t="str">
        <f aca="false">IF(AND(B319&lt;&gt;"",C319&lt;&gt;""),"N/T","")</f>
        <v/>
      </c>
      <c r="E319" s="73" t="str">
        <f aca="false">IF(D319&lt;&gt;"",IF(AND(B319&lt;&gt;"",C319&lt;&gt;""),"","ERR"),"")</f>
        <v/>
      </c>
      <c r="F319" s="16"/>
      <c r="G319" s="16"/>
      <c r="H319" s="16"/>
      <c r="I319" s="16"/>
      <c r="J319" s="16"/>
      <c r="K319" s="16"/>
      <c r="L319" s="16"/>
      <c r="M319" s="16"/>
      <c r="N319" s="16"/>
      <c r="O319" s="16"/>
      <c r="P319" s="16"/>
      <c r="Q319" s="16"/>
      <c r="R319" s="16"/>
      <c r="S319" s="16"/>
      <c r="T319" s="16"/>
      <c r="U319" s="16"/>
      <c r="V319" s="16"/>
      <c r="W319" s="16"/>
      <c r="X319" s="16"/>
      <c r="Y319" s="16"/>
    </row>
    <row r="320" customFormat="false" ht="12" hidden="false" customHeight="true" outlineLevel="0" collapsed="false">
      <c r="B320" s="16"/>
      <c r="C320" s="16"/>
      <c r="D320" s="73"/>
      <c r="E320" s="73" t="str">
        <f aca="false">IF(D320&lt;&gt;"",IF(AND(B320&lt;&gt;"",C320&lt;&gt;""),"","ERR"),"")</f>
        <v/>
      </c>
      <c r="F320" s="16"/>
      <c r="G320" s="16"/>
      <c r="H320" s="16"/>
      <c r="I320" s="16"/>
      <c r="J320" s="16"/>
      <c r="K320" s="16"/>
      <c r="L320" s="16"/>
      <c r="M320" s="16"/>
      <c r="N320" s="16"/>
      <c r="O320" s="16"/>
      <c r="P320" s="16"/>
      <c r="Q320" s="16"/>
      <c r="R320" s="16"/>
      <c r="S320" s="16"/>
      <c r="T320" s="16"/>
      <c r="U320" s="16"/>
      <c r="V320" s="16"/>
      <c r="W320" s="16"/>
      <c r="X320" s="16"/>
      <c r="Y320" s="16"/>
    </row>
    <row r="321" customFormat="false" ht="12" hidden="false" customHeight="true" outlineLevel="0" collapsed="false">
      <c r="B321" s="119"/>
      <c r="C321" s="16"/>
      <c r="D321" s="73"/>
      <c r="E321" s="94"/>
      <c r="F321" s="16"/>
      <c r="G321" s="16"/>
      <c r="H321" s="16"/>
      <c r="I321" s="16"/>
      <c r="J321" s="16"/>
      <c r="K321" s="16"/>
      <c r="L321" s="16"/>
      <c r="M321" s="16"/>
      <c r="N321" s="16"/>
      <c r="O321" s="16"/>
      <c r="P321" s="16"/>
      <c r="Q321" s="16"/>
      <c r="R321" s="16"/>
      <c r="S321" s="16"/>
      <c r="T321" s="16"/>
      <c r="U321" s="16"/>
      <c r="V321" s="16"/>
      <c r="W321" s="16"/>
      <c r="X321" s="16"/>
      <c r="Y321" s="16"/>
    </row>
    <row r="322" customFormat="false" ht="32.25" hidden="false" customHeight="true" outlineLevel="0" collapsed="false">
      <c r="B322" s="95" t="s">
        <v>137</v>
      </c>
      <c r="C322" s="96" t="s">
        <v>183</v>
      </c>
      <c r="D322" s="97" t="s">
        <v>147</v>
      </c>
      <c r="E322" s="110"/>
      <c r="F322" s="0"/>
      <c r="G322" s="0"/>
      <c r="H322" s="0"/>
      <c r="I322" s="0"/>
      <c r="J322" s="0"/>
      <c r="K322" s="16"/>
      <c r="L322" s="16"/>
      <c r="M322" s="16"/>
      <c r="N322" s="16"/>
      <c r="O322" s="16"/>
      <c r="P322" s="16"/>
      <c r="Q322" s="16"/>
      <c r="R322" s="16"/>
      <c r="S322" s="16"/>
      <c r="T322" s="16"/>
      <c r="U322" s="16"/>
      <c r="V322" s="16"/>
      <c r="W322" s="16"/>
      <c r="X322" s="16"/>
      <c r="Y322" s="16"/>
    </row>
    <row r="323" customFormat="false" ht="12" hidden="false" customHeight="true" outlineLevel="0" collapsed="false">
      <c r="B323" s="98" t="str">
        <f aca="false">IF( ISBLANK('03.Muestra'!$C8),"",'03.Muestra'!$C8)</f>
        <v>Servicio Canario de Salud</v>
      </c>
      <c r="C323" s="98" t="str">
        <f aca="false">IF( ISBLANK('03.Muestra'!$E8),"",'03.Muestra'!$E8)</f>
        <v>https://www3.gobiernodecanarias.org/sanidad/scs/</v>
      </c>
      <c r="D323" s="99" t="s">
        <v>138</v>
      </c>
      <c r="E323" s="73" t="str">
        <f aca="false">IF(D323&lt;&gt;"",IF(AND(B323&lt;&gt;"",C323&lt;&gt;""),"","ERR"),"")</f>
        <v/>
      </c>
      <c r="F323" s="100" t="str">
        <f aca="false" t="array" ref="F323:J323">TRANSPOSE('DATA - Oculta'!$U$9:$U$13)</f>
        <v>N/T</v>
      </c>
      <c r="G323" s="101" t="str">
        <v>N/D</v>
      </c>
      <c r="H323" s="102" t="str">
        <v>N/A</v>
      </c>
      <c r="I323" s="103" t="str">
        <v>Falla</v>
      </c>
      <c r="J323" s="104" t="str">
        <v>Pasa</v>
      </c>
      <c r="K323" s="105" t="s">
        <v>145</v>
      </c>
      <c r="L323" s="16"/>
      <c r="M323" s="16"/>
      <c r="N323" s="16"/>
      <c r="O323" s="16"/>
      <c r="P323" s="16"/>
      <c r="Q323" s="16"/>
      <c r="R323" s="16"/>
      <c r="S323" s="16"/>
      <c r="T323" s="16"/>
      <c r="U323" s="16"/>
      <c r="V323" s="16"/>
      <c r="W323" s="16"/>
      <c r="X323" s="16"/>
      <c r="Y323" s="16"/>
    </row>
    <row r="324" customFormat="false" ht="12" hidden="false" customHeight="true" outlineLevel="0" collapsed="false">
      <c r="B324" s="98" t="str">
        <f aca="false">IF( ISBLANK('03.Muestra'!$C9),"",'03.Muestra'!$C9)</f>
        <v>Profesionales</v>
      </c>
      <c r="C324" s="98" t="str">
        <f aca="false">IF( ISBLANK('03.Muestra'!$E9),"",'03.Muestra'!$E9)</f>
        <v>https://www3.gobiernodecanarias.org/sanidad/scs/tematica.jsp?idCarpeta=381a58ec-a15a-11e9-a502-d7333c007c29</v>
      </c>
      <c r="D324" s="99" t="s">
        <v>138</v>
      </c>
      <c r="E324" s="73" t="str">
        <f aca="false">IF(D324&lt;&gt;"",IF(AND(B324&lt;&gt;"",C324&lt;&gt;""),"","ERR"),"")</f>
        <v/>
      </c>
      <c r="F324" s="106" t="n">
        <f aca="true">COUNTIF($D323:INDIRECT("$D" &amp;  SUM(ROW()-1,'03.Muestra'!$D$45)-1),F323)</f>
        <v>0</v>
      </c>
      <c r="G324" s="106" t="n">
        <f aca="true">COUNTIF($D323:INDIRECT("$D" &amp;  SUM(ROW()-1,'03.Muestra'!$D$45)-1),G323)</f>
        <v>0</v>
      </c>
      <c r="H324" s="106" t="n">
        <f aca="true">COUNTIF($D323:INDIRECT("$D" &amp;  SUM(ROW()-1,'03.Muestra'!$D$45)-1),H323)</f>
        <v>2</v>
      </c>
      <c r="I324" s="106" t="n">
        <f aca="true">COUNTIF($D323:INDIRECT("$D" &amp;  SUM(ROW()-1,'03.Muestra'!$D$45)-1),I323)</f>
        <v>0</v>
      </c>
      <c r="J324" s="106" t="n">
        <f aca="true">COUNTIF($D323:INDIRECT("$D" &amp;  SUM(ROW()-1,'03.Muestra'!$D$45)-1),J323)</f>
        <v>8</v>
      </c>
      <c r="K324" s="106" t="n">
        <f aca="true">IF('03.Muestra'!$D$45=0,0,COUNTBLANK($D323:INDIRECT("$D" &amp;  SUM(ROW()-1,'03.Muestra'!$D$45)-1)))</f>
        <v>0</v>
      </c>
      <c r="L324" s="16"/>
      <c r="M324" s="16"/>
      <c r="N324" s="16"/>
      <c r="O324" s="16"/>
      <c r="P324" s="16"/>
      <c r="Q324" s="16"/>
      <c r="R324" s="16"/>
      <c r="S324" s="16"/>
      <c r="T324" s="16"/>
      <c r="U324" s="16"/>
      <c r="V324" s="16"/>
      <c r="W324" s="16"/>
      <c r="X324" s="16"/>
      <c r="Y324" s="16"/>
    </row>
    <row r="325" customFormat="false" ht="12" hidden="false" customHeight="true" outlineLevel="0" collapsed="false">
      <c r="B325" s="98" t="str">
        <f aca="false">IF( ISBLANK('03.Muestra'!$C10),"",'03.Muestra'!$C10)</f>
        <v>Vacunación frente Covid-19</v>
      </c>
      <c r="C325" s="98" t="str">
        <f aca="false">IF( ISBLANK('03.Muestra'!$E10),"",'03.Muestra'!$E10)</f>
        <v>https://www3.gobiernodecanarias.org/sanidad/scs/contenidoGenerico.jsp?idDocument=c6332147-5728-11eb-8a2c-c902a217e6a5&amp;idCarpeta=e01092c2-7d66-11ea-871d-cb574c2473a4</v>
      </c>
      <c r="D325" s="99" t="s">
        <v>138</v>
      </c>
      <c r="E325" s="73" t="str">
        <f aca="false">IF(D325&lt;&gt;"",IF(AND(B325&lt;&gt;"",C325&lt;&gt;""),"","ERR"),"")</f>
        <v/>
      </c>
      <c r="F325" s="0"/>
      <c r="G325" s="16"/>
      <c r="H325" s="16"/>
      <c r="I325" s="16"/>
      <c r="J325" s="16"/>
      <c r="K325" s="16"/>
      <c r="L325" s="16"/>
      <c r="M325" s="16"/>
      <c r="N325" s="16"/>
      <c r="O325" s="16"/>
      <c r="P325" s="16"/>
      <c r="Q325" s="16"/>
      <c r="R325" s="16"/>
      <c r="S325" s="16"/>
      <c r="T325" s="16"/>
      <c r="U325" s="16"/>
      <c r="V325" s="16"/>
      <c r="W325" s="16"/>
      <c r="X325" s="16"/>
      <c r="Y325" s="16"/>
    </row>
    <row r="326" customFormat="false" ht="12" hidden="false" customHeight="true" outlineLevel="0" collapsed="false">
      <c r="B326" s="98" t="str">
        <f aca="false">IF( ISBLANK('03.Muestra'!$C11),"",'03.Muestra'!$C11)</f>
        <v>SCS-Registro de centros</v>
      </c>
      <c r="C326" s="98" t="str">
        <f aca="false">IF( ISBLANK('03.Muestra'!$E11),"",'03.Muestra'!$E11)</f>
        <v>https://www3.gobiernodecanarias.org/sanidad/scs/RegistroCentros/DoLoad</v>
      </c>
      <c r="D326" s="99" t="s">
        <v>138</v>
      </c>
      <c r="E326" s="73" t="str">
        <f aca="false">IF(D326&lt;&gt;"",IF(AND(B326&lt;&gt;"",C326&lt;&gt;""),"","ERR"),"")</f>
        <v/>
      </c>
      <c r="F326" s="0"/>
      <c r="G326" s="16"/>
      <c r="H326" s="16"/>
      <c r="I326" s="16"/>
      <c r="J326" s="16"/>
      <c r="K326" s="16"/>
      <c r="L326" s="16"/>
      <c r="M326" s="16"/>
      <c r="N326" s="16"/>
      <c r="O326" s="16"/>
      <c r="P326" s="16"/>
      <c r="Q326" s="16"/>
      <c r="R326" s="16"/>
      <c r="S326" s="16"/>
      <c r="T326" s="16"/>
      <c r="U326" s="16"/>
      <c r="V326" s="16"/>
      <c r="W326" s="16"/>
      <c r="X326" s="16"/>
      <c r="Y326" s="16"/>
    </row>
    <row r="327" customFormat="false" ht="12" hidden="false" customHeight="true" outlineLevel="0" collapsed="false">
      <c r="B327" s="98" t="str">
        <f aca="false">IF( ISBLANK('03.Muestra'!$C12),"",'03.Muestra'!$C12)</f>
        <v>MiAutoTestCovid</v>
      </c>
      <c r="C327" s="98" t="str">
        <f aca="false">IF( ISBLANK('03.Muestra'!$E12),"",'03.Muestra'!$E12)</f>
        <v>https://www3.gobiernodecanarias.org/sanidad/scs/Miautotestcovid/</v>
      </c>
      <c r="D327" s="99" t="s">
        <v>138</v>
      </c>
      <c r="E327" s="73" t="str">
        <f aca="false">IF(D327&lt;&gt;"",IF(AND(B327&lt;&gt;"",C327&lt;&gt;""),"","ERR"),"")</f>
        <v/>
      </c>
      <c r="F327" s="0"/>
      <c r="G327" s="16"/>
      <c r="H327" s="16"/>
      <c r="I327" s="16"/>
      <c r="J327" s="16"/>
      <c r="K327" s="16"/>
      <c r="L327" s="16"/>
      <c r="M327" s="16"/>
      <c r="N327" s="16"/>
      <c r="O327" s="16"/>
      <c r="P327" s="16"/>
      <c r="Q327" s="16"/>
      <c r="R327" s="16"/>
      <c r="S327" s="16"/>
      <c r="T327" s="16"/>
      <c r="U327" s="16"/>
      <c r="V327" s="16"/>
      <c r="W327" s="16"/>
      <c r="X327" s="16"/>
      <c r="Y327" s="16"/>
    </row>
    <row r="328" customFormat="false" ht="12" hidden="false" customHeight="true" outlineLevel="0" collapsed="false">
      <c r="B328" s="98" t="str">
        <f aca="false">IF( ISBLANK('03.Muestra'!$C13),"",'03.Muestra'!$C13)</f>
        <v>Informes epidemiológicos</v>
      </c>
      <c r="C328" s="98" t="str">
        <f aca="false">IF( ISBLANK('03.Muestra'!$E13),"",'03.Muestra'!$E13)</f>
        <v>https://www3.gobiernodecanarias.org/sanidad/scs/contenidoGenerico.jsp?idDocument=83670f95-f738-11ea-8b38-0997195c2925&amp;idCarpeta=e01092c2-7d66-11ea-871d-cb574c2473a4</v>
      </c>
      <c r="D328" s="99" t="s">
        <v>138</v>
      </c>
      <c r="E328" s="73" t="str">
        <f aca="false">IF(D328&lt;&gt;"",IF(AND(B328&lt;&gt;"",C328&lt;&gt;""),"","ERR"),"")</f>
        <v/>
      </c>
      <c r="F328" s="0"/>
      <c r="G328" s="16"/>
      <c r="H328" s="16"/>
      <c r="I328" s="16"/>
      <c r="J328" s="16"/>
      <c r="K328" s="16"/>
      <c r="L328" s="16"/>
      <c r="M328" s="16"/>
      <c r="N328" s="16"/>
      <c r="O328" s="16"/>
      <c r="P328" s="16"/>
      <c r="Q328" s="16"/>
      <c r="R328" s="16"/>
      <c r="S328" s="16"/>
      <c r="T328" s="16"/>
      <c r="U328" s="16"/>
      <c r="V328" s="16"/>
      <c r="W328" s="16"/>
      <c r="X328" s="16"/>
      <c r="Y328" s="16"/>
    </row>
    <row r="329" customFormat="false" ht="12" hidden="false" customHeight="true" outlineLevel="0" collapsed="false">
      <c r="B329" s="98" t="str">
        <f aca="false">IF( ISBLANK('03.Muestra'!$C14),"",'03.Muestra'!$C14)</f>
        <v>Mapa Sanitario</v>
      </c>
      <c r="C329" s="98" t="str">
        <f aca="false">IF( ISBLANK('03.Muestra'!$E14),"",'03.Muestra'!$E14)</f>
        <v>https://www3.gobiernodecanarias.org/sanidad/scs/mapa.jsp?idDocument=f1272534-b1e0-11e0-8086-e35e241032d3&amp;idCarpeta=75cf3520-ab2b-11dd-970d-d73a0633ac17</v>
      </c>
      <c r="D329" s="99" t="s">
        <v>138</v>
      </c>
      <c r="E329" s="73" t="str">
        <f aca="false">IF(D329&lt;&gt;"",IF(AND(B329&lt;&gt;"",C329&lt;&gt;""),"","ERR"),"")</f>
        <v/>
      </c>
      <c r="F329" s="16"/>
      <c r="G329" s="16"/>
      <c r="H329" s="16"/>
      <c r="I329" s="16"/>
      <c r="J329" s="16"/>
      <c r="K329" s="16"/>
      <c r="L329" s="16"/>
      <c r="M329" s="16"/>
      <c r="N329" s="16"/>
      <c r="O329" s="16"/>
      <c r="P329" s="16"/>
      <c r="Q329" s="16"/>
      <c r="R329" s="16"/>
      <c r="S329" s="16"/>
      <c r="T329" s="16"/>
      <c r="U329" s="16"/>
      <c r="V329" s="16"/>
      <c r="W329" s="16"/>
      <c r="X329" s="16"/>
      <c r="Y329" s="16"/>
    </row>
    <row r="330" customFormat="false" ht="12" hidden="false" customHeight="true" outlineLevel="0" collapsed="false">
      <c r="B330" s="98" t="str">
        <f aca="false">IF( ISBLANK('03.Muestra'!$C15),"",'03.Muestra'!$C15)</f>
        <v>gaptfformacion</v>
      </c>
      <c r="C330" s="98" t="str">
        <f aca="false">IF( ISBLANK('03.Muestra'!$E15),"",'03.Muestra'!$E15)</f>
        <v>https://www3.gobiernodecanarias.org/scs/gaptfformacion/</v>
      </c>
      <c r="D330" s="99" t="s">
        <v>150</v>
      </c>
      <c r="E330" s="73" t="str">
        <f aca="false">IF(D330&lt;&gt;"",IF(AND(B330&lt;&gt;"",C330&lt;&gt;""),"","ERR"),"")</f>
        <v/>
      </c>
      <c r="F330" s="16"/>
      <c r="G330" s="16"/>
      <c r="H330" s="16"/>
      <c r="I330" s="16"/>
      <c r="J330" s="16"/>
      <c r="K330" s="16"/>
      <c r="L330" s="16"/>
      <c r="M330" s="16"/>
      <c r="N330" s="16"/>
      <c r="O330" s="16"/>
      <c r="P330" s="16"/>
      <c r="Q330" s="16"/>
      <c r="R330" s="16"/>
      <c r="S330" s="16"/>
      <c r="T330" s="16"/>
      <c r="U330" s="16"/>
      <c r="V330" s="16"/>
      <c r="W330" s="16"/>
      <c r="X330" s="16"/>
      <c r="Y330" s="16"/>
    </row>
    <row r="331" customFormat="false" ht="12" hidden="false" customHeight="true" outlineLevel="0" collapsed="false">
      <c r="B331" s="98" t="str">
        <f aca="false">IF( ISBLANK('03.Muestra'!$C16),"",'03.Muestra'!$C16)</f>
        <v>Tarjeta Sanitaria</v>
      </c>
      <c r="C331" s="98" t="str">
        <f aca="false">IF( ISBLANK('03.Muestra'!$E16),"",'03.Muestra'!$E16)</f>
        <v>https://www3.gobiernodecanarias.org/sanidad/scs/contenidoGenerico.jsp?idDocument=9090ca1f-a9bb-11de-ae50-15aa3b9230b7&amp;idCarpeta=ae273cd1-b385-11e9-82f7-8d5cff9227e6</v>
      </c>
      <c r="D331" s="99" t="s">
        <v>150</v>
      </c>
      <c r="E331" s="73" t="str">
        <f aca="false">IF(D331&lt;&gt;"",IF(AND(B331&lt;&gt;"",C331&lt;&gt;""),"","ERR"),"")</f>
        <v/>
      </c>
      <c r="F331" s="16"/>
      <c r="G331" s="16"/>
      <c r="H331" s="16"/>
      <c r="I331" s="16"/>
      <c r="J331" s="16"/>
      <c r="K331" s="16"/>
      <c r="L331" s="16"/>
      <c r="M331" s="16"/>
      <c r="N331" s="16"/>
      <c r="O331" s="16"/>
      <c r="P331" s="16"/>
      <c r="Q331" s="16"/>
      <c r="R331" s="16"/>
      <c r="S331" s="16"/>
      <c r="T331" s="16"/>
      <c r="U331" s="16"/>
      <c r="V331" s="16"/>
      <c r="W331" s="16"/>
      <c r="X331" s="16"/>
      <c r="Y331" s="16"/>
    </row>
    <row r="332" customFormat="false" ht="12" hidden="false" customHeight="true" outlineLevel="0" collapsed="false">
      <c r="B332" s="98" t="str">
        <f aca="false">IF( ISBLANK('03.Muestra'!$C17),"",'03.Muestra'!$C17)</f>
        <v>Mapa Playas</v>
      </c>
      <c r="C332" s="98" t="str">
        <f aca="false">IF( ISBLANK('03.Muestra'!$E17),"",'03.Muestra'!$E17)</f>
        <v>https://www3.gobiernodecanarias.org/sanidad/scs/mapa.jsp?idDocument=0200b78a-a2fa-11e0-9610-f1717f4d08a3&amp;idCarpeta=75cf3520-ab2b-11dd-970d-d73a0633ac17</v>
      </c>
      <c r="D332" s="99" t="s">
        <v>138</v>
      </c>
      <c r="E332" s="73" t="str">
        <f aca="false">IF(D332&lt;&gt;"",IF(AND(B332&lt;&gt;"",C332&lt;&gt;""),"","ERR"),"")</f>
        <v/>
      </c>
      <c r="F332" s="16"/>
      <c r="G332" s="16"/>
      <c r="H332" s="16"/>
      <c r="I332" s="16"/>
      <c r="J332" s="16"/>
      <c r="K332" s="16"/>
      <c r="L332" s="16"/>
      <c r="M332" s="16"/>
      <c r="N332" s="16"/>
      <c r="O332" s="16"/>
      <c r="P332" s="16"/>
      <c r="Q332" s="16"/>
      <c r="R332" s="16"/>
      <c r="S332" s="16"/>
      <c r="T332" s="16"/>
      <c r="U332" s="16"/>
      <c r="V332" s="16"/>
      <c r="W332" s="16"/>
      <c r="X332" s="16"/>
      <c r="Y332" s="16"/>
    </row>
    <row r="333" customFormat="false" ht="12" hidden="false" customHeight="true" outlineLevel="0" collapsed="false">
      <c r="B333" s="98" t="str">
        <f aca="false">IF( ISBLANK('03.Muestra'!$C18),"",'03.Muestra'!$C18)</f>
        <v/>
      </c>
      <c r="C333" s="98" t="str">
        <f aca="false">IF( ISBLANK('03.Muestra'!$E18),"",'03.Muestra'!$E18)</f>
        <v/>
      </c>
      <c r="D333" s="99" t="str">
        <f aca="false">IF(AND(B333&lt;&gt;"",C333&lt;&gt;""),"N/T","")</f>
        <v/>
      </c>
      <c r="E333" s="73" t="str">
        <f aca="false">IF(D333&lt;&gt;"",IF(AND(B333&lt;&gt;"",C333&lt;&gt;""),"","ERR"),"")</f>
        <v/>
      </c>
      <c r="F333" s="16"/>
      <c r="G333" s="16"/>
      <c r="H333" s="16"/>
      <c r="I333" s="16"/>
      <c r="J333" s="16"/>
      <c r="K333" s="16"/>
      <c r="L333" s="16"/>
      <c r="M333" s="16"/>
      <c r="N333" s="16"/>
      <c r="O333" s="16"/>
      <c r="P333" s="16"/>
      <c r="Q333" s="16"/>
      <c r="R333" s="16"/>
      <c r="S333" s="16"/>
      <c r="T333" s="16"/>
      <c r="U333" s="16"/>
      <c r="V333" s="16"/>
      <c r="W333" s="16"/>
      <c r="X333" s="16"/>
      <c r="Y333" s="16"/>
    </row>
    <row r="334" customFormat="false" ht="12" hidden="false" customHeight="true" outlineLevel="0" collapsed="false">
      <c r="B334" s="98" t="str">
        <f aca="false">IF( ISBLANK('03.Muestra'!$C19),"",'03.Muestra'!$C19)</f>
        <v/>
      </c>
      <c r="C334" s="98" t="str">
        <f aca="false">IF( ISBLANK('03.Muestra'!$E19),"",'03.Muestra'!$E19)</f>
        <v/>
      </c>
      <c r="D334" s="99" t="str">
        <f aca="false">IF(AND(B334&lt;&gt;"",C334&lt;&gt;""),"N/T","")</f>
        <v/>
      </c>
      <c r="E334" s="73" t="str">
        <f aca="false">IF(D334&lt;&gt;"",IF(AND(B334&lt;&gt;"",C334&lt;&gt;""),"","ERR"),"")</f>
        <v/>
      </c>
      <c r="F334" s="16"/>
      <c r="G334" s="16"/>
      <c r="H334" s="16"/>
      <c r="I334" s="16"/>
      <c r="J334" s="16"/>
      <c r="K334" s="16"/>
      <c r="L334" s="16"/>
      <c r="M334" s="16"/>
      <c r="N334" s="16"/>
      <c r="O334" s="16"/>
      <c r="P334" s="16"/>
      <c r="Q334" s="16"/>
      <c r="R334" s="16"/>
      <c r="S334" s="16"/>
      <c r="T334" s="16"/>
      <c r="U334" s="16"/>
      <c r="V334" s="16"/>
      <c r="W334" s="16"/>
      <c r="X334" s="16"/>
      <c r="Y334" s="16"/>
    </row>
    <row r="335" customFormat="false" ht="12" hidden="false" customHeight="true" outlineLevel="0" collapsed="false">
      <c r="B335" s="98" t="str">
        <f aca="false">IF( ISBLANK('03.Muestra'!$C20),"",'03.Muestra'!$C20)</f>
        <v/>
      </c>
      <c r="C335" s="98" t="str">
        <f aca="false">IF( ISBLANK('03.Muestra'!$E20),"",'03.Muestra'!$E20)</f>
        <v/>
      </c>
      <c r="D335" s="99" t="str">
        <f aca="false">IF(AND(B335&lt;&gt;"",C335&lt;&gt;""),"N/T","")</f>
        <v/>
      </c>
      <c r="E335" s="73" t="str">
        <f aca="false">IF(D335&lt;&gt;"",IF(AND(B335&lt;&gt;"",C335&lt;&gt;""),"","ERR"),"")</f>
        <v/>
      </c>
      <c r="F335" s="16"/>
      <c r="G335" s="16"/>
      <c r="H335" s="16"/>
      <c r="I335" s="16"/>
      <c r="J335" s="16"/>
      <c r="K335" s="16"/>
      <c r="L335" s="16"/>
      <c r="M335" s="0"/>
      <c r="N335" s="0"/>
      <c r="O335" s="0"/>
      <c r="P335" s="0"/>
      <c r="Q335" s="16"/>
      <c r="R335" s="16"/>
      <c r="S335" s="16"/>
      <c r="T335" s="16"/>
      <c r="U335" s="16"/>
      <c r="V335" s="16"/>
      <c r="W335" s="16"/>
      <c r="X335" s="16"/>
      <c r="Y335" s="16"/>
    </row>
    <row r="336" customFormat="false" ht="12" hidden="false" customHeight="true" outlineLevel="0" collapsed="false">
      <c r="B336" s="98" t="str">
        <f aca="false">IF( ISBLANK('03.Muestra'!$C21),"",'03.Muestra'!$C21)</f>
        <v/>
      </c>
      <c r="C336" s="98" t="str">
        <f aca="false">IF( ISBLANK('03.Muestra'!$E21),"",'03.Muestra'!$E21)</f>
        <v/>
      </c>
      <c r="D336" s="99" t="str">
        <f aca="false">IF(AND(B336&lt;&gt;"",C336&lt;&gt;""),"N/T","")</f>
        <v/>
      </c>
      <c r="E336" s="73" t="str">
        <f aca="false">IF(D336&lt;&gt;"",IF(AND(B336&lt;&gt;"",C336&lt;&gt;""),"","ERR"),"")</f>
        <v/>
      </c>
      <c r="F336" s="16"/>
      <c r="G336" s="16"/>
      <c r="H336" s="16"/>
      <c r="I336" s="16"/>
      <c r="J336" s="16"/>
      <c r="K336" s="16"/>
      <c r="L336" s="16"/>
      <c r="M336" s="0"/>
      <c r="N336" s="0"/>
      <c r="O336" s="0"/>
      <c r="P336" s="0"/>
      <c r="Q336" s="16"/>
      <c r="R336" s="16"/>
      <c r="S336" s="16"/>
      <c r="T336" s="16"/>
      <c r="U336" s="16"/>
      <c r="V336" s="16"/>
      <c r="W336" s="16"/>
      <c r="X336" s="16"/>
      <c r="Y336" s="16"/>
    </row>
    <row r="337" customFormat="false" ht="12" hidden="false" customHeight="true" outlineLevel="0" collapsed="false">
      <c r="B337" s="98" t="str">
        <f aca="false">IF( ISBLANK('03.Muestra'!$C22),"",'03.Muestra'!$C22)</f>
        <v/>
      </c>
      <c r="C337" s="98" t="str">
        <f aca="false">IF( ISBLANK('03.Muestra'!$E22),"",'03.Muestra'!$E22)</f>
        <v/>
      </c>
      <c r="D337" s="99" t="str">
        <f aca="false">IF(AND(B337&lt;&gt;"",C337&lt;&gt;""),"N/T","")</f>
        <v/>
      </c>
      <c r="E337" s="73" t="str">
        <f aca="false">IF(D337&lt;&gt;"",IF(AND(B337&lt;&gt;"",C337&lt;&gt;""),"","ERR"),"")</f>
        <v/>
      </c>
      <c r="F337" s="16"/>
      <c r="G337" s="16"/>
      <c r="H337" s="16"/>
      <c r="I337" s="16"/>
      <c r="J337" s="16"/>
      <c r="K337" s="16"/>
      <c r="L337" s="16"/>
      <c r="M337" s="0"/>
      <c r="N337" s="0"/>
      <c r="O337" s="0"/>
      <c r="P337" s="0"/>
      <c r="Q337" s="16"/>
      <c r="R337" s="16"/>
      <c r="S337" s="16"/>
      <c r="T337" s="16"/>
      <c r="U337" s="16"/>
      <c r="V337" s="16"/>
      <c r="W337" s="16"/>
      <c r="X337" s="16"/>
      <c r="Y337" s="16"/>
    </row>
    <row r="338" customFormat="false" ht="12" hidden="false" customHeight="true" outlineLevel="0" collapsed="false">
      <c r="B338" s="98" t="str">
        <f aca="false">IF( ISBLANK('03.Muestra'!$C23),"",'03.Muestra'!$C23)</f>
        <v/>
      </c>
      <c r="C338" s="98" t="str">
        <f aca="false">IF( ISBLANK('03.Muestra'!$E23),"",'03.Muestra'!$E23)</f>
        <v/>
      </c>
      <c r="D338" s="99" t="str">
        <f aca="false">IF(AND(B338&lt;&gt;"",C338&lt;&gt;""),"N/T","")</f>
        <v/>
      </c>
      <c r="E338" s="73" t="str">
        <f aca="false">IF(D338&lt;&gt;"",IF(AND(B338&lt;&gt;"",C338&lt;&gt;""),"","ERR"),"")</f>
        <v/>
      </c>
      <c r="F338" s="16"/>
      <c r="G338" s="16"/>
      <c r="H338" s="16"/>
      <c r="I338" s="16"/>
      <c r="J338" s="16"/>
      <c r="K338" s="16"/>
      <c r="L338" s="16"/>
      <c r="M338" s="0"/>
      <c r="N338" s="0"/>
      <c r="O338" s="0"/>
      <c r="P338" s="0"/>
      <c r="Q338" s="16"/>
      <c r="R338" s="16"/>
      <c r="S338" s="16"/>
      <c r="T338" s="16"/>
      <c r="U338" s="16"/>
      <c r="V338" s="16"/>
      <c r="W338" s="16"/>
      <c r="X338" s="16"/>
      <c r="Y338" s="16"/>
    </row>
    <row r="339" customFormat="false" ht="12" hidden="false" customHeight="true" outlineLevel="0" collapsed="false">
      <c r="B339" s="98" t="str">
        <f aca="false">IF( ISBLANK('03.Muestra'!$C24),"",'03.Muestra'!$C24)</f>
        <v/>
      </c>
      <c r="C339" s="98" t="str">
        <f aca="false">IF( ISBLANK('03.Muestra'!$E24),"",'03.Muestra'!$E24)</f>
        <v/>
      </c>
      <c r="D339" s="99" t="str">
        <f aca="false">IF(AND(B339&lt;&gt;"",C339&lt;&gt;""),"N/T","")</f>
        <v/>
      </c>
      <c r="E339" s="73" t="str">
        <f aca="false">IF(D339&lt;&gt;"",IF(AND(B339&lt;&gt;"",C339&lt;&gt;""),"","ERR"),"")</f>
        <v/>
      </c>
      <c r="F339" s="16"/>
      <c r="G339" s="16"/>
      <c r="H339" s="16"/>
      <c r="I339" s="16"/>
      <c r="J339" s="16"/>
      <c r="K339" s="16"/>
      <c r="L339" s="16"/>
      <c r="M339" s="0"/>
      <c r="N339" s="0"/>
      <c r="O339" s="0"/>
      <c r="P339" s="0"/>
      <c r="Q339" s="16"/>
      <c r="R339" s="16"/>
      <c r="S339" s="16"/>
      <c r="T339" s="16"/>
      <c r="U339" s="16"/>
      <c r="V339" s="16"/>
      <c r="W339" s="16"/>
      <c r="X339" s="16"/>
      <c r="Y339" s="16"/>
    </row>
    <row r="340" customFormat="false" ht="12" hidden="false" customHeight="true" outlineLevel="0" collapsed="false">
      <c r="B340" s="98" t="str">
        <f aca="false">IF( ISBLANK('03.Muestra'!$C25),"",'03.Muestra'!$C25)</f>
        <v/>
      </c>
      <c r="C340" s="98" t="str">
        <f aca="false">IF( ISBLANK('03.Muestra'!$E25),"",'03.Muestra'!$E25)</f>
        <v/>
      </c>
      <c r="D340" s="99" t="str">
        <f aca="false">IF(AND(B340&lt;&gt;"",C340&lt;&gt;""),"N/T","")</f>
        <v/>
      </c>
      <c r="E340" s="73" t="str">
        <f aca="false">IF(D340&lt;&gt;"",IF(AND(B340&lt;&gt;"",C340&lt;&gt;""),"","ERR"),"")</f>
        <v/>
      </c>
      <c r="F340" s="16"/>
      <c r="G340" s="16"/>
      <c r="H340" s="16"/>
      <c r="I340" s="16"/>
      <c r="J340" s="16"/>
      <c r="K340" s="16"/>
      <c r="L340" s="16"/>
      <c r="M340" s="0"/>
      <c r="N340" s="0"/>
      <c r="O340" s="0"/>
      <c r="P340" s="0"/>
      <c r="Q340" s="16"/>
      <c r="R340" s="16"/>
      <c r="S340" s="16"/>
      <c r="T340" s="16"/>
      <c r="U340" s="16"/>
      <c r="V340" s="16"/>
      <c r="W340" s="16"/>
      <c r="X340" s="16"/>
      <c r="Y340" s="16"/>
    </row>
    <row r="341" customFormat="false" ht="12" hidden="false" customHeight="true" outlineLevel="0" collapsed="false">
      <c r="B341" s="98" t="str">
        <f aca="false">IF( ISBLANK('03.Muestra'!$C26),"",'03.Muestra'!$C26)</f>
        <v/>
      </c>
      <c r="C341" s="98" t="str">
        <f aca="false">IF( ISBLANK('03.Muestra'!$E26),"",'03.Muestra'!$E26)</f>
        <v/>
      </c>
      <c r="D341" s="99" t="str">
        <f aca="false">IF(AND(B341&lt;&gt;"",C341&lt;&gt;""),"N/T","")</f>
        <v/>
      </c>
      <c r="E341" s="73" t="str">
        <f aca="false">IF(D341&lt;&gt;"",IF(AND(B341&lt;&gt;"",C341&lt;&gt;""),"","ERR"),"")</f>
        <v/>
      </c>
      <c r="F341" s="16"/>
      <c r="G341" s="16"/>
      <c r="H341" s="16"/>
      <c r="I341" s="16"/>
      <c r="J341" s="16"/>
      <c r="K341" s="16"/>
      <c r="L341" s="16"/>
      <c r="M341" s="0"/>
      <c r="N341" s="0"/>
      <c r="O341" s="0"/>
      <c r="P341" s="0"/>
      <c r="Q341" s="16"/>
      <c r="R341" s="16"/>
      <c r="S341" s="16"/>
      <c r="T341" s="16"/>
      <c r="U341" s="16"/>
      <c r="V341" s="16"/>
      <c r="W341" s="16"/>
      <c r="X341" s="16"/>
      <c r="Y341" s="16"/>
    </row>
    <row r="342" customFormat="false" ht="12" hidden="false" customHeight="true" outlineLevel="0" collapsed="false">
      <c r="B342" s="98" t="str">
        <f aca="false">IF( ISBLANK('03.Muestra'!$C27),"",'03.Muestra'!$C27)</f>
        <v/>
      </c>
      <c r="C342" s="98" t="str">
        <f aca="false">IF( ISBLANK('03.Muestra'!$E27),"",'03.Muestra'!$E27)</f>
        <v/>
      </c>
      <c r="D342" s="99" t="str">
        <f aca="false">IF(AND(B342&lt;&gt;"",C342&lt;&gt;""),"N/T","")</f>
        <v/>
      </c>
      <c r="E342" s="73" t="str">
        <f aca="false">IF(D342&lt;&gt;"",IF(AND(B342&lt;&gt;"",C342&lt;&gt;""),"","ERR"),"")</f>
        <v/>
      </c>
      <c r="F342" s="16"/>
      <c r="G342" s="16"/>
      <c r="H342" s="16"/>
      <c r="I342" s="16"/>
      <c r="J342" s="16"/>
      <c r="K342" s="16"/>
      <c r="L342" s="16"/>
      <c r="M342" s="0"/>
      <c r="N342" s="0"/>
      <c r="O342" s="0"/>
      <c r="P342" s="0"/>
      <c r="Q342" s="16"/>
      <c r="R342" s="16"/>
      <c r="S342" s="16"/>
      <c r="T342" s="16"/>
      <c r="U342" s="16"/>
      <c r="V342" s="16"/>
      <c r="W342" s="16"/>
      <c r="X342" s="16"/>
      <c r="Y342" s="16"/>
    </row>
    <row r="343" customFormat="false" ht="12" hidden="false" customHeight="true" outlineLevel="0" collapsed="false">
      <c r="B343" s="98" t="str">
        <f aca="false">IF( ISBLANK('03.Muestra'!$C28),"",'03.Muestra'!$C28)</f>
        <v/>
      </c>
      <c r="C343" s="98" t="str">
        <f aca="false">IF( ISBLANK('03.Muestra'!$E28),"",'03.Muestra'!$E28)</f>
        <v/>
      </c>
      <c r="D343" s="99" t="str">
        <f aca="false">IF(AND(B343&lt;&gt;"",C343&lt;&gt;""),"N/T","")</f>
        <v/>
      </c>
      <c r="E343" s="73" t="str">
        <f aca="false">IF(D343&lt;&gt;"",IF(AND(B343&lt;&gt;"",C343&lt;&gt;""),"","ERR"),"")</f>
        <v/>
      </c>
      <c r="F343" s="16"/>
      <c r="G343" s="16"/>
      <c r="H343" s="16"/>
      <c r="I343" s="16"/>
      <c r="J343" s="16"/>
      <c r="K343" s="16"/>
      <c r="L343" s="16"/>
      <c r="M343" s="0"/>
      <c r="N343" s="0"/>
      <c r="O343" s="0"/>
      <c r="P343" s="0"/>
      <c r="Q343" s="16"/>
      <c r="R343" s="16"/>
      <c r="S343" s="16"/>
      <c r="T343" s="16"/>
      <c r="U343" s="16"/>
      <c r="V343" s="16"/>
      <c r="W343" s="16"/>
      <c r="X343" s="16"/>
      <c r="Y343" s="16"/>
    </row>
    <row r="344" customFormat="false" ht="12" hidden="false" customHeight="true" outlineLevel="0" collapsed="false">
      <c r="B344" s="98" t="str">
        <f aca="false">IF( ISBLANK('03.Muestra'!$C29),"",'03.Muestra'!$C29)</f>
        <v/>
      </c>
      <c r="C344" s="98" t="str">
        <f aca="false">IF( ISBLANK('03.Muestra'!$E29),"",'03.Muestra'!$E29)</f>
        <v/>
      </c>
      <c r="D344" s="99" t="str">
        <f aca="false">IF(AND(B344&lt;&gt;"",C344&lt;&gt;""),"N/T","")</f>
        <v/>
      </c>
      <c r="E344" s="73" t="str">
        <f aca="false">IF(D344&lt;&gt;"",IF(AND(B344&lt;&gt;"",C344&lt;&gt;""),"","ERR"),"")</f>
        <v/>
      </c>
      <c r="F344" s="16"/>
      <c r="G344" s="16"/>
      <c r="H344" s="16"/>
      <c r="I344" s="16"/>
      <c r="J344" s="16"/>
      <c r="K344" s="16"/>
      <c r="L344" s="16"/>
      <c r="M344" s="0"/>
      <c r="N344" s="0"/>
      <c r="O344" s="0"/>
      <c r="P344" s="0"/>
      <c r="Q344" s="16"/>
      <c r="R344" s="16"/>
      <c r="S344" s="16"/>
      <c r="T344" s="16"/>
      <c r="U344" s="16"/>
      <c r="V344" s="16"/>
      <c r="W344" s="16"/>
      <c r="X344" s="16"/>
      <c r="Y344" s="16"/>
    </row>
    <row r="345" customFormat="false" ht="12" hidden="false" customHeight="true" outlineLevel="0" collapsed="false">
      <c r="B345" s="98" t="str">
        <f aca="false">IF( ISBLANK('03.Muestra'!$C30),"",'03.Muestra'!$C30)</f>
        <v/>
      </c>
      <c r="C345" s="98" t="str">
        <f aca="false">IF( ISBLANK('03.Muestra'!$E30),"",'03.Muestra'!$E30)</f>
        <v/>
      </c>
      <c r="D345" s="99" t="str">
        <f aca="false">IF(AND(B345&lt;&gt;"",C345&lt;&gt;""),"N/T","")</f>
        <v/>
      </c>
      <c r="E345" s="73" t="str">
        <f aca="false">IF(D345&lt;&gt;"",IF(AND(B345&lt;&gt;"",C345&lt;&gt;""),"","ERR"),"")</f>
        <v/>
      </c>
      <c r="F345" s="16"/>
      <c r="G345" s="16"/>
      <c r="H345" s="16"/>
      <c r="I345" s="16"/>
      <c r="J345" s="16"/>
      <c r="K345" s="16"/>
      <c r="L345" s="16"/>
      <c r="M345" s="0"/>
      <c r="N345" s="0"/>
      <c r="O345" s="0"/>
      <c r="P345" s="0"/>
      <c r="Q345" s="16"/>
      <c r="R345" s="16"/>
      <c r="S345" s="16"/>
      <c r="T345" s="16"/>
      <c r="U345" s="16"/>
      <c r="V345" s="16"/>
      <c r="W345" s="16"/>
      <c r="X345" s="16"/>
      <c r="Y345" s="16"/>
    </row>
    <row r="346" customFormat="false" ht="12" hidden="false" customHeight="true" outlineLevel="0" collapsed="false">
      <c r="B346" s="98" t="str">
        <f aca="false">IF( ISBLANK('03.Muestra'!$C31),"",'03.Muestra'!$C31)</f>
        <v/>
      </c>
      <c r="C346" s="98" t="str">
        <f aca="false">IF( ISBLANK('03.Muestra'!$E31),"",'03.Muestra'!$E31)</f>
        <v/>
      </c>
      <c r="D346" s="99" t="str">
        <f aca="false">IF(AND(B346&lt;&gt;"",C346&lt;&gt;""),"N/T","")</f>
        <v/>
      </c>
      <c r="E346" s="73" t="str">
        <f aca="false">IF(D346&lt;&gt;"",IF(AND(B346&lt;&gt;"",C346&lt;&gt;""),"","ERR"),"")</f>
        <v/>
      </c>
      <c r="F346" s="16"/>
      <c r="G346" s="16"/>
      <c r="H346" s="16"/>
      <c r="I346" s="16"/>
      <c r="J346" s="16"/>
      <c r="K346" s="16"/>
      <c r="L346" s="16"/>
      <c r="M346" s="16"/>
      <c r="N346" s="16"/>
      <c r="O346" s="16"/>
      <c r="P346" s="16"/>
      <c r="Q346" s="16"/>
      <c r="R346" s="16"/>
      <c r="S346" s="16"/>
      <c r="T346" s="16"/>
      <c r="U346" s="16"/>
      <c r="V346" s="16"/>
      <c r="W346" s="16"/>
      <c r="X346" s="16"/>
      <c r="Y346" s="16"/>
    </row>
    <row r="347" customFormat="false" ht="12" hidden="false" customHeight="true" outlineLevel="0" collapsed="false">
      <c r="B347" s="98" t="str">
        <f aca="false">IF( ISBLANK('03.Muestra'!$C32),"",'03.Muestra'!$C32)</f>
        <v/>
      </c>
      <c r="C347" s="98" t="str">
        <f aca="false">IF( ISBLANK('03.Muestra'!$E32),"",'03.Muestra'!$E32)</f>
        <v/>
      </c>
      <c r="D347" s="99" t="str">
        <f aca="false">IF(AND(B347&lt;&gt;"",C347&lt;&gt;""),"N/T","")</f>
        <v/>
      </c>
      <c r="E347" s="73" t="str">
        <f aca="false">IF(D347&lt;&gt;"",IF(AND(B347&lt;&gt;"",C347&lt;&gt;""),"","ERR"),"")</f>
        <v/>
      </c>
      <c r="F347" s="16"/>
      <c r="G347" s="16"/>
      <c r="H347" s="16"/>
      <c r="I347" s="16"/>
      <c r="J347" s="16"/>
      <c r="K347" s="16"/>
      <c r="L347" s="16"/>
      <c r="M347" s="16"/>
      <c r="N347" s="16"/>
      <c r="O347" s="16"/>
      <c r="P347" s="16"/>
      <c r="Q347" s="16"/>
      <c r="R347" s="16"/>
      <c r="S347" s="16"/>
      <c r="T347" s="16"/>
      <c r="U347" s="16"/>
      <c r="V347" s="16"/>
      <c r="W347" s="16"/>
      <c r="X347" s="16"/>
      <c r="Y347" s="16"/>
    </row>
    <row r="348" customFormat="false" ht="12" hidden="false" customHeight="true" outlineLevel="0" collapsed="false">
      <c r="B348" s="98" t="str">
        <f aca="false">IF( ISBLANK('03.Muestra'!$C33),"",'03.Muestra'!$C33)</f>
        <v/>
      </c>
      <c r="C348" s="98" t="str">
        <f aca="false">IF( ISBLANK('03.Muestra'!$E33),"",'03.Muestra'!$E33)</f>
        <v/>
      </c>
      <c r="D348" s="99" t="str">
        <f aca="false">IF(AND(B348&lt;&gt;"",C348&lt;&gt;""),"N/T","")</f>
        <v/>
      </c>
      <c r="E348" s="73" t="str">
        <f aca="false">IF(D348&lt;&gt;"",IF(AND(B348&lt;&gt;"",C348&lt;&gt;""),"","ERR"),"")</f>
        <v/>
      </c>
      <c r="F348" s="16"/>
      <c r="G348" s="16"/>
      <c r="H348" s="16"/>
      <c r="I348" s="16"/>
      <c r="J348" s="16"/>
      <c r="K348" s="16"/>
      <c r="L348" s="16"/>
      <c r="M348" s="16"/>
      <c r="N348" s="16"/>
      <c r="O348" s="16"/>
      <c r="P348" s="16"/>
      <c r="Q348" s="16"/>
      <c r="R348" s="16"/>
      <c r="S348" s="16"/>
      <c r="T348" s="16"/>
      <c r="U348" s="16"/>
      <c r="V348" s="16"/>
      <c r="W348" s="16"/>
      <c r="X348" s="16"/>
      <c r="Y348" s="16"/>
    </row>
    <row r="349" customFormat="false" ht="12" hidden="false" customHeight="true" outlineLevel="0" collapsed="false">
      <c r="B349" s="98" t="str">
        <f aca="false">IF( ISBLANK('03.Muestra'!$C34),"",'03.Muestra'!$C34)</f>
        <v/>
      </c>
      <c r="C349" s="98" t="str">
        <f aca="false">IF( ISBLANK('03.Muestra'!$E34),"",'03.Muestra'!$E34)</f>
        <v/>
      </c>
      <c r="D349" s="99" t="str">
        <f aca="false">IF(AND(B349&lt;&gt;"",C349&lt;&gt;""),"N/T","")</f>
        <v/>
      </c>
      <c r="E349" s="73" t="str">
        <f aca="false">IF(D349&lt;&gt;"",IF(AND(B349&lt;&gt;"",C349&lt;&gt;""),"","ERR"),"")</f>
        <v/>
      </c>
      <c r="F349" s="16"/>
      <c r="G349" s="16"/>
      <c r="H349" s="16"/>
      <c r="I349" s="16"/>
      <c r="J349" s="16"/>
      <c r="K349" s="16"/>
      <c r="L349" s="16"/>
      <c r="M349" s="16"/>
      <c r="N349" s="16"/>
      <c r="O349" s="16"/>
      <c r="P349" s="16"/>
      <c r="Q349" s="16"/>
      <c r="R349" s="16"/>
      <c r="S349" s="16"/>
      <c r="T349" s="16"/>
      <c r="U349" s="16"/>
      <c r="V349" s="16"/>
      <c r="W349" s="16"/>
      <c r="X349" s="16"/>
      <c r="Y349" s="16"/>
    </row>
    <row r="350" customFormat="false" ht="12" hidden="false" customHeight="true" outlineLevel="0" collapsed="false">
      <c r="B350" s="98" t="str">
        <f aca="false">IF( ISBLANK('03.Muestra'!$C35),"",'03.Muestra'!$C35)</f>
        <v/>
      </c>
      <c r="C350" s="98" t="str">
        <f aca="false">IF( ISBLANK('03.Muestra'!$E35),"",'03.Muestra'!$E35)</f>
        <v/>
      </c>
      <c r="D350" s="99" t="str">
        <f aca="false">IF(AND(B350&lt;&gt;"",C350&lt;&gt;""),"N/T","")</f>
        <v/>
      </c>
      <c r="E350" s="73" t="str">
        <f aca="false">IF(D350&lt;&gt;"",IF(AND(B350&lt;&gt;"",C350&lt;&gt;""),"","ERR"),"")</f>
        <v/>
      </c>
      <c r="F350" s="0"/>
      <c r="G350" s="16"/>
      <c r="H350" s="16"/>
      <c r="I350" s="16"/>
      <c r="J350" s="16"/>
      <c r="K350" s="16"/>
      <c r="L350" s="16"/>
      <c r="M350" s="16"/>
      <c r="N350" s="16"/>
      <c r="O350" s="16"/>
      <c r="P350" s="16"/>
      <c r="Q350" s="16"/>
      <c r="R350" s="16"/>
      <c r="S350" s="16"/>
      <c r="T350" s="16"/>
      <c r="U350" s="16"/>
      <c r="V350" s="16"/>
      <c r="W350" s="16"/>
      <c r="X350" s="16"/>
      <c r="Y350" s="16"/>
    </row>
    <row r="351" customFormat="false" ht="12" hidden="false" customHeight="true" outlineLevel="0" collapsed="false">
      <c r="B351" s="98" t="str">
        <f aca="false">IF( ISBLANK('03.Muestra'!$C36),"",'03.Muestra'!$C36)</f>
        <v/>
      </c>
      <c r="C351" s="98" t="str">
        <f aca="false">IF( ISBLANK('03.Muestra'!$E36),"",'03.Muestra'!$E36)</f>
        <v/>
      </c>
      <c r="D351" s="99" t="str">
        <f aca="false">IF(AND(B351&lt;&gt;"",C351&lt;&gt;""),"N/T","")</f>
        <v/>
      </c>
      <c r="E351" s="73" t="str">
        <f aca="false">IF(D351&lt;&gt;"",IF(AND(B351&lt;&gt;"",C351&lt;&gt;""),"","ERR"),"")</f>
        <v/>
      </c>
      <c r="F351" s="111"/>
      <c r="G351" s="16"/>
      <c r="H351" s="16"/>
      <c r="I351" s="16"/>
      <c r="J351" s="16"/>
      <c r="K351" s="16"/>
      <c r="L351" s="16"/>
      <c r="M351" s="16"/>
      <c r="N351" s="16"/>
      <c r="O351" s="16"/>
      <c r="P351" s="16"/>
      <c r="Q351" s="16"/>
      <c r="R351" s="16"/>
      <c r="S351" s="16"/>
      <c r="T351" s="16"/>
      <c r="U351" s="16"/>
      <c r="V351" s="16"/>
      <c r="W351" s="16"/>
      <c r="X351" s="16"/>
      <c r="Y351" s="16"/>
    </row>
    <row r="352" customFormat="false" ht="12" hidden="false" customHeight="true" outlineLevel="0" collapsed="false">
      <c r="B352" s="98" t="str">
        <f aca="false">IF( ISBLANK('03.Muestra'!$C37),"",'03.Muestra'!$C37)</f>
        <v/>
      </c>
      <c r="C352" s="98" t="str">
        <f aca="false">IF( ISBLANK('03.Muestra'!$E37),"",'03.Muestra'!$E37)</f>
        <v/>
      </c>
      <c r="D352" s="99" t="str">
        <f aca="false">IF(AND(B352&lt;&gt;"",C352&lt;&gt;""),"N/T","")</f>
        <v/>
      </c>
      <c r="E352" s="73" t="str">
        <f aca="false">IF(D352&lt;&gt;"",IF(AND(B352&lt;&gt;"",C352&lt;&gt;""),"","ERR"),"")</f>
        <v/>
      </c>
      <c r="F352" s="111"/>
      <c r="G352" s="16"/>
      <c r="H352" s="16"/>
      <c r="I352" s="16"/>
      <c r="J352" s="16"/>
      <c r="K352" s="16"/>
      <c r="L352" s="16"/>
      <c r="M352" s="16"/>
      <c r="N352" s="16"/>
      <c r="O352" s="16"/>
      <c r="P352" s="16"/>
      <c r="Q352" s="16"/>
      <c r="R352" s="16"/>
      <c r="S352" s="16"/>
      <c r="T352" s="16"/>
      <c r="U352" s="16"/>
      <c r="V352" s="16"/>
      <c r="W352" s="16"/>
      <c r="X352" s="16"/>
      <c r="Y352" s="16"/>
    </row>
    <row r="353" customFormat="false" ht="12" hidden="false" customHeight="true" outlineLevel="0" collapsed="false">
      <c r="B353" s="98" t="str">
        <f aca="false">IF( ISBLANK('03.Muestra'!$C38),"",'03.Muestra'!$C38)</f>
        <v/>
      </c>
      <c r="C353" s="98" t="str">
        <f aca="false">IF( ISBLANK('03.Muestra'!$E38),"",'03.Muestra'!$E38)</f>
        <v/>
      </c>
      <c r="D353" s="99" t="str">
        <f aca="false">IF(AND(B353&lt;&gt;"",C353&lt;&gt;""),"N/T","")</f>
        <v/>
      </c>
      <c r="E353" s="73" t="str">
        <f aca="false">IF(D353&lt;&gt;"",IF(AND(B353&lt;&gt;"",C353&lt;&gt;""),"","ERR"),"")</f>
        <v/>
      </c>
      <c r="F353" s="111"/>
      <c r="G353" s="16"/>
      <c r="H353" s="16"/>
      <c r="I353" s="16"/>
      <c r="J353" s="16"/>
      <c r="K353" s="16"/>
      <c r="L353" s="16"/>
      <c r="M353" s="16"/>
      <c r="N353" s="16"/>
      <c r="O353" s="16"/>
      <c r="P353" s="16"/>
      <c r="Q353" s="16"/>
      <c r="R353" s="16"/>
      <c r="S353" s="16"/>
      <c r="T353" s="16"/>
      <c r="U353" s="16"/>
      <c r="V353" s="16"/>
      <c r="W353" s="16"/>
      <c r="X353" s="16"/>
      <c r="Y353" s="16"/>
    </row>
    <row r="354" customFormat="false" ht="12" hidden="false" customHeight="true" outlineLevel="0" collapsed="false">
      <c r="B354" s="98" t="str">
        <f aca="false">IF( ISBLANK('03.Muestra'!$C39),"",'03.Muestra'!$C39)</f>
        <v/>
      </c>
      <c r="C354" s="98" t="str">
        <f aca="false">IF( ISBLANK('03.Muestra'!$E39),"",'03.Muestra'!$E39)</f>
        <v/>
      </c>
      <c r="D354" s="99" t="str">
        <f aca="false">IF(AND(B354&lt;&gt;"",C354&lt;&gt;""),"N/T","")</f>
        <v/>
      </c>
      <c r="E354" s="73" t="str">
        <f aca="false">IF(D354&lt;&gt;"",IF(AND(B354&lt;&gt;"",C354&lt;&gt;""),"","ERR"),"")</f>
        <v/>
      </c>
      <c r="F354" s="111"/>
      <c r="G354" s="16"/>
      <c r="H354" s="16"/>
      <c r="I354" s="16"/>
      <c r="J354" s="16"/>
      <c r="K354" s="16"/>
      <c r="L354" s="16"/>
      <c r="M354" s="16"/>
      <c r="N354" s="16"/>
      <c r="O354" s="16"/>
      <c r="P354" s="16"/>
      <c r="Q354" s="16"/>
      <c r="R354" s="16"/>
      <c r="S354" s="16"/>
      <c r="T354" s="16"/>
      <c r="U354" s="16"/>
      <c r="V354" s="16"/>
      <c r="W354" s="16"/>
      <c r="X354" s="16"/>
      <c r="Y354" s="16"/>
    </row>
    <row r="355" customFormat="false" ht="12" hidden="false" customHeight="true" outlineLevel="0" collapsed="false">
      <c r="B355" s="98" t="str">
        <f aca="false">IF( ISBLANK('03.Muestra'!$C40),"",'03.Muestra'!$C40)</f>
        <v/>
      </c>
      <c r="C355" s="98" t="str">
        <f aca="false">IF( ISBLANK('03.Muestra'!$E40),"",'03.Muestra'!$E40)</f>
        <v/>
      </c>
      <c r="D355" s="99" t="str">
        <f aca="false">IF(AND(B355&lt;&gt;"",C355&lt;&gt;""),"N/T","")</f>
        <v/>
      </c>
      <c r="E355" s="73" t="str">
        <f aca="false">IF(D355&lt;&gt;"",IF(AND(B355&lt;&gt;"",C355&lt;&gt;""),"","ERR"),"")</f>
        <v/>
      </c>
      <c r="F355" s="111"/>
      <c r="G355" s="16"/>
      <c r="H355" s="16"/>
      <c r="I355" s="16"/>
      <c r="J355" s="16"/>
      <c r="K355" s="16"/>
      <c r="L355" s="16"/>
      <c r="M355" s="16"/>
      <c r="N355" s="16"/>
      <c r="O355" s="16"/>
      <c r="P355" s="16"/>
      <c r="Q355" s="16"/>
      <c r="R355" s="16"/>
      <c r="S355" s="16"/>
      <c r="T355" s="16"/>
      <c r="U355" s="16"/>
      <c r="V355" s="16"/>
      <c r="W355" s="16"/>
      <c r="X355" s="16"/>
      <c r="Y355" s="16"/>
    </row>
    <row r="356" customFormat="false" ht="12" hidden="false" customHeight="true" outlineLevel="0" collapsed="false">
      <c r="B356" s="98" t="str">
        <f aca="false">IF( ISBLANK('03.Muestra'!$C41),"",'03.Muestra'!$C41)</f>
        <v/>
      </c>
      <c r="C356" s="98" t="str">
        <f aca="false">IF( ISBLANK('03.Muestra'!$E41),"",'03.Muestra'!$E41)</f>
        <v/>
      </c>
      <c r="D356" s="99" t="str">
        <f aca="false">IF(AND(B356&lt;&gt;"",C356&lt;&gt;""),"N/T","")</f>
        <v/>
      </c>
      <c r="E356" s="73" t="str">
        <f aca="false">IF(D356&lt;&gt;"",IF(AND(B356&lt;&gt;"",C356&lt;&gt;""),"","ERR"),"")</f>
        <v/>
      </c>
      <c r="F356" s="111"/>
      <c r="G356" s="16"/>
      <c r="H356" s="16"/>
      <c r="I356" s="16"/>
      <c r="J356" s="16"/>
      <c r="K356" s="16"/>
      <c r="L356" s="16"/>
      <c r="M356" s="16"/>
      <c r="N356" s="16"/>
      <c r="O356" s="16"/>
      <c r="P356" s="16"/>
      <c r="Q356" s="16"/>
      <c r="R356" s="16"/>
      <c r="S356" s="16"/>
      <c r="T356" s="16"/>
      <c r="U356" s="16"/>
      <c r="V356" s="16"/>
      <c r="W356" s="16"/>
      <c r="X356" s="16"/>
      <c r="Y356" s="16"/>
    </row>
    <row r="357" customFormat="false" ht="12" hidden="false" customHeight="true" outlineLevel="0" collapsed="false">
      <c r="B357" s="98" t="str">
        <f aca="false">IF( ISBLANK('03.Muestra'!$C42),"",'03.Muestra'!$C42)</f>
        <v/>
      </c>
      <c r="C357" s="98" t="str">
        <f aca="false">IF( ISBLANK('03.Muestra'!$E42),"",'03.Muestra'!$E42)</f>
        <v/>
      </c>
      <c r="D357" s="99" t="str">
        <f aca="false">IF(AND(B357&lt;&gt;"",C357&lt;&gt;""),"N/T","")</f>
        <v/>
      </c>
      <c r="E357" s="73" t="str">
        <f aca="false">IF(D357&lt;&gt;"",IF(AND(B357&lt;&gt;"",C357&lt;&gt;""),"","ERR"),"")</f>
        <v/>
      </c>
      <c r="F357" s="16"/>
      <c r="G357" s="16"/>
      <c r="H357" s="16"/>
      <c r="I357" s="16"/>
      <c r="J357" s="16"/>
      <c r="K357" s="16"/>
      <c r="L357" s="16"/>
      <c r="M357" s="16"/>
      <c r="N357" s="16"/>
      <c r="O357" s="16"/>
      <c r="P357" s="16"/>
      <c r="Q357" s="16"/>
      <c r="R357" s="16"/>
      <c r="S357" s="16"/>
      <c r="T357" s="16"/>
      <c r="U357" s="16"/>
      <c r="V357" s="16"/>
      <c r="W357" s="16"/>
      <c r="X357" s="16"/>
      <c r="Y357" s="16"/>
    </row>
    <row r="358" customFormat="false" ht="12" hidden="false" customHeight="true" outlineLevel="0" collapsed="false">
      <c r="B358" s="16"/>
      <c r="C358" s="16"/>
      <c r="D358" s="73"/>
      <c r="E358" s="16"/>
      <c r="F358" s="16"/>
      <c r="G358" s="16"/>
      <c r="H358" s="16"/>
      <c r="I358" s="16"/>
      <c r="J358" s="16"/>
      <c r="K358" s="16"/>
      <c r="L358" s="16"/>
      <c r="M358" s="16"/>
      <c r="N358" s="16"/>
      <c r="O358" s="16"/>
      <c r="P358" s="16"/>
      <c r="Q358" s="16"/>
      <c r="R358" s="16"/>
      <c r="S358" s="16"/>
      <c r="T358" s="16"/>
      <c r="U358" s="16"/>
      <c r="V358" s="16"/>
      <c r="W358" s="16"/>
      <c r="X358" s="16"/>
      <c r="Y358" s="16"/>
    </row>
    <row r="359" customFormat="false" ht="12" hidden="false" customHeight="true" outlineLevel="0" collapsed="false">
      <c r="B359" s="119"/>
      <c r="C359" s="16"/>
      <c r="D359" s="73"/>
      <c r="E359" s="94"/>
      <c r="F359" s="16"/>
      <c r="G359" s="16"/>
      <c r="H359" s="16"/>
      <c r="I359" s="16"/>
      <c r="J359" s="16"/>
      <c r="K359" s="16"/>
      <c r="L359" s="16"/>
      <c r="M359" s="16"/>
      <c r="N359" s="16"/>
      <c r="O359" s="16"/>
      <c r="P359" s="16"/>
      <c r="Q359" s="16"/>
      <c r="R359" s="16"/>
      <c r="S359" s="16"/>
      <c r="T359" s="16"/>
      <c r="U359" s="16"/>
      <c r="V359" s="16"/>
      <c r="W359" s="16"/>
      <c r="X359" s="16"/>
      <c r="Y359" s="16"/>
    </row>
    <row r="360" customFormat="false" ht="32.25" hidden="false" customHeight="true" outlineLevel="0" collapsed="false">
      <c r="B360" s="95" t="s">
        <v>137</v>
      </c>
      <c r="C360" s="96" t="s">
        <v>184</v>
      </c>
      <c r="D360" s="97" t="s">
        <v>147</v>
      </c>
      <c r="E360" s="110"/>
      <c r="F360" s="0"/>
      <c r="G360" s="0"/>
      <c r="H360" s="0"/>
      <c r="I360" s="0"/>
      <c r="J360" s="0"/>
      <c r="K360" s="16"/>
      <c r="L360" s="16"/>
      <c r="M360" s="16"/>
      <c r="N360" s="16"/>
      <c r="O360" s="16"/>
      <c r="P360" s="16"/>
      <c r="Q360" s="16"/>
      <c r="R360" s="16"/>
      <c r="S360" s="16"/>
      <c r="T360" s="16"/>
      <c r="U360" s="16"/>
      <c r="V360" s="16"/>
      <c r="W360" s="16"/>
      <c r="X360" s="16"/>
      <c r="Y360" s="16"/>
    </row>
    <row r="361" customFormat="false" ht="12" hidden="false" customHeight="true" outlineLevel="0" collapsed="false">
      <c r="B361" s="98" t="str">
        <f aca="false">IF( ISBLANK('03.Muestra'!$C8),"",'03.Muestra'!$C8)</f>
        <v>Servicio Canario de Salud</v>
      </c>
      <c r="C361" s="98" t="str">
        <f aca="false">IF( ISBLANK('03.Muestra'!$E8),"",'03.Muestra'!$E8)</f>
        <v>https://www3.gobiernodecanarias.org/sanidad/scs/</v>
      </c>
      <c r="D361" s="99" t="s">
        <v>138</v>
      </c>
      <c r="E361" s="73" t="str">
        <f aca="false">IF(D361&lt;&gt;"",IF(AND(B361&lt;&gt;"",C361&lt;&gt;""),"","ERR"),"")</f>
        <v/>
      </c>
      <c r="F361" s="100" t="str">
        <f aca="false" t="array" ref="F361:J361">TRANSPOSE('DATA - Oculta'!$U$9:$U$13)</f>
        <v>N/T</v>
      </c>
      <c r="G361" s="101" t="str">
        <v>N/D</v>
      </c>
      <c r="H361" s="102" t="str">
        <v>N/A</v>
      </c>
      <c r="I361" s="103" t="str">
        <v>Falla</v>
      </c>
      <c r="J361" s="104" t="str">
        <v>Pasa</v>
      </c>
      <c r="K361" s="105" t="s">
        <v>145</v>
      </c>
      <c r="L361" s="16"/>
      <c r="M361" s="16"/>
      <c r="N361" s="16"/>
      <c r="O361" s="16"/>
      <c r="P361" s="16"/>
      <c r="Q361" s="16"/>
      <c r="R361" s="16"/>
      <c r="S361" s="16"/>
      <c r="T361" s="16"/>
      <c r="U361" s="16"/>
      <c r="V361" s="16"/>
      <c r="W361" s="16"/>
      <c r="X361" s="16"/>
      <c r="Y361" s="16"/>
    </row>
    <row r="362" customFormat="false" ht="12" hidden="false" customHeight="true" outlineLevel="0" collapsed="false">
      <c r="B362" s="98" t="str">
        <f aca="false">IF( ISBLANK('03.Muestra'!$C9),"",'03.Muestra'!$C9)</f>
        <v>Profesionales</v>
      </c>
      <c r="C362" s="98" t="str">
        <f aca="false">IF( ISBLANK('03.Muestra'!$E9),"",'03.Muestra'!$E9)</f>
        <v>https://www3.gobiernodecanarias.org/sanidad/scs/tematica.jsp?idCarpeta=381a58ec-a15a-11e9-a502-d7333c007c29</v>
      </c>
      <c r="D362" s="99" t="s">
        <v>138</v>
      </c>
      <c r="E362" s="73" t="str">
        <f aca="false">IF(D362&lt;&gt;"",IF(AND(B362&lt;&gt;"",C362&lt;&gt;""),"","ERR"),"")</f>
        <v/>
      </c>
      <c r="F362" s="106" t="n">
        <f aca="true">COUNTIF($D361:INDIRECT("$D" &amp;  SUM(ROW()-1,'03.Muestra'!$D$45)-1),F361)</f>
        <v>0</v>
      </c>
      <c r="G362" s="106" t="n">
        <f aca="true">COUNTIF($D361:INDIRECT("$D" &amp;  SUM(ROW()-1,'03.Muestra'!$D$45)-1),G361)</f>
        <v>0</v>
      </c>
      <c r="H362" s="106" t="n">
        <f aca="true">COUNTIF($D361:INDIRECT("$D" &amp;  SUM(ROW()-1,'03.Muestra'!$D$45)-1),H361)</f>
        <v>1</v>
      </c>
      <c r="I362" s="106" t="n">
        <f aca="true">COUNTIF($D361:INDIRECT("$D" &amp;  SUM(ROW()-1,'03.Muestra'!$D$45)-1),I361)</f>
        <v>2</v>
      </c>
      <c r="J362" s="106" t="n">
        <f aca="true">COUNTIF($D361:INDIRECT("$D" &amp;  SUM(ROW()-1,'03.Muestra'!$D$45)-1),J361)</f>
        <v>7</v>
      </c>
      <c r="K362" s="106" t="n">
        <f aca="true">IF('03.Muestra'!$D$45=0,0,COUNTBLANK($D361:INDIRECT("$D" &amp;  SUM(ROW()-1,'03.Muestra'!$D$45)-1)))</f>
        <v>0</v>
      </c>
      <c r="L362" s="16"/>
      <c r="M362" s="16"/>
      <c r="N362" s="16"/>
      <c r="O362" s="16"/>
      <c r="P362" s="16"/>
      <c r="Q362" s="16"/>
      <c r="R362" s="16"/>
      <c r="S362" s="16"/>
      <c r="T362" s="16"/>
      <c r="U362" s="16"/>
      <c r="V362" s="16"/>
      <c r="W362" s="16"/>
      <c r="X362" s="16"/>
      <c r="Y362" s="16"/>
    </row>
    <row r="363" customFormat="false" ht="12" hidden="false" customHeight="true" outlineLevel="0" collapsed="false">
      <c r="B363" s="98" t="str">
        <f aca="false">IF( ISBLANK('03.Muestra'!$C10),"",'03.Muestra'!$C10)</f>
        <v>Vacunación frente Covid-19</v>
      </c>
      <c r="C363" s="98" t="str">
        <f aca="false">IF( ISBLANK('03.Muestra'!$E10),"",'03.Muestra'!$E10)</f>
        <v>https://www3.gobiernodecanarias.org/sanidad/scs/contenidoGenerico.jsp?idDocument=c6332147-5728-11eb-8a2c-c902a217e6a5&amp;idCarpeta=e01092c2-7d66-11ea-871d-cb574c2473a4</v>
      </c>
      <c r="D363" s="99" t="s">
        <v>138</v>
      </c>
      <c r="E363" s="73" t="str">
        <f aca="false">IF(D363&lt;&gt;"",IF(AND(B363&lt;&gt;"",C363&lt;&gt;""),"","ERR"),"")</f>
        <v/>
      </c>
      <c r="F363" s="0"/>
      <c r="G363" s="16"/>
      <c r="H363" s="16"/>
      <c r="I363" s="16"/>
      <c r="J363" s="16"/>
      <c r="K363" s="16"/>
      <c r="L363" s="16"/>
      <c r="M363" s="16"/>
      <c r="N363" s="16"/>
      <c r="O363" s="16"/>
      <c r="P363" s="16"/>
      <c r="Q363" s="16"/>
      <c r="R363" s="16"/>
      <c r="S363" s="16"/>
      <c r="T363" s="16"/>
      <c r="U363" s="16"/>
      <c r="V363" s="16"/>
      <c r="W363" s="16"/>
      <c r="X363" s="16"/>
      <c r="Y363" s="16"/>
    </row>
    <row r="364" customFormat="false" ht="12" hidden="false" customHeight="true" outlineLevel="0" collapsed="false">
      <c r="B364" s="98" t="str">
        <f aca="false">IF( ISBLANK('03.Muestra'!$C11),"",'03.Muestra'!$C11)</f>
        <v>SCS-Registro de centros</v>
      </c>
      <c r="C364" s="98" t="str">
        <f aca="false">IF( ISBLANK('03.Muestra'!$E11),"",'03.Muestra'!$E11)</f>
        <v>https://www3.gobiernodecanarias.org/sanidad/scs/RegistroCentros/DoLoad</v>
      </c>
      <c r="D364" s="99" t="s">
        <v>150</v>
      </c>
      <c r="E364" s="73" t="str">
        <f aca="false">IF(D364&lt;&gt;"",IF(AND(B364&lt;&gt;"",C364&lt;&gt;""),"","ERR"),"")</f>
        <v/>
      </c>
      <c r="F364" s="0"/>
      <c r="G364" s="16"/>
      <c r="H364" s="16"/>
      <c r="I364" s="16"/>
      <c r="J364" s="16"/>
      <c r="K364" s="16"/>
      <c r="L364" s="16"/>
      <c r="M364" s="16"/>
      <c r="N364" s="16"/>
      <c r="O364" s="16"/>
      <c r="P364" s="16"/>
      <c r="Q364" s="16"/>
      <c r="R364" s="16"/>
      <c r="S364" s="16"/>
      <c r="T364" s="16"/>
      <c r="U364" s="16"/>
      <c r="V364" s="16"/>
      <c r="W364" s="16"/>
      <c r="X364" s="16"/>
      <c r="Y364" s="16"/>
    </row>
    <row r="365" customFormat="false" ht="12" hidden="false" customHeight="true" outlineLevel="0" collapsed="false">
      <c r="B365" s="98" t="str">
        <f aca="false">IF( ISBLANK('03.Muestra'!$C12),"",'03.Muestra'!$C12)</f>
        <v>MiAutoTestCovid</v>
      </c>
      <c r="C365" s="98" t="str">
        <f aca="false">IF( ISBLANK('03.Muestra'!$E12),"",'03.Muestra'!$E12)</f>
        <v>https://www3.gobiernodecanarias.org/sanidad/scs/Miautotestcovid/</v>
      </c>
      <c r="D365" s="99" t="s">
        <v>138</v>
      </c>
      <c r="E365" s="73" t="str">
        <f aca="false">IF(D365&lt;&gt;"",IF(AND(B365&lt;&gt;"",C365&lt;&gt;""),"","ERR"),"")</f>
        <v/>
      </c>
      <c r="F365" s="0"/>
      <c r="G365" s="16"/>
      <c r="H365" s="16"/>
      <c r="I365" s="16"/>
      <c r="J365" s="16"/>
      <c r="K365" s="16"/>
      <c r="L365" s="16"/>
      <c r="M365" s="16"/>
      <c r="N365" s="16"/>
      <c r="O365" s="16"/>
      <c r="P365" s="16"/>
      <c r="Q365" s="16"/>
      <c r="R365" s="16"/>
      <c r="S365" s="16"/>
      <c r="T365" s="16"/>
      <c r="U365" s="16"/>
      <c r="V365" s="16"/>
      <c r="W365" s="16"/>
      <c r="X365" s="16"/>
      <c r="Y365" s="16"/>
    </row>
    <row r="366" customFormat="false" ht="12" hidden="false" customHeight="true" outlineLevel="0" collapsed="false">
      <c r="B366" s="98" t="str">
        <f aca="false">IF( ISBLANK('03.Muestra'!$C13),"",'03.Muestra'!$C13)</f>
        <v>Informes epidemiológicos</v>
      </c>
      <c r="C366" s="98" t="str">
        <f aca="false">IF( ISBLANK('03.Muestra'!$E13),"",'03.Muestra'!$E13)</f>
        <v>https://www3.gobiernodecanarias.org/sanidad/scs/contenidoGenerico.jsp?idDocument=83670f95-f738-11ea-8b38-0997195c2925&amp;idCarpeta=e01092c2-7d66-11ea-871d-cb574c2473a4</v>
      </c>
      <c r="D366" s="99" t="s">
        <v>138</v>
      </c>
      <c r="E366" s="73" t="str">
        <f aca="false">IF(D366&lt;&gt;"",IF(AND(B366&lt;&gt;"",C366&lt;&gt;""),"","ERR"),"")</f>
        <v/>
      </c>
      <c r="F366" s="0"/>
      <c r="G366" s="16"/>
      <c r="H366" s="16"/>
      <c r="I366" s="16"/>
      <c r="J366" s="16"/>
      <c r="K366" s="16"/>
      <c r="L366" s="16"/>
      <c r="M366" s="16"/>
      <c r="N366" s="16"/>
      <c r="O366" s="16"/>
      <c r="P366" s="16"/>
      <c r="Q366" s="16"/>
      <c r="R366" s="16"/>
      <c r="S366" s="16"/>
      <c r="T366" s="16"/>
      <c r="U366" s="16"/>
      <c r="V366" s="16"/>
      <c r="W366" s="16"/>
      <c r="X366" s="16"/>
      <c r="Y366" s="16"/>
    </row>
    <row r="367" customFormat="false" ht="12" hidden="false" customHeight="true" outlineLevel="0" collapsed="false">
      <c r="B367" s="98" t="str">
        <f aca="false">IF( ISBLANK('03.Muestra'!$C14),"",'03.Muestra'!$C14)</f>
        <v>Mapa Sanitario</v>
      </c>
      <c r="C367" s="98" t="str">
        <f aca="false">IF( ISBLANK('03.Muestra'!$E14),"",'03.Muestra'!$E14)</f>
        <v>https://www3.gobiernodecanarias.org/sanidad/scs/mapa.jsp?idDocument=f1272534-b1e0-11e0-8086-e35e241032d3&amp;idCarpeta=75cf3520-ab2b-11dd-970d-d73a0633ac17</v>
      </c>
      <c r="D367" s="99" t="s">
        <v>138</v>
      </c>
      <c r="E367" s="73" t="str">
        <f aca="false">IF(D367&lt;&gt;"",IF(AND(B367&lt;&gt;"",C367&lt;&gt;""),"","ERR"),"")</f>
        <v/>
      </c>
      <c r="F367" s="16"/>
      <c r="G367" s="16"/>
      <c r="H367" s="16"/>
      <c r="I367" s="16"/>
      <c r="J367" s="16"/>
      <c r="K367" s="16"/>
      <c r="L367" s="16"/>
      <c r="M367" s="16"/>
      <c r="N367" s="16"/>
      <c r="O367" s="16"/>
      <c r="P367" s="16"/>
      <c r="Q367" s="16"/>
      <c r="R367" s="16"/>
      <c r="S367" s="16"/>
      <c r="T367" s="16"/>
      <c r="U367" s="16"/>
      <c r="V367" s="16"/>
      <c r="W367" s="16"/>
      <c r="X367" s="16"/>
      <c r="Y367" s="16"/>
    </row>
    <row r="368" customFormat="false" ht="12" hidden="false" customHeight="true" outlineLevel="0" collapsed="false">
      <c r="B368" s="98" t="str">
        <f aca="false">IF( ISBLANK('03.Muestra'!$C15),"",'03.Muestra'!$C15)</f>
        <v>gaptfformacion</v>
      </c>
      <c r="C368" s="98" t="str">
        <f aca="false">IF( ISBLANK('03.Muestra'!$E15),"",'03.Muestra'!$E15)</f>
        <v>https://www3.gobiernodecanarias.org/scs/gaptfformacion/</v>
      </c>
      <c r="D368" s="99" t="s">
        <v>141</v>
      </c>
      <c r="E368" s="73" t="str">
        <f aca="false">IF(D368&lt;&gt;"",IF(AND(B368&lt;&gt;"",C368&lt;&gt;""),"","ERR"),"")</f>
        <v/>
      </c>
      <c r="F368" s="16"/>
      <c r="G368" s="16"/>
      <c r="H368" s="16"/>
      <c r="I368" s="16"/>
      <c r="J368" s="16"/>
      <c r="K368" s="16"/>
      <c r="L368" s="16"/>
      <c r="M368" s="16"/>
      <c r="N368" s="16"/>
      <c r="O368" s="16"/>
      <c r="P368" s="16"/>
      <c r="Q368" s="16"/>
      <c r="R368" s="16"/>
      <c r="S368" s="16"/>
      <c r="T368" s="16"/>
      <c r="U368" s="16"/>
      <c r="V368" s="16"/>
      <c r="W368" s="16"/>
      <c r="X368" s="16"/>
      <c r="Y368" s="16"/>
    </row>
    <row r="369" customFormat="false" ht="12" hidden="false" customHeight="true" outlineLevel="0" collapsed="false">
      <c r="B369" s="98" t="str">
        <f aca="false">IF( ISBLANK('03.Muestra'!$C16),"",'03.Muestra'!$C16)</f>
        <v>Tarjeta Sanitaria</v>
      </c>
      <c r="C369" s="98" t="str">
        <f aca="false">IF( ISBLANK('03.Muestra'!$E16),"",'03.Muestra'!$E16)</f>
        <v>https://www3.gobiernodecanarias.org/sanidad/scs/contenidoGenerico.jsp?idDocument=9090ca1f-a9bb-11de-ae50-15aa3b9230b7&amp;idCarpeta=ae273cd1-b385-11e9-82f7-8d5cff9227e6</v>
      </c>
      <c r="D369" s="99" t="s">
        <v>141</v>
      </c>
      <c r="E369" s="73" t="str">
        <f aca="false">IF(D369&lt;&gt;"",IF(AND(B369&lt;&gt;"",C369&lt;&gt;""),"","ERR"),"")</f>
        <v/>
      </c>
      <c r="F369" s="16"/>
      <c r="G369" s="16"/>
      <c r="H369" s="16"/>
      <c r="I369" s="16"/>
      <c r="J369" s="16"/>
      <c r="K369" s="16"/>
      <c r="L369" s="16"/>
      <c r="M369" s="16"/>
      <c r="N369" s="16"/>
      <c r="O369" s="16"/>
      <c r="P369" s="16"/>
      <c r="Q369" s="16"/>
      <c r="R369" s="16"/>
      <c r="S369" s="16"/>
      <c r="T369" s="16"/>
      <c r="U369" s="16"/>
      <c r="V369" s="16"/>
      <c r="W369" s="16"/>
      <c r="X369" s="16"/>
      <c r="Y369" s="16"/>
    </row>
    <row r="370" customFormat="false" ht="12" hidden="false" customHeight="true" outlineLevel="0" collapsed="false">
      <c r="B370" s="98" t="str">
        <f aca="false">IF( ISBLANK('03.Muestra'!$C17),"",'03.Muestra'!$C17)</f>
        <v>Mapa Playas</v>
      </c>
      <c r="C370" s="98" t="str">
        <f aca="false">IF( ISBLANK('03.Muestra'!$E17),"",'03.Muestra'!$E17)</f>
        <v>https://www3.gobiernodecanarias.org/sanidad/scs/mapa.jsp?idDocument=0200b78a-a2fa-11e0-9610-f1717f4d08a3&amp;idCarpeta=75cf3520-ab2b-11dd-970d-d73a0633ac17</v>
      </c>
      <c r="D370" s="99" t="s">
        <v>138</v>
      </c>
      <c r="E370" s="73" t="str">
        <f aca="false">IF(D370&lt;&gt;"",IF(AND(B370&lt;&gt;"",C370&lt;&gt;""),"","ERR"),"")</f>
        <v/>
      </c>
      <c r="F370" s="16"/>
      <c r="G370" s="16"/>
      <c r="H370" s="16"/>
      <c r="I370" s="16"/>
      <c r="J370" s="16"/>
      <c r="K370" s="16"/>
      <c r="L370" s="16"/>
      <c r="M370" s="16"/>
      <c r="N370" s="16"/>
      <c r="O370" s="16"/>
      <c r="P370" s="16"/>
      <c r="Q370" s="16"/>
      <c r="R370" s="16"/>
      <c r="S370" s="16"/>
      <c r="T370" s="16"/>
      <c r="U370" s="16"/>
      <c r="V370" s="16"/>
      <c r="W370" s="16"/>
      <c r="X370" s="16"/>
      <c r="Y370" s="16"/>
    </row>
    <row r="371" customFormat="false" ht="12" hidden="false" customHeight="true" outlineLevel="0" collapsed="false">
      <c r="B371" s="98" t="str">
        <f aca="false">IF( ISBLANK('03.Muestra'!$C18),"",'03.Muestra'!$C18)</f>
        <v/>
      </c>
      <c r="C371" s="98" t="str">
        <f aca="false">IF( ISBLANK('03.Muestra'!$E18),"",'03.Muestra'!$E18)</f>
        <v/>
      </c>
      <c r="D371" s="99" t="str">
        <f aca="false">IF(AND(B371&lt;&gt;"",C371&lt;&gt;""),"N/T","")</f>
        <v/>
      </c>
      <c r="E371" s="73" t="str">
        <f aca="false">IF(D371&lt;&gt;"",IF(AND(B371&lt;&gt;"",C371&lt;&gt;""),"","ERR"),"")</f>
        <v/>
      </c>
      <c r="F371" s="16"/>
      <c r="G371" s="16"/>
      <c r="H371" s="16"/>
      <c r="I371" s="16"/>
      <c r="J371" s="16"/>
      <c r="K371" s="16"/>
      <c r="L371" s="16"/>
      <c r="M371" s="16"/>
      <c r="N371" s="16"/>
      <c r="O371" s="16"/>
      <c r="P371" s="16"/>
      <c r="Q371" s="16"/>
      <c r="R371" s="16"/>
      <c r="S371" s="16"/>
      <c r="T371" s="16"/>
      <c r="U371" s="16"/>
      <c r="V371" s="16"/>
      <c r="W371" s="16"/>
      <c r="X371" s="16"/>
      <c r="Y371" s="16"/>
    </row>
    <row r="372" customFormat="false" ht="12" hidden="false" customHeight="true" outlineLevel="0" collapsed="false">
      <c r="B372" s="98" t="str">
        <f aca="false">IF( ISBLANK('03.Muestra'!$C19),"",'03.Muestra'!$C19)</f>
        <v/>
      </c>
      <c r="C372" s="98" t="str">
        <f aca="false">IF( ISBLANK('03.Muestra'!$E19),"",'03.Muestra'!$E19)</f>
        <v/>
      </c>
      <c r="D372" s="99" t="str">
        <f aca="false">IF(AND(B372&lt;&gt;"",C372&lt;&gt;""),"N/T","")</f>
        <v/>
      </c>
      <c r="E372" s="73" t="str">
        <f aca="false">IF(D372&lt;&gt;"",IF(AND(B372&lt;&gt;"",C372&lt;&gt;""),"","ERR"),"")</f>
        <v/>
      </c>
      <c r="F372" s="16"/>
      <c r="G372" s="16"/>
      <c r="H372" s="16"/>
      <c r="I372" s="16"/>
      <c r="J372" s="16"/>
      <c r="K372" s="16"/>
      <c r="L372" s="16"/>
      <c r="M372" s="16"/>
      <c r="N372" s="16"/>
      <c r="O372" s="16"/>
      <c r="P372" s="16"/>
      <c r="Q372" s="16"/>
      <c r="R372" s="16"/>
      <c r="S372" s="16"/>
      <c r="T372" s="16"/>
      <c r="U372" s="16"/>
      <c r="V372" s="16"/>
      <c r="W372" s="16"/>
      <c r="X372" s="16"/>
      <c r="Y372" s="16"/>
    </row>
    <row r="373" customFormat="false" ht="12" hidden="false" customHeight="true" outlineLevel="0" collapsed="false">
      <c r="B373" s="98" t="str">
        <f aca="false">IF( ISBLANK('03.Muestra'!$C20),"",'03.Muestra'!$C20)</f>
        <v/>
      </c>
      <c r="C373" s="98" t="str">
        <f aca="false">IF( ISBLANK('03.Muestra'!$E20),"",'03.Muestra'!$E20)</f>
        <v/>
      </c>
      <c r="D373" s="99" t="str">
        <f aca="false">IF(AND(B373&lt;&gt;"",C373&lt;&gt;""),"N/T","")</f>
        <v/>
      </c>
      <c r="E373" s="73" t="str">
        <f aca="false">IF(D373&lt;&gt;"",IF(AND(B373&lt;&gt;"",C373&lt;&gt;""),"","ERR"),"")</f>
        <v/>
      </c>
      <c r="F373" s="16"/>
      <c r="G373" s="16"/>
      <c r="H373" s="16"/>
      <c r="I373" s="16"/>
      <c r="J373" s="16"/>
      <c r="K373" s="16"/>
      <c r="L373" s="16"/>
      <c r="M373" s="0"/>
      <c r="N373" s="0"/>
      <c r="O373" s="0"/>
      <c r="P373" s="0"/>
      <c r="Q373" s="16"/>
      <c r="R373" s="16"/>
      <c r="S373" s="16"/>
      <c r="T373" s="16"/>
      <c r="U373" s="16"/>
      <c r="V373" s="16"/>
      <c r="W373" s="16"/>
      <c r="X373" s="16"/>
      <c r="Y373" s="16"/>
    </row>
    <row r="374" customFormat="false" ht="12" hidden="false" customHeight="true" outlineLevel="0" collapsed="false">
      <c r="B374" s="98" t="str">
        <f aca="false">IF( ISBLANK('03.Muestra'!$C21),"",'03.Muestra'!$C21)</f>
        <v/>
      </c>
      <c r="C374" s="98" t="str">
        <f aca="false">IF( ISBLANK('03.Muestra'!$E21),"",'03.Muestra'!$E21)</f>
        <v/>
      </c>
      <c r="D374" s="99" t="str">
        <f aca="false">IF(AND(B374&lt;&gt;"",C374&lt;&gt;""),"N/T","")</f>
        <v/>
      </c>
      <c r="E374" s="73" t="str">
        <f aca="false">IF(D374&lt;&gt;"",IF(AND(B374&lt;&gt;"",C374&lt;&gt;""),"","ERR"),"")</f>
        <v/>
      </c>
      <c r="F374" s="16"/>
      <c r="G374" s="16"/>
      <c r="H374" s="16"/>
      <c r="I374" s="16"/>
      <c r="J374" s="16"/>
      <c r="K374" s="16"/>
      <c r="L374" s="16"/>
      <c r="M374" s="0"/>
      <c r="N374" s="0"/>
      <c r="O374" s="0"/>
      <c r="P374" s="0"/>
      <c r="Q374" s="16"/>
      <c r="R374" s="16"/>
      <c r="S374" s="16"/>
      <c r="T374" s="16"/>
      <c r="U374" s="16"/>
      <c r="V374" s="16"/>
      <c r="W374" s="16"/>
      <c r="X374" s="16"/>
      <c r="Y374" s="16"/>
    </row>
    <row r="375" customFormat="false" ht="12" hidden="false" customHeight="true" outlineLevel="0" collapsed="false">
      <c r="B375" s="98" t="str">
        <f aca="false">IF( ISBLANK('03.Muestra'!$C22),"",'03.Muestra'!$C22)</f>
        <v/>
      </c>
      <c r="C375" s="98" t="str">
        <f aca="false">IF( ISBLANK('03.Muestra'!$E22),"",'03.Muestra'!$E22)</f>
        <v/>
      </c>
      <c r="D375" s="99" t="str">
        <f aca="false">IF(AND(B375&lt;&gt;"",C375&lt;&gt;""),"N/T","")</f>
        <v/>
      </c>
      <c r="E375" s="73" t="str">
        <f aca="false">IF(D375&lt;&gt;"",IF(AND(B375&lt;&gt;"",C375&lt;&gt;""),"","ERR"),"")</f>
        <v/>
      </c>
      <c r="F375" s="16"/>
      <c r="G375" s="16"/>
      <c r="H375" s="16"/>
      <c r="I375" s="16"/>
      <c r="J375" s="16"/>
      <c r="K375" s="16"/>
      <c r="L375" s="16"/>
      <c r="M375" s="0"/>
      <c r="N375" s="0"/>
      <c r="O375" s="0"/>
      <c r="P375" s="0"/>
      <c r="Q375" s="16"/>
      <c r="R375" s="16"/>
      <c r="S375" s="16"/>
      <c r="T375" s="16"/>
      <c r="U375" s="16"/>
      <c r="V375" s="16"/>
      <c r="W375" s="16"/>
      <c r="X375" s="16"/>
      <c r="Y375" s="16"/>
    </row>
    <row r="376" customFormat="false" ht="12" hidden="false" customHeight="true" outlineLevel="0" collapsed="false">
      <c r="B376" s="98" t="str">
        <f aca="false">IF( ISBLANK('03.Muestra'!$C23),"",'03.Muestra'!$C23)</f>
        <v/>
      </c>
      <c r="C376" s="98" t="str">
        <f aca="false">IF( ISBLANK('03.Muestra'!$E23),"",'03.Muestra'!$E23)</f>
        <v/>
      </c>
      <c r="D376" s="99" t="str">
        <f aca="false">IF(AND(B376&lt;&gt;"",C376&lt;&gt;""),"N/T","")</f>
        <v/>
      </c>
      <c r="E376" s="73" t="str">
        <f aca="false">IF(D376&lt;&gt;"",IF(AND(B376&lt;&gt;"",C376&lt;&gt;""),"","ERR"),"")</f>
        <v/>
      </c>
      <c r="F376" s="16"/>
      <c r="G376" s="16"/>
      <c r="H376" s="16"/>
      <c r="I376" s="16"/>
      <c r="J376" s="16"/>
      <c r="K376" s="16"/>
      <c r="L376" s="16"/>
      <c r="M376" s="0"/>
      <c r="N376" s="0"/>
      <c r="O376" s="0"/>
      <c r="P376" s="0"/>
      <c r="Q376" s="16"/>
      <c r="R376" s="16"/>
      <c r="S376" s="16"/>
      <c r="T376" s="16"/>
      <c r="U376" s="16"/>
      <c r="V376" s="16"/>
      <c r="W376" s="16"/>
      <c r="X376" s="16"/>
      <c r="Y376" s="16"/>
    </row>
    <row r="377" customFormat="false" ht="12" hidden="false" customHeight="true" outlineLevel="0" collapsed="false">
      <c r="B377" s="98" t="str">
        <f aca="false">IF( ISBLANK('03.Muestra'!$C24),"",'03.Muestra'!$C24)</f>
        <v/>
      </c>
      <c r="C377" s="98" t="str">
        <f aca="false">IF( ISBLANK('03.Muestra'!$E24),"",'03.Muestra'!$E24)</f>
        <v/>
      </c>
      <c r="D377" s="99" t="str">
        <f aca="false">IF(AND(B377&lt;&gt;"",C377&lt;&gt;""),"N/T","")</f>
        <v/>
      </c>
      <c r="E377" s="73" t="str">
        <f aca="false">IF(D377&lt;&gt;"",IF(AND(B377&lt;&gt;"",C377&lt;&gt;""),"","ERR"),"")</f>
        <v/>
      </c>
      <c r="F377" s="16"/>
      <c r="G377" s="16"/>
      <c r="H377" s="16"/>
      <c r="I377" s="16"/>
      <c r="J377" s="16"/>
      <c r="K377" s="16"/>
      <c r="L377" s="16"/>
      <c r="M377" s="0"/>
      <c r="N377" s="0"/>
      <c r="O377" s="0"/>
      <c r="P377" s="0"/>
      <c r="Q377" s="16"/>
      <c r="R377" s="16"/>
      <c r="S377" s="16"/>
      <c r="T377" s="16"/>
      <c r="U377" s="16"/>
      <c r="V377" s="16"/>
      <c r="W377" s="16"/>
      <c r="X377" s="16"/>
      <c r="Y377" s="16"/>
    </row>
    <row r="378" customFormat="false" ht="12" hidden="false" customHeight="true" outlineLevel="0" collapsed="false">
      <c r="B378" s="98" t="str">
        <f aca="false">IF( ISBLANK('03.Muestra'!$C25),"",'03.Muestra'!$C25)</f>
        <v/>
      </c>
      <c r="C378" s="98" t="str">
        <f aca="false">IF( ISBLANK('03.Muestra'!$E25),"",'03.Muestra'!$E25)</f>
        <v/>
      </c>
      <c r="D378" s="99" t="str">
        <f aca="false">IF(AND(B378&lt;&gt;"",C378&lt;&gt;""),"N/T","")</f>
        <v/>
      </c>
      <c r="E378" s="73" t="str">
        <f aca="false">IF(D378&lt;&gt;"",IF(AND(B378&lt;&gt;"",C378&lt;&gt;""),"","ERR"),"")</f>
        <v/>
      </c>
      <c r="F378" s="16"/>
      <c r="G378" s="16"/>
      <c r="H378" s="16"/>
      <c r="I378" s="16"/>
      <c r="J378" s="16"/>
      <c r="K378" s="16"/>
      <c r="L378" s="16"/>
      <c r="M378" s="0"/>
      <c r="N378" s="0"/>
      <c r="O378" s="0"/>
      <c r="P378" s="0"/>
      <c r="Q378" s="16"/>
      <c r="R378" s="16"/>
      <c r="S378" s="16"/>
      <c r="T378" s="16"/>
      <c r="U378" s="16"/>
      <c r="V378" s="16"/>
      <c r="W378" s="16"/>
      <c r="X378" s="16"/>
      <c r="Y378" s="16"/>
    </row>
    <row r="379" customFormat="false" ht="12" hidden="false" customHeight="true" outlineLevel="0" collapsed="false">
      <c r="B379" s="98" t="str">
        <f aca="false">IF( ISBLANK('03.Muestra'!$C26),"",'03.Muestra'!$C26)</f>
        <v/>
      </c>
      <c r="C379" s="98" t="str">
        <f aca="false">IF( ISBLANK('03.Muestra'!$E26),"",'03.Muestra'!$E26)</f>
        <v/>
      </c>
      <c r="D379" s="99" t="str">
        <f aca="false">IF(AND(B379&lt;&gt;"",C379&lt;&gt;""),"N/T","")</f>
        <v/>
      </c>
      <c r="E379" s="73" t="str">
        <f aca="false">IF(D379&lt;&gt;"",IF(AND(B379&lt;&gt;"",C379&lt;&gt;""),"","ERR"),"")</f>
        <v/>
      </c>
      <c r="F379" s="16"/>
      <c r="G379" s="16"/>
      <c r="H379" s="16"/>
      <c r="I379" s="16"/>
      <c r="J379" s="16"/>
      <c r="K379" s="16"/>
      <c r="L379" s="16"/>
      <c r="M379" s="0"/>
      <c r="N379" s="0"/>
      <c r="O379" s="0"/>
      <c r="P379" s="0"/>
      <c r="Q379" s="16"/>
      <c r="R379" s="16"/>
      <c r="S379" s="16"/>
      <c r="T379" s="16"/>
      <c r="U379" s="16"/>
      <c r="V379" s="16"/>
      <c r="W379" s="16"/>
      <c r="X379" s="16"/>
      <c r="Y379" s="16"/>
    </row>
    <row r="380" customFormat="false" ht="12" hidden="false" customHeight="true" outlineLevel="0" collapsed="false">
      <c r="B380" s="98" t="str">
        <f aca="false">IF( ISBLANK('03.Muestra'!$C27),"",'03.Muestra'!$C27)</f>
        <v/>
      </c>
      <c r="C380" s="98" t="str">
        <f aca="false">IF( ISBLANK('03.Muestra'!$E27),"",'03.Muestra'!$E27)</f>
        <v/>
      </c>
      <c r="D380" s="99" t="str">
        <f aca="false">IF(AND(B380&lt;&gt;"",C380&lt;&gt;""),"N/T","")</f>
        <v/>
      </c>
      <c r="E380" s="73" t="str">
        <f aca="false">IF(D380&lt;&gt;"",IF(AND(B380&lt;&gt;"",C380&lt;&gt;""),"","ERR"),"")</f>
        <v/>
      </c>
      <c r="F380" s="16"/>
      <c r="G380" s="16"/>
      <c r="H380" s="16"/>
      <c r="I380" s="16"/>
      <c r="J380" s="16"/>
      <c r="K380" s="16"/>
      <c r="L380" s="16"/>
      <c r="M380" s="0"/>
      <c r="N380" s="0"/>
      <c r="O380" s="0"/>
      <c r="P380" s="0"/>
      <c r="Q380" s="16"/>
      <c r="R380" s="16"/>
      <c r="S380" s="16"/>
      <c r="T380" s="16"/>
      <c r="U380" s="16"/>
      <c r="V380" s="16"/>
      <c r="W380" s="16"/>
      <c r="X380" s="16"/>
      <c r="Y380" s="16"/>
    </row>
    <row r="381" customFormat="false" ht="12" hidden="false" customHeight="true" outlineLevel="0" collapsed="false">
      <c r="B381" s="98" t="str">
        <f aca="false">IF( ISBLANK('03.Muestra'!$C28),"",'03.Muestra'!$C28)</f>
        <v/>
      </c>
      <c r="C381" s="98" t="str">
        <f aca="false">IF( ISBLANK('03.Muestra'!$E28),"",'03.Muestra'!$E28)</f>
        <v/>
      </c>
      <c r="D381" s="99" t="str">
        <f aca="false">IF(AND(B381&lt;&gt;"",C381&lt;&gt;""),"N/T","")</f>
        <v/>
      </c>
      <c r="E381" s="73" t="str">
        <f aca="false">IF(D381&lt;&gt;"",IF(AND(B381&lt;&gt;"",C381&lt;&gt;""),"","ERR"),"")</f>
        <v/>
      </c>
      <c r="F381" s="16"/>
      <c r="G381" s="16"/>
      <c r="H381" s="16"/>
      <c r="I381" s="16"/>
      <c r="J381" s="16"/>
      <c r="K381" s="16"/>
      <c r="L381" s="16"/>
      <c r="M381" s="0"/>
      <c r="N381" s="0"/>
      <c r="O381" s="0"/>
      <c r="P381" s="0"/>
      <c r="Q381" s="16"/>
      <c r="R381" s="16"/>
      <c r="S381" s="16"/>
      <c r="T381" s="16"/>
      <c r="U381" s="16"/>
      <c r="V381" s="16"/>
      <c r="W381" s="16"/>
      <c r="X381" s="16"/>
      <c r="Y381" s="16"/>
    </row>
    <row r="382" customFormat="false" ht="12" hidden="false" customHeight="true" outlineLevel="0" collapsed="false">
      <c r="B382" s="98" t="str">
        <f aca="false">IF( ISBLANK('03.Muestra'!$C29),"",'03.Muestra'!$C29)</f>
        <v/>
      </c>
      <c r="C382" s="98" t="str">
        <f aca="false">IF( ISBLANK('03.Muestra'!$E29),"",'03.Muestra'!$E29)</f>
        <v/>
      </c>
      <c r="D382" s="99" t="str">
        <f aca="false">IF(AND(B382&lt;&gt;"",C382&lt;&gt;""),"N/T","")</f>
        <v/>
      </c>
      <c r="E382" s="73" t="str">
        <f aca="false">IF(D382&lt;&gt;"",IF(AND(B382&lt;&gt;"",C382&lt;&gt;""),"","ERR"),"")</f>
        <v/>
      </c>
      <c r="F382" s="16"/>
      <c r="G382" s="16"/>
      <c r="H382" s="16"/>
      <c r="I382" s="16"/>
      <c r="J382" s="16"/>
      <c r="K382" s="16"/>
      <c r="L382" s="16"/>
      <c r="M382" s="0"/>
      <c r="N382" s="0"/>
      <c r="O382" s="0"/>
      <c r="P382" s="0"/>
      <c r="Q382" s="16"/>
      <c r="R382" s="16"/>
      <c r="S382" s="16"/>
      <c r="T382" s="16"/>
      <c r="U382" s="16"/>
      <c r="V382" s="16"/>
      <c r="W382" s="16"/>
      <c r="X382" s="16"/>
      <c r="Y382" s="16"/>
    </row>
    <row r="383" customFormat="false" ht="12" hidden="false" customHeight="true" outlineLevel="0" collapsed="false">
      <c r="B383" s="98" t="str">
        <f aca="false">IF( ISBLANK('03.Muestra'!$C30),"",'03.Muestra'!$C30)</f>
        <v/>
      </c>
      <c r="C383" s="98" t="str">
        <f aca="false">IF( ISBLANK('03.Muestra'!$E30),"",'03.Muestra'!$E30)</f>
        <v/>
      </c>
      <c r="D383" s="99" t="str">
        <f aca="false">IF(AND(B383&lt;&gt;"",C383&lt;&gt;""),"N/T","")</f>
        <v/>
      </c>
      <c r="E383" s="73" t="str">
        <f aca="false">IF(D383&lt;&gt;"",IF(AND(B383&lt;&gt;"",C383&lt;&gt;""),"","ERR"),"")</f>
        <v/>
      </c>
      <c r="F383" s="16"/>
      <c r="G383" s="16"/>
      <c r="H383" s="16"/>
      <c r="I383" s="16"/>
      <c r="J383" s="16"/>
      <c r="K383" s="16"/>
      <c r="L383" s="16"/>
      <c r="M383" s="0"/>
      <c r="N383" s="0"/>
      <c r="O383" s="0"/>
      <c r="P383" s="0"/>
      <c r="Q383" s="16"/>
      <c r="R383" s="16"/>
      <c r="S383" s="16"/>
      <c r="T383" s="16"/>
      <c r="U383" s="16"/>
      <c r="V383" s="16"/>
      <c r="W383" s="16"/>
      <c r="X383" s="16"/>
      <c r="Y383" s="16"/>
    </row>
    <row r="384" customFormat="false" ht="12" hidden="false" customHeight="true" outlineLevel="0" collapsed="false">
      <c r="B384" s="98" t="str">
        <f aca="false">IF( ISBLANK('03.Muestra'!$C31),"",'03.Muestra'!$C31)</f>
        <v/>
      </c>
      <c r="C384" s="98" t="str">
        <f aca="false">IF( ISBLANK('03.Muestra'!$E31),"",'03.Muestra'!$E31)</f>
        <v/>
      </c>
      <c r="D384" s="99" t="str">
        <f aca="false">IF(AND(B384&lt;&gt;"",C384&lt;&gt;""),"N/T","")</f>
        <v/>
      </c>
      <c r="E384" s="73" t="str">
        <f aca="false">IF(D384&lt;&gt;"",IF(AND(B384&lt;&gt;"",C384&lt;&gt;""),"","ERR"),"")</f>
        <v/>
      </c>
      <c r="F384" s="16"/>
      <c r="G384" s="16"/>
      <c r="H384" s="16"/>
      <c r="I384" s="16"/>
      <c r="J384" s="16"/>
      <c r="K384" s="16"/>
      <c r="L384" s="16"/>
      <c r="M384" s="16"/>
      <c r="N384" s="16"/>
      <c r="O384" s="16"/>
      <c r="P384" s="16"/>
      <c r="Q384" s="16"/>
      <c r="R384" s="16"/>
      <c r="S384" s="16"/>
      <c r="T384" s="16"/>
      <c r="U384" s="16"/>
      <c r="V384" s="16"/>
      <c r="W384" s="16"/>
      <c r="X384" s="16"/>
      <c r="Y384" s="16"/>
    </row>
    <row r="385" customFormat="false" ht="12" hidden="false" customHeight="true" outlineLevel="0" collapsed="false">
      <c r="B385" s="98" t="str">
        <f aca="false">IF( ISBLANK('03.Muestra'!$C32),"",'03.Muestra'!$C32)</f>
        <v/>
      </c>
      <c r="C385" s="98" t="str">
        <f aca="false">IF( ISBLANK('03.Muestra'!$E32),"",'03.Muestra'!$E32)</f>
        <v/>
      </c>
      <c r="D385" s="99" t="str">
        <f aca="false">IF(AND(B385&lt;&gt;"",C385&lt;&gt;""),"N/T","")</f>
        <v/>
      </c>
      <c r="E385" s="73" t="str">
        <f aca="false">IF(D385&lt;&gt;"",IF(AND(B385&lt;&gt;"",C385&lt;&gt;""),"","ERR"),"")</f>
        <v/>
      </c>
      <c r="F385" s="16"/>
      <c r="G385" s="16"/>
      <c r="H385" s="16"/>
      <c r="I385" s="16"/>
      <c r="J385" s="16"/>
      <c r="K385" s="16"/>
      <c r="L385" s="16"/>
      <c r="M385" s="16"/>
      <c r="N385" s="16"/>
      <c r="O385" s="16"/>
      <c r="P385" s="16"/>
      <c r="Q385" s="16"/>
      <c r="R385" s="16"/>
      <c r="S385" s="16"/>
      <c r="T385" s="16"/>
      <c r="U385" s="16"/>
      <c r="V385" s="16"/>
      <c r="W385" s="16"/>
      <c r="X385" s="16"/>
      <c r="Y385" s="16"/>
    </row>
    <row r="386" customFormat="false" ht="12" hidden="false" customHeight="true" outlineLevel="0" collapsed="false">
      <c r="B386" s="98" t="str">
        <f aca="false">IF( ISBLANK('03.Muestra'!$C33),"",'03.Muestra'!$C33)</f>
        <v/>
      </c>
      <c r="C386" s="98" t="str">
        <f aca="false">IF( ISBLANK('03.Muestra'!$E33),"",'03.Muestra'!$E33)</f>
        <v/>
      </c>
      <c r="D386" s="99" t="str">
        <f aca="false">IF(AND(B386&lt;&gt;"",C386&lt;&gt;""),"N/T","")</f>
        <v/>
      </c>
      <c r="E386" s="73" t="str">
        <f aca="false">IF(D386&lt;&gt;"",IF(AND(B386&lt;&gt;"",C386&lt;&gt;""),"","ERR"),"")</f>
        <v/>
      </c>
      <c r="F386" s="16"/>
      <c r="G386" s="16"/>
      <c r="H386" s="16"/>
      <c r="I386" s="16"/>
      <c r="J386" s="16"/>
      <c r="K386" s="16"/>
      <c r="L386" s="16"/>
      <c r="M386" s="16"/>
      <c r="N386" s="16"/>
      <c r="O386" s="16"/>
      <c r="P386" s="16"/>
      <c r="Q386" s="16"/>
      <c r="R386" s="16"/>
      <c r="S386" s="16"/>
      <c r="T386" s="16"/>
      <c r="U386" s="16"/>
      <c r="V386" s="16"/>
      <c r="W386" s="16"/>
      <c r="X386" s="16"/>
      <c r="Y386" s="16"/>
    </row>
    <row r="387" customFormat="false" ht="12" hidden="false" customHeight="true" outlineLevel="0" collapsed="false">
      <c r="B387" s="98" t="str">
        <f aca="false">IF( ISBLANK('03.Muestra'!$C34),"",'03.Muestra'!$C34)</f>
        <v/>
      </c>
      <c r="C387" s="98" t="str">
        <f aca="false">IF( ISBLANK('03.Muestra'!$E34),"",'03.Muestra'!$E34)</f>
        <v/>
      </c>
      <c r="D387" s="99" t="str">
        <f aca="false">IF(AND(B387&lt;&gt;"",C387&lt;&gt;""),"N/T","")</f>
        <v/>
      </c>
      <c r="E387" s="73" t="str">
        <f aca="false">IF(D387&lt;&gt;"",IF(AND(B387&lt;&gt;"",C387&lt;&gt;""),"","ERR"),"")</f>
        <v/>
      </c>
      <c r="F387" s="16"/>
      <c r="G387" s="16"/>
      <c r="H387" s="16"/>
      <c r="I387" s="16"/>
      <c r="J387" s="16"/>
      <c r="K387" s="16"/>
      <c r="L387" s="16"/>
      <c r="M387" s="16"/>
      <c r="N387" s="16"/>
      <c r="O387" s="16"/>
      <c r="P387" s="16"/>
      <c r="Q387" s="16"/>
      <c r="R387" s="16"/>
      <c r="S387" s="16"/>
      <c r="T387" s="16"/>
      <c r="U387" s="16"/>
      <c r="V387" s="16"/>
      <c r="W387" s="16"/>
      <c r="X387" s="16"/>
      <c r="Y387" s="16"/>
    </row>
    <row r="388" customFormat="false" ht="12" hidden="false" customHeight="true" outlineLevel="0" collapsed="false">
      <c r="B388" s="98" t="str">
        <f aca="false">IF( ISBLANK('03.Muestra'!$C35),"",'03.Muestra'!$C35)</f>
        <v/>
      </c>
      <c r="C388" s="98" t="str">
        <f aca="false">IF( ISBLANK('03.Muestra'!$E35),"",'03.Muestra'!$E35)</f>
        <v/>
      </c>
      <c r="D388" s="99" t="str">
        <f aca="false">IF(AND(B388&lt;&gt;"",C388&lt;&gt;""),"N/T","")</f>
        <v/>
      </c>
      <c r="E388" s="73" t="str">
        <f aca="false">IF(D388&lt;&gt;"",IF(AND(B388&lt;&gt;"",C388&lt;&gt;""),"","ERR"),"")</f>
        <v/>
      </c>
      <c r="F388" s="0"/>
      <c r="G388" s="16"/>
      <c r="H388" s="16"/>
      <c r="I388" s="16"/>
      <c r="J388" s="16"/>
      <c r="K388" s="16"/>
      <c r="L388" s="16"/>
      <c r="M388" s="16"/>
      <c r="N388" s="16"/>
      <c r="O388" s="16"/>
      <c r="P388" s="16"/>
      <c r="Q388" s="16"/>
      <c r="R388" s="16"/>
      <c r="S388" s="16"/>
      <c r="T388" s="16"/>
      <c r="U388" s="16"/>
      <c r="V388" s="16"/>
      <c r="W388" s="16"/>
      <c r="X388" s="16"/>
      <c r="Y388" s="16"/>
    </row>
    <row r="389" customFormat="false" ht="12" hidden="false" customHeight="true" outlineLevel="0" collapsed="false">
      <c r="B389" s="98" t="str">
        <f aca="false">IF( ISBLANK('03.Muestra'!$C36),"",'03.Muestra'!$C36)</f>
        <v/>
      </c>
      <c r="C389" s="98" t="str">
        <f aca="false">IF( ISBLANK('03.Muestra'!$E36),"",'03.Muestra'!$E36)</f>
        <v/>
      </c>
      <c r="D389" s="99" t="str">
        <f aca="false">IF(AND(B389&lt;&gt;"",C389&lt;&gt;""),"N/T","")</f>
        <v/>
      </c>
      <c r="E389" s="73" t="str">
        <f aca="false">IF(D389&lt;&gt;"",IF(AND(B389&lt;&gt;"",C389&lt;&gt;""),"","ERR"),"")</f>
        <v/>
      </c>
      <c r="F389" s="111"/>
      <c r="G389" s="16"/>
      <c r="H389" s="16"/>
      <c r="I389" s="16"/>
      <c r="J389" s="16"/>
      <c r="K389" s="16"/>
      <c r="L389" s="16"/>
      <c r="M389" s="16"/>
      <c r="N389" s="16"/>
      <c r="O389" s="16"/>
      <c r="P389" s="16"/>
      <c r="Q389" s="16"/>
      <c r="R389" s="16"/>
      <c r="S389" s="16"/>
      <c r="T389" s="16"/>
      <c r="U389" s="16"/>
      <c r="V389" s="16"/>
      <c r="W389" s="16"/>
      <c r="X389" s="16"/>
      <c r="Y389" s="16"/>
    </row>
    <row r="390" customFormat="false" ht="12" hidden="false" customHeight="true" outlineLevel="0" collapsed="false">
      <c r="B390" s="98" t="str">
        <f aca="false">IF( ISBLANK('03.Muestra'!$C37),"",'03.Muestra'!$C37)</f>
        <v/>
      </c>
      <c r="C390" s="98" t="str">
        <f aca="false">IF( ISBLANK('03.Muestra'!$E37),"",'03.Muestra'!$E37)</f>
        <v/>
      </c>
      <c r="D390" s="99" t="str">
        <f aca="false">IF(AND(B390&lt;&gt;"",C390&lt;&gt;""),"N/T","")</f>
        <v/>
      </c>
      <c r="E390" s="73" t="str">
        <f aca="false">IF(D390&lt;&gt;"",IF(AND(B390&lt;&gt;"",C390&lt;&gt;""),"","ERR"),"")</f>
        <v/>
      </c>
      <c r="F390" s="111"/>
      <c r="G390" s="16"/>
      <c r="H390" s="16"/>
      <c r="I390" s="16"/>
      <c r="J390" s="16"/>
      <c r="K390" s="16"/>
      <c r="L390" s="16"/>
      <c r="M390" s="16"/>
      <c r="N390" s="16"/>
      <c r="O390" s="16"/>
      <c r="P390" s="16"/>
      <c r="Q390" s="16"/>
      <c r="R390" s="16"/>
      <c r="S390" s="16"/>
      <c r="T390" s="16"/>
      <c r="U390" s="16"/>
      <c r="V390" s="16"/>
      <c r="W390" s="16"/>
      <c r="X390" s="16"/>
      <c r="Y390" s="16"/>
    </row>
    <row r="391" customFormat="false" ht="12" hidden="false" customHeight="true" outlineLevel="0" collapsed="false">
      <c r="B391" s="98" t="str">
        <f aca="false">IF( ISBLANK('03.Muestra'!$C38),"",'03.Muestra'!$C38)</f>
        <v/>
      </c>
      <c r="C391" s="98" t="str">
        <f aca="false">IF( ISBLANK('03.Muestra'!$E38),"",'03.Muestra'!$E38)</f>
        <v/>
      </c>
      <c r="D391" s="99" t="str">
        <f aca="false">IF(AND(B391&lt;&gt;"",C391&lt;&gt;""),"N/T","")</f>
        <v/>
      </c>
      <c r="E391" s="73" t="str">
        <f aca="false">IF(D391&lt;&gt;"",IF(AND(B391&lt;&gt;"",C391&lt;&gt;""),"","ERR"),"")</f>
        <v/>
      </c>
      <c r="F391" s="111"/>
      <c r="G391" s="16"/>
      <c r="H391" s="16"/>
      <c r="I391" s="16"/>
      <c r="J391" s="16"/>
      <c r="K391" s="16"/>
      <c r="L391" s="16"/>
      <c r="M391" s="16"/>
      <c r="N391" s="16"/>
      <c r="O391" s="16"/>
      <c r="P391" s="16"/>
      <c r="Q391" s="16"/>
      <c r="R391" s="16"/>
      <c r="S391" s="16"/>
      <c r="T391" s="16"/>
      <c r="U391" s="16"/>
      <c r="V391" s="16"/>
      <c r="W391" s="16"/>
      <c r="X391" s="16"/>
      <c r="Y391" s="16"/>
    </row>
    <row r="392" customFormat="false" ht="12" hidden="false" customHeight="true" outlineLevel="0" collapsed="false">
      <c r="B392" s="98" t="str">
        <f aca="false">IF( ISBLANK('03.Muestra'!$C39),"",'03.Muestra'!$C39)</f>
        <v/>
      </c>
      <c r="C392" s="98" t="str">
        <f aca="false">IF( ISBLANK('03.Muestra'!$E39),"",'03.Muestra'!$E39)</f>
        <v/>
      </c>
      <c r="D392" s="99" t="str">
        <f aca="false">IF(AND(B392&lt;&gt;"",C392&lt;&gt;""),"N/T","")</f>
        <v/>
      </c>
      <c r="E392" s="73" t="str">
        <f aca="false">IF(D392&lt;&gt;"",IF(AND(B392&lt;&gt;"",C392&lt;&gt;""),"","ERR"),"")</f>
        <v/>
      </c>
      <c r="F392" s="111"/>
      <c r="G392" s="16"/>
      <c r="H392" s="16"/>
      <c r="I392" s="16"/>
      <c r="J392" s="16"/>
      <c r="K392" s="16"/>
      <c r="L392" s="16"/>
      <c r="M392" s="16"/>
      <c r="N392" s="16"/>
      <c r="O392" s="16"/>
      <c r="P392" s="16"/>
      <c r="Q392" s="16"/>
      <c r="R392" s="16"/>
      <c r="S392" s="16"/>
      <c r="T392" s="16"/>
      <c r="U392" s="16"/>
      <c r="V392" s="16"/>
      <c r="W392" s="16"/>
      <c r="X392" s="16"/>
      <c r="Y392" s="16"/>
    </row>
    <row r="393" customFormat="false" ht="12" hidden="false" customHeight="true" outlineLevel="0" collapsed="false">
      <c r="B393" s="98" t="str">
        <f aca="false">IF( ISBLANK('03.Muestra'!$C40),"",'03.Muestra'!$C40)</f>
        <v/>
      </c>
      <c r="C393" s="98" t="str">
        <f aca="false">IF( ISBLANK('03.Muestra'!$E40),"",'03.Muestra'!$E40)</f>
        <v/>
      </c>
      <c r="D393" s="99" t="str">
        <f aca="false">IF(AND(B393&lt;&gt;"",C393&lt;&gt;""),"N/T","")</f>
        <v/>
      </c>
      <c r="E393" s="73" t="str">
        <f aca="false">IF(D393&lt;&gt;"",IF(AND(B393&lt;&gt;"",C393&lt;&gt;""),"","ERR"),"")</f>
        <v/>
      </c>
      <c r="F393" s="111"/>
      <c r="G393" s="16"/>
      <c r="H393" s="16"/>
      <c r="I393" s="16"/>
      <c r="J393" s="16"/>
      <c r="K393" s="16"/>
      <c r="L393" s="16"/>
      <c r="M393" s="16"/>
      <c r="N393" s="16"/>
      <c r="O393" s="16"/>
      <c r="P393" s="16"/>
      <c r="Q393" s="16"/>
      <c r="R393" s="16"/>
      <c r="S393" s="16"/>
      <c r="T393" s="16"/>
      <c r="U393" s="16"/>
      <c r="V393" s="16"/>
      <c r="W393" s="16"/>
      <c r="X393" s="16"/>
      <c r="Y393" s="16"/>
    </row>
    <row r="394" customFormat="false" ht="12" hidden="false" customHeight="true" outlineLevel="0" collapsed="false">
      <c r="B394" s="98" t="str">
        <f aca="false">IF( ISBLANK('03.Muestra'!$C41),"",'03.Muestra'!$C41)</f>
        <v/>
      </c>
      <c r="C394" s="98" t="str">
        <f aca="false">IF( ISBLANK('03.Muestra'!$E41),"",'03.Muestra'!$E41)</f>
        <v/>
      </c>
      <c r="D394" s="99" t="str">
        <f aca="false">IF(AND(B394&lt;&gt;"",C394&lt;&gt;""),"N/T","")</f>
        <v/>
      </c>
      <c r="E394" s="73" t="str">
        <f aca="false">IF(D394&lt;&gt;"",IF(AND(B394&lt;&gt;"",C394&lt;&gt;""),"","ERR"),"")</f>
        <v/>
      </c>
      <c r="F394" s="111"/>
      <c r="G394" s="16"/>
      <c r="H394" s="16"/>
      <c r="I394" s="16"/>
      <c r="J394" s="16"/>
      <c r="K394" s="16"/>
      <c r="L394" s="16"/>
      <c r="M394" s="16"/>
      <c r="N394" s="16"/>
      <c r="O394" s="16"/>
      <c r="P394" s="16"/>
      <c r="Q394" s="16"/>
      <c r="R394" s="16"/>
      <c r="S394" s="16"/>
      <c r="T394" s="16"/>
      <c r="U394" s="16"/>
      <c r="V394" s="16"/>
      <c r="W394" s="16"/>
      <c r="X394" s="16"/>
      <c r="Y394" s="16"/>
    </row>
    <row r="395" customFormat="false" ht="12" hidden="false" customHeight="true" outlineLevel="0" collapsed="false">
      <c r="B395" s="98" t="str">
        <f aca="false">IF( ISBLANK('03.Muestra'!$C42),"",'03.Muestra'!$C42)</f>
        <v/>
      </c>
      <c r="C395" s="98" t="str">
        <f aca="false">IF( ISBLANK('03.Muestra'!$E42),"",'03.Muestra'!$E42)</f>
        <v/>
      </c>
      <c r="D395" s="99" t="str">
        <f aca="false">IF(AND(B395&lt;&gt;"",C395&lt;&gt;""),"N/T","")</f>
        <v/>
      </c>
      <c r="E395" s="73" t="str">
        <f aca="false">IF(D395&lt;&gt;"",IF(AND(B395&lt;&gt;"",C395&lt;&gt;""),"","ERR"),"")</f>
        <v/>
      </c>
      <c r="F395" s="16"/>
      <c r="G395" s="16"/>
      <c r="H395" s="16"/>
      <c r="I395" s="16"/>
      <c r="J395" s="16"/>
      <c r="K395" s="16"/>
      <c r="L395" s="16"/>
      <c r="M395" s="16"/>
      <c r="N395" s="16"/>
      <c r="O395" s="16"/>
      <c r="P395" s="16"/>
      <c r="Q395" s="16"/>
      <c r="R395" s="16"/>
      <c r="S395" s="16"/>
      <c r="T395" s="16"/>
      <c r="U395" s="16"/>
      <c r="V395" s="16"/>
      <c r="W395" s="16"/>
      <c r="X395" s="16"/>
      <c r="Y395" s="16"/>
    </row>
    <row r="396" customFormat="false" ht="12" hidden="false" customHeight="true" outlineLevel="0" collapsed="false">
      <c r="B396" s="16"/>
      <c r="C396" s="16"/>
      <c r="D396" s="73"/>
      <c r="E396" s="16"/>
      <c r="F396" s="16"/>
      <c r="G396" s="16"/>
      <c r="H396" s="16"/>
      <c r="I396" s="16"/>
      <c r="J396" s="16"/>
      <c r="K396" s="16"/>
      <c r="L396" s="16"/>
      <c r="M396" s="16"/>
      <c r="N396" s="16"/>
      <c r="O396" s="16"/>
      <c r="P396" s="16"/>
      <c r="Q396" s="16"/>
      <c r="R396" s="16"/>
      <c r="S396" s="16"/>
      <c r="T396" s="16"/>
      <c r="U396" s="16"/>
      <c r="V396" s="16"/>
      <c r="W396" s="16"/>
      <c r="X396" s="16"/>
      <c r="Y396" s="16"/>
    </row>
    <row r="397" customFormat="false" ht="12" hidden="false" customHeight="true" outlineLevel="0" collapsed="false">
      <c r="B397" s="119"/>
      <c r="C397" s="16"/>
      <c r="D397" s="73"/>
      <c r="E397" s="94"/>
      <c r="F397" s="16"/>
      <c r="G397" s="16"/>
      <c r="H397" s="16"/>
      <c r="I397" s="16"/>
      <c r="J397" s="16"/>
      <c r="K397" s="16"/>
      <c r="L397" s="16"/>
      <c r="M397" s="16"/>
      <c r="N397" s="16"/>
      <c r="O397" s="16"/>
      <c r="P397" s="16"/>
      <c r="Q397" s="16"/>
      <c r="R397" s="16"/>
      <c r="S397" s="16"/>
      <c r="T397" s="16"/>
      <c r="U397" s="16"/>
      <c r="V397" s="16"/>
      <c r="W397" s="16"/>
      <c r="X397" s="16"/>
      <c r="Y397" s="16"/>
    </row>
    <row r="398" customFormat="false" ht="32.25" hidden="false" customHeight="true" outlineLevel="0" collapsed="false">
      <c r="B398" s="112" t="s">
        <v>140</v>
      </c>
      <c r="C398" s="96" t="s">
        <v>185</v>
      </c>
      <c r="D398" s="97" t="s">
        <v>147</v>
      </c>
      <c r="E398" s="110"/>
      <c r="F398" s="0"/>
      <c r="G398" s="0"/>
      <c r="H398" s="0"/>
      <c r="I398" s="0"/>
      <c r="J398" s="0"/>
      <c r="K398" s="16"/>
      <c r="L398" s="16"/>
      <c r="M398" s="16"/>
      <c r="N398" s="16"/>
      <c r="O398" s="16"/>
      <c r="P398" s="16"/>
      <c r="Q398" s="16"/>
      <c r="R398" s="16"/>
      <c r="S398" s="16"/>
      <c r="T398" s="16"/>
      <c r="U398" s="16"/>
      <c r="V398" s="16"/>
      <c r="W398" s="16"/>
      <c r="X398" s="16"/>
      <c r="Y398" s="16"/>
    </row>
    <row r="399" customFormat="false" ht="12" hidden="false" customHeight="true" outlineLevel="0" collapsed="false">
      <c r="B399" s="98" t="str">
        <f aca="false">IF( ISBLANK('03.Muestra'!$C8),"",'03.Muestra'!$C8)</f>
        <v>Servicio Canario de Salud</v>
      </c>
      <c r="C399" s="98" t="str">
        <f aca="false">IF( ISBLANK('03.Muestra'!$E8),"",'03.Muestra'!$E8)</f>
        <v>https://www3.gobiernodecanarias.org/sanidad/scs/</v>
      </c>
      <c r="D399" s="99" t="s">
        <v>138</v>
      </c>
      <c r="E399" s="73" t="str">
        <f aca="false">IF(D399&lt;&gt;"",IF(AND(B399&lt;&gt;"",C399&lt;&gt;""),"","ERR"),"")</f>
        <v/>
      </c>
      <c r="F399" s="100" t="str">
        <f aca="false" t="array" ref="F399:J399">TRANSPOSE('DATA - Oculta'!$U$9:$U$13)</f>
        <v>N/T</v>
      </c>
      <c r="G399" s="101" t="str">
        <v>N/D</v>
      </c>
      <c r="H399" s="102" t="str">
        <v>N/A</v>
      </c>
      <c r="I399" s="103" t="str">
        <v>Falla</v>
      </c>
      <c r="J399" s="104" t="str">
        <v>Pasa</v>
      </c>
      <c r="K399" s="105" t="s">
        <v>145</v>
      </c>
      <c r="L399" s="16"/>
      <c r="M399" s="16"/>
      <c r="N399" s="16"/>
      <c r="O399" s="16"/>
      <c r="P399" s="16"/>
      <c r="Q399" s="16"/>
      <c r="R399" s="16"/>
      <c r="S399" s="16"/>
      <c r="T399" s="16"/>
      <c r="U399" s="16"/>
      <c r="V399" s="16"/>
      <c r="W399" s="16"/>
      <c r="X399" s="16"/>
      <c r="Y399" s="16"/>
    </row>
    <row r="400" customFormat="false" ht="12" hidden="false" customHeight="true" outlineLevel="0" collapsed="false">
      <c r="B400" s="98" t="str">
        <f aca="false">IF( ISBLANK('03.Muestra'!$C9),"",'03.Muestra'!$C9)</f>
        <v>Profesionales</v>
      </c>
      <c r="C400" s="98" t="str">
        <f aca="false">IF( ISBLANK('03.Muestra'!$E9),"",'03.Muestra'!$E9)</f>
        <v>https://www3.gobiernodecanarias.org/sanidad/scs/tematica.jsp?idCarpeta=381a58ec-a15a-11e9-a502-d7333c007c29</v>
      </c>
      <c r="D400" s="99" t="s">
        <v>138</v>
      </c>
      <c r="E400" s="73" t="str">
        <f aca="false">IF(D400&lt;&gt;"",IF(AND(B400&lt;&gt;"",C400&lt;&gt;""),"","ERR"),"")</f>
        <v/>
      </c>
      <c r="F400" s="106" t="n">
        <f aca="true">COUNTIF($D399:INDIRECT("$D" &amp;  SUM(ROW()-1,'03.Muestra'!$D$45)-1),F399)</f>
        <v>0</v>
      </c>
      <c r="G400" s="106" t="n">
        <f aca="true">COUNTIF($D399:INDIRECT("$D" &amp;  SUM(ROW()-1,'03.Muestra'!$D$45)-1),G399)</f>
        <v>0</v>
      </c>
      <c r="H400" s="106" t="n">
        <f aca="true">COUNTIF($D399:INDIRECT("$D" &amp;  SUM(ROW()-1,'03.Muestra'!$D$45)-1),H399)</f>
        <v>0</v>
      </c>
      <c r="I400" s="106" t="n">
        <f aca="true">COUNTIF($D399:INDIRECT("$D" &amp;  SUM(ROW()-1,'03.Muestra'!$D$45)-1),I399)</f>
        <v>1</v>
      </c>
      <c r="J400" s="106" t="n">
        <f aca="true">COUNTIF($D399:INDIRECT("$D" &amp;  SUM(ROW()-1,'03.Muestra'!$D$45)-1),J399)</f>
        <v>9</v>
      </c>
      <c r="K400" s="106" t="n">
        <f aca="true">IF('03.Muestra'!$D$45=0,0,COUNTBLANK($D399:INDIRECT("$D" &amp;  SUM(ROW()-1,'03.Muestra'!$D$45)-1)))</f>
        <v>0</v>
      </c>
      <c r="L400" s="16"/>
      <c r="M400" s="16"/>
      <c r="N400" s="16"/>
      <c r="O400" s="16"/>
      <c r="P400" s="16"/>
      <c r="Q400" s="16"/>
      <c r="R400" s="16"/>
      <c r="S400" s="16"/>
      <c r="T400" s="16"/>
      <c r="U400" s="16"/>
      <c r="V400" s="16"/>
      <c r="W400" s="16"/>
      <c r="X400" s="16"/>
      <c r="Y400" s="16"/>
    </row>
    <row r="401" customFormat="false" ht="12" hidden="false" customHeight="true" outlineLevel="0" collapsed="false">
      <c r="B401" s="98" t="str">
        <f aca="false">IF( ISBLANK('03.Muestra'!$C10),"",'03.Muestra'!$C10)</f>
        <v>Vacunación frente Covid-19</v>
      </c>
      <c r="C401" s="98" t="str">
        <f aca="false">IF( ISBLANK('03.Muestra'!$E10),"",'03.Muestra'!$E10)</f>
        <v>https://www3.gobiernodecanarias.org/sanidad/scs/contenidoGenerico.jsp?idDocument=c6332147-5728-11eb-8a2c-c902a217e6a5&amp;idCarpeta=e01092c2-7d66-11ea-871d-cb574c2473a4</v>
      </c>
      <c r="D401" s="99" t="s">
        <v>138</v>
      </c>
      <c r="E401" s="73" t="str">
        <f aca="false">IF(D401&lt;&gt;"",IF(AND(B401&lt;&gt;"",C401&lt;&gt;""),"","ERR"),"")</f>
        <v/>
      </c>
      <c r="F401" s="0"/>
      <c r="G401" s="16"/>
      <c r="H401" s="16"/>
      <c r="I401" s="16"/>
      <c r="J401" s="16"/>
      <c r="K401" s="16"/>
      <c r="L401" s="16"/>
      <c r="M401" s="16"/>
      <c r="N401" s="16"/>
      <c r="O401" s="16"/>
      <c r="P401" s="16"/>
      <c r="Q401" s="16"/>
      <c r="R401" s="16"/>
      <c r="S401" s="16"/>
      <c r="T401" s="16"/>
      <c r="U401" s="16"/>
      <c r="V401" s="16"/>
      <c r="W401" s="16"/>
      <c r="X401" s="16"/>
      <c r="Y401" s="16"/>
    </row>
    <row r="402" customFormat="false" ht="12" hidden="false" customHeight="true" outlineLevel="0" collapsed="false">
      <c r="B402" s="98" t="str">
        <f aca="false">IF( ISBLANK('03.Muestra'!$C11),"",'03.Muestra'!$C11)</f>
        <v>SCS-Registro de centros</v>
      </c>
      <c r="C402" s="98" t="str">
        <f aca="false">IF( ISBLANK('03.Muestra'!$E11),"",'03.Muestra'!$E11)</f>
        <v>https://www3.gobiernodecanarias.org/sanidad/scs/RegistroCentros/DoLoad</v>
      </c>
      <c r="D402" s="99" t="s">
        <v>138</v>
      </c>
      <c r="E402" s="73" t="str">
        <f aca="false">IF(D402&lt;&gt;"",IF(AND(B402&lt;&gt;"",C402&lt;&gt;""),"","ERR"),"")</f>
        <v/>
      </c>
      <c r="F402" s="0"/>
      <c r="G402" s="16"/>
      <c r="H402" s="16"/>
      <c r="I402" s="16"/>
      <c r="J402" s="16"/>
      <c r="K402" s="16"/>
      <c r="L402" s="16"/>
      <c r="M402" s="16"/>
      <c r="N402" s="16"/>
      <c r="O402" s="16"/>
      <c r="P402" s="16"/>
      <c r="Q402" s="16"/>
      <c r="R402" s="16"/>
      <c r="S402" s="16"/>
      <c r="T402" s="16"/>
      <c r="U402" s="16"/>
      <c r="V402" s="16"/>
      <c r="W402" s="16"/>
      <c r="X402" s="16"/>
      <c r="Y402" s="16"/>
    </row>
    <row r="403" customFormat="false" ht="12" hidden="false" customHeight="true" outlineLevel="0" collapsed="false">
      <c r="B403" s="98" t="str">
        <f aca="false">IF( ISBLANK('03.Muestra'!$C12),"",'03.Muestra'!$C12)</f>
        <v>MiAutoTestCovid</v>
      </c>
      <c r="C403" s="98" t="str">
        <f aca="false">IF( ISBLANK('03.Muestra'!$E12),"",'03.Muestra'!$E12)</f>
        <v>https://www3.gobiernodecanarias.org/sanidad/scs/Miautotestcovid/</v>
      </c>
      <c r="D403" s="99" t="s">
        <v>141</v>
      </c>
      <c r="E403" s="73" t="str">
        <f aca="false">IF(D403&lt;&gt;"",IF(AND(B403&lt;&gt;"",C403&lt;&gt;""),"","ERR"),"")</f>
        <v/>
      </c>
      <c r="F403" s="0"/>
      <c r="G403" s="16"/>
      <c r="H403" s="16"/>
      <c r="I403" s="16"/>
      <c r="J403" s="16"/>
      <c r="K403" s="16"/>
      <c r="L403" s="16"/>
      <c r="M403" s="16"/>
      <c r="N403" s="16"/>
      <c r="O403" s="16"/>
      <c r="P403" s="16"/>
      <c r="Q403" s="16"/>
      <c r="R403" s="16"/>
      <c r="S403" s="16"/>
      <c r="T403" s="16"/>
      <c r="U403" s="16"/>
      <c r="V403" s="16"/>
      <c r="W403" s="16"/>
      <c r="X403" s="16"/>
      <c r="Y403" s="16"/>
    </row>
    <row r="404" customFormat="false" ht="12" hidden="false" customHeight="true" outlineLevel="0" collapsed="false">
      <c r="B404" s="98" t="str">
        <f aca="false">IF( ISBLANK('03.Muestra'!$C13),"",'03.Muestra'!$C13)</f>
        <v>Informes epidemiológicos</v>
      </c>
      <c r="C404" s="98" t="str">
        <f aca="false">IF( ISBLANK('03.Muestra'!$E13),"",'03.Muestra'!$E13)</f>
        <v>https://www3.gobiernodecanarias.org/sanidad/scs/contenidoGenerico.jsp?idDocument=83670f95-f738-11ea-8b38-0997195c2925&amp;idCarpeta=e01092c2-7d66-11ea-871d-cb574c2473a4</v>
      </c>
      <c r="D404" s="99" t="s">
        <v>138</v>
      </c>
      <c r="E404" s="73" t="str">
        <f aca="false">IF(D404&lt;&gt;"",IF(AND(B404&lt;&gt;"",C404&lt;&gt;""),"","ERR"),"")</f>
        <v/>
      </c>
      <c r="F404" s="0"/>
      <c r="G404" s="16"/>
      <c r="H404" s="16"/>
      <c r="I404" s="16"/>
      <c r="J404" s="16"/>
      <c r="K404" s="16"/>
      <c r="L404" s="16"/>
      <c r="M404" s="16"/>
      <c r="N404" s="16"/>
      <c r="O404" s="16"/>
      <c r="P404" s="16"/>
      <c r="Q404" s="16"/>
      <c r="R404" s="16"/>
      <c r="S404" s="16"/>
      <c r="T404" s="16"/>
      <c r="U404" s="16"/>
      <c r="V404" s="16"/>
      <c r="W404" s="16"/>
      <c r="X404" s="16"/>
      <c r="Y404" s="16"/>
    </row>
    <row r="405" customFormat="false" ht="12" hidden="false" customHeight="true" outlineLevel="0" collapsed="false">
      <c r="B405" s="98" t="str">
        <f aca="false">IF( ISBLANK('03.Muestra'!$C14),"",'03.Muestra'!$C14)</f>
        <v>Mapa Sanitario</v>
      </c>
      <c r="C405" s="98" t="str">
        <f aca="false">IF( ISBLANK('03.Muestra'!$E14),"",'03.Muestra'!$E14)</f>
        <v>https://www3.gobiernodecanarias.org/sanidad/scs/mapa.jsp?idDocument=f1272534-b1e0-11e0-8086-e35e241032d3&amp;idCarpeta=75cf3520-ab2b-11dd-970d-d73a0633ac17</v>
      </c>
      <c r="D405" s="99" t="s">
        <v>138</v>
      </c>
      <c r="E405" s="73" t="str">
        <f aca="false">IF(D405&lt;&gt;"",IF(AND(B405&lt;&gt;"",C405&lt;&gt;""),"","ERR"),"")</f>
        <v/>
      </c>
      <c r="F405" s="16"/>
      <c r="G405" s="16"/>
      <c r="H405" s="16"/>
      <c r="I405" s="16"/>
      <c r="J405" s="16"/>
      <c r="K405" s="16"/>
      <c r="L405" s="16"/>
      <c r="M405" s="16"/>
      <c r="N405" s="16"/>
      <c r="O405" s="16"/>
      <c r="P405" s="16"/>
      <c r="Q405" s="16"/>
      <c r="R405" s="16"/>
      <c r="S405" s="16"/>
      <c r="T405" s="16"/>
      <c r="U405" s="16"/>
      <c r="V405" s="16"/>
      <c r="W405" s="16"/>
      <c r="X405" s="16"/>
      <c r="Y405" s="16"/>
    </row>
    <row r="406" customFormat="false" ht="12" hidden="false" customHeight="true" outlineLevel="0" collapsed="false">
      <c r="B406" s="98" t="str">
        <f aca="false">IF( ISBLANK('03.Muestra'!$C15),"",'03.Muestra'!$C15)</f>
        <v>gaptfformacion</v>
      </c>
      <c r="C406" s="98" t="str">
        <f aca="false">IF( ISBLANK('03.Muestra'!$E15),"",'03.Muestra'!$E15)</f>
        <v>https://www3.gobiernodecanarias.org/scs/gaptfformacion/</v>
      </c>
      <c r="D406" s="99" t="s">
        <v>138</v>
      </c>
      <c r="E406" s="73" t="str">
        <f aca="false">IF(D406&lt;&gt;"",IF(AND(B406&lt;&gt;"",C406&lt;&gt;""),"","ERR"),"")</f>
        <v/>
      </c>
      <c r="F406" s="16"/>
      <c r="G406" s="16"/>
      <c r="H406" s="16"/>
      <c r="I406" s="16"/>
      <c r="J406" s="16"/>
      <c r="K406" s="16"/>
      <c r="L406" s="16"/>
      <c r="M406" s="16"/>
      <c r="N406" s="16"/>
      <c r="O406" s="16"/>
      <c r="P406" s="16"/>
      <c r="Q406" s="16"/>
      <c r="R406" s="16"/>
      <c r="S406" s="16"/>
      <c r="T406" s="16"/>
      <c r="U406" s="16"/>
      <c r="V406" s="16"/>
      <c r="W406" s="16"/>
      <c r="X406" s="16"/>
      <c r="Y406" s="16"/>
    </row>
    <row r="407" customFormat="false" ht="12" hidden="false" customHeight="true" outlineLevel="0" collapsed="false">
      <c r="B407" s="98" t="str">
        <f aca="false">IF( ISBLANK('03.Muestra'!$C16),"",'03.Muestra'!$C16)</f>
        <v>Tarjeta Sanitaria</v>
      </c>
      <c r="C407" s="98" t="str">
        <f aca="false">IF( ISBLANK('03.Muestra'!$E16),"",'03.Muestra'!$E16)</f>
        <v>https://www3.gobiernodecanarias.org/sanidad/scs/contenidoGenerico.jsp?idDocument=9090ca1f-a9bb-11de-ae50-15aa3b9230b7&amp;idCarpeta=ae273cd1-b385-11e9-82f7-8d5cff9227e6</v>
      </c>
      <c r="D407" s="99" t="s">
        <v>138</v>
      </c>
      <c r="E407" s="73" t="str">
        <f aca="false">IF(D407&lt;&gt;"",IF(AND(B407&lt;&gt;"",C407&lt;&gt;""),"","ERR"),"")</f>
        <v/>
      </c>
      <c r="F407" s="16"/>
      <c r="G407" s="16"/>
      <c r="H407" s="16"/>
      <c r="I407" s="16"/>
      <c r="J407" s="16"/>
      <c r="K407" s="16"/>
      <c r="L407" s="16"/>
      <c r="M407" s="16"/>
      <c r="N407" s="16"/>
      <c r="O407" s="16"/>
      <c r="P407" s="16"/>
      <c r="Q407" s="16"/>
      <c r="R407" s="16"/>
      <c r="S407" s="16"/>
      <c r="T407" s="16"/>
      <c r="U407" s="16"/>
      <c r="V407" s="16"/>
      <c r="W407" s="16"/>
      <c r="X407" s="16"/>
      <c r="Y407" s="16"/>
    </row>
    <row r="408" customFormat="false" ht="12" hidden="false" customHeight="true" outlineLevel="0" collapsed="false">
      <c r="B408" s="98" t="str">
        <f aca="false">IF( ISBLANK('03.Muestra'!$C17),"",'03.Muestra'!$C17)</f>
        <v>Mapa Playas</v>
      </c>
      <c r="C408" s="98" t="str">
        <f aca="false">IF( ISBLANK('03.Muestra'!$E17),"",'03.Muestra'!$E17)</f>
        <v>https://www3.gobiernodecanarias.org/sanidad/scs/mapa.jsp?idDocument=0200b78a-a2fa-11e0-9610-f1717f4d08a3&amp;idCarpeta=75cf3520-ab2b-11dd-970d-d73a0633ac17</v>
      </c>
      <c r="D408" s="99" t="s">
        <v>138</v>
      </c>
      <c r="E408" s="73" t="str">
        <f aca="false">IF(D408&lt;&gt;"",IF(AND(B408&lt;&gt;"",C408&lt;&gt;""),"","ERR"),"")</f>
        <v/>
      </c>
      <c r="F408" s="16"/>
      <c r="G408" s="16"/>
      <c r="H408" s="16"/>
      <c r="I408" s="16"/>
      <c r="J408" s="16"/>
      <c r="K408" s="16"/>
      <c r="L408" s="16"/>
      <c r="M408" s="16"/>
      <c r="N408" s="16"/>
      <c r="O408" s="16"/>
      <c r="P408" s="16"/>
      <c r="Q408" s="16"/>
      <c r="R408" s="16"/>
      <c r="S408" s="16"/>
      <c r="T408" s="16"/>
      <c r="U408" s="16"/>
      <c r="V408" s="16"/>
      <c r="W408" s="16"/>
      <c r="X408" s="16"/>
      <c r="Y408" s="16"/>
    </row>
    <row r="409" customFormat="false" ht="12" hidden="false" customHeight="true" outlineLevel="0" collapsed="false">
      <c r="B409" s="98" t="str">
        <f aca="false">IF( ISBLANK('03.Muestra'!$C18),"",'03.Muestra'!$C18)</f>
        <v/>
      </c>
      <c r="C409" s="98" t="str">
        <f aca="false">IF( ISBLANK('03.Muestra'!$E18),"",'03.Muestra'!$E18)</f>
        <v/>
      </c>
      <c r="D409" s="99" t="str">
        <f aca="false">IF(AND(B409&lt;&gt;"",C409&lt;&gt;""),"N/T","")</f>
        <v/>
      </c>
      <c r="E409" s="73" t="str">
        <f aca="false">IF(D409&lt;&gt;"",IF(AND(B409&lt;&gt;"",C409&lt;&gt;""),"","ERR"),"")</f>
        <v/>
      </c>
      <c r="F409" s="16"/>
      <c r="G409" s="16"/>
      <c r="H409" s="16"/>
      <c r="I409" s="16"/>
      <c r="J409" s="16"/>
      <c r="K409" s="16"/>
      <c r="L409" s="16"/>
      <c r="M409" s="16"/>
      <c r="N409" s="16"/>
      <c r="O409" s="16"/>
      <c r="P409" s="16"/>
      <c r="Q409" s="16"/>
      <c r="R409" s="16"/>
      <c r="S409" s="16"/>
      <c r="T409" s="16"/>
      <c r="U409" s="16"/>
      <c r="V409" s="16"/>
      <c r="W409" s="16"/>
      <c r="X409" s="16"/>
      <c r="Y409" s="16"/>
    </row>
    <row r="410" customFormat="false" ht="12" hidden="false" customHeight="true" outlineLevel="0" collapsed="false">
      <c r="B410" s="98" t="str">
        <f aca="false">IF( ISBLANK('03.Muestra'!$C19),"",'03.Muestra'!$C19)</f>
        <v/>
      </c>
      <c r="C410" s="98" t="str">
        <f aca="false">IF( ISBLANK('03.Muestra'!$E19),"",'03.Muestra'!$E19)</f>
        <v/>
      </c>
      <c r="D410" s="99" t="str">
        <f aca="false">IF(AND(B410&lt;&gt;"",C410&lt;&gt;""),"N/T","")</f>
        <v/>
      </c>
      <c r="E410" s="73" t="str">
        <f aca="false">IF(D410&lt;&gt;"",IF(AND(B410&lt;&gt;"",C410&lt;&gt;""),"","ERR"),"")</f>
        <v/>
      </c>
      <c r="F410" s="16"/>
      <c r="G410" s="16"/>
      <c r="H410" s="16"/>
      <c r="I410" s="16"/>
      <c r="J410" s="16"/>
      <c r="K410" s="16"/>
      <c r="L410" s="16"/>
      <c r="M410" s="16"/>
      <c r="N410" s="16"/>
      <c r="O410" s="16"/>
      <c r="P410" s="16"/>
      <c r="Q410" s="16"/>
      <c r="R410" s="16"/>
      <c r="S410" s="16"/>
      <c r="T410" s="16"/>
      <c r="U410" s="16"/>
      <c r="V410" s="16"/>
      <c r="W410" s="16"/>
      <c r="X410" s="16"/>
      <c r="Y410" s="16"/>
    </row>
    <row r="411" customFormat="false" ht="12" hidden="false" customHeight="true" outlineLevel="0" collapsed="false">
      <c r="B411" s="98" t="str">
        <f aca="false">IF( ISBLANK('03.Muestra'!$C20),"",'03.Muestra'!$C20)</f>
        <v/>
      </c>
      <c r="C411" s="98" t="str">
        <f aca="false">IF( ISBLANK('03.Muestra'!$E20),"",'03.Muestra'!$E20)</f>
        <v/>
      </c>
      <c r="D411" s="99" t="str">
        <f aca="false">IF(AND(B411&lt;&gt;"",C411&lt;&gt;""),"N/T","")</f>
        <v/>
      </c>
      <c r="E411" s="73" t="str">
        <f aca="false">IF(D411&lt;&gt;"",IF(AND(B411&lt;&gt;"",C411&lt;&gt;""),"","ERR"),"")</f>
        <v/>
      </c>
      <c r="F411" s="16"/>
      <c r="G411" s="16"/>
      <c r="H411" s="16"/>
      <c r="I411" s="16"/>
      <c r="J411" s="16"/>
      <c r="K411" s="16"/>
      <c r="L411" s="16"/>
      <c r="M411" s="0"/>
      <c r="N411" s="0"/>
      <c r="O411" s="0"/>
      <c r="P411" s="0"/>
      <c r="Q411" s="16"/>
      <c r="R411" s="16"/>
      <c r="S411" s="16"/>
      <c r="T411" s="16"/>
      <c r="U411" s="16"/>
      <c r="V411" s="16"/>
      <c r="W411" s="16"/>
      <c r="X411" s="16"/>
      <c r="Y411" s="16"/>
    </row>
    <row r="412" customFormat="false" ht="12" hidden="false" customHeight="true" outlineLevel="0" collapsed="false">
      <c r="B412" s="98" t="str">
        <f aca="false">IF( ISBLANK('03.Muestra'!$C21),"",'03.Muestra'!$C21)</f>
        <v/>
      </c>
      <c r="C412" s="98" t="str">
        <f aca="false">IF( ISBLANK('03.Muestra'!$E21),"",'03.Muestra'!$E21)</f>
        <v/>
      </c>
      <c r="D412" s="99" t="str">
        <f aca="false">IF(AND(B412&lt;&gt;"",C412&lt;&gt;""),"N/T","")</f>
        <v/>
      </c>
      <c r="E412" s="73" t="str">
        <f aca="false">IF(D412&lt;&gt;"",IF(AND(B412&lt;&gt;"",C412&lt;&gt;""),"","ERR"),"")</f>
        <v/>
      </c>
      <c r="F412" s="16"/>
      <c r="G412" s="16"/>
      <c r="H412" s="16"/>
      <c r="I412" s="16"/>
      <c r="J412" s="16"/>
      <c r="K412" s="16"/>
      <c r="L412" s="16"/>
      <c r="M412" s="0"/>
      <c r="N412" s="0"/>
      <c r="O412" s="0"/>
      <c r="P412" s="0"/>
      <c r="Q412" s="16"/>
      <c r="R412" s="16"/>
      <c r="S412" s="16"/>
      <c r="T412" s="16"/>
      <c r="U412" s="16"/>
      <c r="V412" s="16"/>
      <c r="W412" s="16"/>
      <c r="X412" s="16"/>
      <c r="Y412" s="16"/>
    </row>
    <row r="413" customFormat="false" ht="12" hidden="false" customHeight="true" outlineLevel="0" collapsed="false">
      <c r="B413" s="98" t="str">
        <f aca="false">IF( ISBLANK('03.Muestra'!$C22),"",'03.Muestra'!$C22)</f>
        <v/>
      </c>
      <c r="C413" s="98" t="str">
        <f aca="false">IF( ISBLANK('03.Muestra'!$E22),"",'03.Muestra'!$E22)</f>
        <v/>
      </c>
      <c r="D413" s="99" t="str">
        <f aca="false">IF(AND(B413&lt;&gt;"",C413&lt;&gt;""),"N/T","")</f>
        <v/>
      </c>
      <c r="E413" s="73" t="str">
        <f aca="false">IF(D413&lt;&gt;"",IF(AND(B413&lt;&gt;"",C413&lt;&gt;""),"","ERR"),"")</f>
        <v/>
      </c>
      <c r="F413" s="16"/>
      <c r="G413" s="16"/>
      <c r="H413" s="16"/>
      <c r="I413" s="16"/>
      <c r="J413" s="16"/>
      <c r="K413" s="16"/>
      <c r="L413" s="16"/>
      <c r="M413" s="0"/>
      <c r="N413" s="0"/>
      <c r="O413" s="0"/>
      <c r="P413" s="0"/>
      <c r="Q413" s="16"/>
      <c r="R413" s="16"/>
      <c r="S413" s="16"/>
      <c r="T413" s="16"/>
      <c r="U413" s="16"/>
      <c r="V413" s="16"/>
      <c r="W413" s="16"/>
      <c r="X413" s="16"/>
      <c r="Y413" s="16"/>
    </row>
    <row r="414" customFormat="false" ht="12" hidden="false" customHeight="true" outlineLevel="0" collapsed="false">
      <c r="B414" s="98" t="str">
        <f aca="false">IF( ISBLANK('03.Muestra'!$C23),"",'03.Muestra'!$C23)</f>
        <v/>
      </c>
      <c r="C414" s="98" t="str">
        <f aca="false">IF( ISBLANK('03.Muestra'!$E23),"",'03.Muestra'!$E23)</f>
        <v/>
      </c>
      <c r="D414" s="99" t="str">
        <f aca="false">IF(AND(B414&lt;&gt;"",C414&lt;&gt;""),"N/T","")</f>
        <v/>
      </c>
      <c r="E414" s="73" t="str">
        <f aca="false">IF(D414&lt;&gt;"",IF(AND(B414&lt;&gt;"",C414&lt;&gt;""),"","ERR"),"")</f>
        <v/>
      </c>
      <c r="F414" s="16"/>
      <c r="G414" s="16"/>
      <c r="H414" s="16"/>
      <c r="I414" s="16"/>
      <c r="J414" s="16"/>
      <c r="K414" s="16"/>
      <c r="L414" s="16"/>
      <c r="M414" s="0"/>
      <c r="N414" s="0"/>
      <c r="O414" s="0"/>
      <c r="P414" s="0"/>
      <c r="Q414" s="16"/>
      <c r="R414" s="16"/>
      <c r="S414" s="16"/>
      <c r="T414" s="16"/>
      <c r="U414" s="16"/>
      <c r="V414" s="16"/>
      <c r="W414" s="16"/>
      <c r="X414" s="16"/>
      <c r="Y414" s="16"/>
    </row>
    <row r="415" customFormat="false" ht="12" hidden="false" customHeight="true" outlineLevel="0" collapsed="false">
      <c r="B415" s="98" t="str">
        <f aca="false">IF( ISBLANK('03.Muestra'!$C24),"",'03.Muestra'!$C24)</f>
        <v/>
      </c>
      <c r="C415" s="98" t="str">
        <f aca="false">IF( ISBLANK('03.Muestra'!$E24),"",'03.Muestra'!$E24)</f>
        <v/>
      </c>
      <c r="D415" s="99" t="str">
        <f aca="false">IF(AND(B415&lt;&gt;"",C415&lt;&gt;""),"N/T","")</f>
        <v/>
      </c>
      <c r="E415" s="73" t="str">
        <f aca="false">IF(D415&lt;&gt;"",IF(AND(B415&lt;&gt;"",C415&lt;&gt;""),"","ERR"),"")</f>
        <v/>
      </c>
      <c r="F415" s="16"/>
      <c r="G415" s="16"/>
      <c r="H415" s="16"/>
      <c r="I415" s="16"/>
      <c r="J415" s="16"/>
      <c r="K415" s="16"/>
      <c r="L415" s="16"/>
      <c r="M415" s="0"/>
      <c r="N415" s="0"/>
      <c r="O415" s="0"/>
      <c r="P415" s="0"/>
      <c r="Q415" s="16"/>
      <c r="R415" s="16"/>
      <c r="S415" s="16"/>
      <c r="T415" s="16"/>
      <c r="U415" s="16"/>
      <c r="V415" s="16"/>
      <c r="W415" s="16"/>
      <c r="X415" s="16"/>
      <c r="Y415" s="16"/>
    </row>
    <row r="416" customFormat="false" ht="12" hidden="false" customHeight="true" outlineLevel="0" collapsed="false">
      <c r="B416" s="98" t="str">
        <f aca="false">IF( ISBLANK('03.Muestra'!$C25),"",'03.Muestra'!$C25)</f>
        <v/>
      </c>
      <c r="C416" s="98" t="str">
        <f aca="false">IF( ISBLANK('03.Muestra'!$E25),"",'03.Muestra'!$E25)</f>
        <v/>
      </c>
      <c r="D416" s="99" t="str">
        <f aca="false">IF(AND(B416&lt;&gt;"",C416&lt;&gt;""),"N/T","")</f>
        <v/>
      </c>
      <c r="E416" s="73" t="str">
        <f aca="false">IF(D416&lt;&gt;"",IF(AND(B416&lt;&gt;"",C416&lt;&gt;""),"","ERR"),"")</f>
        <v/>
      </c>
      <c r="F416" s="16"/>
      <c r="G416" s="16"/>
      <c r="H416" s="16"/>
      <c r="I416" s="16"/>
      <c r="J416" s="16"/>
      <c r="K416" s="16"/>
      <c r="L416" s="16"/>
      <c r="M416" s="0"/>
      <c r="N416" s="0"/>
      <c r="O416" s="0"/>
      <c r="P416" s="0"/>
      <c r="Q416" s="16"/>
      <c r="R416" s="16"/>
      <c r="S416" s="16"/>
      <c r="T416" s="16"/>
      <c r="U416" s="16"/>
      <c r="V416" s="16"/>
      <c r="W416" s="16"/>
      <c r="X416" s="16"/>
      <c r="Y416" s="16"/>
    </row>
    <row r="417" customFormat="false" ht="12" hidden="false" customHeight="true" outlineLevel="0" collapsed="false">
      <c r="B417" s="98" t="str">
        <f aca="false">IF( ISBLANK('03.Muestra'!$C26),"",'03.Muestra'!$C26)</f>
        <v/>
      </c>
      <c r="C417" s="98" t="str">
        <f aca="false">IF( ISBLANK('03.Muestra'!$E26),"",'03.Muestra'!$E26)</f>
        <v/>
      </c>
      <c r="D417" s="99" t="str">
        <f aca="false">IF(AND(B417&lt;&gt;"",C417&lt;&gt;""),"N/T","")</f>
        <v/>
      </c>
      <c r="E417" s="73" t="str">
        <f aca="false">IF(D417&lt;&gt;"",IF(AND(B417&lt;&gt;"",C417&lt;&gt;""),"","ERR"),"")</f>
        <v/>
      </c>
      <c r="F417" s="16"/>
      <c r="G417" s="16"/>
      <c r="H417" s="16"/>
      <c r="I417" s="16"/>
      <c r="J417" s="16"/>
      <c r="K417" s="16"/>
      <c r="L417" s="16"/>
      <c r="M417" s="0"/>
      <c r="N417" s="0"/>
      <c r="O417" s="0"/>
      <c r="P417" s="0"/>
      <c r="Q417" s="16"/>
      <c r="R417" s="16"/>
      <c r="S417" s="16"/>
      <c r="T417" s="16"/>
      <c r="U417" s="16"/>
      <c r="V417" s="16"/>
      <c r="W417" s="16"/>
      <c r="X417" s="16"/>
      <c r="Y417" s="16"/>
    </row>
    <row r="418" customFormat="false" ht="12" hidden="false" customHeight="true" outlineLevel="0" collapsed="false">
      <c r="B418" s="98" t="str">
        <f aca="false">IF( ISBLANK('03.Muestra'!$C27),"",'03.Muestra'!$C27)</f>
        <v/>
      </c>
      <c r="C418" s="98" t="str">
        <f aca="false">IF( ISBLANK('03.Muestra'!$E27),"",'03.Muestra'!$E27)</f>
        <v/>
      </c>
      <c r="D418" s="99" t="str">
        <f aca="false">IF(AND(B418&lt;&gt;"",C418&lt;&gt;""),"N/T","")</f>
        <v/>
      </c>
      <c r="E418" s="73" t="str">
        <f aca="false">IF(D418&lt;&gt;"",IF(AND(B418&lt;&gt;"",C418&lt;&gt;""),"","ERR"),"")</f>
        <v/>
      </c>
      <c r="F418" s="16"/>
      <c r="G418" s="16"/>
      <c r="H418" s="16"/>
      <c r="I418" s="16"/>
      <c r="J418" s="16"/>
      <c r="K418" s="16"/>
      <c r="L418" s="16"/>
      <c r="M418" s="0"/>
      <c r="N418" s="0"/>
      <c r="O418" s="0"/>
      <c r="P418" s="0"/>
      <c r="Q418" s="16"/>
      <c r="R418" s="16"/>
      <c r="S418" s="16"/>
      <c r="T418" s="16"/>
      <c r="U418" s="16"/>
      <c r="V418" s="16"/>
      <c r="W418" s="16"/>
      <c r="X418" s="16"/>
      <c r="Y418" s="16"/>
    </row>
    <row r="419" customFormat="false" ht="12" hidden="false" customHeight="true" outlineLevel="0" collapsed="false">
      <c r="B419" s="98" t="str">
        <f aca="false">IF( ISBLANK('03.Muestra'!$C28),"",'03.Muestra'!$C28)</f>
        <v/>
      </c>
      <c r="C419" s="98" t="str">
        <f aca="false">IF( ISBLANK('03.Muestra'!$E28),"",'03.Muestra'!$E28)</f>
        <v/>
      </c>
      <c r="D419" s="99" t="str">
        <f aca="false">IF(AND(B419&lt;&gt;"",C419&lt;&gt;""),"N/T","")</f>
        <v/>
      </c>
      <c r="E419" s="73" t="str">
        <f aca="false">IF(D419&lt;&gt;"",IF(AND(B419&lt;&gt;"",C419&lt;&gt;""),"","ERR"),"")</f>
        <v/>
      </c>
      <c r="F419" s="16"/>
      <c r="G419" s="16"/>
      <c r="H419" s="16"/>
      <c r="I419" s="16"/>
      <c r="J419" s="16"/>
      <c r="K419" s="16"/>
      <c r="L419" s="16"/>
      <c r="M419" s="0"/>
      <c r="N419" s="0"/>
      <c r="O419" s="0"/>
      <c r="P419" s="0"/>
      <c r="Q419" s="16"/>
      <c r="R419" s="16"/>
      <c r="S419" s="16"/>
      <c r="T419" s="16"/>
      <c r="U419" s="16"/>
      <c r="V419" s="16"/>
      <c r="W419" s="16"/>
      <c r="X419" s="16"/>
      <c r="Y419" s="16"/>
    </row>
    <row r="420" customFormat="false" ht="12" hidden="false" customHeight="true" outlineLevel="0" collapsed="false">
      <c r="B420" s="98" t="str">
        <f aca="false">IF( ISBLANK('03.Muestra'!$C29),"",'03.Muestra'!$C29)</f>
        <v/>
      </c>
      <c r="C420" s="98" t="str">
        <f aca="false">IF( ISBLANK('03.Muestra'!$E29),"",'03.Muestra'!$E29)</f>
        <v/>
      </c>
      <c r="D420" s="99" t="str">
        <f aca="false">IF(AND(B420&lt;&gt;"",C420&lt;&gt;""),"N/T","")</f>
        <v/>
      </c>
      <c r="E420" s="73" t="str">
        <f aca="false">IF(D420&lt;&gt;"",IF(AND(B420&lt;&gt;"",C420&lt;&gt;""),"","ERR"),"")</f>
        <v/>
      </c>
      <c r="F420" s="16"/>
      <c r="G420" s="16"/>
      <c r="H420" s="16"/>
      <c r="I420" s="16"/>
      <c r="J420" s="16"/>
      <c r="K420" s="16"/>
      <c r="L420" s="16"/>
      <c r="M420" s="0"/>
      <c r="N420" s="0"/>
      <c r="O420" s="0"/>
      <c r="P420" s="0"/>
      <c r="Q420" s="16"/>
      <c r="R420" s="16"/>
      <c r="S420" s="16"/>
      <c r="T420" s="16"/>
      <c r="U420" s="16"/>
      <c r="V420" s="16"/>
      <c r="W420" s="16"/>
      <c r="X420" s="16"/>
      <c r="Y420" s="16"/>
    </row>
    <row r="421" customFormat="false" ht="12" hidden="false" customHeight="true" outlineLevel="0" collapsed="false">
      <c r="B421" s="98" t="str">
        <f aca="false">IF( ISBLANK('03.Muestra'!$C30),"",'03.Muestra'!$C30)</f>
        <v/>
      </c>
      <c r="C421" s="98" t="str">
        <f aca="false">IF( ISBLANK('03.Muestra'!$E30),"",'03.Muestra'!$E30)</f>
        <v/>
      </c>
      <c r="D421" s="99" t="str">
        <f aca="false">IF(AND(B421&lt;&gt;"",C421&lt;&gt;""),"N/T","")</f>
        <v/>
      </c>
      <c r="E421" s="73" t="str">
        <f aca="false">IF(D421&lt;&gt;"",IF(AND(B421&lt;&gt;"",C421&lt;&gt;""),"","ERR"),"")</f>
        <v/>
      </c>
      <c r="F421" s="16"/>
      <c r="G421" s="16"/>
      <c r="H421" s="16"/>
      <c r="I421" s="16"/>
      <c r="J421" s="16"/>
      <c r="K421" s="16"/>
      <c r="L421" s="16"/>
      <c r="M421" s="0"/>
      <c r="N421" s="0"/>
      <c r="O421" s="0"/>
      <c r="P421" s="0"/>
      <c r="Q421" s="16"/>
      <c r="R421" s="16"/>
      <c r="S421" s="16"/>
      <c r="T421" s="16"/>
      <c r="U421" s="16"/>
      <c r="V421" s="16"/>
      <c r="W421" s="16"/>
      <c r="X421" s="16"/>
      <c r="Y421" s="16"/>
    </row>
    <row r="422" customFormat="false" ht="12" hidden="false" customHeight="true" outlineLevel="0" collapsed="false">
      <c r="B422" s="98" t="str">
        <f aca="false">IF( ISBLANK('03.Muestra'!$C31),"",'03.Muestra'!$C31)</f>
        <v/>
      </c>
      <c r="C422" s="98" t="str">
        <f aca="false">IF( ISBLANK('03.Muestra'!$E31),"",'03.Muestra'!$E31)</f>
        <v/>
      </c>
      <c r="D422" s="99" t="str">
        <f aca="false">IF(AND(B422&lt;&gt;"",C422&lt;&gt;""),"N/T","")</f>
        <v/>
      </c>
      <c r="E422" s="73" t="str">
        <f aca="false">IF(D422&lt;&gt;"",IF(AND(B422&lt;&gt;"",C422&lt;&gt;""),"","ERR"),"")</f>
        <v/>
      </c>
      <c r="F422" s="16"/>
      <c r="G422" s="16"/>
      <c r="H422" s="16"/>
      <c r="I422" s="16"/>
      <c r="J422" s="16"/>
      <c r="K422" s="16"/>
      <c r="L422" s="16"/>
      <c r="M422" s="16"/>
      <c r="N422" s="16"/>
      <c r="O422" s="16"/>
      <c r="P422" s="16"/>
      <c r="Q422" s="16"/>
      <c r="R422" s="16"/>
      <c r="S422" s="16"/>
      <c r="T422" s="16"/>
      <c r="U422" s="16"/>
      <c r="V422" s="16"/>
      <c r="W422" s="16"/>
      <c r="X422" s="16"/>
      <c r="Y422" s="16"/>
    </row>
    <row r="423" customFormat="false" ht="12" hidden="false" customHeight="true" outlineLevel="0" collapsed="false">
      <c r="B423" s="98" t="str">
        <f aca="false">IF( ISBLANK('03.Muestra'!$C32),"",'03.Muestra'!$C32)</f>
        <v/>
      </c>
      <c r="C423" s="98" t="str">
        <f aca="false">IF( ISBLANK('03.Muestra'!$E32),"",'03.Muestra'!$E32)</f>
        <v/>
      </c>
      <c r="D423" s="99" t="str">
        <f aca="false">IF(AND(B423&lt;&gt;"",C423&lt;&gt;""),"N/T","")</f>
        <v/>
      </c>
      <c r="E423" s="73" t="str">
        <f aca="false">IF(D423&lt;&gt;"",IF(AND(B423&lt;&gt;"",C423&lt;&gt;""),"","ERR"),"")</f>
        <v/>
      </c>
      <c r="F423" s="16"/>
      <c r="G423" s="16"/>
      <c r="H423" s="16"/>
      <c r="I423" s="16"/>
      <c r="J423" s="16"/>
      <c r="K423" s="16"/>
      <c r="L423" s="16"/>
      <c r="M423" s="16"/>
      <c r="N423" s="16"/>
      <c r="O423" s="16"/>
      <c r="P423" s="16"/>
      <c r="Q423" s="16"/>
      <c r="R423" s="16"/>
      <c r="S423" s="16"/>
      <c r="T423" s="16"/>
      <c r="U423" s="16"/>
      <c r="V423" s="16"/>
      <c r="W423" s="16"/>
      <c r="X423" s="16"/>
      <c r="Y423" s="16"/>
    </row>
    <row r="424" customFormat="false" ht="12" hidden="false" customHeight="true" outlineLevel="0" collapsed="false">
      <c r="B424" s="98" t="str">
        <f aca="false">IF( ISBLANK('03.Muestra'!$C33),"",'03.Muestra'!$C33)</f>
        <v/>
      </c>
      <c r="C424" s="98" t="str">
        <f aca="false">IF( ISBLANK('03.Muestra'!$E33),"",'03.Muestra'!$E33)</f>
        <v/>
      </c>
      <c r="D424" s="99" t="str">
        <f aca="false">IF(AND(B424&lt;&gt;"",C424&lt;&gt;""),"N/T","")</f>
        <v/>
      </c>
      <c r="E424" s="73" t="str">
        <f aca="false">IF(D424&lt;&gt;"",IF(AND(B424&lt;&gt;"",C424&lt;&gt;""),"","ERR"),"")</f>
        <v/>
      </c>
      <c r="F424" s="16"/>
      <c r="G424" s="16"/>
      <c r="H424" s="16"/>
      <c r="I424" s="16"/>
      <c r="J424" s="16"/>
      <c r="K424" s="16"/>
      <c r="L424" s="16"/>
      <c r="M424" s="16"/>
      <c r="N424" s="16"/>
      <c r="O424" s="16"/>
      <c r="P424" s="16"/>
      <c r="Q424" s="16"/>
      <c r="R424" s="16"/>
      <c r="S424" s="16"/>
      <c r="T424" s="16"/>
      <c r="U424" s="16"/>
      <c r="V424" s="16"/>
      <c r="W424" s="16"/>
      <c r="X424" s="16"/>
      <c r="Y424" s="16"/>
    </row>
    <row r="425" customFormat="false" ht="12" hidden="false" customHeight="true" outlineLevel="0" collapsed="false">
      <c r="B425" s="98" t="str">
        <f aca="false">IF( ISBLANK('03.Muestra'!$C34),"",'03.Muestra'!$C34)</f>
        <v/>
      </c>
      <c r="C425" s="98" t="str">
        <f aca="false">IF( ISBLANK('03.Muestra'!$E34),"",'03.Muestra'!$E34)</f>
        <v/>
      </c>
      <c r="D425" s="99" t="str">
        <f aca="false">IF(AND(B425&lt;&gt;"",C425&lt;&gt;""),"N/T","")</f>
        <v/>
      </c>
      <c r="E425" s="73" t="str">
        <f aca="false">IF(D425&lt;&gt;"",IF(AND(B425&lt;&gt;"",C425&lt;&gt;""),"","ERR"),"")</f>
        <v/>
      </c>
      <c r="F425" s="16"/>
      <c r="G425" s="16"/>
      <c r="H425" s="16"/>
      <c r="I425" s="16"/>
      <c r="J425" s="16"/>
      <c r="K425" s="16"/>
      <c r="L425" s="16"/>
      <c r="M425" s="16"/>
      <c r="N425" s="16"/>
      <c r="O425" s="16"/>
      <c r="P425" s="16"/>
      <c r="Q425" s="16"/>
      <c r="R425" s="16"/>
      <c r="S425" s="16"/>
      <c r="T425" s="16"/>
      <c r="U425" s="16"/>
      <c r="V425" s="16"/>
      <c r="W425" s="16"/>
      <c r="X425" s="16"/>
      <c r="Y425" s="16"/>
    </row>
    <row r="426" customFormat="false" ht="12" hidden="false" customHeight="true" outlineLevel="0" collapsed="false">
      <c r="B426" s="98" t="str">
        <f aca="false">IF( ISBLANK('03.Muestra'!$C35),"",'03.Muestra'!$C35)</f>
        <v/>
      </c>
      <c r="C426" s="98" t="str">
        <f aca="false">IF( ISBLANK('03.Muestra'!$E35),"",'03.Muestra'!$E35)</f>
        <v/>
      </c>
      <c r="D426" s="99" t="str">
        <f aca="false">IF(AND(B426&lt;&gt;"",C426&lt;&gt;""),"N/T","")</f>
        <v/>
      </c>
      <c r="E426" s="73" t="str">
        <f aca="false">IF(D426&lt;&gt;"",IF(AND(B426&lt;&gt;"",C426&lt;&gt;""),"","ERR"),"")</f>
        <v/>
      </c>
      <c r="F426" s="0"/>
      <c r="G426" s="16"/>
      <c r="H426" s="16"/>
      <c r="I426" s="16"/>
      <c r="J426" s="16"/>
      <c r="K426" s="16"/>
      <c r="L426" s="16"/>
      <c r="M426" s="16"/>
      <c r="N426" s="16"/>
      <c r="O426" s="16"/>
      <c r="P426" s="16"/>
      <c r="Q426" s="16"/>
      <c r="R426" s="16"/>
      <c r="S426" s="16"/>
      <c r="T426" s="16"/>
      <c r="U426" s="16"/>
      <c r="V426" s="16"/>
      <c r="W426" s="16"/>
      <c r="X426" s="16"/>
      <c r="Y426" s="16"/>
    </row>
    <row r="427" customFormat="false" ht="12" hidden="false" customHeight="true" outlineLevel="0" collapsed="false">
      <c r="B427" s="98" t="str">
        <f aca="false">IF( ISBLANK('03.Muestra'!$C36),"",'03.Muestra'!$C36)</f>
        <v/>
      </c>
      <c r="C427" s="98" t="str">
        <f aca="false">IF( ISBLANK('03.Muestra'!$E36),"",'03.Muestra'!$E36)</f>
        <v/>
      </c>
      <c r="D427" s="99" t="str">
        <f aca="false">IF(AND(B427&lt;&gt;"",C427&lt;&gt;""),"N/T","")</f>
        <v/>
      </c>
      <c r="E427" s="73" t="str">
        <f aca="false">IF(D427&lt;&gt;"",IF(AND(B427&lt;&gt;"",C427&lt;&gt;""),"","ERR"),"")</f>
        <v/>
      </c>
      <c r="F427" s="111"/>
      <c r="G427" s="16"/>
      <c r="H427" s="16"/>
      <c r="I427" s="16"/>
      <c r="J427" s="16"/>
      <c r="K427" s="16"/>
      <c r="L427" s="16"/>
      <c r="M427" s="16"/>
      <c r="N427" s="16"/>
      <c r="O427" s="16"/>
      <c r="P427" s="16"/>
      <c r="Q427" s="16"/>
      <c r="R427" s="16"/>
      <c r="S427" s="16"/>
      <c r="T427" s="16"/>
      <c r="U427" s="16"/>
      <c r="V427" s="16"/>
      <c r="W427" s="16"/>
      <c r="X427" s="16"/>
      <c r="Y427" s="16"/>
    </row>
    <row r="428" customFormat="false" ht="12" hidden="false" customHeight="true" outlineLevel="0" collapsed="false">
      <c r="B428" s="98" t="str">
        <f aca="false">IF( ISBLANK('03.Muestra'!$C37),"",'03.Muestra'!$C37)</f>
        <v/>
      </c>
      <c r="C428" s="98" t="str">
        <f aca="false">IF( ISBLANK('03.Muestra'!$E37),"",'03.Muestra'!$E37)</f>
        <v/>
      </c>
      <c r="D428" s="99" t="str">
        <f aca="false">IF(AND(B428&lt;&gt;"",C428&lt;&gt;""),"N/T","")</f>
        <v/>
      </c>
      <c r="E428" s="73" t="str">
        <f aca="false">IF(D428&lt;&gt;"",IF(AND(B428&lt;&gt;"",C428&lt;&gt;""),"","ERR"),"")</f>
        <v/>
      </c>
      <c r="F428" s="111"/>
      <c r="G428" s="16"/>
      <c r="H428" s="16"/>
      <c r="I428" s="16"/>
      <c r="J428" s="16"/>
      <c r="K428" s="16"/>
      <c r="L428" s="16"/>
      <c r="M428" s="16"/>
      <c r="N428" s="16"/>
      <c r="O428" s="16"/>
      <c r="P428" s="16"/>
      <c r="Q428" s="16"/>
      <c r="R428" s="16"/>
      <c r="S428" s="16"/>
      <c r="T428" s="16"/>
      <c r="U428" s="16"/>
      <c r="V428" s="16"/>
      <c r="W428" s="16"/>
      <c r="X428" s="16"/>
      <c r="Y428" s="16"/>
    </row>
    <row r="429" customFormat="false" ht="12" hidden="false" customHeight="true" outlineLevel="0" collapsed="false">
      <c r="B429" s="98" t="str">
        <f aca="false">IF( ISBLANK('03.Muestra'!$C38),"",'03.Muestra'!$C38)</f>
        <v/>
      </c>
      <c r="C429" s="98" t="str">
        <f aca="false">IF( ISBLANK('03.Muestra'!$E38),"",'03.Muestra'!$E38)</f>
        <v/>
      </c>
      <c r="D429" s="99" t="str">
        <f aca="false">IF(AND(B429&lt;&gt;"",C429&lt;&gt;""),"N/T","")</f>
        <v/>
      </c>
      <c r="E429" s="73" t="str">
        <f aca="false">IF(D429&lt;&gt;"",IF(AND(B429&lt;&gt;"",C429&lt;&gt;""),"","ERR"),"")</f>
        <v/>
      </c>
      <c r="F429" s="111"/>
      <c r="G429" s="16"/>
      <c r="H429" s="16"/>
      <c r="I429" s="16"/>
      <c r="J429" s="16"/>
      <c r="K429" s="16"/>
      <c r="L429" s="16"/>
      <c r="M429" s="16"/>
      <c r="N429" s="16"/>
      <c r="O429" s="16"/>
      <c r="P429" s="16"/>
      <c r="Q429" s="16"/>
      <c r="R429" s="16"/>
      <c r="S429" s="16"/>
      <c r="T429" s="16"/>
      <c r="U429" s="16"/>
      <c r="V429" s="16"/>
      <c r="W429" s="16"/>
      <c r="X429" s="16"/>
      <c r="Y429" s="16"/>
    </row>
    <row r="430" customFormat="false" ht="12" hidden="false" customHeight="true" outlineLevel="0" collapsed="false">
      <c r="B430" s="98" t="str">
        <f aca="false">IF( ISBLANK('03.Muestra'!$C39),"",'03.Muestra'!$C39)</f>
        <v/>
      </c>
      <c r="C430" s="98" t="str">
        <f aca="false">IF( ISBLANK('03.Muestra'!$E39),"",'03.Muestra'!$E39)</f>
        <v/>
      </c>
      <c r="D430" s="99" t="str">
        <f aca="false">IF(AND(B430&lt;&gt;"",C430&lt;&gt;""),"N/T","")</f>
        <v/>
      </c>
      <c r="E430" s="73" t="str">
        <f aca="false">IF(D430&lt;&gt;"",IF(AND(B430&lt;&gt;"",C430&lt;&gt;""),"","ERR"),"")</f>
        <v/>
      </c>
      <c r="F430" s="111"/>
      <c r="G430" s="16"/>
      <c r="H430" s="16"/>
      <c r="I430" s="16"/>
      <c r="J430" s="16"/>
      <c r="K430" s="16"/>
      <c r="L430" s="16"/>
      <c r="M430" s="16"/>
      <c r="N430" s="16"/>
      <c r="O430" s="16"/>
      <c r="P430" s="16"/>
      <c r="Q430" s="16"/>
      <c r="R430" s="16"/>
      <c r="S430" s="16"/>
      <c r="T430" s="16"/>
      <c r="U430" s="16"/>
      <c r="V430" s="16"/>
      <c r="W430" s="16"/>
      <c r="X430" s="16"/>
      <c r="Y430" s="16"/>
    </row>
    <row r="431" customFormat="false" ht="12" hidden="false" customHeight="true" outlineLevel="0" collapsed="false">
      <c r="B431" s="98" t="str">
        <f aca="false">IF( ISBLANK('03.Muestra'!$C40),"",'03.Muestra'!$C40)</f>
        <v/>
      </c>
      <c r="C431" s="98" t="str">
        <f aca="false">IF( ISBLANK('03.Muestra'!$E40),"",'03.Muestra'!$E40)</f>
        <v/>
      </c>
      <c r="D431" s="99" t="str">
        <f aca="false">IF(AND(B431&lt;&gt;"",C431&lt;&gt;""),"N/T","")</f>
        <v/>
      </c>
      <c r="E431" s="73" t="str">
        <f aca="false">IF(D431&lt;&gt;"",IF(AND(B431&lt;&gt;"",C431&lt;&gt;""),"","ERR"),"")</f>
        <v/>
      </c>
      <c r="F431" s="111"/>
      <c r="G431" s="16"/>
      <c r="H431" s="16"/>
      <c r="I431" s="16"/>
      <c r="J431" s="16"/>
      <c r="K431" s="16"/>
      <c r="L431" s="16"/>
      <c r="M431" s="16"/>
      <c r="N431" s="16"/>
      <c r="O431" s="16"/>
      <c r="P431" s="16"/>
      <c r="Q431" s="16"/>
      <c r="R431" s="16"/>
      <c r="S431" s="16"/>
      <c r="T431" s="16"/>
      <c r="U431" s="16"/>
      <c r="V431" s="16"/>
      <c r="W431" s="16"/>
      <c r="X431" s="16"/>
      <c r="Y431" s="16"/>
    </row>
    <row r="432" customFormat="false" ht="12" hidden="false" customHeight="true" outlineLevel="0" collapsed="false">
      <c r="B432" s="98" t="str">
        <f aca="false">IF( ISBLANK('03.Muestra'!$C41),"",'03.Muestra'!$C41)</f>
        <v/>
      </c>
      <c r="C432" s="98" t="str">
        <f aca="false">IF( ISBLANK('03.Muestra'!$E41),"",'03.Muestra'!$E41)</f>
        <v/>
      </c>
      <c r="D432" s="99" t="str">
        <f aca="false">IF(AND(B432&lt;&gt;"",C432&lt;&gt;""),"N/T","")</f>
        <v/>
      </c>
      <c r="E432" s="73" t="str">
        <f aca="false">IF(D432&lt;&gt;"",IF(AND(B432&lt;&gt;"",C432&lt;&gt;""),"","ERR"),"")</f>
        <v/>
      </c>
      <c r="F432" s="111"/>
      <c r="G432" s="16"/>
      <c r="H432" s="16"/>
      <c r="I432" s="16"/>
      <c r="J432" s="16"/>
      <c r="K432" s="16"/>
      <c r="L432" s="16"/>
      <c r="M432" s="16"/>
      <c r="N432" s="16"/>
      <c r="O432" s="16"/>
      <c r="P432" s="16"/>
      <c r="Q432" s="16"/>
      <c r="R432" s="16"/>
      <c r="S432" s="16"/>
      <c r="T432" s="16"/>
      <c r="U432" s="16"/>
      <c r="V432" s="16"/>
      <c r="W432" s="16"/>
      <c r="X432" s="16"/>
      <c r="Y432" s="16"/>
    </row>
    <row r="433" customFormat="false" ht="12" hidden="false" customHeight="true" outlineLevel="0" collapsed="false">
      <c r="B433" s="98" t="str">
        <f aca="false">IF( ISBLANK('03.Muestra'!$C42),"",'03.Muestra'!$C42)</f>
        <v/>
      </c>
      <c r="C433" s="98" t="str">
        <f aca="false">IF( ISBLANK('03.Muestra'!$E42),"",'03.Muestra'!$E42)</f>
        <v/>
      </c>
      <c r="D433" s="99" t="str">
        <f aca="false">IF(AND(B433&lt;&gt;"",C433&lt;&gt;""),"N/T","")</f>
        <v/>
      </c>
      <c r="E433" s="73" t="str">
        <f aca="false">IF(D433&lt;&gt;"",IF(AND(B433&lt;&gt;"",C433&lt;&gt;""),"","ERR"),"")</f>
        <v/>
      </c>
      <c r="F433" s="16"/>
      <c r="G433" s="16"/>
      <c r="H433" s="16"/>
      <c r="I433" s="16"/>
      <c r="J433" s="16"/>
      <c r="K433" s="16"/>
      <c r="L433" s="16"/>
      <c r="M433" s="16"/>
      <c r="N433" s="16"/>
      <c r="O433" s="16"/>
      <c r="P433" s="16"/>
      <c r="Q433" s="16"/>
      <c r="R433" s="16"/>
      <c r="S433" s="16"/>
      <c r="T433" s="16"/>
      <c r="U433" s="16"/>
      <c r="V433" s="16"/>
      <c r="W433" s="16"/>
      <c r="X433" s="16"/>
      <c r="Y433" s="16"/>
    </row>
    <row r="434" customFormat="false" ht="12" hidden="false" customHeight="true" outlineLevel="0" collapsed="false">
      <c r="B434" s="16"/>
      <c r="C434" s="16"/>
      <c r="D434" s="73"/>
      <c r="E434" s="16"/>
      <c r="F434" s="16"/>
      <c r="G434" s="16"/>
      <c r="H434" s="16"/>
      <c r="I434" s="16"/>
      <c r="J434" s="16"/>
      <c r="K434" s="16"/>
      <c r="L434" s="16"/>
      <c r="M434" s="16"/>
      <c r="N434" s="16"/>
      <c r="O434" s="16"/>
      <c r="P434" s="16"/>
      <c r="Q434" s="16"/>
      <c r="R434" s="16"/>
      <c r="S434" s="16"/>
      <c r="T434" s="16"/>
      <c r="U434" s="16"/>
      <c r="V434" s="16"/>
      <c r="W434" s="16"/>
      <c r="X434" s="16"/>
      <c r="Y434" s="16"/>
    </row>
    <row r="435" customFormat="false" ht="12" hidden="false" customHeight="true" outlineLevel="0" collapsed="false">
      <c r="B435" s="119"/>
      <c r="C435" s="16"/>
      <c r="D435" s="73"/>
      <c r="E435" s="94"/>
      <c r="F435" s="16"/>
      <c r="G435" s="16"/>
      <c r="H435" s="16"/>
      <c r="I435" s="16"/>
      <c r="J435" s="16"/>
      <c r="K435" s="16"/>
      <c r="L435" s="16"/>
      <c r="M435" s="16"/>
      <c r="N435" s="16"/>
      <c r="O435" s="16"/>
      <c r="P435" s="16"/>
      <c r="Q435" s="16"/>
      <c r="R435" s="16"/>
      <c r="S435" s="16"/>
      <c r="T435" s="16"/>
      <c r="U435" s="16"/>
      <c r="V435" s="16"/>
      <c r="W435" s="16"/>
      <c r="X435" s="16"/>
      <c r="Y435" s="16"/>
    </row>
    <row r="436" customFormat="false" ht="32.25" hidden="false" customHeight="true" outlineLevel="0" collapsed="false">
      <c r="B436" s="112" t="s">
        <v>140</v>
      </c>
      <c r="C436" s="96" t="s">
        <v>186</v>
      </c>
      <c r="D436" s="97" t="s">
        <v>147</v>
      </c>
      <c r="E436" s="110"/>
      <c r="F436" s="0"/>
      <c r="G436" s="0"/>
      <c r="H436" s="0"/>
      <c r="I436" s="0"/>
      <c r="J436" s="0"/>
      <c r="K436" s="16"/>
      <c r="L436" s="16"/>
      <c r="M436" s="16"/>
      <c r="N436" s="16"/>
      <c r="O436" s="16"/>
      <c r="P436" s="16"/>
      <c r="Q436" s="16"/>
      <c r="R436" s="16"/>
      <c r="S436" s="16"/>
      <c r="T436" s="16"/>
      <c r="U436" s="16"/>
      <c r="V436" s="16"/>
      <c r="W436" s="16"/>
      <c r="X436" s="16"/>
      <c r="Y436" s="16"/>
    </row>
    <row r="437" customFormat="false" ht="12" hidden="false" customHeight="true" outlineLevel="0" collapsed="false">
      <c r="B437" s="98" t="str">
        <f aca="false">IF( ISBLANK('03.Muestra'!$C8),"",'03.Muestra'!$C8)</f>
        <v>Servicio Canario de Salud</v>
      </c>
      <c r="C437" s="98" t="str">
        <f aca="false">IF( ISBLANK('03.Muestra'!$E8),"",'03.Muestra'!$E8)</f>
        <v>https://www3.gobiernodecanarias.org/sanidad/scs/</v>
      </c>
      <c r="D437" s="99" t="s">
        <v>141</v>
      </c>
      <c r="E437" s="73" t="str">
        <f aca="false">IF(D437&lt;&gt;"",IF(AND(B437&lt;&gt;"",C437&lt;&gt;""),"","ERR"),"")</f>
        <v/>
      </c>
      <c r="F437" s="100" t="str">
        <f aca="false" t="array" ref="F437:J437">TRANSPOSE('DATA - Oculta'!$U$9:$U$13)</f>
        <v>N/T</v>
      </c>
      <c r="G437" s="101" t="str">
        <v>N/D</v>
      </c>
      <c r="H437" s="102" t="str">
        <v>N/A</v>
      </c>
      <c r="I437" s="103" t="str">
        <v>Falla</v>
      </c>
      <c r="J437" s="104" t="str">
        <v>Pasa</v>
      </c>
      <c r="K437" s="105" t="s">
        <v>145</v>
      </c>
      <c r="L437" s="16"/>
      <c r="M437" s="16"/>
      <c r="N437" s="16"/>
      <c r="O437" s="16"/>
      <c r="P437" s="16"/>
      <c r="Q437" s="16"/>
      <c r="R437" s="16"/>
      <c r="S437" s="16"/>
      <c r="T437" s="16"/>
      <c r="U437" s="16"/>
      <c r="V437" s="16"/>
      <c r="W437" s="16"/>
      <c r="X437" s="16"/>
      <c r="Y437" s="16"/>
    </row>
    <row r="438" customFormat="false" ht="12" hidden="false" customHeight="true" outlineLevel="0" collapsed="false">
      <c r="B438" s="98" t="str">
        <f aca="false">IF( ISBLANK('03.Muestra'!$C9),"",'03.Muestra'!$C9)</f>
        <v>Profesionales</v>
      </c>
      <c r="C438" s="98" t="str">
        <f aca="false">IF( ISBLANK('03.Muestra'!$E9),"",'03.Muestra'!$E9)</f>
        <v>https://www3.gobiernodecanarias.org/sanidad/scs/tematica.jsp?idCarpeta=381a58ec-a15a-11e9-a502-d7333c007c29</v>
      </c>
      <c r="D438" s="99" t="s">
        <v>138</v>
      </c>
      <c r="E438" s="73" t="str">
        <f aca="false">IF(D438&lt;&gt;"",IF(AND(B438&lt;&gt;"",C438&lt;&gt;""),"","ERR"),"")</f>
        <v/>
      </c>
      <c r="F438" s="106" t="n">
        <f aca="true">COUNTIF($D437:INDIRECT("$D" &amp;  SUM(ROW()-1,'03.Muestra'!$D$45)-1),F437)</f>
        <v>0</v>
      </c>
      <c r="G438" s="106" t="n">
        <f aca="true">COUNTIF($D437:INDIRECT("$D" &amp;  SUM(ROW()-1,'03.Muestra'!$D$45)-1),G437)</f>
        <v>0</v>
      </c>
      <c r="H438" s="106" t="n">
        <f aca="true">COUNTIF($D437:INDIRECT("$D" &amp;  SUM(ROW()-1,'03.Muestra'!$D$45)-1),H437)</f>
        <v>0</v>
      </c>
      <c r="I438" s="106" t="n">
        <f aca="true">COUNTIF($D437:INDIRECT("$D" &amp;  SUM(ROW()-1,'03.Muestra'!$D$45)-1),I437)</f>
        <v>2</v>
      </c>
      <c r="J438" s="106" t="n">
        <f aca="true">COUNTIF($D437:INDIRECT("$D" &amp;  SUM(ROW()-1,'03.Muestra'!$D$45)-1),J437)</f>
        <v>8</v>
      </c>
      <c r="K438" s="106" t="n">
        <f aca="true">IF('03.Muestra'!$D$45=0,0,COUNTBLANK($D437:INDIRECT("$D" &amp;  SUM(ROW()-1,'03.Muestra'!$D$45)-1)))</f>
        <v>0</v>
      </c>
      <c r="L438" s="16"/>
      <c r="M438" s="16"/>
      <c r="N438" s="16"/>
      <c r="O438" s="16"/>
      <c r="P438" s="16"/>
      <c r="Q438" s="16"/>
      <c r="R438" s="16"/>
      <c r="S438" s="16"/>
      <c r="T438" s="16"/>
      <c r="U438" s="16"/>
      <c r="V438" s="16"/>
      <c r="W438" s="16"/>
      <c r="X438" s="16"/>
      <c r="Y438" s="16"/>
    </row>
    <row r="439" customFormat="false" ht="12" hidden="false" customHeight="true" outlineLevel="0" collapsed="false">
      <c r="B439" s="98" t="str">
        <f aca="false">IF( ISBLANK('03.Muestra'!$C10),"",'03.Muestra'!$C10)</f>
        <v>Vacunación frente Covid-19</v>
      </c>
      <c r="C439" s="98" t="str">
        <f aca="false">IF( ISBLANK('03.Muestra'!$E10),"",'03.Muestra'!$E10)</f>
        <v>https://www3.gobiernodecanarias.org/sanidad/scs/contenidoGenerico.jsp?idDocument=c6332147-5728-11eb-8a2c-c902a217e6a5&amp;idCarpeta=e01092c2-7d66-11ea-871d-cb574c2473a4</v>
      </c>
      <c r="D439" s="99" t="s">
        <v>138</v>
      </c>
      <c r="E439" s="73" t="str">
        <f aca="false">IF(D439&lt;&gt;"",IF(AND(B439&lt;&gt;"",C439&lt;&gt;""),"","ERR"),"")</f>
        <v/>
      </c>
      <c r="F439" s="0"/>
      <c r="G439" s="16"/>
      <c r="H439" s="16"/>
      <c r="I439" s="16"/>
      <c r="J439" s="16"/>
      <c r="K439" s="16"/>
      <c r="L439" s="16"/>
      <c r="M439" s="16"/>
      <c r="N439" s="16"/>
      <c r="O439" s="16"/>
      <c r="P439" s="16"/>
      <c r="Q439" s="16"/>
      <c r="R439" s="16"/>
      <c r="S439" s="16"/>
      <c r="T439" s="16"/>
      <c r="U439" s="16"/>
      <c r="V439" s="16"/>
      <c r="W439" s="16"/>
      <c r="X439" s="16"/>
      <c r="Y439" s="16"/>
    </row>
    <row r="440" customFormat="false" ht="12" hidden="false" customHeight="true" outlineLevel="0" collapsed="false">
      <c r="B440" s="98" t="str">
        <f aca="false">IF( ISBLANK('03.Muestra'!$C11),"",'03.Muestra'!$C11)</f>
        <v>SCS-Registro de centros</v>
      </c>
      <c r="C440" s="98" t="str">
        <f aca="false">IF( ISBLANK('03.Muestra'!$E11),"",'03.Muestra'!$E11)</f>
        <v>https://www3.gobiernodecanarias.org/sanidad/scs/RegistroCentros/DoLoad</v>
      </c>
      <c r="D440" s="99" t="s">
        <v>138</v>
      </c>
      <c r="E440" s="73" t="str">
        <f aca="false">IF(D440&lt;&gt;"",IF(AND(B440&lt;&gt;"",C440&lt;&gt;""),"","ERR"),"")</f>
        <v/>
      </c>
      <c r="F440" s="0"/>
      <c r="G440" s="16"/>
      <c r="H440" s="16"/>
      <c r="I440" s="16"/>
      <c r="J440" s="16"/>
      <c r="K440" s="16"/>
      <c r="L440" s="16"/>
      <c r="M440" s="16"/>
      <c r="N440" s="16"/>
      <c r="O440" s="16"/>
      <c r="P440" s="16"/>
      <c r="Q440" s="16"/>
      <c r="R440" s="16"/>
      <c r="S440" s="16"/>
      <c r="T440" s="16"/>
      <c r="U440" s="16"/>
      <c r="V440" s="16"/>
      <c r="W440" s="16"/>
      <c r="X440" s="16"/>
      <c r="Y440" s="16"/>
    </row>
    <row r="441" customFormat="false" ht="12" hidden="false" customHeight="true" outlineLevel="0" collapsed="false">
      <c r="B441" s="98" t="str">
        <f aca="false">IF( ISBLANK('03.Muestra'!$C12),"",'03.Muestra'!$C12)</f>
        <v>MiAutoTestCovid</v>
      </c>
      <c r="C441" s="98" t="str">
        <f aca="false">IF( ISBLANK('03.Muestra'!$E12),"",'03.Muestra'!$E12)</f>
        <v>https://www3.gobiernodecanarias.org/sanidad/scs/Miautotestcovid/</v>
      </c>
      <c r="D441" s="99" t="s">
        <v>138</v>
      </c>
      <c r="E441" s="73" t="str">
        <f aca="false">IF(D441&lt;&gt;"",IF(AND(B441&lt;&gt;"",C441&lt;&gt;""),"","ERR"),"")</f>
        <v/>
      </c>
      <c r="F441" s="0"/>
      <c r="G441" s="16"/>
      <c r="H441" s="16"/>
      <c r="I441" s="16"/>
      <c r="J441" s="16"/>
      <c r="K441" s="16"/>
      <c r="L441" s="16"/>
      <c r="M441" s="16"/>
      <c r="N441" s="16"/>
      <c r="O441" s="16"/>
      <c r="P441" s="16"/>
      <c r="Q441" s="16"/>
      <c r="R441" s="16"/>
      <c r="S441" s="16"/>
      <c r="T441" s="16"/>
      <c r="U441" s="16"/>
      <c r="V441" s="16"/>
      <c r="W441" s="16"/>
      <c r="X441" s="16"/>
      <c r="Y441" s="16"/>
    </row>
    <row r="442" customFormat="false" ht="12" hidden="false" customHeight="true" outlineLevel="0" collapsed="false">
      <c r="B442" s="98" t="str">
        <f aca="false">IF( ISBLANK('03.Muestra'!$C13),"",'03.Muestra'!$C13)</f>
        <v>Informes epidemiológicos</v>
      </c>
      <c r="C442" s="98" t="str">
        <f aca="false">IF( ISBLANK('03.Muestra'!$E13),"",'03.Muestra'!$E13)</f>
        <v>https://www3.gobiernodecanarias.org/sanidad/scs/contenidoGenerico.jsp?idDocument=83670f95-f738-11ea-8b38-0997195c2925&amp;idCarpeta=e01092c2-7d66-11ea-871d-cb574c2473a4</v>
      </c>
      <c r="D442" s="99" t="s">
        <v>138</v>
      </c>
      <c r="E442" s="73" t="str">
        <f aca="false">IF(D442&lt;&gt;"",IF(AND(B442&lt;&gt;"",C442&lt;&gt;""),"","ERR"),"")</f>
        <v/>
      </c>
      <c r="F442" s="0"/>
      <c r="G442" s="16"/>
      <c r="H442" s="16"/>
      <c r="I442" s="16"/>
      <c r="J442" s="16"/>
      <c r="K442" s="16"/>
      <c r="L442" s="16"/>
      <c r="M442" s="16"/>
      <c r="N442" s="16"/>
      <c r="O442" s="16"/>
      <c r="P442" s="16"/>
      <c r="Q442" s="16"/>
      <c r="R442" s="16"/>
      <c r="S442" s="16"/>
      <c r="T442" s="16"/>
      <c r="U442" s="16"/>
      <c r="V442" s="16"/>
      <c r="W442" s="16"/>
      <c r="X442" s="16"/>
      <c r="Y442" s="16"/>
    </row>
    <row r="443" customFormat="false" ht="12" hidden="false" customHeight="true" outlineLevel="0" collapsed="false">
      <c r="B443" s="98" t="str">
        <f aca="false">IF( ISBLANK('03.Muestra'!$C14),"",'03.Muestra'!$C14)</f>
        <v>Mapa Sanitario</v>
      </c>
      <c r="C443" s="98" t="str">
        <f aca="false">IF( ISBLANK('03.Muestra'!$E14),"",'03.Muestra'!$E14)</f>
        <v>https://www3.gobiernodecanarias.org/sanidad/scs/mapa.jsp?idDocument=f1272534-b1e0-11e0-8086-e35e241032d3&amp;idCarpeta=75cf3520-ab2b-11dd-970d-d73a0633ac17</v>
      </c>
      <c r="D443" s="99" t="s">
        <v>138</v>
      </c>
      <c r="E443" s="73" t="str">
        <f aca="false">IF(D443&lt;&gt;"",IF(AND(B443&lt;&gt;"",C443&lt;&gt;""),"","ERR"),"")</f>
        <v/>
      </c>
      <c r="F443" s="16"/>
      <c r="G443" s="16"/>
      <c r="H443" s="16"/>
      <c r="I443" s="16"/>
      <c r="J443" s="16"/>
      <c r="K443" s="16"/>
      <c r="L443" s="16"/>
      <c r="M443" s="16"/>
      <c r="N443" s="16"/>
      <c r="O443" s="16"/>
      <c r="P443" s="16"/>
      <c r="Q443" s="16"/>
      <c r="R443" s="16"/>
      <c r="S443" s="16"/>
      <c r="T443" s="16"/>
      <c r="U443" s="16"/>
      <c r="V443" s="16"/>
      <c r="W443" s="16"/>
      <c r="X443" s="16"/>
      <c r="Y443" s="16"/>
    </row>
    <row r="444" customFormat="false" ht="12" hidden="false" customHeight="true" outlineLevel="0" collapsed="false">
      <c r="B444" s="98" t="str">
        <f aca="false">IF( ISBLANK('03.Muestra'!$C15),"",'03.Muestra'!$C15)</f>
        <v>gaptfformacion</v>
      </c>
      <c r="C444" s="98" t="str">
        <f aca="false">IF( ISBLANK('03.Muestra'!$E15),"",'03.Muestra'!$E15)</f>
        <v>https://www3.gobiernodecanarias.org/scs/gaptfformacion/</v>
      </c>
      <c r="D444" s="99" t="s">
        <v>141</v>
      </c>
      <c r="E444" s="73" t="str">
        <f aca="false">IF(D444&lt;&gt;"",IF(AND(B444&lt;&gt;"",C444&lt;&gt;""),"","ERR"),"")</f>
        <v/>
      </c>
      <c r="F444" s="16"/>
      <c r="G444" s="16"/>
      <c r="H444" s="16"/>
      <c r="I444" s="16"/>
      <c r="J444" s="16"/>
      <c r="K444" s="16"/>
      <c r="L444" s="16"/>
      <c r="M444" s="16"/>
      <c r="N444" s="16"/>
      <c r="O444" s="16"/>
      <c r="P444" s="16"/>
      <c r="Q444" s="16"/>
      <c r="R444" s="16"/>
      <c r="S444" s="16"/>
      <c r="T444" s="16"/>
      <c r="U444" s="16"/>
      <c r="V444" s="16"/>
      <c r="W444" s="16"/>
      <c r="X444" s="16"/>
      <c r="Y444" s="16"/>
    </row>
    <row r="445" customFormat="false" ht="12" hidden="false" customHeight="true" outlineLevel="0" collapsed="false">
      <c r="B445" s="98" t="str">
        <f aca="false">IF( ISBLANK('03.Muestra'!$C16),"",'03.Muestra'!$C16)</f>
        <v>Tarjeta Sanitaria</v>
      </c>
      <c r="C445" s="98" t="str">
        <f aca="false">IF( ISBLANK('03.Muestra'!$E16),"",'03.Muestra'!$E16)</f>
        <v>https://www3.gobiernodecanarias.org/sanidad/scs/contenidoGenerico.jsp?idDocument=9090ca1f-a9bb-11de-ae50-15aa3b9230b7&amp;idCarpeta=ae273cd1-b385-11e9-82f7-8d5cff9227e6</v>
      </c>
      <c r="D445" s="99" t="s">
        <v>138</v>
      </c>
      <c r="E445" s="73" t="str">
        <f aca="false">IF(D445&lt;&gt;"",IF(AND(B445&lt;&gt;"",C445&lt;&gt;""),"","ERR"),"")</f>
        <v/>
      </c>
      <c r="F445" s="16"/>
      <c r="G445" s="16"/>
      <c r="H445" s="16"/>
      <c r="I445" s="16"/>
      <c r="J445" s="16"/>
      <c r="K445" s="16"/>
      <c r="L445" s="16"/>
      <c r="M445" s="16"/>
      <c r="N445" s="16"/>
      <c r="O445" s="16"/>
      <c r="P445" s="16"/>
      <c r="Q445" s="16"/>
      <c r="R445" s="16"/>
      <c r="S445" s="16"/>
      <c r="T445" s="16"/>
      <c r="U445" s="16"/>
      <c r="V445" s="16"/>
      <c r="W445" s="16"/>
      <c r="X445" s="16"/>
      <c r="Y445" s="16"/>
    </row>
    <row r="446" customFormat="false" ht="12" hidden="false" customHeight="true" outlineLevel="0" collapsed="false">
      <c r="B446" s="98" t="str">
        <f aca="false">IF( ISBLANK('03.Muestra'!$C17),"",'03.Muestra'!$C17)</f>
        <v>Mapa Playas</v>
      </c>
      <c r="C446" s="98" t="str">
        <f aca="false">IF( ISBLANK('03.Muestra'!$E17),"",'03.Muestra'!$E17)</f>
        <v>https://www3.gobiernodecanarias.org/sanidad/scs/mapa.jsp?idDocument=0200b78a-a2fa-11e0-9610-f1717f4d08a3&amp;idCarpeta=75cf3520-ab2b-11dd-970d-d73a0633ac17</v>
      </c>
      <c r="D446" s="99" t="s">
        <v>138</v>
      </c>
      <c r="E446" s="73" t="str">
        <f aca="false">IF(D446&lt;&gt;"",IF(AND(B446&lt;&gt;"",C446&lt;&gt;""),"","ERR"),"")</f>
        <v/>
      </c>
      <c r="F446" s="16"/>
      <c r="G446" s="16"/>
      <c r="H446" s="16"/>
      <c r="I446" s="16"/>
      <c r="J446" s="16"/>
      <c r="K446" s="16"/>
      <c r="L446" s="16"/>
      <c r="M446" s="16"/>
      <c r="N446" s="16"/>
      <c r="O446" s="16"/>
      <c r="P446" s="16"/>
      <c r="Q446" s="16"/>
      <c r="R446" s="16"/>
      <c r="S446" s="16"/>
      <c r="T446" s="16"/>
      <c r="U446" s="16"/>
      <c r="V446" s="16"/>
      <c r="W446" s="16"/>
      <c r="X446" s="16"/>
      <c r="Y446" s="16"/>
    </row>
    <row r="447" customFormat="false" ht="12" hidden="false" customHeight="true" outlineLevel="0" collapsed="false">
      <c r="B447" s="98" t="str">
        <f aca="false">IF( ISBLANK('03.Muestra'!$C18),"",'03.Muestra'!$C18)</f>
        <v/>
      </c>
      <c r="C447" s="98" t="str">
        <f aca="false">IF( ISBLANK('03.Muestra'!$E18),"",'03.Muestra'!$E18)</f>
        <v/>
      </c>
      <c r="D447" s="99" t="str">
        <f aca="false">IF(AND(B447&lt;&gt;"",C447&lt;&gt;""),"N/T","")</f>
        <v/>
      </c>
      <c r="E447" s="73" t="str">
        <f aca="false">IF(D447&lt;&gt;"",IF(AND(B447&lt;&gt;"",C447&lt;&gt;""),"","ERR"),"")</f>
        <v/>
      </c>
      <c r="F447" s="16"/>
      <c r="G447" s="16"/>
      <c r="H447" s="16"/>
      <c r="I447" s="16"/>
      <c r="J447" s="16"/>
      <c r="K447" s="16"/>
      <c r="L447" s="16"/>
      <c r="M447" s="16"/>
      <c r="N447" s="16"/>
      <c r="O447" s="16"/>
      <c r="P447" s="16"/>
      <c r="Q447" s="16"/>
      <c r="R447" s="16"/>
      <c r="S447" s="16"/>
      <c r="T447" s="16"/>
      <c r="U447" s="16"/>
      <c r="V447" s="16"/>
      <c r="W447" s="16"/>
      <c r="X447" s="16"/>
      <c r="Y447" s="16"/>
    </row>
    <row r="448" customFormat="false" ht="12" hidden="false" customHeight="true" outlineLevel="0" collapsed="false">
      <c r="B448" s="98" t="str">
        <f aca="false">IF( ISBLANK('03.Muestra'!$C19),"",'03.Muestra'!$C19)</f>
        <v/>
      </c>
      <c r="C448" s="98" t="str">
        <f aca="false">IF( ISBLANK('03.Muestra'!$E19),"",'03.Muestra'!$E19)</f>
        <v/>
      </c>
      <c r="D448" s="99" t="str">
        <f aca="false">IF(AND(B448&lt;&gt;"",C448&lt;&gt;""),"N/T","")</f>
        <v/>
      </c>
      <c r="E448" s="73" t="str">
        <f aca="false">IF(D448&lt;&gt;"",IF(AND(B448&lt;&gt;"",C448&lt;&gt;""),"","ERR"),"")</f>
        <v/>
      </c>
      <c r="F448" s="16"/>
      <c r="G448" s="16"/>
      <c r="H448" s="16"/>
      <c r="I448" s="16"/>
      <c r="J448" s="16"/>
      <c r="K448" s="16"/>
      <c r="L448" s="16"/>
      <c r="M448" s="16"/>
      <c r="N448" s="16"/>
      <c r="O448" s="16"/>
      <c r="P448" s="16"/>
      <c r="Q448" s="16"/>
      <c r="R448" s="16"/>
      <c r="S448" s="16"/>
      <c r="T448" s="16"/>
      <c r="U448" s="16"/>
      <c r="V448" s="16"/>
      <c r="W448" s="16"/>
      <c r="X448" s="16"/>
      <c r="Y448" s="16"/>
    </row>
    <row r="449" customFormat="false" ht="12" hidden="false" customHeight="true" outlineLevel="0" collapsed="false">
      <c r="B449" s="98" t="str">
        <f aca="false">IF( ISBLANK('03.Muestra'!$C20),"",'03.Muestra'!$C20)</f>
        <v/>
      </c>
      <c r="C449" s="98" t="str">
        <f aca="false">IF( ISBLANK('03.Muestra'!$E20),"",'03.Muestra'!$E20)</f>
        <v/>
      </c>
      <c r="D449" s="99" t="str">
        <f aca="false">IF(AND(B449&lt;&gt;"",C449&lt;&gt;""),"N/T","")</f>
        <v/>
      </c>
      <c r="E449" s="73" t="str">
        <f aca="false">IF(D449&lt;&gt;"",IF(AND(B449&lt;&gt;"",C449&lt;&gt;""),"","ERR"),"")</f>
        <v/>
      </c>
      <c r="F449" s="16"/>
      <c r="G449" s="16"/>
      <c r="H449" s="16"/>
      <c r="I449" s="16"/>
      <c r="J449" s="16"/>
      <c r="K449" s="16"/>
      <c r="L449" s="16"/>
      <c r="M449" s="0"/>
      <c r="N449" s="0"/>
      <c r="O449" s="0"/>
      <c r="P449" s="0"/>
      <c r="Q449" s="16"/>
      <c r="R449" s="16"/>
      <c r="S449" s="16"/>
      <c r="T449" s="16"/>
      <c r="U449" s="16"/>
      <c r="V449" s="16"/>
      <c r="W449" s="16"/>
      <c r="X449" s="16"/>
      <c r="Y449" s="16"/>
    </row>
    <row r="450" customFormat="false" ht="12" hidden="false" customHeight="true" outlineLevel="0" collapsed="false">
      <c r="B450" s="98" t="str">
        <f aca="false">IF( ISBLANK('03.Muestra'!$C21),"",'03.Muestra'!$C21)</f>
        <v/>
      </c>
      <c r="C450" s="98" t="str">
        <f aca="false">IF( ISBLANK('03.Muestra'!$E21),"",'03.Muestra'!$E21)</f>
        <v/>
      </c>
      <c r="D450" s="99" t="str">
        <f aca="false">IF(AND(B450&lt;&gt;"",C450&lt;&gt;""),"N/T","")</f>
        <v/>
      </c>
      <c r="E450" s="73" t="str">
        <f aca="false">IF(D450&lt;&gt;"",IF(AND(B450&lt;&gt;"",C450&lt;&gt;""),"","ERR"),"")</f>
        <v/>
      </c>
      <c r="F450" s="16"/>
      <c r="G450" s="16"/>
      <c r="H450" s="16"/>
      <c r="I450" s="16"/>
      <c r="J450" s="16"/>
      <c r="K450" s="16"/>
      <c r="L450" s="16"/>
      <c r="M450" s="0"/>
      <c r="N450" s="0"/>
      <c r="O450" s="0"/>
      <c r="P450" s="0"/>
      <c r="Q450" s="16"/>
      <c r="R450" s="16"/>
      <c r="S450" s="16"/>
      <c r="T450" s="16"/>
      <c r="U450" s="16"/>
      <c r="V450" s="16"/>
      <c r="W450" s="16"/>
      <c r="X450" s="16"/>
      <c r="Y450" s="16"/>
    </row>
    <row r="451" customFormat="false" ht="12" hidden="false" customHeight="true" outlineLevel="0" collapsed="false">
      <c r="B451" s="98" t="str">
        <f aca="false">IF( ISBLANK('03.Muestra'!$C22),"",'03.Muestra'!$C22)</f>
        <v/>
      </c>
      <c r="C451" s="98" t="str">
        <f aca="false">IF( ISBLANK('03.Muestra'!$E22),"",'03.Muestra'!$E22)</f>
        <v/>
      </c>
      <c r="D451" s="99" t="str">
        <f aca="false">IF(AND(B451&lt;&gt;"",C451&lt;&gt;""),"N/T","")</f>
        <v/>
      </c>
      <c r="E451" s="73" t="str">
        <f aca="false">IF(D451&lt;&gt;"",IF(AND(B451&lt;&gt;"",C451&lt;&gt;""),"","ERR"),"")</f>
        <v/>
      </c>
      <c r="F451" s="16"/>
      <c r="G451" s="16"/>
      <c r="H451" s="16"/>
      <c r="I451" s="16"/>
      <c r="J451" s="16"/>
      <c r="K451" s="16"/>
      <c r="L451" s="16"/>
      <c r="M451" s="0"/>
      <c r="N451" s="0"/>
      <c r="O451" s="0"/>
      <c r="P451" s="0"/>
      <c r="Q451" s="16"/>
      <c r="R451" s="16"/>
      <c r="S451" s="16"/>
      <c r="T451" s="16"/>
      <c r="U451" s="16"/>
      <c r="V451" s="16"/>
      <c r="W451" s="16"/>
      <c r="X451" s="16"/>
      <c r="Y451" s="16"/>
    </row>
    <row r="452" customFormat="false" ht="12" hidden="false" customHeight="true" outlineLevel="0" collapsed="false">
      <c r="B452" s="98" t="str">
        <f aca="false">IF( ISBLANK('03.Muestra'!$C23),"",'03.Muestra'!$C23)</f>
        <v/>
      </c>
      <c r="C452" s="98" t="str">
        <f aca="false">IF( ISBLANK('03.Muestra'!$E23),"",'03.Muestra'!$E23)</f>
        <v/>
      </c>
      <c r="D452" s="99" t="str">
        <f aca="false">IF(AND(B452&lt;&gt;"",C452&lt;&gt;""),"N/T","")</f>
        <v/>
      </c>
      <c r="E452" s="73" t="str">
        <f aca="false">IF(D452&lt;&gt;"",IF(AND(B452&lt;&gt;"",C452&lt;&gt;""),"","ERR"),"")</f>
        <v/>
      </c>
      <c r="F452" s="16"/>
      <c r="G452" s="16"/>
      <c r="H452" s="16"/>
      <c r="I452" s="16"/>
      <c r="J452" s="16"/>
      <c r="K452" s="16"/>
      <c r="L452" s="16"/>
      <c r="M452" s="0"/>
      <c r="N452" s="0"/>
      <c r="O452" s="0"/>
      <c r="P452" s="0"/>
      <c r="Q452" s="16"/>
      <c r="R452" s="16"/>
      <c r="S452" s="16"/>
      <c r="T452" s="16"/>
      <c r="U452" s="16"/>
      <c r="V452" s="16"/>
      <c r="W452" s="16"/>
      <c r="X452" s="16"/>
      <c r="Y452" s="16"/>
    </row>
    <row r="453" customFormat="false" ht="12" hidden="false" customHeight="true" outlineLevel="0" collapsed="false">
      <c r="B453" s="98" t="str">
        <f aca="false">IF( ISBLANK('03.Muestra'!$C24),"",'03.Muestra'!$C24)</f>
        <v/>
      </c>
      <c r="C453" s="98" t="str">
        <f aca="false">IF( ISBLANK('03.Muestra'!$E24),"",'03.Muestra'!$E24)</f>
        <v/>
      </c>
      <c r="D453" s="99" t="str">
        <f aca="false">IF(AND(B453&lt;&gt;"",C453&lt;&gt;""),"N/T","")</f>
        <v/>
      </c>
      <c r="E453" s="73" t="str">
        <f aca="false">IF(D453&lt;&gt;"",IF(AND(B453&lt;&gt;"",C453&lt;&gt;""),"","ERR"),"")</f>
        <v/>
      </c>
      <c r="F453" s="16"/>
      <c r="G453" s="16"/>
      <c r="H453" s="16"/>
      <c r="I453" s="16"/>
      <c r="J453" s="16"/>
      <c r="K453" s="16"/>
      <c r="L453" s="16"/>
      <c r="M453" s="0"/>
      <c r="N453" s="0"/>
      <c r="O453" s="0"/>
      <c r="P453" s="0"/>
      <c r="Q453" s="16"/>
      <c r="R453" s="16"/>
      <c r="S453" s="16"/>
      <c r="T453" s="16"/>
      <c r="U453" s="16"/>
      <c r="V453" s="16"/>
      <c r="W453" s="16"/>
      <c r="X453" s="16"/>
      <c r="Y453" s="16"/>
    </row>
    <row r="454" customFormat="false" ht="12" hidden="false" customHeight="true" outlineLevel="0" collapsed="false">
      <c r="B454" s="98" t="str">
        <f aca="false">IF( ISBLANK('03.Muestra'!$C25),"",'03.Muestra'!$C25)</f>
        <v/>
      </c>
      <c r="C454" s="98" t="str">
        <f aca="false">IF( ISBLANK('03.Muestra'!$E25),"",'03.Muestra'!$E25)</f>
        <v/>
      </c>
      <c r="D454" s="99" t="str">
        <f aca="false">IF(AND(B454&lt;&gt;"",C454&lt;&gt;""),"N/T","")</f>
        <v/>
      </c>
      <c r="E454" s="73" t="str">
        <f aca="false">IF(D454&lt;&gt;"",IF(AND(B454&lt;&gt;"",C454&lt;&gt;""),"","ERR"),"")</f>
        <v/>
      </c>
      <c r="F454" s="16"/>
      <c r="G454" s="16"/>
      <c r="H454" s="16"/>
      <c r="I454" s="16"/>
      <c r="J454" s="16"/>
      <c r="K454" s="16"/>
      <c r="L454" s="16"/>
      <c r="M454" s="0"/>
      <c r="N454" s="0"/>
      <c r="O454" s="0"/>
      <c r="P454" s="0"/>
      <c r="Q454" s="16"/>
      <c r="R454" s="16"/>
      <c r="S454" s="16"/>
      <c r="T454" s="16"/>
      <c r="U454" s="16"/>
      <c r="V454" s="16"/>
      <c r="W454" s="16"/>
      <c r="X454" s="16"/>
      <c r="Y454" s="16"/>
    </row>
    <row r="455" customFormat="false" ht="12" hidden="false" customHeight="true" outlineLevel="0" collapsed="false">
      <c r="B455" s="98" t="str">
        <f aca="false">IF( ISBLANK('03.Muestra'!$C26),"",'03.Muestra'!$C26)</f>
        <v/>
      </c>
      <c r="C455" s="98" t="str">
        <f aca="false">IF( ISBLANK('03.Muestra'!$E26),"",'03.Muestra'!$E26)</f>
        <v/>
      </c>
      <c r="D455" s="99" t="str">
        <f aca="false">IF(AND(B455&lt;&gt;"",C455&lt;&gt;""),"N/T","")</f>
        <v/>
      </c>
      <c r="E455" s="73" t="str">
        <f aca="false">IF(D455&lt;&gt;"",IF(AND(B455&lt;&gt;"",C455&lt;&gt;""),"","ERR"),"")</f>
        <v/>
      </c>
      <c r="F455" s="16"/>
      <c r="G455" s="16"/>
      <c r="H455" s="16"/>
      <c r="I455" s="16"/>
      <c r="J455" s="16"/>
      <c r="K455" s="16"/>
      <c r="L455" s="16"/>
      <c r="M455" s="0"/>
      <c r="N455" s="0"/>
      <c r="O455" s="0"/>
      <c r="P455" s="0"/>
      <c r="Q455" s="16"/>
      <c r="R455" s="16"/>
      <c r="S455" s="16"/>
      <c r="T455" s="16"/>
      <c r="U455" s="16"/>
      <c r="V455" s="16"/>
      <c r="W455" s="16"/>
      <c r="X455" s="16"/>
      <c r="Y455" s="16"/>
    </row>
    <row r="456" customFormat="false" ht="12" hidden="false" customHeight="true" outlineLevel="0" collapsed="false">
      <c r="B456" s="98" t="str">
        <f aca="false">IF( ISBLANK('03.Muestra'!$C27),"",'03.Muestra'!$C27)</f>
        <v/>
      </c>
      <c r="C456" s="98" t="str">
        <f aca="false">IF( ISBLANK('03.Muestra'!$E27),"",'03.Muestra'!$E27)</f>
        <v/>
      </c>
      <c r="D456" s="99" t="str">
        <f aca="false">IF(AND(B456&lt;&gt;"",C456&lt;&gt;""),"N/T","")</f>
        <v/>
      </c>
      <c r="E456" s="73" t="str">
        <f aca="false">IF(D456&lt;&gt;"",IF(AND(B456&lt;&gt;"",C456&lt;&gt;""),"","ERR"),"")</f>
        <v/>
      </c>
      <c r="F456" s="16"/>
      <c r="G456" s="16"/>
      <c r="H456" s="16"/>
      <c r="I456" s="16"/>
      <c r="J456" s="16"/>
      <c r="K456" s="16"/>
      <c r="L456" s="16"/>
      <c r="M456" s="0"/>
      <c r="N456" s="0"/>
      <c r="O456" s="0"/>
      <c r="P456" s="0"/>
      <c r="Q456" s="16"/>
      <c r="R456" s="16"/>
      <c r="S456" s="16"/>
      <c r="T456" s="16"/>
      <c r="U456" s="16"/>
      <c r="V456" s="16"/>
      <c r="W456" s="16"/>
      <c r="X456" s="16"/>
      <c r="Y456" s="16"/>
    </row>
    <row r="457" customFormat="false" ht="12" hidden="false" customHeight="true" outlineLevel="0" collapsed="false">
      <c r="B457" s="98" t="str">
        <f aca="false">IF( ISBLANK('03.Muestra'!$C28),"",'03.Muestra'!$C28)</f>
        <v/>
      </c>
      <c r="C457" s="98" t="str">
        <f aca="false">IF( ISBLANK('03.Muestra'!$E28),"",'03.Muestra'!$E28)</f>
        <v/>
      </c>
      <c r="D457" s="99" t="str">
        <f aca="false">IF(AND(B457&lt;&gt;"",C457&lt;&gt;""),"N/T","")</f>
        <v/>
      </c>
      <c r="E457" s="73" t="str">
        <f aca="false">IF(D457&lt;&gt;"",IF(AND(B457&lt;&gt;"",C457&lt;&gt;""),"","ERR"),"")</f>
        <v/>
      </c>
      <c r="F457" s="16"/>
      <c r="G457" s="16"/>
      <c r="H457" s="16"/>
      <c r="I457" s="16"/>
      <c r="J457" s="16"/>
      <c r="K457" s="16"/>
      <c r="L457" s="16"/>
      <c r="M457" s="0"/>
      <c r="N457" s="0"/>
      <c r="O457" s="0"/>
      <c r="P457" s="0"/>
      <c r="Q457" s="16"/>
      <c r="R457" s="16"/>
      <c r="S457" s="16"/>
      <c r="T457" s="16"/>
      <c r="U457" s="16"/>
      <c r="V457" s="16"/>
      <c r="W457" s="16"/>
      <c r="X457" s="16"/>
      <c r="Y457" s="16"/>
    </row>
    <row r="458" customFormat="false" ht="12" hidden="false" customHeight="true" outlineLevel="0" collapsed="false">
      <c r="B458" s="98" t="str">
        <f aca="false">IF( ISBLANK('03.Muestra'!$C29),"",'03.Muestra'!$C29)</f>
        <v/>
      </c>
      <c r="C458" s="98" t="str">
        <f aca="false">IF( ISBLANK('03.Muestra'!$E29),"",'03.Muestra'!$E29)</f>
        <v/>
      </c>
      <c r="D458" s="99" t="str">
        <f aca="false">IF(AND(B458&lt;&gt;"",C458&lt;&gt;""),"N/T","")</f>
        <v/>
      </c>
      <c r="E458" s="73" t="str">
        <f aca="false">IF(D458&lt;&gt;"",IF(AND(B458&lt;&gt;"",C458&lt;&gt;""),"","ERR"),"")</f>
        <v/>
      </c>
      <c r="F458" s="16"/>
      <c r="G458" s="16"/>
      <c r="H458" s="16"/>
      <c r="I458" s="16"/>
      <c r="J458" s="16"/>
      <c r="K458" s="16"/>
      <c r="L458" s="16"/>
      <c r="M458" s="0"/>
      <c r="N458" s="0"/>
      <c r="O458" s="0"/>
      <c r="P458" s="0"/>
      <c r="Q458" s="16"/>
      <c r="R458" s="16"/>
      <c r="S458" s="16"/>
      <c r="T458" s="16"/>
      <c r="U458" s="16"/>
      <c r="V458" s="16"/>
      <c r="W458" s="16"/>
      <c r="X458" s="16"/>
      <c r="Y458" s="16"/>
    </row>
    <row r="459" customFormat="false" ht="12" hidden="false" customHeight="true" outlineLevel="0" collapsed="false">
      <c r="B459" s="98" t="str">
        <f aca="false">IF( ISBLANK('03.Muestra'!$C30),"",'03.Muestra'!$C30)</f>
        <v/>
      </c>
      <c r="C459" s="98" t="str">
        <f aca="false">IF( ISBLANK('03.Muestra'!$E30),"",'03.Muestra'!$E30)</f>
        <v/>
      </c>
      <c r="D459" s="99" t="str">
        <f aca="false">IF(AND(B459&lt;&gt;"",C459&lt;&gt;""),"N/T","")</f>
        <v/>
      </c>
      <c r="E459" s="73" t="str">
        <f aca="false">IF(D459&lt;&gt;"",IF(AND(B459&lt;&gt;"",C459&lt;&gt;""),"","ERR"),"")</f>
        <v/>
      </c>
      <c r="F459" s="16"/>
      <c r="G459" s="16"/>
      <c r="H459" s="16"/>
      <c r="I459" s="16"/>
      <c r="J459" s="16"/>
      <c r="K459" s="16"/>
      <c r="L459" s="16"/>
      <c r="M459" s="0"/>
      <c r="N459" s="0"/>
      <c r="O459" s="0"/>
      <c r="P459" s="0"/>
      <c r="Q459" s="16"/>
      <c r="R459" s="16"/>
      <c r="S459" s="16"/>
      <c r="T459" s="16"/>
      <c r="U459" s="16"/>
      <c r="V459" s="16"/>
      <c r="W459" s="16"/>
      <c r="X459" s="16"/>
      <c r="Y459" s="16"/>
    </row>
    <row r="460" customFormat="false" ht="12" hidden="false" customHeight="true" outlineLevel="0" collapsed="false">
      <c r="B460" s="98" t="str">
        <f aca="false">IF( ISBLANK('03.Muestra'!$C31),"",'03.Muestra'!$C31)</f>
        <v/>
      </c>
      <c r="C460" s="98" t="str">
        <f aca="false">IF( ISBLANK('03.Muestra'!$E31),"",'03.Muestra'!$E31)</f>
        <v/>
      </c>
      <c r="D460" s="99" t="str">
        <f aca="false">IF(AND(B460&lt;&gt;"",C460&lt;&gt;""),"N/T","")</f>
        <v/>
      </c>
      <c r="E460" s="73" t="str">
        <f aca="false">IF(D460&lt;&gt;"",IF(AND(B460&lt;&gt;"",C460&lt;&gt;""),"","ERR"),"")</f>
        <v/>
      </c>
      <c r="F460" s="16"/>
      <c r="G460" s="16"/>
      <c r="H460" s="16"/>
      <c r="I460" s="16"/>
      <c r="J460" s="16"/>
      <c r="K460" s="16"/>
      <c r="L460" s="16"/>
      <c r="M460" s="16"/>
      <c r="N460" s="16"/>
      <c r="O460" s="16"/>
      <c r="P460" s="16"/>
      <c r="Q460" s="16"/>
      <c r="R460" s="16"/>
      <c r="S460" s="16"/>
      <c r="T460" s="16"/>
      <c r="U460" s="16"/>
      <c r="V460" s="16"/>
      <c r="W460" s="16"/>
      <c r="X460" s="16"/>
      <c r="Y460" s="16"/>
    </row>
    <row r="461" customFormat="false" ht="12" hidden="false" customHeight="true" outlineLevel="0" collapsed="false">
      <c r="B461" s="98" t="str">
        <f aca="false">IF( ISBLANK('03.Muestra'!$C32),"",'03.Muestra'!$C32)</f>
        <v/>
      </c>
      <c r="C461" s="98" t="str">
        <f aca="false">IF( ISBLANK('03.Muestra'!$E32),"",'03.Muestra'!$E32)</f>
        <v/>
      </c>
      <c r="D461" s="99" t="str">
        <f aca="false">IF(AND(B461&lt;&gt;"",C461&lt;&gt;""),"N/T","")</f>
        <v/>
      </c>
      <c r="E461" s="73" t="str">
        <f aca="false">IF(D461&lt;&gt;"",IF(AND(B461&lt;&gt;"",C461&lt;&gt;""),"","ERR"),"")</f>
        <v/>
      </c>
      <c r="F461" s="16"/>
      <c r="G461" s="16"/>
      <c r="H461" s="16"/>
      <c r="I461" s="16"/>
      <c r="J461" s="16"/>
      <c r="K461" s="16"/>
      <c r="L461" s="16"/>
      <c r="M461" s="16"/>
      <c r="N461" s="16"/>
      <c r="O461" s="16"/>
      <c r="P461" s="16"/>
      <c r="Q461" s="16"/>
      <c r="R461" s="16"/>
      <c r="S461" s="16"/>
      <c r="T461" s="16"/>
      <c r="U461" s="16"/>
      <c r="V461" s="16"/>
      <c r="W461" s="16"/>
      <c r="X461" s="16"/>
      <c r="Y461" s="16"/>
    </row>
    <row r="462" customFormat="false" ht="12" hidden="false" customHeight="true" outlineLevel="0" collapsed="false">
      <c r="B462" s="98" t="str">
        <f aca="false">IF( ISBLANK('03.Muestra'!$C33),"",'03.Muestra'!$C33)</f>
        <v/>
      </c>
      <c r="C462" s="98" t="str">
        <f aca="false">IF( ISBLANK('03.Muestra'!$E33),"",'03.Muestra'!$E33)</f>
        <v/>
      </c>
      <c r="D462" s="99" t="str">
        <f aca="false">IF(AND(B462&lt;&gt;"",C462&lt;&gt;""),"N/T","")</f>
        <v/>
      </c>
      <c r="E462" s="73" t="str">
        <f aca="false">IF(D462&lt;&gt;"",IF(AND(B462&lt;&gt;"",C462&lt;&gt;""),"","ERR"),"")</f>
        <v/>
      </c>
      <c r="F462" s="16"/>
      <c r="G462" s="16"/>
      <c r="H462" s="16"/>
      <c r="I462" s="16"/>
      <c r="J462" s="16"/>
      <c r="K462" s="16"/>
      <c r="L462" s="16"/>
      <c r="M462" s="16"/>
      <c r="N462" s="16"/>
      <c r="O462" s="16"/>
      <c r="P462" s="16"/>
      <c r="Q462" s="16"/>
      <c r="R462" s="16"/>
      <c r="S462" s="16"/>
      <c r="T462" s="16"/>
      <c r="U462" s="16"/>
      <c r="V462" s="16"/>
      <c r="W462" s="16"/>
      <c r="X462" s="16"/>
      <c r="Y462" s="16"/>
    </row>
    <row r="463" customFormat="false" ht="12" hidden="false" customHeight="true" outlineLevel="0" collapsed="false">
      <c r="B463" s="98" t="str">
        <f aca="false">IF( ISBLANK('03.Muestra'!$C34),"",'03.Muestra'!$C34)</f>
        <v/>
      </c>
      <c r="C463" s="98" t="str">
        <f aca="false">IF( ISBLANK('03.Muestra'!$E34),"",'03.Muestra'!$E34)</f>
        <v/>
      </c>
      <c r="D463" s="99" t="str">
        <f aca="false">IF(AND(B463&lt;&gt;"",C463&lt;&gt;""),"N/T","")</f>
        <v/>
      </c>
      <c r="E463" s="73" t="str">
        <f aca="false">IF(D463&lt;&gt;"",IF(AND(B463&lt;&gt;"",C463&lt;&gt;""),"","ERR"),"")</f>
        <v/>
      </c>
      <c r="F463" s="16"/>
      <c r="G463" s="16"/>
      <c r="H463" s="16"/>
      <c r="I463" s="16"/>
      <c r="J463" s="16"/>
      <c r="K463" s="16"/>
      <c r="L463" s="16"/>
      <c r="M463" s="16"/>
      <c r="N463" s="16"/>
      <c r="O463" s="16"/>
      <c r="P463" s="16"/>
      <c r="Q463" s="16"/>
      <c r="R463" s="16"/>
      <c r="S463" s="16"/>
      <c r="T463" s="16"/>
      <c r="U463" s="16"/>
      <c r="V463" s="16"/>
      <c r="W463" s="16"/>
      <c r="X463" s="16"/>
      <c r="Y463" s="16"/>
    </row>
    <row r="464" customFormat="false" ht="12" hidden="false" customHeight="true" outlineLevel="0" collapsed="false">
      <c r="B464" s="98" t="str">
        <f aca="false">IF( ISBLANK('03.Muestra'!$C35),"",'03.Muestra'!$C35)</f>
        <v/>
      </c>
      <c r="C464" s="98" t="str">
        <f aca="false">IF( ISBLANK('03.Muestra'!$E35),"",'03.Muestra'!$E35)</f>
        <v/>
      </c>
      <c r="D464" s="99" t="str">
        <f aca="false">IF(AND(B464&lt;&gt;"",C464&lt;&gt;""),"N/T","")</f>
        <v/>
      </c>
      <c r="E464" s="73" t="str">
        <f aca="false">IF(D464&lt;&gt;"",IF(AND(B464&lt;&gt;"",C464&lt;&gt;""),"","ERR"),"")</f>
        <v/>
      </c>
      <c r="F464" s="0"/>
      <c r="G464" s="16"/>
      <c r="H464" s="16"/>
      <c r="I464" s="16"/>
      <c r="J464" s="16"/>
      <c r="K464" s="16"/>
      <c r="L464" s="16"/>
      <c r="M464" s="16"/>
      <c r="N464" s="16"/>
      <c r="O464" s="16"/>
      <c r="P464" s="16"/>
      <c r="Q464" s="16"/>
      <c r="R464" s="16"/>
      <c r="S464" s="16"/>
      <c r="T464" s="16"/>
      <c r="U464" s="16"/>
      <c r="V464" s="16"/>
      <c r="W464" s="16"/>
      <c r="X464" s="16"/>
      <c r="Y464" s="16"/>
    </row>
    <row r="465" customFormat="false" ht="12" hidden="false" customHeight="true" outlineLevel="0" collapsed="false">
      <c r="B465" s="98" t="str">
        <f aca="false">IF( ISBLANK('03.Muestra'!$C36),"",'03.Muestra'!$C36)</f>
        <v/>
      </c>
      <c r="C465" s="98" t="str">
        <f aca="false">IF( ISBLANK('03.Muestra'!$E36),"",'03.Muestra'!$E36)</f>
        <v/>
      </c>
      <c r="D465" s="99" t="str">
        <f aca="false">IF(AND(B465&lt;&gt;"",C465&lt;&gt;""),"N/T","")</f>
        <v/>
      </c>
      <c r="E465" s="73" t="str">
        <f aca="false">IF(D465&lt;&gt;"",IF(AND(B465&lt;&gt;"",C465&lt;&gt;""),"","ERR"),"")</f>
        <v/>
      </c>
      <c r="F465" s="111"/>
      <c r="G465" s="16"/>
      <c r="H465" s="16"/>
      <c r="I465" s="16"/>
      <c r="J465" s="16"/>
      <c r="K465" s="16"/>
      <c r="L465" s="16"/>
      <c r="M465" s="16"/>
      <c r="N465" s="16"/>
      <c r="O465" s="16"/>
      <c r="P465" s="16"/>
      <c r="Q465" s="16"/>
      <c r="R465" s="16"/>
      <c r="S465" s="16"/>
      <c r="T465" s="16"/>
      <c r="U465" s="16"/>
      <c r="V465" s="16"/>
      <c r="W465" s="16"/>
      <c r="X465" s="16"/>
      <c r="Y465" s="16"/>
    </row>
    <row r="466" customFormat="false" ht="12" hidden="false" customHeight="true" outlineLevel="0" collapsed="false">
      <c r="B466" s="98" t="str">
        <f aca="false">IF( ISBLANK('03.Muestra'!$C37),"",'03.Muestra'!$C37)</f>
        <v/>
      </c>
      <c r="C466" s="98" t="str">
        <f aca="false">IF( ISBLANK('03.Muestra'!$E37),"",'03.Muestra'!$E37)</f>
        <v/>
      </c>
      <c r="D466" s="99" t="str">
        <f aca="false">IF(AND(B466&lt;&gt;"",C466&lt;&gt;""),"N/T","")</f>
        <v/>
      </c>
      <c r="E466" s="73" t="str">
        <f aca="false">IF(D466&lt;&gt;"",IF(AND(B466&lt;&gt;"",C466&lt;&gt;""),"","ERR"),"")</f>
        <v/>
      </c>
      <c r="F466" s="111"/>
      <c r="G466" s="16"/>
      <c r="H466" s="16"/>
      <c r="I466" s="16"/>
      <c r="J466" s="16"/>
      <c r="K466" s="16"/>
      <c r="L466" s="16"/>
      <c r="M466" s="16"/>
      <c r="N466" s="16"/>
      <c r="O466" s="16"/>
      <c r="P466" s="16"/>
      <c r="Q466" s="16"/>
      <c r="R466" s="16"/>
      <c r="S466" s="16"/>
      <c r="T466" s="16"/>
      <c r="U466" s="16"/>
      <c r="V466" s="16"/>
      <c r="W466" s="16"/>
      <c r="X466" s="16"/>
      <c r="Y466" s="16"/>
    </row>
    <row r="467" customFormat="false" ht="12" hidden="false" customHeight="true" outlineLevel="0" collapsed="false">
      <c r="B467" s="98" t="str">
        <f aca="false">IF( ISBLANK('03.Muestra'!$C38),"",'03.Muestra'!$C38)</f>
        <v/>
      </c>
      <c r="C467" s="98" t="str">
        <f aca="false">IF( ISBLANK('03.Muestra'!$E38),"",'03.Muestra'!$E38)</f>
        <v/>
      </c>
      <c r="D467" s="99" t="str">
        <f aca="false">IF(AND(B467&lt;&gt;"",C467&lt;&gt;""),"N/T","")</f>
        <v/>
      </c>
      <c r="E467" s="73" t="str">
        <f aca="false">IF(D467&lt;&gt;"",IF(AND(B467&lt;&gt;"",C467&lt;&gt;""),"","ERR"),"")</f>
        <v/>
      </c>
      <c r="F467" s="111"/>
      <c r="G467" s="16"/>
      <c r="H467" s="16"/>
      <c r="I467" s="16"/>
      <c r="J467" s="16"/>
      <c r="K467" s="16"/>
      <c r="L467" s="16"/>
      <c r="M467" s="16"/>
      <c r="N467" s="16"/>
      <c r="O467" s="16"/>
      <c r="P467" s="16"/>
      <c r="Q467" s="16"/>
      <c r="R467" s="16"/>
      <c r="S467" s="16"/>
      <c r="T467" s="16"/>
      <c r="U467" s="16"/>
      <c r="V467" s="16"/>
      <c r="W467" s="16"/>
      <c r="X467" s="16"/>
      <c r="Y467" s="16"/>
    </row>
    <row r="468" customFormat="false" ht="12" hidden="false" customHeight="true" outlineLevel="0" collapsed="false">
      <c r="B468" s="98" t="str">
        <f aca="false">IF( ISBLANK('03.Muestra'!$C39),"",'03.Muestra'!$C39)</f>
        <v/>
      </c>
      <c r="C468" s="98" t="str">
        <f aca="false">IF( ISBLANK('03.Muestra'!$E39),"",'03.Muestra'!$E39)</f>
        <v/>
      </c>
      <c r="D468" s="99" t="str">
        <f aca="false">IF(AND(B468&lt;&gt;"",C468&lt;&gt;""),"N/T","")</f>
        <v/>
      </c>
      <c r="E468" s="73" t="str">
        <f aca="false">IF(D468&lt;&gt;"",IF(AND(B468&lt;&gt;"",C468&lt;&gt;""),"","ERR"),"")</f>
        <v/>
      </c>
      <c r="F468" s="111"/>
      <c r="G468" s="16"/>
      <c r="H468" s="16"/>
      <c r="I468" s="16"/>
      <c r="J468" s="16"/>
      <c r="K468" s="16"/>
      <c r="L468" s="16"/>
      <c r="M468" s="16"/>
      <c r="N468" s="16"/>
      <c r="O468" s="16"/>
      <c r="P468" s="16"/>
      <c r="Q468" s="16"/>
      <c r="R468" s="16"/>
      <c r="S468" s="16"/>
      <c r="T468" s="16"/>
      <c r="U468" s="16"/>
      <c r="V468" s="16"/>
      <c r="W468" s="16"/>
      <c r="X468" s="16"/>
      <c r="Y468" s="16"/>
    </row>
    <row r="469" customFormat="false" ht="12" hidden="false" customHeight="true" outlineLevel="0" collapsed="false">
      <c r="B469" s="98" t="str">
        <f aca="false">IF( ISBLANK('03.Muestra'!$C40),"",'03.Muestra'!$C40)</f>
        <v/>
      </c>
      <c r="C469" s="98" t="str">
        <f aca="false">IF( ISBLANK('03.Muestra'!$E40),"",'03.Muestra'!$E40)</f>
        <v/>
      </c>
      <c r="D469" s="99" t="str">
        <f aca="false">IF(AND(B469&lt;&gt;"",C469&lt;&gt;""),"N/T","")</f>
        <v/>
      </c>
      <c r="E469" s="73" t="str">
        <f aca="false">IF(D469&lt;&gt;"",IF(AND(B469&lt;&gt;"",C469&lt;&gt;""),"","ERR"),"")</f>
        <v/>
      </c>
      <c r="F469" s="111"/>
      <c r="G469" s="16"/>
      <c r="H469" s="16"/>
      <c r="I469" s="16"/>
      <c r="J469" s="16"/>
      <c r="K469" s="16"/>
      <c r="L469" s="16"/>
      <c r="M469" s="16"/>
      <c r="N469" s="16"/>
      <c r="O469" s="16"/>
      <c r="P469" s="16"/>
      <c r="Q469" s="16"/>
      <c r="R469" s="16"/>
      <c r="S469" s="16"/>
      <c r="T469" s="16"/>
      <c r="U469" s="16"/>
      <c r="V469" s="16"/>
      <c r="W469" s="16"/>
      <c r="X469" s="16"/>
      <c r="Y469" s="16"/>
    </row>
    <row r="470" customFormat="false" ht="12" hidden="false" customHeight="true" outlineLevel="0" collapsed="false">
      <c r="B470" s="98" t="str">
        <f aca="false">IF( ISBLANK('03.Muestra'!$C41),"",'03.Muestra'!$C41)</f>
        <v/>
      </c>
      <c r="C470" s="98" t="str">
        <f aca="false">IF( ISBLANK('03.Muestra'!$E41),"",'03.Muestra'!$E41)</f>
        <v/>
      </c>
      <c r="D470" s="99" t="str">
        <f aca="false">IF(AND(B470&lt;&gt;"",C470&lt;&gt;""),"N/T","")</f>
        <v/>
      </c>
      <c r="E470" s="73" t="str">
        <f aca="false">IF(D470&lt;&gt;"",IF(AND(B470&lt;&gt;"",C470&lt;&gt;""),"","ERR"),"")</f>
        <v/>
      </c>
      <c r="F470" s="111"/>
      <c r="G470" s="16"/>
      <c r="H470" s="16"/>
      <c r="I470" s="16"/>
      <c r="J470" s="16"/>
      <c r="K470" s="16"/>
      <c r="L470" s="16"/>
      <c r="M470" s="16"/>
      <c r="N470" s="16"/>
      <c r="O470" s="16"/>
      <c r="P470" s="16"/>
      <c r="Q470" s="16"/>
      <c r="R470" s="16"/>
      <c r="S470" s="16"/>
      <c r="T470" s="16"/>
      <c r="U470" s="16"/>
      <c r="V470" s="16"/>
      <c r="W470" s="16"/>
      <c r="X470" s="16"/>
      <c r="Y470" s="16"/>
    </row>
    <row r="471" customFormat="false" ht="12" hidden="false" customHeight="true" outlineLevel="0" collapsed="false">
      <c r="B471" s="98" t="str">
        <f aca="false">IF( ISBLANK('03.Muestra'!$C42),"",'03.Muestra'!$C42)</f>
        <v/>
      </c>
      <c r="C471" s="98" t="str">
        <f aca="false">IF( ISBLANK('03.Muestra'!$E42),"",'03.Muestra'!$E42)</f>
        <v/>
      </c>
      <c r="D471" s="99" t="str">
        <f aca="false">IF(AND(B471&lt;&gt;"",C471&lt;&gt;""),"N/T","")</f>
        <v/>
      </c>
      <c r="E471" s="73" t="str">
        <f aca="false">IF(D471&lt;&gt;"",IF(AND(B471&lt;&gt;"",C471&lt;&gt;""),"","ERR"),"")</f>
        <v/>
      </c>
      <c r="F471" s="16"/>
      <c r="G471" s="16"/>
      <c r="H471" s="16"/>
      <c r="I471" s="16"/>
      <c r="J471" s="16"/>
      <c r="K471" s="16"/>
      <c r="L471" s="16"/>
      <c r="M471" s="16"/>
      <c r="N471" s="16"/>
      <c r="O471" s="16"/>
      <c r="P471" s="16"/>
      <c r="Q471" s="16"/>
      <c r="R471" s="16"/>
      <c r="S471" s="16"/>
      <c r="T471" s="16"/>
      <c r="U471" s="16"/>
      <c r="V471" s="16"/>
      <c r="W471" s="16"/>
      <c r="X471" s="16"/>
      <c r="Y471" s="16"/>
    </row>
    <row r="472" customFormat="false" ht="12" hidden="false" customHeight="true" outlineLevel="0" collapsed="false">
      <c r="B472" s="16"/>
      <c r="C472" s="16"/>
      <c r="D472" s="73"/>
      <c r="E472" s="16"/>
      <c r="F472" s="16"/>
      <c r="G472" s="16"/>
      <c r="H472" s="16"/>
      <c r="I472" s="16"/>
      <c r="J472" s="16"/>
      <c r="K472" s="16"/>
      <c r="L472" s="16"/>
      <c r="M472" s="16"/>
      <c r="N472" s="16"/>
      <c r="O472" s="16"/>
      <c r="P472" s="16"/>
      <c r="Q472" s="16"/>
      <c r="R472" s="16"/>
      <c r="S472" s="16"/>
      <c r="T472" s="16"/>
      <c r="U472" s="16"/>
      <c r="V472" s="16"/>
      <c r="W472" s="16"/>
      <c r="X472" s="16"/>
      <c r="Y472" s="16"/>
    </row>
    <row r="473" customFormat="false" ht="12" hidden="false" customHeight="true" outlineLevel="0" collapsed="false">
      <c r="B473" s="119"/>
      <c r="C473" s="16"/>
      <c r="D473" s="73"/>
      <c r="E473" s="94"/>
      <c r="F473" s="16"/>
      <c r="G473" s="16"/>
      <c r="H473" s="16"/>
      <c r="I473" s="16"/>
      <c r="J473" s="16"/>
      <c r="K473" s="16"/>
      <c r="L473" s="16"/>
      <c r="M473" s="16"/>
      <c r="N473" s="16"/>
      <c r="O473" s="16"/>
      <c r="P473" s="16"/>
      <c r="Q473" s="16"/>
      <c r="R473" s="16"/>
      <c r="S473" s="16"/>
      <c r="T473" s="16"/>
      <c r="U473" s="16"/>
      <c r="V473" s="16"/>
      <c r="W473" s="16"/>
      <c r="X473" s="16"/>
      <c r="Y473" s="16"/>
    </row>
    <row r="474" customFormat="false" ht="32.25" hidden="false" customHeight="true" outlineLevel="0" collapsed="false">
      <c r="B474" s="112" t="s">
        <v>140</v>
      </c>
      <c r="C474" s="96" t="s">
        <v>187</v>
      </c>
      <c r="D474" s="97" t="s">
        <v>147</v>
      </c>
      <c r="E474" s="110"/>
      <c r="F474" s="0"/>
      <c r="G474" s="0"/>
      <c r="H474" s="0"/>
      <c r="I474" s="0"/>
      <c r="J474" s="0"/>
      <c r="K474" s="16"/>
      <c r="L474" s="16"/>
      <c r="M474" s="16"/>
      <c r="N474" s="16"/>
      <c r="O474" s="16"/>
      <c r="P474" s="16"/>
      <c r="Q474" s="16"/>
      <c r="R474" s="16"/>
      <c r="S474" s="16"/>
      <c r="T474" s="16"/>
      <c r="U474" s="16"/>
      <c r="V474" s="16"/>
      <c r="W474" s="16"/>
      <c r="X474" s="16"/>
      <c r="Y474" s="16"/>
    </row>
    <row r="475" customFormat="false" ht="12" hidden="false" customHeight="true" outlineLevel="0" collapsed="false">
      <c r="B475" s="98" t="str">
        <f aca="false">IF( ISBLANK('03.Muestra'!$C8),"",'03.Muestra'!$C8)</f>
        <v>Servicio Canario de Salud</v>
      </c>
      <c r="C475" s="98" t="str">
        <f aca="false">IF( ISBLANK('03.Muestra'!$E8),"",'03.Muestra'!$E8)</f>
        <v>https://www3.gobiernodecanarias.org/sanidad/scs/</v>
      </c>
      <c r="D475" s="99" t="s">
        <v>138</v>
      </c>
      <c r="E475" s="73" t="str">
        <f aca="false">IF(D475&lt;&gt;"",IF(AND(B475&lt;&gt;"",C475&lt;&gt;""),"","ERR"),"")</f>
        <v/>
      </c>
      <c r="F475" s="100" t="str">
        <f aca="false" t="array" ref="F475:J475">TRANSPOSE('DATA - Oculta'!$U$9:$U$13)</f>
        <v>N/T</v>
      </c>
      <c r="G475" s="101" t="str">
        <v>N/D</v>
      </c>
      <c r="H475" s="102" t="str">
        <v>N/A</v>
      </c>
      <c r="I475" s="103" t="str">
        <v>Falla</v>
      </c>
      <c r="J475" s="104" t="str">
        <v>Pasa</v>
      </c>
      <c r="K475" s="105" t="s">
        <v>145</v>
      </c>
      <c r="L475" s="16"/>
      <c r="M475" s="16"/>
      <c r="N475" s="16"/>
      <c r="O475" s="16"/>
      <c r="P475" s="16"/>
      <c r="Q475" s="16"/>
      <c r="R475" s="16"/>
      <c r="S475" s="16"/>
      <c r="T475" s="16"/>
      <c r="U475" s="16"/>
      <c r="V475" s="16"/>
      <c r="W475" s="16"/>
      <c r="X475" s="16"/>
      <c r="Y475" s="16"/>
    </row>
    <row r="476" customFormat="false" ht="12" hidden="false" customHeight="true" outlineLevel="0" collapsed="false">
      <c r="B476" s="98" t="str">
        <f aca="false">IF( ISBLANK('03.Muestra'!$C9),"",'03.Muestra'!$C9)</f>
        <v>Profesionales</v>
      </c>
      <c r="C476" s="98" t="str">
        <f aca="false">IF( ISBLANK('03.Muestra'!$E9),"",'03.Muestra'!$E9)</f>
        <v>https://www3.gobiernodecanarias.org/sanidad/scs/tematica.jsp?idCarpeta=381a58ec-a15a-11e9-a502-d7333c007c29</v>
      </c>
      <c r="D476" s="99" t="s">
        <v>138</v>
      </c>
      <c r="E476" s="73" t="str">
        <f aca="false">IF(D476&lt;&gt;"",IF(AND(B476&lt;&gt;"",C476&lt;&gt;""),"","ERR"),"")</f>
        <v/>
      </c>
      <c r="F476" s="106" t="n">
        <f aca="true">COUNTIF($D475:INDIRECT("$D" &amp;  SUM(ROW()-1,'03.Muestra'!$D$45)-1),F475)</f>
        <v>0</v>
      </c>
      <c r="G476" s="106" t="n">
        <f aca="true">COUNTIF($D475:INDIRECT("$D" &amp;  SUM(ROW()-1,'03.Muestra'!$D$45)-1),G475)</f>
        <v>0</v>
      </c>
      <c r="H476" s="106" t="n">
        <f aca="true">COUNTIF($D475:INDIRECT("$D" &amp;  SUM(ROW()-1,'03.Muestra'!$D$45)-1),H475)</f>
        <v>0</v>
      </c>
      <c r="I476" s="106" t="n">
        <f aca="true">COUNTIF($D475:INDIRECT("$D" &amp;  SUM(ROW()-1,'03.Muestra'!$D$45)-1),I475)</f>
        <v>0</v>
      </c>
      <c r="J476" s="106" t="n">
        <f aca="true">COUNTIF($D475:INDIRECT("$D" &amp;  SUM(ROW()-1,'03.Muestra'!$D$45)-1),J475)</f>
        <v>10</v>
      </c>
      <c r="K476" s="106" t="n">
        <f aca="true">IF('03.Muestra'!$D$45=0,0,COUNTBLANK($D475:INDIRECT("$D" &amp;  SUM(ROW()-1,'03.Muestra'!$D$45)-1)))</f>
        <v>0</v>
      </c>
      <c r="L476" s="16"/>
      <c r="M476" s="16"/>
      <c r="N476" s="16"/>
      <c r="O476" s="16"/>
      <c r="P476" s="16"/>
      <c r="Q476" s="16"/>
      <c r="R476" s="16"/>
      <c r="S476" s="16"/>
      <c r="T476" s="16"/>
      <c r="U476" s="16"/>
      <c r="V476" s="16"/>
      <c r="W476" s="16"/>
      <c r="X476" s="16"/>
      <c r="Y476" s="16"/>
    </row>
    <row r="477" customFormat="false" ht="12" hidden="false" customHeight="true" outlineLevel="0" collapsed="false">
      <c r="B477" s="98" t="str">
        <f aca="false">IF( ISBLANK('03.Muestra'!$C10),"",'03.Muestra'!$C10)</f>
        <v>Vacunación frente Covid-19</v>
      </c>
      <c r="C477" s="98" t="str">
        <f aca="false">IF( ISBLANK('03.Muestra'!$E10),"",'03.Muestra'!$E10)</f>
        <v>https://www3.gobiernodecanarias.org/sanidad/scs/contenidoGenerico.jsp?idDocument=c6332147-5728-11eb-8a2c-c902a217e6a5&amp;idCarpeta=e01092c2-7d66-11ea-871d-cb574c2473a4</v>
      </c>
      <c r="D477" s="99" t="s">
        <v>138</v>
      </c>
      <c r="E477" s="73" t="str">
        <f aca="false">IF(D477&lt;&gt;"",IF(AND(B477&lt;&gt;"",C477&lt;&gt;""),"","ERR"),"")</f>
        <v/>
      </c>
      <c r="F477" s="0"/>
      <c r="G477" s="16"/>
      <c r="H477" s="16"/>
      <c r="I477" s="16"/>
      <c r="J477" s="16"/>
      <c r="K477" s="16"/>
      <c r="L477" s="16"/>
      <c r="M477" s="16"/>
      <c r="N477" s="16"/>
      <c r="O477" s="16"/>
      <c r="P477" s="16"/>
      <c r="Q477" s="16"/>
      <c r="R477" s="16"/>
      <c r="S477" s="16"/>
      <c r="T477" s="16"/>
      <c r="U477" s="16"/>
      <c r="V477" s="16"/>
      <c r="W477" s="16"/>
      <c r="X477" s="16"/>
      <c r="Y477" s="16"/>
    </row>
    <row r="478" customFormat="false" ht="12" hidden="false" customHeight="true" outlineLevel="0" collapsed="false">
      <c r="B478" s="98" t="str">
        <f aca="false">IF( ISBLANK('03.Muestra'!$C11),"",'03.Muestra'!$C11)</f>
        <v>SCS-Registro de centros</v>
      </c>
      <c r="C478" s="98" t="str">
        <f aca="false">IF( ISBLANK('03.Muestra'!$E11),"",'03.Muestra'!$E11)</f>
        <v>https://www3.gobiernodecanarias.org/sanidad/scs/RegistroCentros/DoLoad</v>
      </c>
      <c r="D478" s="99" t="s">
        <v>138</v>
      </c>
      <c r="E478" s="73" t="str">
        <f aca="false">IF(D478&lt;&gt;"",IF(AND(B478&lt;&gt;"",C478&lt;&gt;""),"","ERR"),"")</f>
        <v/>
      </c>
      <c r="F478" s="0"/>
      <c r="G478" s="16"/>
      <c r="H478" s="16"/>
      <c r="I478" s="16"/>
      <c r="J478" s="16"/>
      <c r="K478" s="16"/>
      <c r="L478" s="16"/>
      <c r="M478" s="16"/>
      <c r="N478" s="16"/>
      <c r="O478" s="16"/>
      <c r="P478" s="16"/>
      <c r="Q478" s="16"/>
      <c r="R478" s="16"/>
      <c r="S478" s="16"/>
      <c r="T478" s="16"/>
      <c r="U478" s="16"/>
      <c r="V478" s="16"/>
      <c r="W478" s="16"/>
      <c r="X478" s="16"/>
      <c r="Y478" s="16"/>
    </row>
    <row r="479" customFormat="false" ht="12" hidden="false" customHeight="true" outlineLevel="0" collapsed="false">
      <c r="B479" s="98" t="str">
        <f aca="false">IF( ISBLANK('03.Muestra'!$C12),"",'03.Muestra'!$C12)</f>
        <v>MiAutoTestCovid</v>
      </c>
      <c r="C479" s="98" t="str">
        <f aca="false">IF( ISBLANK('03.Muestra'!$E12),"",'03.Muestra'!$E12)</f>
        <v>https://www3.gobiernodecanarias.org/sanidad/scs/Miautotestcovid/</v>
      </c>
      <c r="D479" s="99" t="s">
        <v>138</v>
      </c>
      <c r="E479" s="73" t="str">
        <f aca="false">IF(D479&lt;&gt;"",IF(AND(B479&lt;&gt;"",C479&lt;&gt;""),"","ERR"),"")</f>
        <v/>
      </c>
      <c r="F479" s="0"/>
      <c r="G479" s="16"/>
      <c r="H479" s="16"/>
      <c r="I479" s="16"/>
      <c r="J479" s="16"/>
      <c r="K479" s="16"/>
      <c r="L479" s="16"/>
      <c r="M479" s="16"/>
      <c r="N479" s="16"/>
      <c r="O479" s="16"/>
      <c r="P479" s="16"/>
      <c r="Q479" s="16"/>
      <c r="R479" s="16"/>
      <c r="S479" s="16"/>
      <c r="T479" s="16"/>
      <c r="U479" s="16"/>
      <c r="V479" s="16"/>
      <c r="W479" s="16"/>
      <c r="X479" s="16"/>
      <c r="Y479" s="16"/>
    </row>
    <row r="480" customFormat="false" ht="12" hidden="false" customHeight="true" outlineLevel="0" collapsed="false">
      <c r="B480" s="98" t="str">
        <f aca="false">IF( ISBLANK('03.Muestra'!$C13),"",'03.Muestra'!$C13)</f>
        <v>Informes epidemiológicos</v>
      </c>
      <c r="C480" s="98" t="str">
        <f aca="false">IF( ISBLANK('03.Muestra'!$E13),"",'03.Muestra'!$E13)</f>
        <v>https://www3.gobiernodecanarias.org/sanidad/scs/contenidoGenerico.jsp?idDocument=83670f95-f738-11ea-8b38-0997195c2925&amp;idCarpeta=e01092c2-7d66-11ea-871d-cb574c2473a4</v>
      </c>
      <c r="D480" s="99" t="s">
        <v>138</v>
      </c>
      <c r="E480" s="73" t="str">
        <f aca="false">IF(D480&lt;&gt;"",IF(AND(B480&lt;&gt;"",C480&lt;&gt;""),"","ERR"),"")</f>
        <v/>
      </c>
      <c r="F480" s="0"/>
      <c r="G480" s="16"/>
      <c r="H480" s="16"/>
      <c r="I480" s="16"/>
      <c r="J480" s="16"/>
      <c r="K480" s="16"/>
      <c r="L480" s="16"/>
      <c r="M480" s="16"/>
      <c r="N480" s="16"/>
      <c r="O480" s="16"/>
      <c r="P480" s="16"/>
      <c r="Q480" s="16"/>
      <c r="R480" s="16"/>
      <c r="S480" s="16"/>
      <c r="T480" s="16"/>
      <c r="U480" s="16"/>
      <c r="V480" s="16"/>
      <c r="W480" s="16"/>
      <c r="X480" s="16"/>
      <c r="Y480" s="16"/>
    </row>
    <row r="481" customFormat="false" ht="12" hidden="false" customHeight="true" outlineLevel="0" collapsed="false">
      <c r="B481" s="98" t="str">
        <f aca="false">IF( ISBLANK('03.Muestra'!$C14),"",'03.Muestra'!$C14)</f>
        <v>Mapa Sanitario</v>
      </c>
      <c r="C481" s="98" t="str">
        <f aca="false">IF( ISBLANK('03.Muestra'!$E14),"",'03.Muestra'!$E14)</f>
        <v>https://www3.gobiernodecanarias.org/sanidad/scs/mapa.jsp?idDocument=f1272534-b1e0-11e0-8086-e35e241032d3&amp;idCarpeta=75cf3520-ab2b-11dd-970d-d73a0633ac17</v>
      </c>
      <c r="D481" s="99" t="s">
        <v>138</v>
      </c>
      <c r="E481" s="73" t="str">
        <f aca="false">IF(D481&lt;&gt;"",IF(AND(B481&lt;&gt;"",C481&lt;&gt;""),"","ERR"),"")</f>
        <v/>
      </c>
      <c r="F481" s="16"/>
      <c r="G481" s="16"/>
      <c r="H481" s="16"/>
      <c r="I481" s="16"/>
      <c r="J481" s="16"/>
      <c r="K481" s="16"/>
      <c r="L481" s="16"/>
      <c r="M481" s="16"/>
      <c r="N481" s="16"/>
      <c r="O481" s="16"/>
      <c r="P481" s="16"/>
      <c r="Q481" s="16"/>
      <c r="R481" s="16"/>
      <c r="S481" s="16"/>
      <c r="T481" s="16"/>
      <c r="U481" s="16"/>
      <c r="V481" s="16"/>
      <c r="W481" s="16"/>
      <c r="X481" s="16"/>
      <c r="Y481" s="16"/>
    </row>
    <row r="482" customFormat="false" ht="12" hidden="false" customHeight="true" outlineLevel="0" collapsed="false">
      <c r="B482" s="98" t="str">
        <f aca="false">IF( ISBLANK('03.Muestra'!$C15),"",'03.Muestra'!$C15)</f>
        <v>gaptfformacion</v>
      </c>
      <c r="C482" s="98" t="str">
        <f aca="false">IF( ISBLANK('03.Muestra'!$E15),"",'03.Muestra'!$E15)</f>
        <v>https://www3.gobiernodecanarias.org/scs/gaptfformacion/</v>
      </c>
      <c r="D482" s="99" t="s">
        <v>138</v>
      </c>
      <c r="E482" s="73" t="str">
        <f aca="false">IF(D482&lt;&gt;"",IF(AND(B482&lt;&gt;"",C482&lt;&gt;""),"","ERR"),"")</f>
        <v/>
      </c>
      <c r="F482" s="16"/>
      <c r="G482" s="16"/>
      <c r="H482" s="16"/>
      <c r="I482" s="16"/>
      <c r="J482" s="16"/>
      <c r="K482" s="16"/>
      <c r="L482" s="16"/>
      <c r="M482" s="16"/>
      <c r="N482" s="16"/>
      <c r="O482" s="16"/>
      <c r="P482" s="16"/>
      <c r="Q482" s="16"/>
      <c r="R482" s="16"/>
      <c r="S482" s="16"/>
      <c r="T482" s="16"/>
      <c r="U482" s="16"/>
      <c r="V482" s="16"/>
      <c r="W482" s="16"/>
      <c r="X482" s="16"/>
      <c r="Y482" s="16"/>
    </row>
    <row r="483" customFormat="false" ht="12" hidden="false" customHeight="true" outlineLevel="0" collapsed="false">
      <c r="B483" s="98" t="str">
        <f aca="false">IF( ISBLANK('03.Muestra'!$C16),"",'03.Muestra'!$C16)</f>
        <v>Tarjeta Sanitaria</v>
      </c>
      <c r="C483" s="98" t="str">
        <f aca="false">IF( ISBLANK('03.Muestra'!$E16),"",'03.Muestra'!$E16)</f>
        <v>https://www3.gobiernodecanarias.org/sanidad/scs/contenidoGenerico.jsp?idDocument=9090ca1f-a9bb-11de-ae50-15aa3b9230b7&amp;idCarpeta=ae273cd1-b385-11e9-82f7-8d5cff9227e6</v>
      </c>
      <c r="D483" s="99" t="s">
        <v>138</v>
      </c>
      <c r="E483" s="73" t="str">
        <f aca="false">IF(D483&lt;&gt;"",IF(AND(B483&lt;&gt;"",C483&lt;&gt;""),"","ERR"),"")</f>
        <v/>
      </c>
      <c r="F483" s="16"/>
      <c r="G483" s="16"/>
      <c r="H483" s="16"/>
      <c r="I483" s="16"/>
      <c r="J483" s="16"/>
      <c r="K483" s="16"/>
      <c r="L483" s="16"/>
      <c r="M483" s="16"/>
      <c r="N483" s="16"/>
      <c r="O483" s="16"/>
      <c r="P483" s="16"/>
      <c r="Q483" s="16"/>
      <c r="R483" s="16"/>
      <c r="S483" s="16"/>
      <c r="T483" s="16"/>
      <c r="U483" s="16"/>
      <c r="V483" s="16"/>
      <c r="W483" s="16"/>
      <c r="X483" s="16"/>
      <c r="Y483" s="16"/>
    </row>
    <row r="484" customFormat="false" ht="12" hidden="false" customHeight="true" outlineLevel="0" collapsed="false">
      <c r="B484" s="98" t="str">
        <f aca="false">IF( ISBLANK('03.Muestra'!$C17),"",'03.Muestra'!$C17)</f>
        <v>Mapa Playas</v>
      </c>
      <c r="C484" s="98" t="str">
        <f aca="false">IF( ISBLANK('03.Muestra'!$E17),"",'03.Muestra'!$E17)</f>
        <v>https://www3.gobiernodecanarias.org/sanidad/scs/mapa.jsp?idDocument=0200b78a-a2fa-11e0-9610-f1717f4d08a3&amp;idCarpeta=75cf3520-ab2b-11dd-970d-d73a0633ac17</v>
      </c>
      <c r="D484" s="99" t="s">
        <v>138</v>
      </c>
      <c r="E484" s="73" t="str">
        <f aca="false">IF(D484&lt;&gt;"",IF(AND(B484&lt;&gt;"",C484&lt;&gt;""),"","ERR"),"")</f>
        <v/>
      </c>
      <c r="F484" s="16"/>
      <c r="G484" s="16"/>
      <c r="H484" s="16"/>
      <c r="I484" s="16"/>
      <c r="J484" s="16"/>
      <c r="K484" s="16"/>
      <c r="L484" s="16"/>
      <c r="M484" s="16"/>
      <c r="N484" s="16"/>
      <c r="O484" s="16"/>
      <c r="P484" s="16"/>
      <c r="Q484" s="16"/>
      <c r="R484" s="16"/>
      <c r="S484" s="16"/>
      <c r="T484" s="16"/>
      <c r="U484" s="16"/>
      <c r="V484" s="16"/>
      <c r="W484" s="16"/>
      <c r="X484" s="16"/>
      <c r="Y484" s="16"/>
    </row>
    <row r="485" customFormat="false" ht="12" hidden="false" customHeight="true" outlineLevel="0" collapsed="false">
      <c r="B485" s="98" t="str">
        <f aca="false">IF( ISBLANK('03.Muestra'!$C18),"",'03.Muestra'!$C18)</f>
        <v/>
      </c>
      <c r="C485" s="98" t="str">
        <f aca="false">IF( ISBLANK('03.Muestra'!$E18),"",'03.Muestra'!$E18)</f>
        <v/>
      </c>
      <c r="D485" s="99" t="str">
        <f aca="false">IF(AND(B485&lt;&gt;"",C485&lt;&gt;""),"N/T","")</f>
        <v/>
      </c>
      <c r="E485" s="73" t="str">
        <f aca="false">IF(D485&lt;&gt;"",IF(AND(B485&lt;&gt;"",C485&lt;&gt;""),"","ERR"),"")</f>
        <v/>
      </c>
      <c r="F485" s="16"/>
      <c r="G485" s="16"/>
      <c r="H485" s="16"/>
      <c r="I485" s="16"/>
      <c r="J485" s="16"/>
      <c r="K485" s="16"/>
      <c r="L485" s="16"/>
      <c r="M485" s="16"/>
      <c r="N485" s="16"/>
      <c r="O485" s="16"/>
      <c r="P485" s="16"/>
      <c r="Q485" s="16"/>
      <c r="R485" s="16"/>
      <c r="S485" s="16"/>
      <c r="T485" s="16"/>
      <c r="U485" s="16"/>
      <c r="V485" s="16"/>
      <c r="W485" s="16"/>
      <c r="X485" s="16"/>
      <c r="Y485" s="16"/>
    </row>
    <row r="486" customFormat="false" ht="12" hidden="false" customHeight="true" outlineLevel="0" collapsed="false">
      <c r="B486" s="98" t="str">
        <f aca="false">IF( ISBLANK('03.Muestra'!$C19),"",'03.Muestra'!$C19)</f>
        <v/>
      </c>
      <c r="C486" s="98" t="str">
        <f aca="false">IF( ISBLANK('03.Muestra'!$E19),"",'03.Muestra'!$E19)</f>
        <v/>
      </c>
      <c r="D486" s="99" t="str">
        <f aca="false">IF(AND(B486&lt;&gt;"",C486&lt;&gt;""),"N/T","")</f>
        <v/>
      </c>
      <c r="E486" s="73" t="str">
        <f aca="false">IF(D486&lt;&gt;"",IF(AND(B486&lt;&gt;"",C486&lt;&gt;""),"","ERR"),"")</f>
        <v/>
      </c>
      <c r="F486" s="16"/>
      <c r="G486" s="16"/>
      <c r="H486" s="16"/>
      <c r="I486" s="16"/>
      <c r="J486" s="16"/>
      <c r="K486" s="16"/>
      <c r="L486" s="16"/>
      <c r="M486" s="16"/>
      <c r="N486" s="16"/>
      <c r="O486" s="16"/>
      <c r="P486" s="16"/>
      <c r="Q486" s="16"/>
      <c r="R486" s="16"/>
      <c r="S486" s="16"/>
      <c r="T486" s="16"/>
      <c r="U486" s="16"/>
      <c r="V486" s="16"/>
      <c r="W486" s="16"/>
      <c r="X486" s="16"/>
      <c r="Y486" s="16"/>
    </row>
    <row r="487" customFormat="false" ht="12" hidden="false" customHeight="true" outlineLevel="0" collapsed="false">
      <c r="B487" s="98" t="str">
        <f aca="false">IF( ISBLANK('03.Muestra'!$C20),"",'03.Muestra'!$C20)</f>
        <v/>
      </c>
      <c r="C487" s="98" t="str">
        <f aca="false">IF( ISBLANK('03.Muestra'!$E20),"",'03.Muestra'!$E20)</f>
        <v/>
      </c>
      <c r="D487" s="99" t="str">
        <f aca="false">IF(AND(B487&lt;&gt;"",C487&lt;&gt;""),"N/T","")</f>
        <v/>
      </c>
      <c r="E487" s="73" t="str">
        <f aca="false">IF(D487&lt;&gt;"",IF(AND(B487&lt;&gt;"",C487&lt;&gt;""),"","ERR"),"")</f>
        <v/>
      </c>
      <c r="F487" s="16"/>
      <c r="G487" s="16"/>
      <c r="H487" s="16"/>
      <c r="I487" s="16"/>
      <c r="J487" s="16"/>
      <c r="K487" s="16"/>
      <c r="L487" s="16"/>
      <c r="M487" s="0"/>
      <c r="N487" s="0"/>
      <c r="O487" s="0"/>
      <c r="P487" s="0"/>
      <c r="Q487" s="16"/>
      <c r="R487" s="16"/>
      <c r="S487" s="16"/>
      <c r="T487" s="16"/>
      <c r="U487" s="16"/>
      <c r="V487" s="16"/>
      <c r="W487" s="16"/>
      <c r="X487" s="16"/>
      <c r="Y487" s="16"/>
    </row>
    <row r="488" customFormat="false" ht="12" hidden="false" customHeight="true" outlineLevel="0" collapsed="false">
      <c r="B488" s="98" t="str">
        <f aca="false">IF( ISBLANK('03.Muestra'!$C21),"",'03.Muestra'!$C21)</f>
        <v/>
      </c>
      <c r="C488" s="98" t="str">
        <f aca="false">IF( ISBLANK('03.Muestra'!$E21),"",'03.Muestra'!$E21)</f>
        <v/>
      </c>
      <c r="D488" s="99" t="str">
        <f aca="false">IF(AND(B488&lt;&gt;"",C488&lt;&gt;""),"N/T","")</f>
        <v/>
      </c>
      <c r="E488" s="73" t="str">
        <f aca="false">IF(D488&lt;&gt;"",IF(AND(B488&lt;&gt;"",C488&lt;&gt;""),"","ERR"),"")</f>
        <v/>
      </c>
      <c r="F488" s="16"/>
      <c r="G488" s="16"/>
      <c r="H488" s="16"/>
      <c r="I488" s="16"/>
      <c r="J488" s="16"/>
      <c r="K488" s="16"/>
      <c r="L488" s="16"/>
      <c r="M488" s="0"/>
      <c r="N488" s="0"/>
      <c r="O488" s="0"/>
      <c r="P488" s="0"/>
      <c r="Q488" s="16"/>
      <c r="R488" s="16"/>
      <c r="S488" s="16"/>
      <c r="T488" s="16"/>
      <c r="U488" s="16"/>
      <c r="V488" s="16"/>
      <c r="W488" s="16"/>
      <c r="X488" s="16"/>
      <c r="Y488" s="16"/>
    </row>
    <row r="489" customFormat="false" ht="12" hidden="false" customHeight="true" outlineLevel="0" collapsed="false">
      <c r="B489" s="98" t="str">
        <f aca="false">IF( ISBLANK('03.Muestra'!$C22),"",'03.Muestra'!$C22)</f>
        <v/>
      </c>
      <c r="C489" s="98" t="str">
        <f aca="false">IF( ISBLANK('03.Muestra'!$E22),"",'03.Muestra'!$E22)</f>
        <v/>
      </c>
      <c r="D489" s="99" t="str">
        <f aca="false">IF(AND(B489&lt;&gt;"",C489&lt;&gt;""),"N/T","")</f>
        <v/>
      </c>
      <c r="E489" s="73" t="str">
        <f aca="false">IF(D489&lt;&gt;"",IF(AND(B489&lt;&gt;"",C489&lt;&gt;""),"","ERR"),"")</f>
        <v/>
      </c>
      <c r="F489" s="16"/>
      <c r="G489" s="16"/>
      <c r="H489" s="16"/>
      <c r="I489" s="16"/>
      <c r="J489" s="16"/>
      <c r="K489" s="16"/>
      <c r="L489" s="16"/>
      <c r="M489" s="0"/>
      <c r="N489" s="0"/>
      <c r="O489" s="0"/>
      <c r="P489" s="0"/>
      <c r="Q489" s="16"/>
      <c r="R489" s="16"/>
      <c r="S489" s="16"/>
      <c r="T489" s="16"/>
      <c r="U489" s="16"/>
      <c r="V489" s="16"/>
      <c r="W489" s="16"/>
      <c r="X489" s="16"/>
      <c r="Y489" s="16"/>
    </row>
    <row r="490" customFormat="false" ht="12" hidden="false" customHeight="true" outlineLevel="0" collapsed="false">
      <c r="B490" s="98" t="str">
        <f aca="false">IF( ISBLANK('03.Muestra'!$C23),"",'03.Muestra'!$C23)</f>
        <v/>
      </c>
      <c r="C490" s="98" t="str">
        <f aca="false">IF( ISBLANK('03.Muestra'!$E23),"",'03.Muestra'!$E23)</f>
        <v/>
      </c>
      <c r="D490" s="99" t="str">
        <f aca="false">IF(AND(B490&lt;&gt;"",C490&lt;&gt;""),"N/T","")</f>
        <v/>
      </c>
      <c r="E490" s="73" t="str">
        <f aca="false">IF(D490&lt;&gt;"",IF(AND(B490&lt;&gt;"",C490&lt;&gt;""),"","ERR"),"")</f>
        <v/>
      </c>
      <c r="F490" s="16"/>
      <c r="G490" s="16"/>
      <c r="H490" s="16"/>
      <c r="I490" s="16"/>
      <c r="J490" s="16"/>
      <c r="K490" s="16"/>
      <c r="L490" s="16"/>
      <c r="M490" s="0"/>
      <c r="N490" s="0"/>
      <c r="O490" s="0"/>
      <c r="P490" s="0"/>
      <c r="Q490" s="16"/>
      <c r="R490" s="16"/>
      <c r="S490" s="16"/>
      <c r="T490" s="16"/>
      <c r="U490" s="16"/>
      <c r="V490" s="16"/>
      <c r="W490" s="16"/>
      <c r="X490" s="16"/>
      <c r="Y490" s="16"/>
    </row>
    <row r="491" customFormat="false" ht="12" hidden="false" customHeight="true" outlineLevel="0" collapsed="false">
      <c r="B491" s="98" t="str">
        <f aca="false">IF( ISBLANK('03.Muestra'!$C24),"",'03.Muestra'!$C24)</f>
        <v/>
      </c>
      <c r="C491" s="98" t="str">
        <f aca="false">IF( ISBLANK('03.Muestra'!$E24),"",'03.Muestra'!$E24)</f>
        <v/>
      </c>
      <c r="D491" s="99" t="str">
        <f aca="false">IF(AND(B491&lt;&gt;"",C491&lt;&gt;""),"N/T","")</f>
        <v/>
      </c>
      <c r="E491" s="73" t="str">
        <f aca="false">IF(D491&lt;&gt;"",IF(AND(B491&lt;&gt;"",C491&lt;&gt;""),"","ERR"),"")</f>
        <v/>
      </c>
      <c r="F491" s="16"/>
      <c r="G491" s="16"/>
      <c r="H491" s="16"/>
      <c r="I491" s="16"/>
      <c r="J491" s="16"/>
      <c r="K491" s="16"/>
      <c r="L491" s="16"/>
      <c r="M491" s="0"/>
      <c r="N491" s="0"/>
      <c r="O491" s="0"/>
      <c r="P491" s="0"/>
      <c r="Q491" s="16"/>
      <c r="R491" s="16"/>
      <c r="S491" s="16"/>
      <c r="T491" s="16"/>
      <c r="U491" s="16"/>
      <c r="V491" s="16"/>
      <c r="W491" s="16"/>
      <c r="X491" s="16"/>
      <c r="Y491" s="16"/>
    </row>
    <row r="492" customFormat="false" ht="12" hidden="false" customHeight="true" outlineLevel="0" collapsed="false">
      <c r="B492" s="98" t="str">
        <f aca="false">IF( ISBLANK('03.Muestra'!$C25),"",'03.Muestra'!$C25)</f>
        <v/>
      </c>
      <c r="C492" s="98" t="str">
        <f aca="false">IF( ISBLANK('03.Muestra'!$E25),"",'03.Muestra'!$E25)</f>
        <v/>
      </c>
      <c r="D492" s="99" t="str">
        <f aca="false">IF(AND(B492&lt;&gt;"",C492&lt;&gt;""),"N/T","")</f>
        <v/>
      </c>
      <c r="E492" s="73" t="str">
        <f aca="false">IF(D492&lt;&gt;"",IF(AND(B492&lt;&gt;"",C492&lt;&gt;""),"","ERR"),"")</f>
        <v/>
      </c>
      <c r="F492" s="16"/>
      <c r="G492" s="16"/>
      <c r="H492" s="16"/>
      <c r="I492" s="16"/>
      <c r="J492" s="16"/>
      <c r="K492" s="16"/>
      <c r="L492" s="16"/>
      <c r="M492" s="0"/>
      <c r="N492" s="0"/>
      <c r="O492" s="0"/>
      <c r="P492" s="0"/>
      <c r="Q492" s="16"/>
      <c r="R492" s="16"/>
      <c r="S492" s="16"/>
      <c r="T492" s="16"/>
      <c r="U492" s="16"/>
      <c r="V492" s="16"/>
      <c r="W492" s="16"/>
      <c r="X492" s="16"/>
      <c r="Y492" s="16"/>
    </row>
    <row r="493" customFormat="false" ht="12" hidden="false" customHeight="true" outlineLevel="0" collapsed="false">
      <c r="B493" s="98" t="str">
        <f aca="false">IF( ISBLANK('03.Muestra'!$C26),"",'03.Muestra'!$C26)</f>
        <v/>
      </c>
      <c r="C493" s="98" t="str">
        <f aca="false">IF( ISBLANK('03.Muestra'!$E26),"",'03.Muestra'!$E26)</f>
        <v/>
      </c>
      <c r="D493" s="99" t="str">
        <f aca="false">IF(AND(B493&lt;&gt;"",C493&lt;&gt;""),"N/T","")</f>
        <v/>
      </c>
      <c r="E493" s="73" t="str">
        <f aca="false">IF(D493&lt;&gt;"",IF(AND(B493&lt;&gt;"",C493&lt;&gt;""),"","ERR"),"")</f>
        <v/>
      </c>
      <c r="F493" s="16"/>
      <c r="G493" s="16"/>
      <c r="H493" s="16"/>
      <c r="I493" s="16"/>
      <c r="J493" s="16"/>
      <c r="K493" s="16"/>
      <c r="L493" s="16"/>
      <c r="M493" s="0"/>
      <c r="N493" s="0"/>
      <c r="O493" s="0"/>
      <c r="P493" s="0"/>
      <c r="Q493" s="16"/>
      <c r="R493" s="16"/>
      <c r="S493" s="16"/>
      <c r="T493" s="16"/>
      <c r="U493" s="16"/>
      <c r="V493" s="16"/>
      <c r="W493" s="16"/>
      <c r="X493" s="16"/>
      <c r="Y493" s="16"/>
    </row>
    <row r="494" customFormat="false" ht="12" hidden="false" customHeight="true" outlineLevel="0" collapsed="false">
      <c r="B494" s="98" t="str">
        <f aca="false">IF( ISBLANK('03.Muestra'!$C27),"",'03.Muestra'!$C27)</f>
        <v/>
      </c>
      <c r="C494" s="98" t="str">
        <f aca="false">IF( ISBLANK('03.Muestra'!$E27),"",'03.Muestra'!$E27)</f>
        <v/>
      </c>
      <c r="D494" s="99" t="str">
        <f aca="false">IF(AND(B494&lt;&gt;"",C494&lt;&gt;""),"N/T","")</f>
        <v/>
      </c>
      <c r="E494" s="73" t="str">
        <f aca="false">IF(D494&lt;&gt;"",IF(AND(B494&lt;&gt;"",C494&lt;&gt;""),"","ERR"),"")</f>
        <v/>
      </c>
      <c r="F494" s="16"/>
      <c r="G494" s="16"/>
      <c r="H494" s="16"/>
      <c r="I494" s="16"/>
      <c r="J494" s="16"/>
      <c r="K494" s="16"/>
      <c r="L494" s="16"/>
      <c r="M494" s="0"/>
      <c r="N494" s="0"/>
      <c r="O494" s="0"/>
      <c r="P494" s="0"/>
      <c r="Q494" s="16"/>
      <c r="R494" s="16"/>
      <c r="S494" s="16"/>
      <c r="T494" s="16"/>
      <c r="U494" s="16"/>
      <c r="V494" s="16"/>
      <c r="W494" s="16"/>
      <c r="X494" s="16"/>
      <c r="Y494" s="16"/>
    </row>
    <row r="495" customFormat="false" ht="12" hidden="false" customHeight="true" outlineLevel="0" collapsed="false">
      <c r="B495" s="98" t="str">
        <f aca="false">IF( ISBLANK('03.Muestra'!$C28),"",'03.Muestra'!$C28)</f>
        <v/>
      </c>
      <c r="C495" s="98" t="str">
        <f aca="false">IF( ISBLANK('03.Muestra'!$E28),"",'03.Muestra'!$E28)</f>
        <v/>
      </c>
      <c r="D495" s="99" t="str">
        <f aca="false">IF(AND(B495&lt;&gt;"",C495&lt;&gt;""),"N/T","")</f>
        <v/>
      </c>
      <c r="E495" s="73" t="str">
        <f aca="false">IF(D495&lt;&gt;"",IF(AND(B495&lt;&gt;"",C495&lt;&gt;""),"","ERR"),"")</f>
        <v/>
      </c>
      <c r="F495" s="16"/>
      <c r="G495" s="16"/>
      <c r="H495" s="16"/>
      <c r="I495" s="16"/>
      <c r="J495" s="16"/>
      <c r="K495" s="16"/>
      <c r="L495" s="16"/>
      <c r="M495" s="0"/>
      <c r="N495" s="0"/>
      <c r="O495" s="0"/>
      <c r="P495" s="0"/>
      <c r="Q495" s="16"/>
      <c r="R495" s="16"/>
      <c r="S495" s="16"/>
      <c r="T495" s="16"/>
      <c r="U495" s="16"/>
      <c r="V495" s="16"/>
      <c r="W495" s="16"/>
      <c r="X495" s="16"/>
      <c r="Y495" s="16"/>
    </row>
    <row r="496" customFormat="false" ht="12" hidden="false" customHeight="true" outlineLevel="0" collapsed="false">
      <c r="B496" s="98" t="str">
        <f aca="false">IF( ISBLANK('03.Muestra'!$C29),"",'03.Muestra'!$C29)</f>
        <v/>
      </c>
      <c r="C496" s="98" t="str">
        <f aca="false">IF( ISBLANK('03.Muestra'!$E29),"",'03.Muestra'!$E29)</f>
        <v/>
      </c>
      <c r="D496" s="99" t="str">
        <f aca="false">IF(AND(B496&lt;&gt;"",C496&lt;&gt;""),"N/T","")</f>
        <v/>
      </c>
      <c r="E496" s="73" t="str">
        <f aca="false">IF(D496&lt;&gt;"",IF(AND(B496&lt;&gt;"",C496&lt;&gt;""),"","ERR"),"")</f>
        <v/>
      </c>
      <c r="F496" s="16"/>
      <c r="G496" s="16"/>
      <c r="H496" s="16"/>
      <c r="I496" s="16"/>
      <c r="J496" s="16"/>
      <c r="K496" s="16"/>
      <c r="L496" s="16"/>
      <c r="M496" s="0"/>
      <c r="N496" s="0"/>
      <c r="O496" s="0"/>
      <c r="P496" s="0"/>
      <c r="Q496" s="16"/>
      <c r="R496" s="16"/>
      <c r="S496" s="16"/>
      <c r="T496" s="16"/>
      <c r="U496" s="16"/>
      <c r="V496" s="16"/>
      <c r="W496" s="16"/>
      <c r="X496" s="16"/>
      <c r="Y496" s="16"/>
    </row>
    <row r="497" customFormat="false" ht="12" hidden="false" customHeight="true" outlineLevel="0" collapsed="false">
      <c r="B497" s="98" t="str">
        <f aca="false">IF( ISBLANK('03.Muestra'!$C30),"",'03.Muestra'!$C30)</f>
        <v/>
      </c>
      <c r="C497" s="98" t="str">
        <f aca="false">IF( ISBLANK('03.Muestra'!$E30),"",'03.Muestra'!$E30)</f>
        <v/>
      </c>
      <c r="D497" s="99" t="str">
        <f aca="false">IF(AND(B497&lt;&gt;"",C497&lt;&gt;""),"N/T","")</f>
        <v/>
      </c>
      <c r="E497" s="73" t="str">
        <f aca="false">IF(D497&lt;&gt;"",IF(AND(B497&lt;&gt;"",C497&lt;&gt;""),"","ERR"),"")</f>
        <v/>
      </c>
      <c r="F497" s="16"/>
      <c r="G497" s="16"/>
      <c r="H497" s="16"/>
      <c r="I497" s="16"/>
      <c r="J497" s="16"/>
      <c r="K497" s="16"/>
      <c r="L497" s="16"/>
      <c r="M497" s="0"/>
      <c r="N497" s="0"/>
      <c r="O497" s="0"/>
      <c r="P497" s="0"/>
      <c r="Q497" s="16"/>
      <c r="R497" s="16"/>
      <c r="S497" s="16"/>
      <c r="T497" s="16"/>
      <c r="U497" s="16"/>
      <c r="V497" s="16"/>
      <c r="W497" s="16"/>
      <c r="X497" s="16"/>
      <c r="Y497" s="16"/>
    </row>
    <row r="498" customFormat="false" ht="12" hidden="false" customHeight="true" outlineLevel="0" collapsed="false">
      <c r="B498" s="98" t="str">
        <f aca="false">IF( ISBLANK('03.Muestra'!$C31),"",'03.Muestra'!$C31)</f>
        <v/>
      </c>
      <c r="C498" s="98" t="str">
        <f aca="false">IF( ISBLANK('03.Muestra'!$E31),"",'03.Muestra'!$E31)</f>
        <v/>
      </c>
      <c r="D498" s="99" t="str">
        <f aca="false">IF(AND(B498&lt;&gt;"",C498&lt;&gt;""),"N/T","")</f>
        <v/>
      </c>
      <c r="E498" s="73" t="str">
        <f aca="false">IF(D498&lt;&gt;"",IF(AND(B498&lt;&gt;"",C498&lt;&gt;""),"","ERR"),"")</f>
        <v/>
      </c>
      <c r="F498" s="16"/>
      <c r="G498" s="16"/>
      <c r="H498" s="16"/>
      <c r="I498" s="16"/>
      <c r="J498" s="16"/>
      <c r="K498" s="16"/>
      <c r="L498" s="16"/>
      <c r="M498" s="16"/>
      <c r="N498" s="16"/>
      <c r="O498" s="16"/>
      <c r="P498" s="16"/>
      <c r="Q498" s="16"/>
      <c r="R498" s="16"/>
      <c r="S498" s="16"/>
      <c r="T498" s="16"/>
      <c r="U498" s="16"/>
      <c r="V498" s="16"/>
      <c r="W498" s="16"/>
      <c r="X498" s="16"/>
      <c r="Y498" s="16"/>
    </row>
    <row r="499" customFormat="false" ht="12" hidden="false" customHeight="true" outlineLevel="0" collapsed="false">
      <c r="B499" s="98" t="str">
        <f aca="false">IF( ISBLANK('03.Muestra'!$C32),"",'03.Muestra'!$C32)</f>
        <v/>
      </c>
      <c r="C499" s="98" t="str">
        <f aca="false">IF( ISBLANK('03.Muestra'!$E32),"",'03.Muestra'!$E32)</f>
        <v/>
      </c>
      <c r="D499" s="99" t="str">
        <f aca="false">IF(AND(B499&lt;&gt;"",C499&lt;&gt;""),"N/T","")</f>
        <v/>
      </c>
      <c r="E499" s="73" t="str">
        <f aca="false">IF(D499&lt;&gt;"",IF(AND(B499&lt;&gt;"",C499&lt;&gt;""),"","ERR"),"")</f>
        <v/>
      </c>
      <c r="F499" s="16"/>
      <c r="G499" s="16"/>
      <c r="H499" s="16"/>
      <c r="I499" s="16"/>
      <c r="J499" s="16"/>
      <c r="K499" s="16"/>
      <c r="L499" s="16"/>
      <c r="M499" s="16"/>
      <c r="N499" s="16"/>
      <c r="O499" s="16"/>
      <c r="P499" s="16"/>
      <c r="Q499" s="16"/>
      <c r="R499" s="16"/>
      <c r="S499" s="16"/>
      <c r="T499" s="16"/>
      <c r="U499" s="16"/>
      <c r="V499" s="16"/>
      <c r="W499" s="16"/>
      <c r="X499" s="16"/>
      <c r="Y499" s="16"/>
    </row>
    <row r="500" customFormat="false" ht="12" hidden="false" customHeight="true" outlineLevel="0" collapsed="false">
      <c r="B500" s="98" t="str">
        <f aca="false">IF( ISBLANK('03.Muestra'!$C33),"",'03.Muestra'!$C33)</f>
        <v/>
      </c>
      <c r="C500" s="98" t="str">
        <f aca="false">IF( ISBLANK('03.Muestra'!$E33),"",'03.Muestra'!$E33)</f>
        <v/>
      </c>
      <c r="D500" s="99" t="str">
        <f aca="false">IF(AND(B500&lt;&gt;"",C500&lt;&gt;""),"N/T","")</f>
        <v/>
      </c>
      <c r="E500" s="73" t="str">
        <f aca="false">IF(D500&lt;&gt;"",IF(AND(B500&lt;&gt;"",C500&lt;&gt;""),"","ERR"),"")</f>
        <v/>
      </c>
      <c r="F500" s="16"/>
      <c r="G500" s="16"/>
      <c r="H500" s="16"/>
      <c r="I500" s="16"/>
      <c r="J500" s="16"/>
      <c r="K500" s="16"/>
      <c r="L500" s="16"/>
      <c r="M500" s="16"/>
      <c r="N500" s="16"/>
      <c r="O500" s="16"/>
      <c r="P500" s="16"/>
      <c r="Q500" s="16"/>
      <c r="R500" s="16"/>
      <c r="S500" s="16"/>
      <c r="T500" s="16"/>
      <c r="U500" s="16"/>
      <c r="V500" s="16"/>
      <c r="W500" s="16"/>
      <c r="X500" s="16"/>
      <c r="Y500" s="16"/>
    </row>
    <row r="501" customFormat="false" ht="12" hidden="false" customHeight="true" outlineLevel="0" collapsed="false">
      <c r="B501" s="98" t="str">
        <f aca="false">IF( ISBLANK('03.Muestra'!$C34),"",'03.Muestra'!$C34)</f>
        <v/>
      </c>
      <c r="C501" s="98" t="str">
        <f aca="false">IF( ISBLANK('03.Muestra'!$E34),"",'03.Muestra'!$E34)</f>
        <v/>
      </c>
      <c r="D501" s="99" t="str">
        <f aca="false">IF(AND(B501&lt;&gt;"",C501&lt;&gt;""),"N/T","")</f>
        <v/>
      </c>
      <c r="E501" s="73" t="str">
        <f aca="false">IF(D501&lt;&gt;"",IF(AND(B501&lt;&gt;"",C501&lt;&gt;""),"","ERR"),"")</f>
        <v/>
      </c>
      <c r="F501" s="16"/>
      <c r="G501" s="16"/>
      <c r="H501" s="16"/>
      <c r="I501" s="16"/>
      <c r="J501" s="16"/>
      <c r="K501" s="16"/>
      <c r="L501" s="16"/>
      <c r="M501" s="16"/>
      <c r="N501" s="16"/>
      <c r="O501" s="16"/>
      <c r="P501" s="16"/>
      <c r="Q501" s="16"/>
      <c r="R501" s="16"/>
      <c r="S501" s="16"/>
      <c r="T501" s="16"/>
      <c r="U501" s="16"/>
      <c r="V501" s="16"/>
      <c r="W501" s="16"/>
      <c r="X501" s="16"/>
      <c r="Y501" s="16"/>
    </row>
    <row r="502" customFormat="false" ht="12" hidden="false" customHeight="true" outlineLevel="0" collapsed="false">
      <c r="B502" s="98" t="str">
        <f aca="false">IF( ISBLANK('03.Muestra'!$C35),"",'03.Muestra'!$C35)</f>
        <v/>
      </c>
      <c r="C502" s="98" t="str">
        <f aca="false">IF( ISBLANK('03.Muestra'!$E35),"",'03.Muestra'!$E35)</f>
        <v/>
      </c>
      <c r="D502" s="99" t="str">
        <f aca="false">IF(AND(B502&lt;&gt;"",C502&lt;&gt;""),"N/T","")</f>
        <v/>
      </c>
      <c r="E502" s="73" t="str">
        <f aca="false">IF(D502&lt;&gt;"",IF(AND(B502&lt;&gt;"",C502&lt;&gt;""),"","ERR"),"")</f>
        <v/>
      </c>
      <c r="F502" s="0"/>
      <c r="G502" s="16"/>
      <c r="H502" s="16"/>
      <c r="I502" s="16"/>
      <c r="J502" s="16"/>
      <c r="K502" s="16"/>
      <c r="L502" s="16"/>
      <c r="M502" s="16"/>
      <c r="N502" s="16"/>
      <c r="O502" s="16"/>
      <c r="P502" s="16"/>
      <c r="Q502" s="16"/>
      <c r="R502" s="16"/>
      <c r="S502" s="16"/>
      <c r="T502" s="16"/>
      <c r="U502" s="16"/>
      <c r="V502" s="16"/>
      <c r="W502" s="16"/>
      <c r="X502" s="16"/>
      <c r="Y502" s="16"/>
    </row>
    <row r="503" customFormat="false" ht="12" hidden="false" customHeight="true" outlineLevel="0" collapsed="false">
      <c r="B503" s="98" t="str">
        <f aca="false">IF( ISBLANK('03.Muestra'!$C36),"",'03.Muestra'!$C36)</f>
        <v/>
      </c>
      <c r="C503" s="98" t="str">
        <f aca="false">IF( ISBLANK('03.Muestra'!$E36),"",'03.Muestra'!$E36)</f>
        <v/>
      </c>
      <c r="D503" s="99" t="str">
        <f aca="false">IF(AND(B503&lt;&gt;"",C503&lt;&gt;""),"N/T","")</f>
        <v/>
      </c>
      <c r="E503" s="73" t="str">
        <f aca="false">IF(D503&lt;&gt;"",IF(AND(B503&lt;&gt;"",C503&lt;&gt;""),"","ERR"),"")</f>
        <v/>
      </c>
      <c r="F503" s="111"/>
      <c r="G503" s="16"/>
      <c r="H503" s="16"/>
      <c r="I503" s="16"/>
      <c r="J503" s="16"/>
      <c r="K503" s="16"/>
      <c r="L503" s="16"/>
      <c r="M503" s="16"/>
      <c r="N503" s="16"/>
      <c r="O503" s="16"/>
      <c r="P503" s="16"/>
      <c r="Q503" s="16"/>
      <c r="R503" s="16"/>
      <c r="S503" s="16"/>
      <c r="T503" s="16"/>
      <c r="U503" s="16"/>
      <c r="V503" s="16"/>
      <c r="W503" s="16"/>
      <c r="X503" s="16"/>
      <c r="Y503" s="16"/>
    </row>
    <row r="504" customFormat="false" ht="12" hidden="false" customHeight="true" outlineLevel="0" collapsed="false">
      <c r="B504" s="98" t="str">
        <f aca="false">IF( ISBLANK('03.Muestra'!$C37),"",'03.Muestra'!$C37)</f>
        <v/>
      </c>
      <c r="C504" s="98" t="str">
        <f aca="false">IF( ISBLANK('03.Muestra'!$E37),"",'03.Muestra'!$E37)</f>
        <v/>
      </c>
      <c r="D504" s="99" t="str">
        <f aca="false">IF(AND(B504&lt;&gt;"",C504&lt;&gt;""),"N/T","")</f>
        <v/>
      </c>
      <c r="E504" s="73" t="str">
        <f aca="false">IF(D504&lt;&gt;"",IF(AND(B504&lt;&gt;"",C504&lt;&gt;""),"","ERR"),"")</f>
        <v/>
      </c>
      <c r="F504" s="111"/>
      <c r="G504" s="16"/>
      <c r="H504" s="16"/>
      <c r="I504" s="16"/>
      <c r="J504" s="16"/>
      <c r="K504" s="16"/>
      <c r="L504" s="16"/>
      <c r="M504" s="16"/>
      <c r="N504" s="16"/>
      <c r="O504" s="16"/>
      <c r="P504" s="16"/>
      <c r="Q504" s="16"/>
      <c r="R504" s="16"/>
      <c r="S504" s="16"/>
      <c r="T504" s="16"/>
      <c r="U504" s="16"/>
      <c r="V504" s="16"/>
      <c r="W504" s="16"/>
      <c r="X504" s="16"/>
      <c r="Y504" s="16"/>
    </row>
    <row r="505" customFormat="false" ht="12" hidden="false" customHeight="true" outlineLevel="0" collapsed="false">
      <c r="B505" s="98" t="str">
        <f aca="false">IF( ISBLANK('03.Muestra'!$C38),"",'03.Muestra'!$C38)</f>
        <v/>
      </c>
      <c r="C505" s="98" t="str">
        <f aca="false">IF( ISBLANK('03.Muestra'!$E38),"",'03.Muestra'!$E38)</f>
        <v/>
      </c>
      <c r="D505" s="99" t="str">
        <f aca="false">IF(AND(B505&lt;&gt;"",C505&lt;&gt;""),"N/T","")</f>
        <v/>
      </c>
      <c r="E505" s="73" t="str">
        <f aca="false">IF(D505&lt;&gt;"",IF(AND(B505&lt;&gt;"",C505&lt;&gt;""),"","ERR"),"")</f>
        <v/>
      </c>
      <c r="F505" s="111"/>
      <c r="G505" s="16"/>
      <c r="H505" s="16"/>
      <c r="I505" s="16"/>
      <c r="J505" s="16"/>
      <c r="K505" s="16"/>
      <c r="L505" s="16"/>
      <c r="M505" s="16"/>
      <c r="N505" s="16"/>
      <c r="O505" s="16"/>
      <c r="P505" s="16"/>
      <c r="Q505" s="16"/>
      <c r="R505" s="16"/>
      <c r="S505" s="16"/>
      <c r="T505" s="16"/>
      <c r="U505" s="16"/>
      <c r="V505" s="16"/>
      <c r="W505" s="16"/>
      <c r="X505" s="16"/>
      <c r="Y505" s="16"/>
    </row>
    <row r="506" customFormat="false" ht="12" hidden="false" customHeight="true" outlineLevel="0" collapsed="false">
      <c r="B506" s="98" t="str">
        <f aca="false">IF( ISBLANK('03.Muestra'!$C39),"",'03.Muestra'!$C39)</f>
        <v/>
      </c>
      <c r="C506" s="98" t="str">
        <f aca="false">IF( ISBLANK('03.Muestra'!$E39),"",'03.Muestra'!$E39)</f>
        <v/>
      </c>
      <c r="D506" s="99" t="str">
        <f aca="false">IF(AND(B506&lt;&gt;"",C506&lt;&gt;""),"N/T","")</f>
        <v/>
      </c>
      <c r="E506" s="73" t="str">
        <f aca="false">IF(D506&lt;&gt;"",IF(AND(B506&lt;&gt;"",C506&lt;&gt;""),"","ERR"),"")</f>
        <v/>
      </c>
      <c r="F506" s="111"/>
      <c r="G506" s="16"/>
      <c r="H506" s="16"/>
      <c r="I506" s="16"/>
      <c r="J506" s="16"/>
      <c r="K506" s="16"/>
      <c r="L506" s="16"/>
      <c r="M506" s="16"/>
      <c r="N506" s="16"/>
      <c r="O506" s="16"/>
      <c r="P506" s="16"/>
      <c r="Q506" s="16"/>
      <c r="R506" s="16"/>
      <c r="S506" s="16"/>
      <c r="T506" s="16"/>
      <c r="U506" s="16"/>
      <c r="V506" s="16"/>
      <c r="W506" s="16"/>
      <c r="X506" s="16"/>
      <c r="Y506" s="16"/>
    </row>
    <row r="507" customFormat="false" ht="12" hidden="false" customHeight="true" outlineLevel="0" collapsed="false">
      <c r="B507" s="98" t="str">
        <f aca="false">IF( ISBLANK('03.Muestra'!$C40),"",'03.Muestra'!$C40)</f>
        <v/>
      </c>
      <c r="C507" s="98" t="str">
        <f aca="false">IF( ISBLANK('03.Muestra'!$E40),"",'03.Muestra'!$E40)</f>
        <v/>
      </c>
      <c r="D507" s="99" t="str">
        <f aca="false">IF(AND(B507&lt;&gt;"",C507&lt;&gt;""),"N/T","")</f>
        <v/>
      </c>
      <c r="E507" s="73" t="str">
        <f aca="false">IF(D507&lt;&gt;"",IF(AND(B507&lt;&gt;"",C507&lt;&gt;""),"","ERR"),"")</f>
        <v/>
      </c>
      <c r="F507" s="111"/>
      <c r="G507" s="16"/>
      <c r="H507" s="16"/>
      <c r="I507" s="16"/>
      <c r="J507" s="16"/>
      <c r="K507" s="16"/>
      <c r="L507" s="16"/>
      <c r="M507" s="16"/>
      <c r="N507" s="16"/>
      <c r="O507" s="16"/>
      <c r="P507" s="16"/>
      <c r="Q507" s="16"/>
      <c r="R507" s="16"/>
      <c r="S507" s="16"/>
      <c r="T507" s="16"/>
      <c r="U507" s="16"/>
      <c r="V507" s="16"/>
      <c r="W507" s="16"/>
      <c r="X507" s="16"/>
      <c r="Y507" s="16"/>
    </row>
    <row r="508" customFormat="false" ht="12" hidden="false" customHeight="true" outlineLevel="0" collapsed="false">
      <c r="B508" s="98" t="str">
        <f aca="false">IF( ISBLANK('03.Muestra'!$C41),"",'03.Muestra'!$C41)</f>
        <v/>
      </c>
      <c r="C508" s="98" t="str">
        <f aca="false">IF( ISBLANK('03.Muestra'!$E41),"",'03.Muestra'!$E41)</f>
        <v/>
      </c>
      <c r="D508" s="99" t="str">
        <f aca="false">IF(AND(B508&lt;&gt;"",C508&lt;&gt;""),"N/T","")</f>
        <v/>
      </c>
      <c r="E508" s="73" t="str">
        <f aca="false">IF(D508&lt;&gt;"",IF(AND(B508&lt;&gt;"",C508&lt;&gt;""),"","ERR"),"")</f>
        <v/>
      </c>
      <c r="F508" s="111"/>
      <c r="G508" s="16"/>
      <c r="H508" s="16"/>
      <c r="I508" s="16"/>
      <c r="J508" s="16"/>
      <c r="K508" s="16"/>
      <c r="L508" s="16"/>
      <c r="M508" s="16"/>
      <c r="N508" s="16"/>
      <c r="O508" s="16"/>
      <c r="P508" s="16"/>
      <c r="Q508" s="16"/>
      <c r="R508" s="16"/>
      <c r="S508" s="16"/>
      <c r="T508" s="16"/>
      <c r="U508" s="16"/>
      <c r="V508" s="16"/>
      <c r="W508" s="16"/>
      <c r="X508" s="16"/>
      <c r="Y508" s="16"/>
    </row>
    <row r="509" customFormat="false" ht="12" hidden="false" customHeight="true" outlineLevel="0" collapsed="false">
      <c r="B509" s="98" t="str">
        <f aca="false">IF( ISBLANK('03.Muestra'!$C42),"",'03.Muestra'!$C42)</f>
        <v/>
      </c>
      <c r="C509" s="98" t="str">
        <f aca="false">IF( ISBLANK('03.Muestra'!$E42),"",'03.Muestra'!$E42)</f>
        <v/>
      </c>
      <c r="D509" s="99" t="str">
        <f aca="false">IF(AND(B509&lt;&gt;"",C509&lt;&gt;""),"N/T","")</f>
        <v/>
      </c>
      <c r="E509" s="73" t="str">
        <f aca="false">IF(D509&lt;&gt;"",IF(AND(B509&lt;&gt;"",C509&lt;&gt;""),"","ERR"),"")</f>
        <v/>
      </c>
      <c r="F509" s="16"/>
      <c r="G509" s="16"/>
      <c r="H509" s="16"/>
      <c r="I509" s="16"/>
      <c r="J509" s="16"/>
      <c r="K509" s="16"/>
      <c r="L509" s="16"/>
      <c r="M509" s="16"/>
      <c r="N509" s="16"/>
      <c r="O509" s="16"/>
      <c r="P509" s="16"/>
      <c r="Q509" s="16"/>
      <c r="R509" s="16"/>
      <c r="S509" s="16"/>
      <c r="T509" s="16"/>
      <c r="U509" s="16"/>
      <c r="V509" s="16"/>
      <c r="W509" s="16"/>
      <c r="X509" s="16"/>
      <c r="Y509" s="16"/>
    </row>
    <row r="510" customFormat="false" ht="12" hidden="false" customHeight="true" outlineLevel="0" collapsed="false">
      <c r="B510" s="16"/>
      <c r="C510" s="16"/>
      <c r="D510" s="73"/>
      <c r="E510" s="94"/>
      <c r="F510" s="16"/>
      <c r="G510" s="16"/>
      <c r="H510" s="16"/>
      <c r="I510" s="16"/>
      <c r="J510" s="16"/>
      <c r="K510" s="16"/>
      <c r="L510" s="16"/>
      <c r="M510" s="16"/>
      <c r="N510" s="16"/>
      <c r="O510" s="16"/>
      <c r="P510" s="16"/>
      <c r="Q510" s="16"/>
      <c r="R510" s="16"/>
      <c r="S510" s="16"/>
      <c r="T510" s="16"/>
      <c r="U510" s="16"/>
      <c r="V510" s="16"/>
      <c r="W510" s="16"/>
      <c r="X510" s="16"/>
      <c r="Y510" s="16"/>
    </row>
    <row r="511" customFormat="false" ht="12" hidden="false" customHeight="true" outlineLevel="0" collapsed="false">
      <c r="B511" s="119"/>
      <c r="C511" s="16"/>
      <c r="D511" s="73"/>
      <c r="E511" s="94"/>
      <c r="F511" s="16"/>
      <c r="G511" s="16"/>
      <c r="H511" s="16"/>
      <c r="I511" s="16"/>
      <c r="J511" s="16"/>
      <c r="K511" s="16"/>
      <c r="L511" s="16"/>
      <c r="M511" s="16"/>
      <c r="N511" s="16"/>
      <c r="O511" s="16"/>
      <c r="P511" s="16"/>
      <c r="Q511" s="16"/>
      <c r="R511" s="16"/>
      <c r="S511" s="16"/>
      <c r="T511" s="16"/>
      <c r="U511" s="16"/>
      <c r="V511" s="16"/>
      <c r="W511" s="16"/>
      <c r="X511" s="16"/>
      <c r="Y511" s="16"/>
    </row>
    <row r="512" customFormat="false" ht="32.25" hidden="false" customHeight="true" outlineLevel="0" collapsed="false">
      <c r="B512" s="95" t="s">
        <v>137</v>
      </c>
      <c r="C512" s="96" t="s">
        <v>188</v>
      </c>
      <c r="D512" s="97" t="s">
        <v>147</v>
      </c>
      <c r="E512" s="110"/>
      <c r="F512" s="0"/>
      <c r="G512" s="0"/>
      <c r="H512" s="0"/>
      <c r="I512" s="0"/>
      <c r="J512" s="0"/>
      <c r="K512" s="16"/>
      <c r="L512" s="16"/>
      <c r="M512" s="16"/>
      <c r="N512" s="16"/>
      <c r="O512" s="16"/>
      <c r="P512" s="16"/>
      <c r="Q512" s="16"/>
      <c r="R512" s="16"/>
      <c r="S512" s="16"/>
      <c r="T512" s="16"/>
      <c r="U512" s="16"/>
      <c r="V512" s="16"/>
      <c r="W512" s="16"/>
      <c r="X512" s="16"/>
      <c r="Y512" s="16"/>
    </row>
    <row r="513" customFormat="false" ht="12" hidden="false" customHeight="true" outlineLevel="0" collapsed="false">
      <c r="B513" s="98" t="str">
        <f aca="false">IF( ISBLANK('03.Muestra'!$C8),"",'03.Muestra'!$C8)</f>
        <v>Servicio Canario de Salud</v>
      </c>
      <c r="C513" s="98" t="str">
        <f aca="false">IF( ISBLANK('03.Muestra'!$E8),"",'03.Muestra'!$E8)</f>
        <v>https://www3.gobiernodecanarias.org/sanidad/scs/</v>
      </c>
      <c r="D513" s="99" t="s">
        <v>150</v>
      </c>
      <c r="E513" s="73" t="str">
        <f aca="false">IF(D513&lt;&gt;"",IF(AND(B513&lt;&gt;"",C513&lt;&gt;""),"","ERR"),"")</f>
        <v/>
      </c>
      <c r="F513" s="100" t="str">
        <f aca="false" t="array" ref="F513:J513">TRANSPOSE('DATA - Oculta'!$U$9:$U$13)</f>
        <v>N/T</v>
      </c>
      <c r="G513" s="101" t="str">
        <v>N/D</v>
      </c>
      <c r="H513" s="102" t="str">
        <v>N/A</v>
      </c>
      <c r="I513" s="103" t="str">
        <v>Falla</v>
      </c>
      <c r="J513" s="104" t="str">
        <v>Pasa</v>
      </c>
      <c r="K513" s="105" t="s">
        <v>145</v>
      </c>
      <c r="L513" s="16"/>
      <c r="M513" s="16"/>
      <c r="N513" s="16"/>
      <c r="O513" s="16"/>
      <c r="P513" s="16"/>
      <c r="Q513" s="16"/>
      <c r="R513" s="16"/>
      <c r="S513" s="16"/>
      <c r="T513" s="16"/>
      <c r="U513" s="16"/>
      <c r="V513" s="16"/>
      <c r="W513" s="16"/>
      <c r="X513" s="16"/>
      <c r="Y513" s="16"/>
    </row>
    <row r="514" customFormat="false" ht="12" hidden="false" customHeight="true" outlineLevel="0" collapsed="false">
      <c r="B514" s="98" t="str">
        <f aca="false">IF( ISBLANK('03.Muestra'!$C9),"",'03.Muestra'!$C9)</f>
        <v>Profesionales</v>
      </c>
      <c r="C514" s="98" t="str">
        <f aca="false">IF( ISBLANK('03.Muestra'!$E9),"",'03.Muestra'!$E9)</f>
        <v>https://www3.gobiernodecanarias.org/sanidad/scs/tematica.jsp?idCarpeta=381a58ec-a15a-11e9-a502-d7333c007c29</v>
      </c>
      <c r="D514" s="99" t="s">
        <v>150</v>
      </c>
      <c r="E514" s="73" t="str">
        <f aca="false">IF(D514&lt;&gt;"",IF(AND(B514&lt;&gt;"",C514&lt;&gt;""),"","ERR"),"")</f>
        <v/>
      </c>
      <c r="F514" s="106" t="n">
        <f aca="true">COUNTIF($D513:INDIRECT("$D" &amp;  SUM(ROW()-1,'03.Muestra'!$D$45)-1),F513)</f>
        <v>0</v>
      </c>
      <c r="G514" s="106" t="n">
        <f aca="true">COUNTIF($D513:INDIRECT("$D" &amp;  SUM(ROW()-1,'03.Muestra'!$D$45)-1),G513)</f>
        <v>0</v>
      </c>
      <c r="H514" s="106" t="n">
        <f aca="true">COUNTIF($D513:INDIRECT("$D" &amp;  SUM(ROW()-1,'03.Muestra'!$D$45)-1),H513)</f>
        <v>10</v>
      </c>
      <c r="I514" s="106" t="n">
        <f aca="true">COUNTIF($D513:INDIRECT("$D" &amp;  SUM(ROW()-1,'03.Muestra'!$D$45)-1),I513)</f>
        <v>0</v>
      </c>
      <c r="J514" s="106" t="n">
        <f aca="true">COUNTIF($D513:INDIRECT("$D" &amp;  SUM(ROW()-1,'03.Muestra'!$D$45)-1),J513)</f>
        <v>0</v>
      </c>
      <c r="K514" s="106" t="n">
        <f aca="true">IF('03.Muestra'!$D$45=0,0,COUNTBLANK($D513:INDIRECT("$D" &amp;  SUM(ROW()-1,'03.Muestra'!$D$45)-1)))</f>
        <v>0</v>
      </c>
      <c r="L514" s="16"/>
      <c r="M514" s="16"/>
      <c r="N514" s="16"/>
      <c r="O514" s="16"/>
      <c r="P514" s="16"/>
      <c r="Q514" s="16"/>
      <c r="R514" s="16"/>
      <c r="S514" s="16"/>
      <c r="T514" s="16"/>
      <c r="U514" s="16"/>
      <c r="V514" s="16"/>
      <c r="W514" s="16"/>
      <c r="X514" s="16"/>
      <c r="Y514" s="16"/>
    </row>
    <row r="515" customFormat="false" ht="12" hidden="false" customHeight="true" outlineLevel="0" collapsed="false">
      <c r="B515" s="98" t="str">
        <f aca="false">IF( ISBLANK('03.Muestra'!$C10),"",'03.Muestra'!$C10)</f>
        <v>Vacunación frente Covid-19</v>
      </c>
      <c r="C515" s="98" t="str">
        <f aca="false">IF( ISBLANK('03.Muestra'!$E10),"",'03.Muestra'!$E10)</f>
        <v>https://www3.gobiernodecanarias.org/sanidad/scs/contenidoGenerico.jsp?idDocument=c6332147-5728-11eb-8a2c-c902a217e6a5&amp;idCarpeta=e01092c2-7d66-11ea-871d-cb574c2473a4</v>
      </c>
      <c r="D515" s="99" t="s">
        <v>150</v>
      </c>
      <c r="E515" s="73" t="str">
        <f aca="false">IF(D515&lt;&gt;"",IF(AND(B515&lt;&gt;"",C515&lt;&gt;""),"","ERR"),"")</f>
        <v/>
      </c>
      <c r="F515" s="0"/>
      <c r="G515" s="16"/>
      <c r="H515" s="16"/>
      <c r="I515" s="16"/>
      <c r="J515" s="16"/>
      <c r="K515" s="16"/>
      <c r="L515" s="16"/>
      <c r="M515" s="16"/>
      <c r="N515" s="16"/>
      <c r="O515" s="16"/>
      <c r="P515" s="16"/>
      <c r="Q515" s="16"/>
      <c r="R515" s="16"/>
      <c r="S515" s="16"/>
      <c r="T515" s="16"/>
      <c r="U515" s="16"/>
      <c r="V515" s="16"/>
      <c r="W515" s="16"/>
      <c r="X515" s="16"/>
      <c r="Y515" s="16"/>
    </row>
    <row r="516" customFormat="false" ht="12" hidden="false" customHeight="true" outlineLevel="0" collapsed="false">
      <c r="B516" s="98" t="str">
        <f aca="false">IF( ISBLANK('03.Muestra'!$C11),"",'03.Muestra'!$C11)</f>
        <v>SCS-Registro de centros</v>
      </c>
      <c r="C516" s="98" t="str">
        <f aca="false">IF( ISBLANK('03.Muestra'!$E11),"",'03.Muestra'!$E11)</f>
        <v>https://www3.gobiernodecanarias.org/sanidad/scs/RegistroCentros/DoLoad</v>
      </c>
      <c r="D516" s="99" t="s">
        <v>150</v>
      </c>
      <c r="E516" s="73" t="str">
        <f aca="false">IF(D516&lt;&gt;"",IF(AND(B516&lt;&gt;"",C516&lt;&gt;""),"","ERR"),"")</f>
        <v/>
      </c>
      <c r="F516" s="0"/>
      <c r="G516" s="16"/>
      <c r="H516" s="16"/>
      <c r="I516" s="16"/>
      <c r="J516" s="16"/>
      <c r="K516" s="16"/>
      <c r="L516" s="16"/>
      <c r="M516" s="16"/>
      <c r="N516" s="16"/>
      <c r="O516" s="16"/>
      <c r="P516" s="16"/>
      <c r="Q516" s="16"/>
      <c r="R516" s="16"/>
      <c r="S516" s="16"/>
      <c r="T516" s="16"/>
      <c r="U516" s="16"/>
      <c r="V516" s="16"/>
      <c r="W516" s="16"/>
      <c r="X516" s="16"/>
      <c r="Y516" s="16"/>
    </row>
    <row r="517" customFormat="false" ht="12" hidden="false" customHeight="true" outlineLevel="0" collapsed="false">
      <c r="B517" s="98" t="str">
        <f aca="false">IF( ISBLANK('03.Muestra'!$C12),"",'03.Muestra'!$C12)</f>
        <v>MiAutoTestCovid</v>
      </c>
      <c r="C517" s="98" t="str">
        <f aca="false">IF( ISBLANK('03.Muestra'!$E12),"",'03.Muestra'!$E12)</f>
        <v>https://www3.gobiernodecanarias.org/sanidad/scs/Miautotestcovid/</v>
      </c>
      <c r="D517" s="99" t="s">
        <v>150</v>
      </c>
      <c r="E517" s="73" t="str">
        <f aca="false">IF(D517&lt;&gt;"",IF(AND(B517&lt;&gt;"",C517&lt;&gt;""),"","ERR"),"")</f>
        <v/>
      </c>
      <c r="F517" s="0"/>
      <c r="G517" s="16"/>
      <c r="H517" s="16"/>
      <c r="I517" s="16"/>
      <c r="J517" s="16"/>
      <c r="K517" s="16"/>
      <c r="L517" s="16"/>
      <c r="M517" s="16"/>
      <c r="N517" s="16"/>
      <c r="O517" s="16"/>
      <c r="P517" s="16"/>
      <c r="Q517" s="16"/>
      <c r="R517" s="16"/>
      <c r="S517" s="16"/>
      <c r="T517" s="16"/>
      <c r="U517" s="16"/>
      <c r="V517" s="16"/>
      <c r="W517" s="16"/>
      <c r="X517" s="16"/>
      <c r="Y517" s="16"/>
    </row>
    <row r="518" customFormat="false" ht="12" hidden="false" customHeight="true" outlineLevel="0" collapsed="false">
      <c r="B518" s="98" t="str">
        <f aca="false">IF( ISBLANK('03.Muestra'!$C13),"",'03.Muestra'!$C13)</f>
        <v>Informes epidemiológicos</v>
      </c>
      <c r="C518" s="98" t="str">
        <f aca="false">IF( ISBLANK('03.Muestra'!$E13),"",'03.Muestra'!$E13)</f>
        <v>https://www3.gobiernodecanarias.org/sanidad/scs/contenidoGenerico.jsp?idDocument=83670f95-f738-11ea-8b38-0997195c2925&amp;idCarpeta=e01092c2-7d66-11ea-871d-cb574c2473a4</v>
      </c>
      <c r="D518" s="99" t="s">
        <v>150</v>
      </c>
      <c r="E518" s="73" t="str">
        <f aca="false">IF(D518&lt;&gt;"",IF(AND(B518&lt;&gt;"",C518&lt;&gt;""),"","ERR"),"")</f>
        <v/>
      </c>
      <c r="F518" s="0"/>
      <c r="G518" s="16"/>
      <c r="H518" s="16"/>
      <c r="I518" s="16"/>
      <c r="J518" s="16"/>
      <c r="K518" s="16"/>
      <c r="L518" s="16"/>
      <c r="M518" s="16"/>
      <c r="N518" s="16"/>
      <c r="O518" s="16"/>
      <c r="P518" s="16"/>
      <c r="Q518" s="16"/>
      <c r="R518" s="16"/>
      <c r="S518" s="16"/>
      <c r="T518" s="16"/>
      <c r="U518" s="16"/>
      <c r="V518" s="16"/>
      <c r="W518" s="16"/>
      <c r="X518" s="16"/>
      <c r="Y518" s="16"/>
    </row>
    <row r="519" customFormat="false" ht="12" hidden="false" customHeight="true" outlineLevel="0" collapsed="false">
      <c r="B519" s="98" t="str">
        <f aca="false">IF( ISBLANK('03.Muestra'!$C14),"",'03.Muestra'!$C14)</f>
        <v>Mapa Sanitario</v>
      </c>
      <c r="C519" s="98" t="str">
        <f aca="false">IF( ISBLANK('03.Muestra'!$E14),"",'03.Muestra'!$E14)</f>
        <v>https://www3.gobiernodecanarias.org/sanidad/scs/mapa.jsp?idDocument=f1272534-b1e0-11e0-8086-e35e241032d3&amp;idCarpeta=75cf3520-ab2b-11dd-970d-d73a0633ac17</v>
      </c>
      <c r="D519" s="99" t="s">
        <v>150</v>
      </c>
      <c r="E519" s="73" t="str">
        <f aca="false">IF(D519&lt;&gt;"",IF(AND(B519&lt;&gt;"",C519&lt;&gt;""),"","ERR"),"")</f>
        <v/>
      </c>
      <c r="F519" s="16"/>
      <c r="G519" s="16"/>
      <c r="H519" s="16"/>
      <c r="I519" s="16"/>
      <c r="J519" s="16"/>
      <c r="K519" s="16"/>
      <c r="L519" s="16"/>
      <c r="M519" s="16"/>
      <c r="N519" s="16"/>
      <c r="O519" s="16"/>
      <c r="P519" s="16"/>
      <c r="Q519" s="16"/>
      <c r="R519" s="16"/>
      <c r="S519" s="16"/>
      <c r="T519" s="16"/>
      <c r="U519" s="16"/>
      <c r="V519" s="16"/>
      <c r="W519" s="16"/>
      <c r="X519" s="16"/>
      <c r="Y519" s="16"/>
    </row>
    <row r="520" customFormat="false" ht="12" hidden="false" customHeight="true" outlineLevel="0" collapsed="false">
      <c r="B520" s="98" t="str">
        <f aca="false">IF( ISBLANK('03.Muestra'!$C15),"",'03.Muestra'!$C15)</f>
        <v>gaptfformacion</v>
      </c>
      <c r="C520" s="98" t="str">
        <f aca="false">IF( ISBLANK('03.Muestra'!$E15),"",'03.Muestra'!$E15)</f>
        <v>https://www3.gobiernodecanarias.org/scs/gaptfformacion/</v>
      </c>
      <c r="D520" s="99" t="s">
        <v>150</v>
      </c>
      <c r="E520" s="73" t="str">
        <f aca="false">IF(D520&lt;&gt;"",IF(AND(B520&lt;&gt;"",C520&lt;&gt;""),"","ERR"),"")</f>
        <v/>
      </c>
      <c r="F520" s="16"/>
      <c r="G520" s="16"/>
      <c r="H520" s="16"/>
      <c r="I520" s="16"/>
      <c r="J520" s="16"/>
      <c r="K520" s="16"/>
      <c r="L520" s="16"/>
      <c r="M520" s="16"/>
      <c r="N520" s="16"/>
      <c r="O520" s="16"/>
      <c r="P520" s="16"/>
      <c r="Q520" s="16"/>
      <c r="R520" s="16"/>
      <c r="S520" s="16"/>
      <c r="T520" s="16"/>
      <c r="U520" s="16"/>
      <c r="V520" s="16"/>
      <c r="W520" s="16"/>
      <c r="X520" s="16"/>
      <c r="Y520" s="16"/>
    </row>
    <row r="521" customFormat="false" ht="12" hidden="false" customHeight="true" outlineLevel="0" collapsed="false">
      <c r="B521" s="98" t="str">
        <f aca="false">IF( ISBLANK('03.Muestra'!$C16),"",'03.Muestra'!$C16)</f>
        <v>Tarjeta Sanitaria</v>
      </c>
      <c r="C521" s="98" t="str">
        <f aca="false">IF( ISBLANK('03.Muestra'!$E16),"",'03.Muestra'!$E16)</f>
        <v>https://www3.gobiernodecanarias.org/sanidad/scs/contenidoGenerico.jsp?idDocument=9090ca1f-a9bb-11de-ae50-15aa3b9230b7&amp;idCarpeta=ae273cd1-b385-11e9-82f7-8d5cff9227e6</v>
      </c>
      <c r="D521" s="99" t="s">
        <v>150</v>
      </c>
      <c r="E521" s="73" t="str">
        <f aca="false">IF(D521&lt;&gt;"",IF(AND(B521&lt;&gt;"",C521&lt;&gt;""),"","ERR"),"")</f>
        <v/>
      </c>
      <c r="F521" s="16"/>
      <c r="G521" s="16"/>
      <c r="H521" s="16"/>
      <c r="I521" s="16"/>
      <c r="J521" s="16"/>
      <c r="K521" s="16"/>
      <c r="L521" s="16"/>
      <c r="M521" s="16"/>
      <c r="N521" s="16"/>
      <c r="O521" s="16"/>
      <c r="P521" s="16"/>
      <c r="Q521" s="16"/>
      <c r="R521" s="16"/>
      <c r="S521" s="16"/>
      <c r="T521" s="16"/>
      <c r="U521" s="16"/>
      <c r="V521" s="16"/>
      <c r="W521" s="16"/>
      <c r="X521" s="16"/>
      <c r="Y521" s="16"/>
    </row>
    <row r="522" customFormat="false" ht="12" hidden="false" customHeight="true" outlineLevel="0" collapsed="false">
      <c r="B522" s="98" t="str">
        <f aca="false">IF( ISBLANK('03.Muestra'!$C17),"",'03.Muestra'!$C17)</f>
        <v>Mapa Playas</v>
      </c>
      <c r="C522" s="98" t="str">
        <f aca="false">IF( ISBLANK('03.Muestra'!$E17),"",'03.Muestra'!$E17)</f>
        <v>https://www3.gobiernodecanarias.org/sanidad/scs/mapa.jsp?idDocument=0200b78a-a2fa-11e0-9610-f1717f4d08a3&amp;idCarpeta=75cf3520-ab2b-11dd-970d-d73a0633ac17</v>
      </c>
      <c r="D522" s="99" t="s">
        <v>150</v>
      </c>
      <c r="E522" s="73" t="str">
        <f aca="false">IF(D522&lt;&gt;"",IF(AND(B522&lt;&gt;"",C522&lt;&gt;""),"","ERR"),"")</f>
        <v/>
      </c>
      <c r="F522" s="16"/>
      <c r="G522" s="16"/>
      <c r="H522" s="16"/>
      <c r="I522" s="16"/>
      <c r="J522" s="16"/>
      <c r="K522" s="16"/>
      <c r="L522" s="16"/>
      <c r="M522" s="16"/>
      <c r="N522" s="16"/>
      <c r="O522" s="16"/>
      <c r="P522" s="16"/>
      <c r="Q522" s="16"/>
      <c r="R522" s="16"/>
      <c r="S522" s="16"/>
      <c r="T522" s="16"/>
      <c r="U522" s="16"/>
      <c r="V522" s="16"/>
      <c r="W522" s="16"/>
      <c r="X522" s="16"/>
      <c r="Y522" s="16"/>
    </row>
    <row r="523" customFormat="false" ht="12" hidden="false" customHeight="true" outlineLevel="0" collapsed="false">
      <c r="B523" s="98" t="str">
        <f aca="false">IF( ISBLANK('03.Muestra'!$C18),"",'03.Muestra'!$C18)</f>
        <v/>
      </c>
      <c r="C523" s="98" t="str">
        <f aca="false">IF( ISBLANK('03.Muestra'!$E18),"",'03.Muestra'!$E18)</f>
        <v/>
      </c>
      <c r="D523" s="99" t="str">
        <f aca="false">IF(AND(B523&lt;&gt;"",C523&lt;&gt;""),"N/T","")</f>
        <v/>
      </c>
      <c r="E523" s="73" t="str">
        <f aca="false">IF(D523&lt;&gt;"",IF(AND(B523&lt;&gt;"",C523&lt;&gt;""),"","ERR"),"")</f>
        <v/>
      </c>
      <c r="F523" s="16"/>
      <c r="G523" s="16"/>
      <c r="H523" s="16"/>
      <c r="I523" s="16"/>
      <c r="J523" s="16"/>
      <c r="K523" s="16"/>
      <c r="L523" s="16"/>
      <c r="M523" s="16"/>
      <c r="N523" s="16"/>
      <c r="O523" s="16"/>
      <c r="P523" s="16"/>
      <c r="Q523" s="16"/>
      <c r="R523" s="16"/>
      <c r="S523" s="16"/>
      <c r="T523" s="16"/>
      <c r="U523" s="16"/>
      <c r="V523" s="16"/>
      <c r="W523" s="16"/>
      <c r="X523" s="16"/>
      <c r="Y523" s="16"/>
    </row>
    <row r="524" customFormat="false" ht="12" hidden="false" customHeight="true" outlineLevel="0" collapsed="false">
      <c r="B524" s="98" t="str">
        <f aca="false">IF( ISBLANK('03.Muestra'!$C19),"",'03.Muestra'!$C19)</f>
        <v/>
      </c>
      <c r="C524" s="98" t="str">
        <f aca="false">IF( ISBLANK('03.Muestra'!$E19),"",'03.Muestra'!$E19)</f>
        <v/>
      </c>
      <c r="D524" s="99" t="str">
        <f aca="false">IF(AND(B524&lt;&gt;"",C524&lt;&gt;""),"N/T","")</f>
        <v/>
      </c>
      <c r="E524" s="73" t="str">
        <f aca="false">IF(D524&lt;&gt;"",IF(AND(B524&lt;&gt;"",C524&lt;&gt;""),"","ERR"),"")</f>
        <v/>
      </c>
      <c r="F524" s="16"/>
      <c r="G524" s="16"/>
      <c r="H524" s="16"/>
      <c r="I524" s="16"/>
      <c r="J524" s="16"/>
      <c r="K524" s="16"/>
      <c r="L524" s="16"/>
      <c r="M524" s="16"/>
      <c r="N524" s="16"/>
      <c r="O524" s="16"/>
      <c r="P524" s="16"/>
      <c r="Q524" s="16"/>
      <c r="R524" s="16"/>
      <c r="S524" s="16"/>
      <c r="T524" s="16"/>
      <c r="U524" s="16"/>
      <c r="V524" s="16"/>
      <c r="W524" s="16"/>
      <c r="X524" s="16"/>
      <c r="Y524" s="16"/>
    </row>
    <row r="525" customFormat="false" ht="12" hidden="false" customHeight="true" outlineLevel="0" collapsed="false">
      <c r="B525" s="98" t="str">
        <f aca="false">IF( ISBLANK('03.Muestra'!$C20),"",'03.Muestra'!$C20)</f>
        <v/>
      </c>
      <c r="C525" s="98" t="str">
        <f aca="false">IF( ISBLANK('03.Muestra'!$E20),"",'03.Muestra'!$E20)</f>
        <v/>
      </c>
      <c r="D525" s="99" t="str">
        <f aca="false">IF(AND(B525&lt;&gt;"",C525&lt;&gt;""),"N/T","")</f>
        <v/>
      </c>
      <c r="E525" s="73" t="str">
        <f aca="false">IF(D525&lt;&gt;"",IF(AND(B525&lt;&gt;"",C525&lt;&gt;""),"","ERR"),"")</f>
        <v/>
      </c>
      <c r="F525" s="16"/>
      <c r="G525" s="16"/>
      <c r="H525" s="16"/>
      <c r="I525" s="16"/>
      <c r="J525" s="16"/>
      <c r="K525" s="16"/>
      <c r="L525" s="16"/>
      <c r="M525" s="0"/>
      <c r="N525" s="0"/>
      <c r="O525" s="0"/>
      <c r="P525" s="0"/>
      <c r="Q525" s="16"/>
      <c r="R525" s="16"/>
      <c r="S525" s="16"/>
      <c r="T525" s="16"/>
      <c r="U525" s="16"/>
      <c r="V525" s="16"/>
      <c r="W525" s="16"/>
      <c r="X525" s="16"/>
      <c r="Y525" s="16"/>
    </row>
    <row r="526" customFormat="false" ht="12" hidden="false" customHeight="true" outlineLevel="0" collapsed="false">
      <c r="B526" s="98" t="str">
        <f aca="false">IF( ISBLANK('03.Muestra'!$C21),"",'03.Muestra'!$C21)</f>
        <v/>
      </c>
      <c r="C526" s="98" t="str">
        <f aca="false">IF( ISBLANK('03.Muestra'!$E21),"",'03.Muestra'!$E21)</f>
        <v/>
      </c>
      <c r="D526" s="99" t="str">
        <f aca="false">IF(AND(B526&lt;&gt;"",C526&lt;&gt;""),"N/T","")</f>
        <v/>
      </c>
      <c r="E526" s="73" t="str">
        <f aca="false">IF(D526&lt;&gt;"",IF(AND(B526&lt;&gt;"",C526&lt;&gt;""),"","ERR"),"")</f>
        <v/>
      </c>
      <c r="F526" s="16"/>
      <c r="G526" s="16"/>
      <c r="H526" s="16"/>
      <c r="I526" s="16"/>
      <c r="J526" s="16"/>
      <c r="K526" s="16"/>
      <c r="L526" s="16"/>
      <c r="M526" s="0"/>
      <c r="N526" s="0"/>
      <c r="O526" s="0"/>
      <c r="P526" s="0"/>
      <c r="Q526" s="16"/>
      <c r="R526" s="16"/>
      <c r="S526" s="16"/>
      <c r="T526" s="16"/>
      <c r="U526" s="16"/>
      <c r="V526" s="16"/>
      <c r="W526" s="16"/>
      <c r="X526" s="16"/>
      <c r="Y526" s="16"/>
    </row>
    <row r="527" customFormat="false" ht="12" hidden="false" customHeight="true" outlineLevel="0" collapsed="false">
      <c r="B527" s="98" t="str">
        <f aca="false">IF( ISBLANK('03.Muestra'!$C22),"",'03.Muestra'!$C22)</f>
        <v/>
      </c>
      <c r="C527" s="98" t="str">
        <f aca="false">IF( ISBLANK('03.Muestra'!$E22),"",'03.Muestra'!$E22)</f>
        <v/>
      </c>
      <c r="D527" s="99" t="str">
        <f aca="false">IF(AND(B527&lt;&gt;"",C527&lt;&gt;""),"N/T","")</f>
        <v/>
      </c>
      <c r="E527" s="73" t="str">
        <f aca="false">IF(D527&lt;&gt;"",IF(AND(B527&lt;&gt;"",C527&lt;&gt;""),"","ERR"),"")</f>
        <v/>
      </c>
      <c r="F527" s="16"/>
      <c r="G527" s="16"/>
      <c r="H527" s="16"/>
      <c r="I527" s="16"/>
      <c r="J527" s="16"/>
      <c r="K527" s="16"/>
      <c r="L527" s="16"/>
      <c r="M527" s="0"/>
      <c r="N527" s="0"/>
      <c r="O527" s="0"/>
      <c r="P527" s="0"/>
      <c r="Q527" s="16"/>
      <c r="R527" s="16"/>
      <c r="S527" s="16"/>
      <c r="T527" s="16"/>
      <c r="U527" s="16"/>
      <c r="V527" s="16"/>
      <c r="W527" s="16"/>
      <c r="X527" s="16"/>
      <c r="Y527" s="16"/>
    </row>
    <row r="528" customFormat="false" ht="12" hidden="false" customHeight="true" outlineLevel="0" collapsed="false">
      <c r="B528" s="98" t="str">
        <f aca="false">IF( ISBLANK('03.Muestra'!$C23),"",'03.Muestra'!$C23)</f>
        <v/>
      </c>
      <c r="C528" s="98" t="str">
        <f aca="false">IF( ISBLANK('03.Muestra'!$E23),"",'03.Muestra'!$E23)</f>
        <v/>
      </c>
      <c r="D528" s="99" t="str">
        <f aca="false">IF(AND(B528&lt;&gt;"",C528&lt;&gt;""),"N/T","")</f>
        <v/>
      </c>
      <c r="E528" s="73" t="str">
        <f aca="false">IF(D528&lt;&gt;"",IF(AND(B528&lt;&gt;"",C528&lt;&gt;""),"","ERR"),"")</f>
        <v/>
      </c>
      <c r="F528" s="16"/>
      <c r="G528" s="16"/>
      <c r="H528" s="16"/>
      <c r="I528" s="16"/>
      <c r="J528" s="16"/>
      <c r="K528" s="16"/>
      <c r="L528" s="16"/>
      <c r="M528" s="0"/>
      <c r="N528" s="0"/>
      <c r="O528" s="0"/>
      <c r="P528" s="0"/>
      <c r="Q528" s="16"/>
      <c r="R528" s="16"/>
      <c r="S528" s="16"/>
      <c r="T528" s="16"/>
      <c r="U528" s="16"/>
      <c r="V528" s="16"/>
      <c r="W528" s="16"/>
      <c r="X528" s="16"/>
      <c r="Y528" s="16"/>
    </row>
    <row r="529" customFormat="false" ht="12" hidden="false" customHeight="true" outlineLevel="0" collapsed="false">
      <c r="B529" s="98" t="str">
        <f aca="false">IF( ISBLANK('03.Muestra'!$C24),"",'03.Muestra'!$C24)</f>
        <v/>
      </c>
      <c r="C529" s="98" t="str">
        <f aca="false">IF( ISBLANK('03.Muestra'!$E24),"",'03.Muestra'!$E24)</f>
        <v/>
      </c>
      <c r="D529" s="99" t="str">
        <f aca="false">IF(AND(B529&lt;&gt;"",C529&lt;&gt;""),"N/T","")</f>
        <v/>
      </c>
      <c r="E529" s="73" t="str">
        <f aca="false">IF(D529&lt;&gt;"",IF(AND(B529&lt;&gt;"",C529&lt;&gt;""),"","ERR"),"")</f>
        <v/>
      </c>
      <c r="F529" s="16"/>
      <c r="G529" s="16"/>
      <c r="H529" s="16"/>
      <c r="I529" s="16"/>
      <c r="J529" s="16"/>
      <c r="K529" s="16"/>
      <c r="L529" s="16"/>
      <c r="M529" s="0"/>
      <c r="N529" s="0"/>
      <c r="O529" s="0"/>
      <c r="P529" s="0"/>
      <c r="Q529" s="16"/>
      <c r="R529" s="16"/>
      <c r="S529" s="16"/>
      <c r="T529" s="16"/>
      <c r="U529" s="16"/>
      <c r="V529" s="16"/>
      <c r="W529" s="16"/>
      <c r="X529" s="16"/>
      <c r="Y529" s="16"/>
    </row>
    <row r="530" customFormat="false" ht="12" hidden="false" customHeight="true" outlineLevel="0" collapsed="false">
      <c r="B530" s="98" t="str">
        <f aca="false">IF( ISBLANK('03.Muestra'!$C25),"",'03.Muestra'!$C25)</f>
        <v/>
      </c>
      <c r="C530" s="98" t="str">
        <f aca="false">IF( ISBLANK('03.Muestra'!$E25),"",'03.Muestra'!$E25)</f>
        <v/>
      </c>
      <c r="D530" s="99" t="str">
        <f aca="false">IF(AND(B530&lt;&gt;"",C530&lt;&gt;""),"N/T","")</f>
        <v/>
      </c>
      <c r="E530" s="73" t="str">
        <f aca="false">IF(D530&lt;&gt;"",IF(AND(B530&lt;&gt;"",C530&lt;&gt;""),"","ERR"),"")</f>
        <v/>
      </c>
      <c r="F530" s="16"/>
      <c r="G530" s="16"/>
      <c r="H530" s="16"/>
      <c r="I530" s="16"/>
      <c r="J530" s="16"/>
      <c r="K530" s="16"/>
      <c r="L530" s="16"/>
      <c r="M530" s="0"/>
      <c r="N530" s="0"/>
      <c r="O530" s="0"/>
      <c r="P530" s="0"/>
      <c r="Q530" s="16"/>
      <c r="R530" s="16"/>
      <c r="S530" s="16"/>
      <c r="T530" s="16"/>
      <c r="U530" s="16"/>
      <c r="V530" s="16"/>
      <c r="W530" s="16"/>
      <c r="X530" s="16"/>
      <c r="Y530" s="16"/>
    </row>
    <row r="531" customFormat="false" ht="12" hidden="false" customHeight="true" outlineLevel="0" collapsed="false">
      <c r="B531" s="98" t="str">
        <f aca="false">IF( ISBLANK('03.Muestra'!$C26),"",'03.Muestra'!$C26)</f>
        <v/>
      </c>
      <c r="C531" s="98" t="str">
        <f aca="false">IF( ISBLANK('03.Muestra'!$E26),"",'03.Muestra'!$E26)</f>
        <v/>
      </c>
      <c r="D531" s="99" t="str">
        <f aca="false">IF(AND(B531&lt;&gt;"",C531&lt;&gt;""),"N/T","")</f>
        <v/>
      </c>
      <c r="E531" s="73" t="str">
        <f aca="false">IF(D531&lt;&gt;"",IF(AND(B531&lt;&gt;"",C531&lt;&gt;""),"","ERR"),"")</f>
        <v/>
      </c>
      <c r="F531" s="16"/>
      <c r="G531" s="16"/>
      <c r="H531" s="16"/>
      <c r="I531" s="16"/>
      <c r="J531" s="16"/>
      <c r="K531" s="16"/>
      <c r="L531" s="16"/>
      <c r="M531" s="0"/>
      <c r="N531" s="0"/>
      <c r="O531" s="0"/>
      <c r="P531" s="0"/>
      <c r="Q531" s="16"/>
      <c r="R531" s="16"/>
      <c r="S531" s="16"/>
      <c r="T531" s="16"/>
      <c r="U531" s="16"/>
      <c r="V531" s="16"/>
      <c r="W531" s="16"/>
      <c r="X531" s="16"/>
      <c r="Y531" s="16"/>
    </row>
    <row r="532" customFormat="false" ht="12" hidden="false" customHeight="true" outlineLevel="0" collapsed="false">
      <c r="B532" s="98" t="str">
        <f aca="false">IF( ISBLANK('03.Muestra'!$C27),"",'03.Muestra'!$C27)</f>
        <v/>
      </c>
      <c r="C532" s="98" t="str">
        <f aca="false">IF( ISBLANK('03.Muestra'!$E27),"",'03.Muestra'!$E27)</f>
        <v/>
      </c>
      <c r="D532" s="99" t="str">
        <f aca="false">IF(AND(B532&lt;&gt;"",C532&lt;&gt;""),"N/T","")</f>
        <v/>
      </c>
      <c r="E532" s="73" t="str">
        <f aca="false">IF(D532&lt;&gt;"",IF(AND(B532&lt;&gt;"",C532&lt;&gt;""),"","ERR"),"")</f>
        <v/>
      </c>
      <c r="F532" s="16"/>
      <c r="G532" s="16"/>
      <c r="H532" s="16"/>
      <c r="I532" s="16"/>
      <c r="J532" s="16"/>
      <c r="K532" s="16"/>
      <c r="L532" s="16"/>
      <c r="M532" s="0"/>
      <c r="N532" s="0"/>
      <c r="O532" s="0"/>
      <c r="P532" s="0"/>
      <c r="Q532" s="16"/>
      <c r="R532" s="16"/>
      <c r="S532" s="16"/>
      <c r="T532" s="16"/>
      <c r="U532" s="16"/>
      <c r="V532" s="16"/>
      <c r="W532" s="16"/>
      <c r="X532" s="16"/>
      <c r="Y532" s="16"/>
    </row>
    <row r="533" customFormat="false" ht="12" hidden="false" customHeight="true" outlineLevel="0" collapsed="false">
      <c r="B533" s="98" t="str">
        <f aca="false">IF( ISBLANK('03.Muestra'!$C28),"",'03.Muestra'!$C28)</f>
        <v/>
      </c>
      <c r="C533" s="98" t="str">
        <f aca="false">IF( ISBLANK('03.Muestra'!$E28),"",'03.Muestra'!$E28)</f>
        <v/>
      </c>
      <c r="D533" s="99" t="str">
        <f aca="false">IF(AND(B533&lt;&gt;"",C533&lt;&gt;""),"N/T","")</f>
        <v/>
      </c>
      <c r="E533" s="73" t="str">
        <f aca="false">IF(D533&lt;&gt;"",IF(AND(B533&lt;&gt;"",C533&lt;&gt;""),"","ERR"),"")</f>
        <v/>
      </c>
      <c r="F533" s="16"/>
      <c r="G533" s="16"/>
      <c r="H533" s="16"/>
      <c r="I533" s="16"/>
      <c r="J533" s="16"/>
      <c r="K533" s="16"/>
      <c r="L533" s="16"/>
      <c r="M533" s="0"/>
      <c r="N533" s="0"/>
      <c r="O533" s="0"/>
      <c r="P533" s="0"/>
      <c r="Q533" s="16"/>
      <c r="R533" s="16"/>
      <c r="S533" s="16"/>
      <c r="T533" s="16"/>
      <c r="U533" s="16"/>
      <c r="V533" s="16"/>
      <c r="W533" s="16"/>
      <c r="X533" s="16"/>
      <c r="Y533" s="16"/>
    </row>
    <row r="534" customFormat="false" ht="12" hidden="false" customHeight="true" outlineLevel="0" collapsed="false">
      <c r="B534" s="98" t="str">
        <f aca="false">IF( ISBLANK('03.Muestra'!$C29),"",'03.Muestra'!$C29)</f>
        <v/>
      </c>
      <c r="C534" s="98" t="str">
        <f aca="false">IF( ISBLANK('03.Muestra'!$E29),"",'03.Muestra'!$E29)</f>
        <v/>
      </c>
      <c r="D534" s="99" t="str">
        <f aca="false">IF(AND(B534&lt;&gt;"",C534&lt;&gt;""),"N/T","")</f>
        <v/>
      </c>
      <c r="E534" s="73" t="str">
        <f aca="false">IF(D534&lt;&gt;"",IF(AND(B534&lt;&gt;"",C534&lt;&gt;""),"","ERR"),"")</f>
        <v/>
      </c>
      <c r="F534" s="16"/>
      <c r="G534" s="16"/>
      <c r="H534" s="16"/>
      <c r="I534" s="16"/>
      <c r="J534" s="16"/>
      <c r="K534" s="16"/>
      <c r="L534" s="16"/>
      <c r="M534" s="0"/>
      <c r="N534" s="0"/>
      <c r="O534" s="0"/>
      <c r="P534" s="0"/>
      <c r="Q534" s="16"/>
      <c r="R534" s="16"/>
      <c r="S534" s="16"/>
      <c r="T534" s="16"/>
      <c r="U534" s="16"/>
      <c r="V534" s="16"/>
      <c r="W534" s="16"/>
      <c r="X534" s="16"/>
      <c r="Y534" s="16"/>
    </row>
    <row r="535" customFormat="false" ht="12" hidden="false" customHeight="true" outlineLevel="0" collapsed="false">
      <c r="B535" s="98" t="str">
        <f aca="false">IF( ISBLANK('03.Muestra'!$C30),"",'03.Muestra'!$C30)</f>
        <v/>
      </c>
      <c r="C535" s="98" t="str">
        <f aca="false">IF( ISBLANK('03.Muestra'!$E30),"",'03.Muestra'!$E30)</f>
        <v/>
      </c>
      <c r="D535" s="99" t="str">
        <f aca="false">IF(AND(B535&lt;&gt;"",C535&lt;&gt;""),"N/T","")</f>
        <v/>
      </c>
      <c r="E535" s="73" t="str">
        <f aca="false">IF(D535&lt;&gt;"",IF(AND(B535&lt;&gt;"",C535&lt;&gt;""),"","ERR"),"")</f>
        <v/>
      </c>
      <c r="F535" s="16"/>
      <c r="G535" s="16"/>
      <c r="H535" s="16"/>
      <c r="I535" s="16"/>
      <c r="J535" s="16"/>
      <c r="K535" s="16"/>
      <c r="L535" s="16"/>
      <c r="M535" s="0"/>
      <c r="N535" s="0"/>
      <c r="O535" s="0"/>
      <c r="P535" s="0"/>
      <c r="Q535" s="16"/>
      <c r="R535" s="16"/>
      <c r="S535" s="16"/>
      <c r="T535" s="16"/>
      <c r="U535" s="16"/>
      <c r="V535" s="16"/>
      <c r="W535" s="16"/>
      <c r="X535" s="16"/>
      <c r="Y535" s="16"/>
    </row>
    <row r="536" customFormat="false" ht="12" hidden="false" customHeight="true" outlineLevel="0" collapsed="false">
      <c r="B536" s="98" t="str">
        <f aca="false">IF( ISBLANK('03.Muestra'!$C31),"",'03.Muestra'!$C31)</f>
        <v/>
      </c>
      <c r="C536" s="98" t="str">
        <f aca="false">IF( ISBLANK('03.Muestra'!$E31),"",'03.Muestra'!$E31)</f>
        <v/>
      </c>
      <c r="D536" s="99" t="str">
        <f aca="false">IF(AND(B536&lt;&gt;"",C536&lt;&gt;""),"N/T","")</f>
        <v/>
      </c>
      <c r="E536" s="73" t="str">
        <f aca="false">IF(D536&lt;&gt;"",IF(AND(B536&lt;&gt;"",C536&lt;&gt;""),"","ERR"),"")</f>
        <v/>
      </c>
      <c r="F536" s="16"/>
      <c r="G536" s="16"/>
      <c r="H536" s="16"/>
      <c r="I536" s="16"/>
      <c r="J536" s="16"/>
      <c r="K536" s="16"/>
      <c r="L536" s="16"/>
      <c r="M536" s="16"/>
      <c r="N536" s="16"/>
      <c r="O536" s="16"/>
      <c r="P536" s="16"/>
      <c r="Q536" s="16"/>
      <c r="R536" s="16"/>
      <c r="S536" s="16"/>
      <c r="T536" s="16"/>
      <c r="U536" s="16"/>
      <c r="V536" s="16"/>
      <c r="W536" s="16"/>
      <c r="X536" s="16"/>
      <c r="Y536" s="16"/>
    </row>
    <row r="537" customFormat="false" ht="12" hidden="false" customHeight="true" outlineLevel="0" collapsed="false">
      <c r="B537" s="98" t="str">
        <f aca="false">IF( ISBLANK('03.Muestra'!$C32),"",'03.Muestra'!$C32)</f>
        <v/>
      </c>
      <c r="C537" s="98" t="str">
        <f aca="false">IF( ISBLANK('03.Muestra'!$E32),"",'03.Muestra'!$E32)</f>
        <v/>
      </c>
      <c r="D537" s="99" t="str">
        <f aca="false">IF(AND(B537&lt;&gt;"",C537&lt;&gt;""),"N/T","")</f>
        <v/>
      </c>
      <c r="E537" s="73" t="str">
        <f aca="false">IF(D537&lt;&gt;"",IF(AND(B537&lt;&gt;"",C537&lt;&gt;""),"","ERR"),"")</f>
        <v/>
      </c>
      <c r="F537" s="16"/>
      <c r="G537" s="16"/>
      <c r="H537" s="16"/>
      <c r="I537" s="16"/>
      <c r="J537" s="16"/>
      <c r="K537" s="16"/>
      <c r="L537" s="16"/>
      <c r="M537" s="16"/>
      <c r="N537" s="16"/>
      <c r="O537" s="16"/>
      <c r="P537" s="16"/>
      <c r="Q537" s="16"/>
      <c r="R537" s="16"/>
      <c r="S537" s="16"/>
      <c r="T537" s="16"/>
      <c r="U537" s="16"/>
      <c r="V537" s="16"/>
      <c r="W537" s="16"/>
      <c r="X537" s="16"/>
      <c r="Y537" s="16"/>
    </row>
    <row r="538" customFormat="false" ht="12" hidden="false" customHeight="true" outlineLevel="0" collapsed="false">
      <c r="B538" s="98" t="str">
        <f aca="false">IF( ISBLANK('03.Muestra'!$C33),"",'03.Muestra'!$C33)</f>
        <v/>
      </c>
      <c r="C538" s="98" t="str">
        <f aca="false">IF( ISBLANK('03.Muestra'!$E33),"",'03.Muestra'!$E33)</f>
        <v/>
      </c>
      <c r="D538" s="99" t="str">
        <f aca="false">IF(AND(B538&lt;&gt;"",C538&lt;&gt;""),"N/T","")</f>
        <v/>
      </c>
      <c r="E538" s="73" t="str">
        <f aca="false">IF(D538&lt;&gt;"",IF(AND(B538&lt;&gt;"",C538&lt;&gt;""),"","ERR"),"")</f>
        <v/>
      </c>
      <c r="F538" s="16"/>
      <c r="G538" s="16"/>
      <c r="H538" s="16"/>
      <c r="I538" s="16"/>
      <c r="J538" s="16"/>
      <c r="K538" s="16"/>
      <c r="L538" s="16"/>
      <c r="M538" s="16"/>
      <c r="N538" s="16"/>
      <c r="O538" s="16"/>
      <c r="P538" s="16"/>
      <c r="Q538" s="16"/>
      <c r="R538" s="16"/>
      <c r="S538" s="16"/>
      <c r="T538" s="16"/>
      <c r="U538" s="16"/>
      <c r="V538" s="16"/>
      <c r="W538" s="16"/>
      <c r="X538" s="16"/>
      <c r="Y538" s="16"/>
    </row>
    <row r="539" customFormat="false" ht="12" hidden="false" customHeight="true" outlineLevel="0" collapsed="false">
      <c r="B539" s="98" t="str">
        <f aca="false">IF( ISBLANK('03.Muestra'!$C34),"",'03.Muestra'!$C34)</f>
        <v/>
      </c>
      <c r="C539" s="98" t="str">
        <f aca="false">IF( ISBLANK('03.Muestra'!$E34),"",'03.Muestra'!$E34)</f>
        <v/>
      </c>
      <c r="D539" s="99" t="str">
        <f aca="false">IF(AND(B539&lt;&gt;"",C539&lt;&gt;""),"N/T","")</f>
        <v/>
      </c>
      <c r="E539" s="73" t="str">
        <f aca="false">IF(D539&lt;&gt;"",IF(AND(B539&lt;&gt;"",C539&lt;&gt;""),"","ERR"),"")</f>
        <v/>
      </c>
      <c r="F539" s="16"/>
      <c r="G539" s="16"/>
      <c r="H539" s="16"/>
      <c r="I539" s="16"/>
      <c r="J539" s="16"/>
      <c r="K539" s="16"/>
      <c r="L539" s="16"/>
      <c r="M539" s="16"/>
      <c r="N539" s="16"/>
      <c r="O539" s="16"/>
      <c r="P539" s="16"/>
      <c r="Q539" s="16"/>
      <c r="R539" s="16"/>
      <c r="S539" s="16"/>
      <c r="T539" s="16"/>
      <c r="U539" s="16"/>
      <c r="V539" s="16"/>
      <c r="W539" s="16"/>
      <c r="X539" s="16"/>
      <c r="Y539" s="16"/>
    </row>
    <row r="540" customFormat="false" ht="12" hidden="false" customHeight="true" outlineLevel="0" collapsed="false">
      <c r="B540" s="98" t="str">
        <f aca="false">IF( ISBLANK('03.Muestra'!$C35),"",'03.Muestra'!$C35)</f>
        <v/>
      </c>
      <c r="C540" s="98" t="str">
        <f aca="false">IF( ISBLANK('03.Muestra'!$E35),"",'03.Muestra'!$E35)</f>
        <v/>
      </c>
      <c r="D540" s="99" t="str">
        <f aca="false">IF(AND(B540&lt;&gt;"",C540&lt;&gt;""),"N/T","")</f>
        <v/>
      </c>
      <c r="E540" s="73" t="str">
        <f aca="false">IF(D540&lt;&gt;"",IF(AND(B540&lt;&gt;"",C540&lt;&gt;""),"","ERR"),"")</f>
        <v/>
      </c>
      <c r="F540" s="0"/>
      <c r="G540" s="16"/>
      <c r="H540" s="16"/>
      <c r="I540" s="16"/>
      <c r="J540" s="16"/>
      <c r="K540" s="16"/>
      <c r="L540" s="16"/>
      <c r="M540" s="16"/>
      <c r="N540" s="16"/>
      <c r="O540" s="16"/>
      <c r="P540" s="16"/>
      <c r="Q540" s="16"/>
      <c r="R540" s="16"/>
      <c r="S540" s="16"/>
      <c r="T540" s="16"/>
      <c r="U540" s="16"/>
      <c r="V540" s="16"/>
      <c r="W540" s="16"/>
      <c r="X540" s="16"/>
      <c r="Y540" s="16"/>
    </row>
    <row r="541" customFormat="false" ht="12" hidden="false" customHeight="true" outlineLevel="0" collapsed="false">
      <c r="B541" s="98" t="str">
        <f aca="false">IF( ISBLANK('03.Muestra'!$C36),"",'03.Muestra'!$C36)</f>
        <v/>
      </c>
      <c r="C541" s="98" t="str">
        <f aca="false">IF( ISBLANK('03.Muestra'!$E36),"",'03.Muestra'!$E36)</f>
        <v/>
      </c>
      <c r="D541" s="99" t="str">
        <f aca="false">IF(AND(B541&lt;&gt;"",C541&lt;&gt;""),"N/T","")</f>
        <v/>
      </c>
      <c r="E541" s="73" t="str">
        <f aca="false">IF(D541&lt;&gt;"",IF(AND(B541&lt;&gt;"",C541&lt;&gt;""),"","ERR"),"")</f>
        <v/>
      </c>
      <c r="F541" s="111"/>
      <c r="G541" s="16"/>
      <c r="H541" s="16"/>
      <c r="I541" s="16"/>
      <c r="J541" s="16"/>
      <c r="K541" s="16"/>
      <c r="L541" s="16"/>
      <c r="M541" s="16"/>
      <c r="N541" s="16"/>
      <c r="O541" s="16"/>
      <c r="P541" s="16"/>
      <c r="Q541" s="16"/>
      <c r="R541" s="16"/>
      <c r="S541" s="16"/>
      <c r="T541" s="16"/>
      <c r="U541" s="16"/>
      <c r="V541" s="16"/>
      <c r="W541" s="16"/>
      <c r="X541" s="16"/>
      <c r="Y541" s="16"/>
    </row>
    <row r="542" customFormat="false" ht="12" hidden="false" customHeight="true" outlineLevel="0" collapsed="false">
      <c r="B542" s="98" t="str">
        <f aca="false">IF( ISBLANK('03.Muestra'!$C37),"",'03.Muestra'!$C37)</f>
        <v/>
      </c>
      <c r="C542" s="98" t="str">
        <f aca="false">IF( ISBLANK('03.Muestra'!$E37),"",'03.Muestra'!$E37)</f>
        <v/>
      </c>
      <c r="D542" s="99" t="str">
        <f aca="false">IF(AND(B542&lt;&gt;"",C542&lt;&gt;""),"N/T","")</f>
        <v/>
      </c>
      <c r="E542" s="73" t="str">
        <f aca="false">IF(D542&lt;&gt;"",IF(AND(B542&lt;&gt;"",C542&lt;&gt;""),"","ERR"),"")</f>
        <v/>
      </c>
      <c r="F542" s="111"/>
      <c r="G542" s="16"/>
      <c r="H542" s="16"/>
      <c r="I542" s="16"/>
      <c r="J542" s="16"/>
      <c r="K542" s="16"/>
      <c r="L542" s="16"/>
      <c r="M542" s="16"/>
      <c r="N542" s="16"/>
      <c r="O542" s="16"/>
      <c r="P542" s="16"/>
      <c r="Q542" s="16"/>
      <c r="R542" s="16"/>
      <c r="S542" s="16"/>
      <c r="T542" s="16"/>
      <c r="U542" s="16"/>
      <c r="V542" s="16"/>
      <c r="W542" s="16"/>
      <c r="X542" s="16"/>
      <c r="Y542" s="16"/>
    </row>
    <row r="543" customFormat="false" ht="12" hidden="false" customHeight="true" outlineLevel="0" collapsed="false">
      <c r="B543" s="98" t="str">
        <f aca="false">IF( ISBLANK('03.Muestra'!$C38),"",'03.Muestra'!$C38)</f>
        <v/>
      </c>
      <c r="C543" s="98" t="str">
        <f aca="false">IF( ISBLANK('03.Muestra'!$E38),"",'03.Muestra'!$E38)</f>
        <v/>
      </c>
      <c r="D543" s="99" t="str">
        <f aca="false">IF(AND(B543&lt;&gt;"",C543&lt;&gt;""),"N/T","")</f>
        <v/>
      </c>
      <c r="E543" s="73" t="str">
        <f aca="false">IF(D543&lt;&gt;"",IF(AND(B543&lt;&gt;"",C543&lt;&gt;""),"","ERR"),"")</f>
        <v/>
      </c>
      <c r="F543" s="111"/>
      <c r="G543" s="16"/>
      <c r="H543" s="16"/>
      <c r="I543" s="16"/>
      <c r="J543" s="16"/>
      <c r="K543" s="16"/>
      <c r="L543" s="16"/>
      <c r="M543" s="16"/>
      <c r="N543" s="16"/>
      <c r="O543" s="16"/>
      <c r="P543" s="16"/>
      <c r="Q543" s="16"/>
      <c r="R543" s="16"/>
      <c r="S543" s="16"/>
      <c r="T543" s="16"/>
      <c r="U543" s="16"/>
      <c r="V543" s="16"/>
      <c r="W543" s="16"/>
      <c r="X543" s="16"/>
      <c r="Y543" s="16"/>
    </row>
    <row r="544" customFormat="false" ht="12" hidden="false" customHeight="true" outlineLevel="0" collapsed="false">
      <c r="B544" s="98" t="str">
        <f aca="false">IF( ISBLANK('03.Muestra'!$C39),"",'03.Muestra'!$C39)</f>
        <v/>
      </c>
      <c r="C544" s="98" t="str">
        <f aca="false">IF( ISBLANK('03.Muestra'!$E39),"",'03.Muestra'!$E39)</f>
        <v/>
      </c>
      <c r="D544" s="99" t="str">
        <f aca="false">IF(AND(B544&lt;&gt;"",C544&lt;&gt;""),"N/T","")</f>
        <v/>
      </c>
      <c r="E544" s="73" t="str">
        <f aca="false">IF(D544&lt;&gt;"",IF(AND(B544&lt;&gt;"",C544&lt;&gt;""),"","ERR"),"")</f>
        <v/>
      </c>
      <c r="F544" s="111"/>
      <c r="G544" s="16"/>
      <c r="H544" s="16"/>
      <c r="I544" s="16"/>
      <c r="J544" s="16"/>
      <c r="K544" s="16"/>
      <c r="L544" s="16"/>
      <c r="M544" s="16"/>
      <c r="N544" s="16"/>
      <c r="O544" s="16"/>
      <c r="P544" s="16"/>
      <c r="Q544" s="16"/>
      <c r="R544" s="16"/>
      <c r="S544" s="16"/>
      <c r="T544" s="16"/>
      <c r="U544" s="16"/>
      <c r="V544" s="16"/>
      <c r="W544" s="16"/>
      <c r="X544" s="16"/>
      <c r="Y544" s="16"/>
    </row>
    <row r="545" customFormat="false" ht="12" hidden="false" customHeight="true" outlineLevel="0" collapsed="false">
      <c r="B545" s="98" t="str">
        <f aca="false">IF( ISBLANK('03.Muestra'!$C40),"",'03.Muestra'!$C40)</f>
        <v/>
      </c>
      <c r="C545" s="98" t="str">
        <f aca="false">IF( ISBLANK('03.Muestra'!$E40),"",'03.Muestra'!$E40)</f>
        <v/>
      </c>
      <c r="D545" s="99" t="str">
        <f aca="false">IF(AND(B545&lt;&gt;"",C545&lt;&gt;""),"N/T","")</f>
        <v/>
      </c>
      <c r="E545" s="73" t="str">
        <f aca="false">IF(D545&lt;&gt;"",IF(AND(B545&lt;&gt;"",C545&lt;&gt;""),"","ERR"),"")</f>
        <v/>
      </c>
      <c r="F545" s="111"/>
      <c r="G545" s="16"/>
      <c r="H545" s="16"/>
      <c r="I545" s="16"/>
      <c r="J545" s="16"/>
      <c r="K545" s="16"/>
      <c r="L545" s="16"/>
      <c r="M545" s="16"/>
      <c r="N545" s="16"/>
      <c r="O545" s="16"/>
      <c r="P545" s="16"/>
      <c r="Q545" s="16"/>
      <c r="R545" s="16"/>
      <c r="S545" s="16"/>
      <c r="T545" s="16"/>
      <c r="U545" s="16"/>
      <c r="V545" s="16"/>
      <c r="W545" s="16"/>
      <c r="X545" s="16"/>
      <c r="Y545" s="16"/>
    </row>
    <row r="546" customFormat="false" ht="12" hidden="false" customHeight="true" outlineLevel="0" collapsed="false">
      <c r="B546" s="98" t="str">
        <f aca="false">IF( ISBLANK('03.Muestra'!$C41),"",'03.Muestra'!$C41)</f>
        <v/>
      </c>
      <c r="C546" s="98" t="str">
        <f aca="false">IF( ISBLANK('03.Muestra'!$E41),"",'03.Muestra'!$E41)</f>
        <v/>
      </c>
      <c r="D546" s="99" t="str">
        <f aca="false">IF(AND(B546&lt;&gt;"",C546&lt;&gt;""),"N/T","")</f>
        <v/>
      </c>
      <c r="E546" s="73" t="str">
        <f aca="false">IF(D546&lt;&gt;"",IF(AND(B546&lt;&gt;"",C546&lt;&gt;""),"","ERR"),"")</f>
        <v/>
      </c>
      <c r="F546" s="111"/>
      <c r="G546" s="16"/>
      <c r="H546" s="16"/>
      <c r="I546" s="16"/>
      <c r="J546" s="16"/>
      <c r="K546" s="16"/>
      <c r="L546" s="16"/>
      <c r="M546" s="16"/>
      <c r="N546" s="16"/>
      <c r="O546" s="16"/>
      <c r="P546" s="16"/>
      <c r="Q546" s="16"/>
      <c r="R546" s="16"/>
      <c r="S546" s="16"/>
      <c r="T546" s="16"/>
      <c r="U546" s="16"/>
      <c r="V546" s="16"/>
      <c r="W546" s="16"/>
      <c r="X546" s="16"/>
      <c r="Y546" s="16"/>
    </row>
    <row r="547" customFormat="false" ht="12" hidden="false" customHeight="true" outlineLevel="0" collapsed="false">
      <c r="B547" s="98" t="str">
        <f aca="false">IF( ISBLANK('03.Muestra'!$C42),"",'03.Muestra'!$C42)</f>
        <v/>
      </c>
      <c r="C547" s="98" t="str">
        <f aca="false">IF( ISBLANK('03.Muestra'!$E42),"",'03.Muestra'!$E42)</f>
        <v/>
      </c>
      <c r="D547" s="99" t="str">
        <f aca="false">IF(AND(B547&lt;&gt;"",C547&lt;&gt;""),"N/T","")</f>
        <v/>
      </c>
      <c r="E547" s="73" t="str">
        <f aca="false">IF(D547&lt;&gt;"",IF(AND(B547&lt;&gt;"",C547&lt;&gt;""),"","ERR"),"")</f>
        <v/>
      </c>
      <c r="F547" s="16"/>
      <c r="G547" s="16"/>
      <c r="H547" s="16"/>
      <c r="I547" s="16"/>
      <c r="J547" s="16"/>
      <c r="K547" s="16"/>
      <c r="L547" s="16"/>
      <c r="M547" s="16"/>
      <c r="N547" s="16"/>
      <c r="O547" s="16"/>
      <c r="P547" s="16"/>
      <c r="Q547" s="16"/>
      <c r="R547" s="16"/>
      <c r="S547" s="16"/>
      <c r="T547" s="16"/>
      <c r="U547" s="16"/>
      <c r="V547" s="16"/>
      <c r="W547" s="16"/>
      <c r="X547" s="16"/>
      <c r="Y547" s="16"/>
    </row>
    <row r="548" customFormat="false" ht="12" hidden="false" customHeight="true" outlineLevel="0" collapsed="false">
      <c r="B548" s="16"/>
      <c r="C548" s="16"/>
      <c r="D548" s="73"/>
      <c r="E548" s="16"/>
      <c r="F548" s="16"/>
      <c r="G548" s="16"/>
      <c r="H548" s="16"/>
      <c r="I548" s="16"/>
      <c r="J548" s="16"/>
      <c r="K548" s="16"/>
      <c r="L548" s="16"/>
      <c r="M548" s="16"/>
      <c r="N548" s="16"/>
      <c r="O548" s="16"/>
      <c r="P548" s="16"/>
      <c r="Q548" s="16"/>
      <c r="R548" s="16"/>
      <c r="S548" s="16"/>
      <c r="T548" s="16"/>
      <c r="U548" s="16"/>
      <c r="V548" s="16"/>
      <c r="W548" s="16"/>
      <c r="X548" s="16"/>
      <c r="Y548" s="16"/>
    </row>
    <row r="549" customFormat="false" ht="12" hidden="false" customHeight="true" outlineLevel="0" collapsed="false">
      <c r="B549" s="119"/>
      <c r="C549" s="16"/>
      <c r="D549" s="73"/>
      <c r="E549" s="94"/>
      <c r="F549" s="16"/>
      <c r="G549" s="16"/>
      <c r="H549" s="16"/>
      <c r="I549" s="16"/>
      <c r="J549" s="16"/>
      <c r="K549" s="16"/>
      <c r="L549" s="16"/>
      <c r="M549" s="16"/>
      <c r="N549" s="16"/>
      <c r="O549" s="16"/>
      <c r="P549" s="16"/>
      <c r="Q549" s="16"/>
      <c r="R549" s="16"/>
      <c r="S549" s="16"/>
      <c r="T549" s="16"/>
      <c r="U549" s="16"/>
      <c r="V549" s="16"/>
      <c r="W549" s="16"/>
      <c r="X549" s="16"/>
      <c r="Y549" s="16"/>
    </row>
    <row r="550" customFormat="false" ht="32.25" hidden="false" customHeight="true" outlineLevel="0" collapsed="false">
      <c r="B550" s="95" t="s">
        <v>137</v>
      </c>
      <c r="C550" s="96" t="s">
        <v>189</v>
      </c>
      <c r="D550" s="97" t="s">
        <v>147</v>
      </c>
      <c r="E550" s="110"/>
      <c r="F550" s="0"/>
      <c r="G550" s="0"/>
      <c r="H550" s="0"/>
      <c r="I550" s="0"/>
      <c r="J550" s="0"/>
      <c r="K550" s="16"/>
      <c r="L550" s="16"/>
      <c r="M550" s="16"/>
      <c r="N550" s="16"/>
      <c r="O550" s="16"/>
      <c r="P550" s="16"/>
      <c r="Q550" s="16"/>
      <c r="R550" s="16"/>
      <c r="S550" s="16"/>
      <c r="T550" s="16"/>
      <c r="U550" s="16"/>
      <c r="V550" s="16"/>
      <c r="W550" s="16"/>
      <c r="X550" s="16"/>
      <c r="Y550" s="16"/>
    </row>
    <row r="551" customFormat="false" ht="12" hidden="false" customHeight="true" outlineLevel="0" collapsed="false">
      <c r="B551" s="98" t="str">
        <f aca="false">IF( ISBLANK('03.Muestra'!$C8),"",'03.Muestra'!$C8)</f>
        <v>Servicio Canario de Salud</v>
      </c>
      <c r="C551" s="98" t="str">
        <f aca="false">IF( ISBLANK('03.Muestra'!$E8),"",'03.Muestra'!$E8)</f>
        <v>https://www3.gobiernodecanarias.org/sanidad/scs/</v>
      </c>
      <c r="D551" s="99" t="s">
        <v>138</v>
      </c>
      <c r="E551" s="73" t="str">
        <f aca="false">IF(D551&lt;&gt;"",IF(AND(B551&lt;&gt;"",C551&lt;&gt;""),"","ERR"),"")</f>
        <v/>
      </c>
      <c r="F551" s="100" t="str">
        <f aca="false" t="array" ref="F551:J551">TRANSPOSE('DATA - Oculta'!$U$9:$U$13)</f>
        <v>N/T</v>
      </c>
      <c r="G551" s="101" t="str">
        <v>N/D</v>
      </c>
      <c r="H551" s="102" t="str">
        <v>N/A</v>
      </c>
      <c r="I551" s="103" t="str">
        <v>Falla</v>
      </c>
      <c r="J551" s="104" t="str">
        <v>Pasa</v>
      </c>
      <c r="K551" s="105" t="s">
        <v>145</v>
      </c>
      <c r="L551" s="16"/>
      <c r="M551" s="16"/>
      <c r="N551" s="16"/>
      <c r="O551" s="16"/>
      <c r="P551" s="16"/>
      <c r="Q551" s="16"/>
      <c r="R551" s="16"/>
      <c r="S551" s="16"/>
      <c r="T551" s="16"/>
      <c r="U551" s="16"/>
      <c r="V551" s="16"/>
      <c r="W551" s="16"/>
      <c r="X551" s="16"/>
      <c r="Y551" s="16"/>
    </row>
    <row r="552" customFormat="false" ht="12" hidden="false" customHeight="true" outlineLevel="0" collapsed="false">
      <c r="B552" s="98" t="str">
        <f aca="false">IF( ISBLANK('03.Muestra'!$C9),"",'03.Muestra'!$C9)</f>
        <v>Profesionales</v>
      </c>
      <c r="C552" s="98" t="str">
        <f aca="false">IF( ISBLANK('03.Muestra'!$E9),"",'03.Muestra'!$E9)</f>
        <v>https://www3.gobiernodecanarias.org/sanidad/scs/tematica.jsp?idCarpeta=381a58ec-a15a-11e9-a502-d7333c007c29</v>
      </c>
      <c r="D552" s="99" t="s">
        <v>138</v>
      </c>
      <c r="E552" s="73" t="str">
        <f aca="false">IF(D552&lt;&gt;"",IF(AND(B552&lt;&gt;"",C552&lt;&gt;""),"","ERR"),"")</f>
        <v/>
      </c>
      <c r="F552" s="106" t="n">
        <f aca="true">COUNTIF($D551:INDIRECT("$D" &amp;  SUM(ROW()-1,'03.Muestra'!$D$45)-1),F551)</f>
        <v>0</v>
      </c>
      <c r="G552" s="106" t="n">
        <f aca="true">COUNTIF($D551:INDIRECT("$D" &amp;  SUM(ROW()-1,'03.Muestra'!$D$45)-1),G551)</f>
        <v>0</v>
      </c>
      <c r="H552" s="106" t="n">
        <f aca="true">COUNTIF($D551:INDIRECT("$D" &amp;  SUM(ROW()-1,'03.Muestra'!$D$45)-1),H551)</f>
        <v>0</v>
      </c>
      <c r="I552" s="106" t="n">
        <f aca="true">COUNTIF($D551:INDIRECT("$D" &amp;  SUM(ROW()-1,'03.Muestra'!$D$45)-1),I551)</f>
        <v>0</v>
      </c>
      <c r="J552" s="106" t="n">
        <f aca="true">COUNTIF($D551:INDIRECT("$D" &amp;  SUM(ROW()-1,'03.Muestra'!$D$45)-1),J551)</f>
        <v>10</v>
      </c>
      <c r="K552" s="106" t="n">
        <f aca="true">IF('03.Muestra'!$D$45=0,0,COUNTBLANK($D551:INDIRECT("$D" &amp;  SUM(ROW()-1,'03.Muestra'!$D$45)-1)))</f>
        <v>0</v>
      </c>
      <c r="L552" s="16"/>
      <c r="M552" s="16"/>
      <c r="N552" s="16"/>
      <c r="O552" s="16"/>
      <c r="P552" s="16"/>
      <c r="Q552" s="16"/>
      <c r="R552" s="16"/>
      <c r="S552" s="16"/>
      <c r="T552" s="16"/>
      <c r="U552" s="16"/>
      <c r="V552" s="16"/>
      <c r="W552" s="16"/>
      <c r="X552" s="16"/>
      <c r="Y552" s="16"/>
    </row>
    <row r="553" customFormat="false" ht="12" hidden="false" customHeight="true" outlineLevel="0" collapsed="false">
      <c r="B553" s="98" t="str">
        <f aca="false">IF( ISBLANK('03.Muestra'!$C10),"",'03.Muestra'!$C10)</f>
        <v>Vacunación frente Covid-19</v>
      </c>
      <c r="C553" s="98" t="str">
        <f aca="false">IF( ISBLANK('03.Muestra'!$E10),"",'03.Muestra'!$E10)</f>
        <v>https://www3.gobiernodecanarias.org/sanidad/scs/contenidoGenerico.jsp?idDocument=c6332147-5728-11eb-8a2c-c902a217e6a5&amp;idCarpeta=e01092c2-7d66-11ea-871d-cb574c2473a4</v>
      </c>
      <c r="D553" s="99" t="s">
        <v>138</v>
      </c>
      <c r="E553" s="73" t="str">
        <f aca="false">IF(D553&lt;&gt;"",IF(AND(B553&lt;&gt;"",C553&lt;&gt;""),"","ERR"),"")</f>
        <v/>
      </c>
      <c r="F553" s="0"/>
      <c r="G553" s="16"/>
      <c r="H553" s="16"/>
      <c r="I553" s="16"/>
      <c r="J553" s="16"/>
      <c r="K553" s="16"/>
      <c r="L553" s="16"/>
      <c r="M553" s="16"/>
      <c r="N553" s="16"/>
      <c r="O553" s="16"/>
      <c r="P553" s="16"/>
      <c r="Q553" s="16"/>
      <c r="R553" s="16"/>
      <c r="S553" s="16"/>
      <c r="T553" s="16"/>
      <c r="U553" s="16"/>
      <c r="V553" s="16"/>
      <c r="W553" s="16"/>
      <c r="X553" s="16"/>
      <c r="Y553" s="16"/>
    </row>
    <row r="554" customFormat="false" ht="12" hidden="false" customHeight="true" outlineLevel="0" collapsed="false">
      <c r="B554" s="98" t="str">
        <f aca="false">IF( ISBLANK('03.Muestra'!$C11),"",'03.Muestra'!$C11)</f>
        <v>SCS-Registro de centros</v>
      </c>
      <c r="C554" s="98" t="str">
        <f aca="false">IF( ISBLANK('03.Muestra'!$E11),"",'03.Muestra'!$E11)</f>
        <v>https://www3.gobiernodecanarias.org/sanidad/scs/RegistroCentros/DoLoad</v>
      </c>
      <c r="D554" s="99" t="s">
        <v>138</v>
      </c>
      <c r="E554" s="73" t="str">
        <f aca="false">IF(D554&lt;&gt;"",IF(AND(B554&lt;&gt;"",C554&lt;&gt;""),"","ERR"),"")</f>
        <v/>
      </c>
      <c r="F554" s="0"/>
      <c r="G554" s="16"/>
      <c r="H554" s="16"/>
      <c r="I554" s="16"/>
      <c r="J554" s="16"/>
      <c r="K554" s="16"/>
      <c r="L554" s="16"/>
      <c r="M554" s="16"/>
      <c r="N554" s="16"/>
      <c r="O554" s="16"/>
      <c r="P554" s="16"/>
      <c r="Q554" s="16"/>
      <c r="R554" s="16"/>
      <c r="S554" s="16"/>
      <c r="T554" s="16"/>
      <c r="U554" s="16"/>
      <c r="V554" s="16"/>
      <c r="W554" s="16"/>
      <c r="X554" s="16"/>
      <c r="Y554" s="16"/>
    </row>
    <row r="555" customFormat="false" ht="12" hidden="false" customHeight="true" outlineLevel="0" collapsed="false">
      <c r="B555" s="98" t="str">
        <f aca="false">IF( ISBLANK('03.Muestra'!$C12),"",'03.Muestra'!$C12)</f>
        <v>MiAutoTestCovid</v>
      </c>
      <c r="C555" s="98" t="str">
        <f aca="false">IF( ISBLANK('03.Muestra'!$E12),"",'03.Muestra'!$E12)</f>
        <v>https://www3.gobiernodecanarias.org/sanidad/scs/Miautotestcovid/</v>
      </c>
      <c r="D555" s="99" t="s">
        <v>138</v>
      </c>
      <c r="E555" s="73" t="str">
        <f aca="false">IF(D555&lt;&gt;"",IF(AND(B555&lt;&gt;"",C555&lt;&gt;""),"","ERR"),"")</f>
        <v/>
      </c>
      <c r="F555" s="0"/>
      <c r="G555" s="16"/>
      <c r="H555" s="16"/>
      <c r="I555" s="16"/>
      <c r="J555" s="16"/>
      <c r="K555" s="16"/>
      <c r="L555" s="16"/>
      <c r="M555" s="16"/>
      <c r="N555" s="16"/>
      <c r="O555" s="16"/>
      <c r="P555" s="16"/>
      <c r="Q555" s="16"/>
      <c r="R555" s="16"/>
      <c r="S555" s="16"/>
      <c r="T555" s="16"/>
      <c r="U555" s="16"/>
      <c r="V555" s="16"/>
      <c r="W555" s="16"/>
      <c r="X555" s="16"/>
      <c r="Y555" s="16"/>
    </row>
    <row r="556" customFormat="false" ht="12" hidden="false" customHeight="true" outlineLevel="0" collapsed="false">
      <c r="B556" s="98" t="str">
        <f aca="false">IF( ISBLANK('03.Muestra'!$C13),"",'03.Muestra'!$C13)</f>
        <v>Informes epidemiológicos</v>
      </c>
      <c r="C556" s="98" t="str">
        <f aca="false">IF( ISBLANK('03.Muestra'!$E13),"",'03.Muestra'!$E13)</f>
        <v>https://www3.gobiernodecanarias.org/sanidad/scs/contenidoGenerico.jsp?idDocument=83670f95-f738-11ea-8b38-0997195c2925&amp;idCarpeta=e01092c2-7d66-11ea-871d-cb574c2473a4</v>
      </c>
      <c r="D556" s="99" t="s">
        <v>138</v>
      </c>
      <c r="E556" s="73" t="str">
        <f aca="false">IF(D556&lt;&gt;"",IF(AND(B556&lt;&gt;"",C556&lt;&gt;""),"","ERR"),"")</f>
        <v/>
      </c>
      <c r="F556" s="0"/>
      <c r="G556" s="16"/>
      <c r="H556" s="16"/>
      <c r="I556" s="16"/>
      <c r="J556" s="16"/>
      <c r="K556" s="16"/>
      <c r="L556" s="16"/>
      <c r="M556" s="16"/>
      <c r="N556" s="16"/>
      <c r="O556" s="16"/>
      <c r="P556" s="16"/>
      <c r="Q556" s="16"/>
      <c r="R556" s="16"/>
      <c r="S556" s="16"/>
      <c r="T556" s="16"/>
      <c r="U556" s="16"/>
      <c r="V556" s="16"/>
      <c r="W556" s="16"/>
      <c r="X556" s="16"/>
      <c r="Y556" s="16"/>
    </row>
    <row r="557" customFormat="false" ht="12" hidden="false" customHeight="true" outlineLevel="0" collapsed="false">
      <c r="B557" s="98" t="str">
        <f aca="false">IF( ISBLANK('03.Muestra'!$C14),"",'03.Muestra'!$C14)</f>
        <v>Mapa Sanitario</v>
      </c>
      <c r="C557" s="98" t="str">
        <f aca="false">IF( ISBLANK('03.Muestra'!$E14),"",'03.Muestra'!$E14)</f>
        <v>https://www3.gobiernodecanarias.org/sanidad/scs/mapa.jsp?idDocument=f1272534-b1e0-11e0-8086-e35e241032d3&amp;idCarpeta=75cf3520-ab2b-11dd-970d-d73a0633ac17</v>
      </c>
      <c r="D557" s="99" t="s">
        <v>138</v>
      </c>
      <c r="E557" s="73" t="str">
        <f aca="false">IF(D557&lt;&gt;"",IF(AND(B557&lt;&gt;"",C557&lt;&gt;""),"","ERR"),"")</f>
        <v/>
      </c>
      <c r="F557" s="16"/>
      <c r="G557" s="16"/>
      <c r="H557" s="16"/>
      <c r="I557" s="16"/>
      <c r="J557" s="16"/>
      <c r="K557" s="16"/>
      <c r="L557" s="16"/>
      <c r="M557" s="16"/>
      <c r="N557" s="16"/>
      <c r="O557" s="16"/>
      <c r="P557" s="16"/>
      <c r="Q557" s="16"/>
      <c r="R557" s="16"/>
      <c r="S557" s="16"/>
      <c r="T557" s="16"/>
      <c r="U557" s="16"/>
      <c r="V557" s="16"/>
      <c r="W557" s="16"/>
      <c r="X557" s="16"/>
      <c r="Y557" s="16"/>
    </row>
    <row r="558" customFormat="false" ht="12" hidden="false" customHeight="true" outlineLevel="0" collapsed="false">
      <c r="B558" s="98" t="str">
        <f aca="false">IF( ISBLANK('03.Muestra'!$C15),"",'03.Muestra'!$C15)</f>
        <v>gaptfformacion</v>
      </c>
      <c r="C558" s="98" t="str">
        <f aca="false">IF( ISBLANK('03.Muestra'!$E15),"",'03.Muestra'!$E15)</f>
        <v>https://www3.gobiernodecanarias.org/scs/gaptfformacion/</v>
      </c>
      <c r="D558" s="99" t="s">
        <v>138</v>
      </c>
      <c r="E558" s="73" t="str">
        <f aca="false">IF(D558&lt;&gt;"",IF(AND(B558&lt;&gt;"",C558&lt;&gt;""),"","ERR"),"")</f>
        <v/>
      </c>
      <c r="F558" s="16"/>
      <c r="G558" s="16"/>
      <c r="H558" s="16"/>
      <c r="I558" s="16"/>
      <c r="J558" s="16"/>
      <c r="K558" s="16"/>
      <c r="L558" s="16"/>
      <c r="M558" s="16"/>
      <c r="N558" s="16"/>
      <c r="O558" s="16"/>
      <c r="P558" s="16"/>
      <c r="Q558" s="16"/>
      <c r="R558" s="16"/>
      <c r="S558" s="16"/>
      <c r="T558" s="16"/>
      <c r="U558" s="16"/>
      <c r="V558" s="16"/>
      <c r="W558" s="16"/>
      <c r="X558" s="16"/>
      <c r="Y558" s="16"/>
    </row>
    <row r="559" customFormat="false" ht="12" hidden="false" customHeight="true" outlineLevel="0" collapsed="false">
      <c r="B559" s="98" t="str">
        <f aca="false">IF( ISBLANK('03.Muestra'!$C16),"",'03.Muestra'!$C16)</f>
        <v>Tarjeta Sanitaria</v>
      </c>
      <c r="C559" s="98" t="str">
        <f aca="false">IF( ISBLANK('03.Muestra'!$E16),"",'03.Muestra'!$E16)</f>
        <v>https://www3.gobiernodecanarias.org/sanidad/scs/contenidoGenerico.jsp?idDocument=9090ca1f-a9bb-11de-ae50-15aa3b9230b7&amp;idCarpeta=ae273cd1-b385-11e9-82f7-8d5cff9227e6</v>
      </c>
      <c r="D559" s="99" t="s">
        <v>138</v>
      </c>
      <c r="E559" s="73" t="str">
        <f aca="false">IF(D559&lt;&gt;"",IF(AND(B559&lt;&gt;"",C559&lt;&gt;""),"","ERR"),"")</f>
        <v/>
      </c>
      <c r="F559" s="16"/>
      <c r="G559" s="16"/>
      <c r="H559" s="16"/>
      <c r="I559" s="16"/>
      <c r="J559" s="16"/>
      <c r="K559" s="16"/>
      <c r="L559" s="16"/>
      <c r="M559" s="16"/>
      <c r="N559" s="16"/>
      <c r="O559" s="16"/>
      <c r="P559" s="16"/>
      <c r="Q559" s="16"/>
      <c r="R559" s="16"/>
      <c r="S559" s="16"/>
      <c r="T559" s="16"/>
      <c r="U559" s="16"/>
      <c r="V559" s="16"/>
      <c r="W559" s="16"/>
      <c r="X559" s="16"/>
      <c r="Y559" s="16"/>
    </row>
    <row r="560" customFormat="false" ht="12" hidden="false" customHeight="true" outlineLevel="0" collapsed="false">
      <c r="B560" s="98" t="str">
        <f aca="false">IF( ISBLANK('03.Muestra'!$C17),"",'03.Muestra'!$C17)</f>
        <v>Mapa Playas</v>
      </c>
      <c r="C560" s="98" t="str">
        <f aca="false">IF( ISBLANK('03.Muestra'!$E17),"",'03.Muestra'!$E17)</f>
        <v>https://www3.gobiernodecanarias.org/sanidad/scs/mapa.jsp?idDocument=0200b78a-a2fa-11e0-9610-f1717f4d08a3&amp;idCarpeta=75cf3520-ab2b-11dd-970d-d73a0633ac17</v>
      </c>
      <c r="D560" s="99" t="s">
        <v>138</v>
      </c>
      <c r="E560" s="73" t="str">
        <f aca="false">IF(D560&lt;&gt;"",IF(AND(B560&lt;&gt;"",C560&lt;&gt;""),"","ERR"),"")</f>
        <v/>
      </c>
      <c r="F560" s="16"/>
      <c r="G560" s="16"/>
      <c r="H560" s="16"/>
      <c r="I560" s="16"/>
      <c r="J560" s="16"/>
      <c r="K560" s="16"/>
      <c r="L560" s="16"/>
      <c r="M560" s="16"/>
      <c r="N560" s="16"/>
      <c r="O560" s="16"/>
      <c r="P560" s="16"/>
      <c r="Q560" s="16"/>
      <c r="R560" s="16"/>
      <c r="S560" s="16"/>
      <c r="T560" s="16"/>
      <c r="U560" s="16"/>
      <c r="V560" s="16"/>
      <c r="W560" s="16"/>
      <c r="X560" s="16"/>
      <c r="Y560" s="16"/>
    </row>
    <row r="561" customFormat="false" ht="12" hidden="false" customHeight="true" outlineLevel="0" collapsed="false">
      <c r="B561" s="98" t="str">
        <f aca="false">IF( ISBLANK('03.Muestra'!$C18),"",'03.Muestra'!$C18)</f>
        <v/>
      </c>
      <c r="C561" s="98" t="str">
        <f aca="false">IF( ISBLANK('03.Muestra'!$E18),"",'03.Muestra'!$E18)</f>
        <v/>
      </c>
      <c r="D561" s="99" t="str">
        <f aca="false">IF(AND(B561&lt;&gt;"",C561&lt;&gt;""),"N/T","")</f>
        <v/>
      </c>
      <c r="E561" s="73" t="str">
        <f aca="false">IF(D561&lt;&gt;"",IF(AND(B561&lt;&gt;"",C561&lt;&gt;""),"","ERR"),"")</f>
        <v/>
      </c>
      <c r="F561" s="16"/>
      <c r="G561" s="16"/>
      <c r="H561" s="16"/>
      <c r="I561" s="16"/>
      <c r="J561" s="16"/>
      <c r="K561" s="16"/>
      <c r="L561" s="16"/>
      <c r="M561" s="16"/>
      <c r="N561" s="16"/>
      <c r="O561" s="16"/>
      <c r="P561" s="16"/>
      <c r="Q561" s="16"/>
      <c r="R561" s="16"/>
      <c r="S561" s="16"/>
      <c r="T561" s="16"/>
      <c r="U561" s="16"/>
      <c r="V561" s="16"/>
      <c r="W561" s="16"/>
      <c r="X561" s="16"/>
      <c r="Y561" s="16"/>
    </row>
    <row r="562" customFormat="false" ht="12" hidden="false" customHeight="true" outlineLevel="0" collapsed="false">
      <c r="B562" s="98" t="str">
        <f aca="false">IF( ISBLANK('03.Muestra'!$C19),"",'03.Muestra'!$C19)</f>
        <v/>
      </c>
      <c r="C562" s="98" t="str">
        <f aca="false">IF( ISBLANK('03.Muestra'!$E19),"",'03.Muestra'!$E19)</f>
        <v/>
      </c>
      <c r="D562" s="99" t="str">
        <f aca="false">IF(AND(B562&lt;&gt;"",C562&lt;&gt;""),"N/T","")</f>
        <v/>
      </c>
      <c r="E562" s="73" t="str">
        <f aca="false">IF(D562&lt;&gt;"",IF(AND(B562&lt;&gt;"",C562&lt;&gt;""),"","ERR"),"")</f>
        <v/>
      </c>
      <c r="F562" s="16"/>
      <c r="G562" s="16"/>
      <c r="H562" s="16"/>
      <c r="I562" s="16"/>
      <c r="J562" s="16"/>
      <c r="K562" s="16"/>
      <c r="L562" s="16"/>
      <c r="M562" s="16"/>
      <c r="N562" s="16"/>
      <c r="O562" s="16"/>
      <c r="P562" s="16"/>
      <c r="Q562" s="16"/>
      <c r="R562" s="16"/>
      <c r="S562" s="16"/>
      <c r="T562" s="16"/>
      <c r="U562" s="16"/>
      <c r="V562" s="16"/>
      <c r="W562" s="16"/>
      <c r="X562" s="16"/>
      <c r="Y562" s="16"/>
    </row>
    <row r="563" customFormat="false" ht="12" hidden="false" customHeight="true" outlineLevel="0" collapsed="false">
      <c r="B563" s="98" t="str">
        <f aca="false">IF( ISBLANK('03.Muestra'!$C20),"",'03.Muestra'!$C20)</f>
        <v/>
      </c>
      <c r="C563" s="98" t="str">
        <f aca="false">IF( ISBLANK('03.Muestra'!$E20),"",'03.Muestra'!$E20)</f>
        <v/>
      </c>
      <c r="D563" s="99" t="str">
        <f aca="false">IF(AND(B563&lt;&gt;"",C563&lt;&gt;""),"N/T","")</f>
        <v/>
      </c>
      <c r="E563" s="73" t="str">
        <f aca="false">IF(D563&lt;&gt;"",IF(AND(B563&lt;&gt;"",C563&lt;&gt;""),"","ERR"),"")</f>
        <v/>
      </c>
      <c r="F563" s="16"/>
      <c r="G563" s="16"/>
      <c r="H563" s="16"/>
      <c r="I563" s="16"/>
      <c r="J563" s="16"/>
      <c r="K563" s="16"/>
      <c r="L563" s="16"/>
      <c r="M563" s="0"/>
      <c r="N563" s="0"/>
      <c r="O563" s="0"/>
      <c r="P563" s="0"/>
      <c r="Q563" s="16"/>
      <c r="R563" s="16"/>
      <c r="S563" s="16"/>
      <c r="T563" s="16"/>
      <c r="U563" s="16"/>
      <c r="V563" s="16"/>
      <c r="W563" s="16"/>
      <c r="X563" s="16"/>
      <c r="Y563" s="16"/>
    </row>
    <row r="564" customFormat="false" ht="12" hidden="false" customHeight="true" outlineLevel="0" collapsed="false">
      <c r="B564" s="98" t="str">
        <f aca="false">IF( ISBLANK('03.Muestra'!$C21),"",'03.Muestra'!$C21)</f>
        <v/>
      </c>
      <c r="C564" s="98" t="str">
        <f aca="false">IF( ISBLANK('03.Muestra'!$E21),"",'03.Muestra'!$E21)</f>
        <v/>
      </c>
      <c r="D564" s="99" t="str">
        <f aca="false">IF(AND(B564&lt;&gt;"",C564&lt;&gt;""),"N/T","")</f>
        <v/>
      </c>
      <c r="E564" s="73" t="str">
        <f aca="false">IF(D564&lt;&gt;"",IF(AND(B564&lt;&gt;"",C564&lt;&gt;""),"","ERR"),"")</f>
        <v/>
      </c>
      <c r="F564" s="16"/>
      <c r="G564" s="16"/>
      <c r="H564" s="16"/>
      <c r="I564" s="16"/>
      <c r="J564" s="16"/>
      <c r="K564" s="16"/>
      <c r="L564" s="16"/>
      <c r="M564" s="0"/>
      <c r="N564" s="0"/>
      <c r="O564" s="0"/>
      <c r="P564" s="0"/>
      <c r="Q564" s="16"/>
      <c r="R564" s="16"/>
      <c r="S564" s="16"/>
      <c r="T564" s="16"/>
      <c r="U564" s="16"/>
      <c r="V564" s="16"/>
      <c r="W564" s="16"/>
      <c r="X564" s="16"/>
      <c r="Y564" s="16"/>
    </row>
    <row r="565" customFormat="false" ht="12" hidden="false" customHeight="true" outlineLevel="0" collapsed="false">
      <c r="B565" s="98" t="str">
        <f aca="false">IF( ISBLANK('03.Muestra'!$C22),"",'03.Muestra'!$C22)</f>
        <v/>
      </c>
      <c r="C565" s="98" t="str">
        <f aca="false">IF( ISBLANK('03.Muestra'!$E22),"",'03.Muestra'!$E22)</f>
        <v/>
      </c>
      <c r="D565" s="99" t="str">
        <f aca="false">IF(AND(B565&lt;&gt;"",C565&lt;&gt;""),"N/T","")</f>
        <v/>
      </c>
      <c r="E565" s="73" t="str">
        <f aca="false">IF(D565&lt;&gt;"",IF(AND(B565&lt;&gt;"",C565&lt;&gt;""),"","ERR"),"")</f>
        <v/>
      </c>
      <c r="F565" s="16"/>
      <c r="G565" s="16"/>
      <c r="H565" s="16"/>
      <c r="I565" s="16"/>
      <c r="J565" s="16"/>
      <c r="K565" s="16"/>
      <c r="L565" s="16"/>
      <c r="M565" s="0"/>
      <c r="N565" s="0"/>
      <c r="O565" s="0"/>
      <c r="P565" s="0"/>
      <c r="Q565" s="16"/>
      <c r="R565" s="16"/>
      <c r="S565" s="16"/>
      <c r="T565" s="16"/>
      <c r="U565" s="16"/>
      <c r="V565" s="16"/>
      <c r="W565" s="16"/>
      <c r="X565" s="16"/>
      <c r="Y565" s="16"/>
    </row>
    <row r="566" customFormat="false" ht="12" hidden="false" customHeight="true" outlineLevel="0" collapsed="false">
      <c r="B566" s="98" t="str">
        <f aca="false">IF( ISBLANK('03.Muestra'!$C23),"",'03.Muestra'!$C23)</f>
        <v/>
      </c>
      <c r="C566" s="98" t="str">
        <f aca="false">IF( ISBLANK('03.Muestra'!$E23),"",'03.Muestra'!$E23)</f>
        <v/>
      </c>
      <c r="D566" s="99" t="str">
        <f aca="false">IF(AND(B566&lt;&gt;"",C566&lt;&gt;""),"N/T","")</f>
        <v/>
      </c>
      <c r="E566" s="73" t="str">
        <f aca="false">IF(D566&lt;&gt;"",IF(AND(B566&lt;&gt;"",C566&lt;&gt;""),"","ERR"),"")</f>
        <v/>
      </c>
      <c r="F566" s="16"/>
      <c r="G566" s="16"/>
      <c r="H566" s="16"/>
      <c r="I566" s="16"/>
      <c r="J566" s="16"/>
      <c r="K566" s="16"/>
      <c r="L566" s="16"/>
      <c r="M566" s="0"/>
      <c r="N566" s="0"/>
      <c r="O566" s="0"/>
      <c r="P566" s="0"/>
      <c r="Q566" s="16"/>
      <c r="R566" s="16"/>
      <c r="S566" s="16"/>
      <c r="T566" s="16"/>
      <c r="U566" s="16"/>
      <c r="V566" s="16"/>
      <c r="W566" s="16"/>
      <c r="X566" s="16"/>
      <c r="Y566" s="16"/>
    </row>
    <row r="567" customFormat="false" ht="12" hidden="false" customHeight="true" outlineLevel="0" collapsed="false">
      <c r="B567" s="98" t="str">
        <f aca="false">IF( ISBLANK('03.Muestra'!$C24),"",'03.Muestra'!$C24)</f>
        <v/>
      </c>
      <c r="C567" s="98" t="str">
        <f aca="false">IF( ISBLANK('03.Muestra'!$E24),"",'03.Muestra'!$E24)</f>
        <v/>
      </c>
      <c r="D567" s="99" t="str">
        <f aca="false">IF(AND(B567&lt;&gt;"",C567&lt;&gt;""),"N/T","")</f>
        <v/>
      </c>
      <c r="E567" s="73" t="str">
        <f aca="false">IF(D567&lt;&gt;"",IF(AND(B567&lt;&gt;"",C567&lt;&gt;""),"","ERR"),"")</f>
        <v/>
      </c>
      <c r="F567" s="16"/>
      <c r="G567" s="16"/>
      <c r="H567" s="16"/>
      <c r="I567" s="16"/>
      <c r="J567" s="16"/>
      <c r="K567" s="16"/>
      <c r="L567" s="16"/>
      <c r="M567" s="0"/>
      <c r="N567" s="0"/>
      <c r="O567" s="0"/>
      <c r="P567" s="0"/>
      <c r="Q567" s="16"/>
      <c r="R567" s="16"/>
      <c r="S567" s="16"/>
      <c r="T567" s="16"/>
      <c r="U567" s="16"/>
      <c r="V567" s="16"/>
      <c r="W567" s="16"/>
      <c r="X567" s="16"/>
      <c r="Y567" s="16"/>
    </row>
    <row r="568" customFormat="false" ht="12" hidden="false" customHeight="true" outlineLevel="0" collapsed="false">
      <c r="B568" s="98" t="str">
        <f aca="false">IF( ISBLANK('03.Muestra'!$C25),"",'03.Muestra'!$C25)</f>
        <v/>
      </c>
      <c r="C568" s="98" t="str">
        <f aca="false">IF( ISBLANK('03.Muestra'!$E25),"",'03.Muestra'!$E25)</f>
        <v/>
      </c>
      <c r="D568" s="99" t="str">
        <f aca="false">IF(AND(B568&lt;&gt;"",C568&lt;&gt;""),"N/T","")</f>
        <v/>
      </c>
      <c r="E568" s="73" t="str">
        <f aca="false">IF(D568&lt;&gt;"",IF(AND(B568&lt;&gt;"",C568&lt;&gt;""),"","ERR"),"")</f>
        <v/>
      </c>
      <c r="F568" s="16"/>
      <c r="G568" s="16"/>
      <c r="H568" s="16"/>
      <c r="I568" s="16"/>
      <c r="J568" s="16"/>
      <c r="K568" s="16"/>
      <c r="L568" s="16"/>
      <c r="M568" s="0"/>
      <c r="N568" s="0"/>
      <c r="O568" s="0"/>
      <c r="P568" s="0"/>
      <c r="Q568" s="16"/>
      <c r="R568" s="16"/>
      <c r="S568" s="16"/>
      <c r="T568" s="16"/>
      <c r="U568" s="16"/>
      <c r="V568" s="16"/>
      <c r="W568" s="16"/>
      <c r="X568" s="16"/>
      <c r="Y568" s="16"/>
    </row>
    <row r="569" customFormat="false" ht="12" hidden="false" customHeight="true" outlineLevel="0" collapsed="false">
      <c r="B569" s="98" t="str">
        <f aca="false">IF( ISBLANK('03.Muestra'!$C26),"",'03.Muestra'!$C26)</f>
        <v/>
      </c>
      <c r="C569" s="98" t="str">
        <f aca="false">IF( ISBLANK('03.Muestra'!$E26),"",'03.Muestra'!$E26)</f>
        <v/>
      </c>
      <c r="D569" s="99" t="str">
        <f aca="false">IF(AND(B569&lt;&gt;"",C569&lt;&gt;""),"N/T","")</f>
        <v/>
      </c>
      <c r="E569" s="73" t="str">
        <f aca="false">IF(D569&lt;&gt;"",IF(AND(B569&lt;&gt;"",C569&lt;&gt;""),"","ERR"),"")</f>
        <v/>
      </c>
      <c r="F569" s="16"/>
      <c r="G569" s="16"/>
      <c r="H569" s="16"/>
      <c r="I569" s="16"/>
      <c r="J569" s="16"/>
      <c r="K569" s="16"/>
      <c r="L569" s="16"/>
      <c r="M569" s="0"/>
      <c r="N569" s="0"/>
      <c r="O569" s="0"/>
      <c r="P569" s="0"/>
      <c r="Q569" s="16"/>
      <c r="R569" s="16"/>
      <c r="S569" s="16"/>
      <c r="T569" s="16"/>
      <c r="U569" s="16"/>
      <c r="V569" s="16"/>
      <c r="W569" s="16"/>
      <c r="X569" s="16"/>
      <c r="Y569" s="16"/>
    </row>
    <row r="570" customFormat="false" ht="12" hidden="false" customHeight="true" outlineLevel="0" collapsed="false">
      <c r="B570" s="98" t="str">
        <f aca="false">IF( ISBLANK('03.Muestra'!$C27),"",'03.Muestra'!$C27)</f>
        <v/>
      </c>
      <c r="C570" s="98" t="str">
        <f aca="false">IF( ISBLANK('03.Muestra'!$E27),"",'03.Muestra'!$E27)</f>
        <v/>
      </c>
      <c r="D570" s="99" t="str">
        <f aca="false">IF(AND(B570&lt;&gt;"",C570&lt;&gt;""),"N/T","")</f>
        <v/>
      </c>
      <c r="E570" s="73" t="str">
        <f aca="false">IF(D570&lt;&gt;"",IF(AND(B570&lt;&gt;"",C570&lt;&gt;""),"","ERR"),"")</f>
        <v/>
      </c>
      <c r="F570" s="16"/>
      <c r="G570" s="16"/>
      <c r="H570" s="16"/>
      <c r="I570" s="16"/>
      <c r="J570" s="16"/>
      <c r="K570" s="16"/>
      <c r="L570" s="16"/>
      <c r="M570" s="0"/>
      <c r="N570" s="0"/>
      <c r="O570" s="0"/>
      <c r="P570" s="0"/>
      <c r="Q570" s="16"/>
      <c r="R570" s="16"/>
      <c r="S570" s="16"/>
      <c r="T570" s="16"/>
      <c r="U570" s="16"/>
      <c r="V570" s="16"/>
      <c r="W570" s="16"/>
      <c r="X570" s="16"/>
      <c r="Y570" s="16"/>
    </row>
    <row r="571" customFormat="false" ht="12" hidden="false" customHeight="true" outlineLevel="0" collapsed="false">
      <c r="B571" s="98" t="str">
        <f aca="false">IF( ISBLANK('03.Muestra'!$C28),"",'03.Muestra'!$C28)</f>
        <v/>
      </c>
      <c r="C571" s="98" t="str">
        <f aca="false">IF( ISBLANK('03.Muestra'!$E28),"",'03.Muestra'!$E28)</f>
        <v/>
      </c>
      <c r="D571" s="99" t="str">
        <f aca="false">IF(AND(B571&lt;&gt;"",C571&lt;&gt;""),"N/T","")</f>
        <v/>
      </c>
      <c r="E571" s="73" t="str">
        <f aca="false">IF(D571&lt;&gt;"",IF(AND(B571&lt;&gt;"",C571&lt;&gt;""),"","ERR"),"")</f>
        <v/>
      </c>
      <c r="F571" s="16"/>
      <c r="G571" s="16"/>
      <c r="H571" s="16"/>
      <c r="I571" s="16"/>
      <c r="J571" s="16"/>
      <c r="K571" s="16"/>
      <c r="L571" s="16"/>
      <c r="M571" s="0"/>
      <c r="N571" s="0"/>
      <c r="O571" s="0"/>
      <c r="P571" s="0"/>
      <c r="Q571" s="16"/>
      <c r="R571" s="16"/>
      <c r="S571" s="16"/>
      <c r="T571" s="16"/>
      <c r="U571" s="16"/>
      <c r="V571" s="16"/>
      <c r="W571" s="16"/>
      <c r="X571" s="16"/>
      <c r="Y571" s="16"/>
    </row>
    <row r="572" customFormat="false" ht="12" hidden="false" customHeight="true" outlineLevel="0" collapsed="false">
      <c r="B572" s="98" t="str">
        <f aca="false">IF( ISBLANK('03.Muestra'!$C29),"",'03.Muestra'!$C29)</f>
        <v/>
      </c>
      <c r="C572" s="98" t="str">
        <f aca="false">IF( ISBLANK('03.Muestra'!$E29),"",'03.Muestra'!$E29)</f>
        <v/>
      </c>
      <c r="D572" s="99" t="str">
        <f aca="false">IF(AND(B572&lt;&gt;"",C572&lt;&gt;""),"N/T","")</f>
        <v/>
      </c>
      <c r="E572" s="73" t="str">
        <f aca="false">IF(D572&lt;&gt;"",IF(AND(B572&lt;&gt;"",C572&lt;&gt;""),"","ERR"),"")</f>
        <v/>
      </c>
      <c r="F572" s="16"/>
      <c r="G572" s="16"/>
      <c r="H572" s="16"/>
      <c r="I572" s="16"/>
      <c r="J572" s="16"/>
      <c r="K572" s="16"/>
      <c r="L572" s="16"/>
      <c r="M572" s="0"/>
      <c r="N572" s="0"/>
      <c r="O572" s="0"/>
      <c r="P572" s="0"/>
      <c r="Q572" s="16"/>
      <c r="R572" s="16"/>
      <c r="S572" s="16"/>
      <c r="T572" s="16"/>
      <c r="U572" s="16"/>
      <c r="V572" s="16"/>
      <c r="W572" s="16"/>
      <c r="X572" s="16"/>
      <c r="Y572" s="16"/>
    </row>
    <row r="573" customFormat="false" ht="12" hidden="false" customHeight="true" outlineLevel="0" collapsed="false">
      <c r="B573" s="98" t="str">
        <f aca="false">IF( ISBLANK('03.Muestra'!$C30),"",'03.Muestra'!$C30)</f>
        <v/>
      </c>
      <c r="C573" s="98" t="str">
        <f aca="false">IF( ISBLANK('03.Muestra'!$E30),"",'03.Muestra'!$E30)</f>
        <v/>
      </c>
      <c r="D573" s="99" t="str">
        <f aca="false">IF(AND(B573&lt;&gt;"",C573&lt;&gt;""),"N/T","")</f>
        <v/>
      </c>
      <c r="E573" s="73" t="str">
        <f aca="false">IF(D573&lt;&gt;"",IF(AND(B573&lt;&gt;"",C573&lt;&gt;""),"","ERR"),"")</f>
        <v/>
      </c>
      <c r="F573" s="16"/>
      <c r="G573" s="16"/>
      <c r="H573" s="16"/>
      <c r="I573" s="16"/>
      <c r="J573" s="16"/>
      <c r="K573" s="16"/>
      <c r="L573" s="16"/>
      <c r="M573" s="0"/>
      <c r="N573" s="0"/>
      <c r="O573" s="0"/>
      <c r="P573" s="0"/>
      <c r="Q573" s="16"/>
      <c r="R573" s="16"/>
      <c r="S573" s="16"/>
      <c r="T573" s="16"/>
      <c r="U573" s="16"/>
      <c r="V573" s="16"/>
      <c r="W573" s="16"/>
      <c r="X573" s="16"/>
      <c r="Y573" s="16"/>
    </row>
    <row r="574" customFormat="false" ht="12" hidden="false" customHeight="true" outlineLevel="0" collapsed="false">
      <c r="B574" s="98" t="str">
        <f aca="false">IF( ISBLANK('03.Muestra'!$C31),"",'03.Muestra'!$C31)</f>
        <v/>
      </c>
      <c r="C574" s="98" t="str">
        <f aca="false">IF( ISBLANK('03.Muestra'!$E31),"",'03.Muestra'!$E31)</f>
        <v/>
      </c>
      <c r="D574" s="99" t="str">
        <f aca="false">IF(AND(B574&lt;&gt;"",C574&lt;&gt;""),"N/T","")</f>
        <v/>
      </c>
      <c r="E574" s="73" t="str">
        <f aca="false">IF(D574&lt;&gt;"",IF(AND(B574&lt;&gt;"",C574&lt;&gt;""),"","ERR"),"")</f>
        <v/>
      </c>
      <c r="F574" s="16"/>
      <c r="G574" s="16"/>
      <c r="H574" s="16"/>
      <c r="I574" s="16"/>
      <c r="J574" s="16"/>
      <c r="K574" s="16"/>
      <c r="L574" s="16"/>
      <c r="M574" s="16"/>
      <c r="N574" s="16"/>
      <c r="O574" s="16"/>
      <c r="P574" s="16"/>
      <c r="Q574" s="16"/>
      <c r="R574" s="16"/>
      <c r="S574" s="16"/>
      <c r="T574" s="16"/>
      <c r="U574" s="16"/>
      <c r="V574" s="16"/>
      <c r="W574" s="16"/>
      <c r="X574" s="16"/>
      <c r="Y574" s="16"/>
    </row>
    <row r="575" customFormat="false" ht="12" hidden="false" customHeight="true" outlineLevel="0" collapsed="false">
      <c r="B575" s="98" t="str">
        <f aca="false">IF( ISBLANK('03.Muestra'!$C32),"",'03.Muestra'!$C32)</f>
        <v/>
      </c>
      <c r="C575" s="98" t="str">
        <f aca="false">IF( ISBLANK('03.Muestra'!$E32),"",'03.Muestra'!$E32)</f>
        <v/>
      </c>
      <c r="D575" s="99" t="str">
        <f aca="false">IF(AND(B575&lt;&gt;"",C575&lt;&gt;""),"N/T","")</f>
        <v/>
      </c>
      <c r="E575" s="73" t="str">
        <f aca="false">IF(D575&lt;&gt;"",IF(AND(B575&lt;&gt;"",C575&lt;&gt;""),"","ERR"),"")</f>
        <v/>
      </c>
      <c r="F575" s="16"/>
      <c r="G575" s="16"/>
      <c r="H575" s="16"/>
      <c r="I575" s="16"/>
      <c r="J575" s="16"/>
      <c r="K575" s="16"/>
      <c r="L575" s="16"/>
      <c r="M575" s="16"/>
      <c r="N575" s="16"/>
      <c r="O575" s="16"/>
      <c r="P575" s="16"/>
      <c r="Q575" s="16"/>
      <c r="R575" s="16"/>
      <c r="S575" s="16"/>
      <c r="T575" s="16"/>
      <c r="U575" s="16"/>
      <c r="V575" s="16"/>
      <c r="W575" s="16"/>
      <c r="X575" s="16"/>
      <c r="Y575" s="16"/>
    </row>
    <row r="576" customFormat="false" ht="12" hidden="false" customHeight="true" outlineLevel="0" collapsed="false">
      <c r="B576" s="98" t="str">
        <f aca="false">IF( ISBLANK('03.Muestra'!$C33),"",'03.Muestra'!$C33)</f>
        <v/>
      </c>
      <c r="C576" s="98" t="str">
        <f aca="false">IF( ISBLANK('03.Muestra'!$E33),"",'03.Muestra'!$E33)</f>
        <v/>
      </c>
      <c r="D576" s="99" t="str">
        <f aca="false">IF(AND(B576&lt;&gt;"",C576&lt;&gt;""),"N/T","")</f>
        <v/>
      </c>
      <c r="E576" s="73" t="str">
        <f aca="false">IF(D576&lt;&gt;"",IF(AND(B576&lt;&gt;"",C576&lt;&gt;""),"","ERR"),"")</f>
        <v/>
      </c>
      <c r="F576" s="16"/>
      <c r="G576" s="16"/>
      <c r="H576" s="16"/>
      <c r="I576" s="16"/>
      <c r="J576" s="16"/>
      <c r="K576" s="16"/>
      <c r="L576" s="16"/>
      <c r="M576" s="16"/>
      <c r="N576" s="16"/>
      <c r="O576" s="16"/>
      <c r="P576" s="16"/>
      <c r="Q576" s="16"/>
      <c r="R576" s="16"/>
      <c r="S576" s="16"/>
      <c r="T576" s="16"/>
      <c r="U576" s="16"/>
      <c r="V576" s="16"/>
      <c r="W576" s="16"/>
      <c r="X576" s="16"/>
      <c r="Y576" s="16"/>
    </row>
    <row r="577" customFormat="false" ht="12" hidden="false" customHeight="true" outlineLevel="0" collapsed="false">
      <c r="B577" s="98" t="str">
        <f aca="false">IF( ISBLANK('03.Muestra'!$C34),"",'03.Muestra'!$C34)</f>
        <v/>
      </c>
      <c r="C577" s="98" t="str">
        <f aca="false">IF( ISBLANK('03.Muestra'!$E34),"",'03.Muestra'!$E34)</f>
        <v/>
      </c>
      <c r="D577" s="99" t="str">
        <f aca="false">IF(AND(B577&lt;&gt;"",C577&lt;&gt;""),"N/T","")</f>
        <v/>
      </c>
      <c r="E577" s="73" t="str">
        <f aca="false">IF(D577&lt;&gt;"",IF(AND(B577&lt;&gt;"",C577&lt;&gt;""),"","ERR"),"")</f>
        <v/>
      </c>
      <c r="F577" s="16"/>
      <c r="G577" s="16"/>
      <c r="H577" s="16"/>
      <c r="I577" s="16"/>
      <c r="J577" s="16"/>
      <c r="K577" s="16"/>
      <c r="L577" s="16"/>
      <c r="M577" s="16"/>
      <c r="N577" s="16"/>
      <c r="O577" s="16"/>
      <c r="P577" s="16"/>
      <c r="Q577" s="16"/>
      <c r="R577" s="16"/>
      <c r="S577" s="16"/>
      <c r="T577" s="16"/>
      <c r="U577" s="16"/>
      <c r="V577" s="16"/>
      <c r="W577" s="16"/>
      <c r="X577" s="16"/>
      <c r="Y577" s="16"/>
    </row>
    <row r="578" customFormat="false" ht="12" hidden="false" customHeight="true" outlineLevel="0" collapsed="false">
      <c r="B578" s="98" t="str">
        <f aca="false">IF( ISBLANK('03.Muestra'!$C35),"",'03.Muestra'!$C35)</f>
        <v/>
      </c>
      <c r="C578" s="98" t="str">
        <f aca="false">IF( ISBLANK('03.Muestra'!$E35),"",'03.Muestra'!$E35)</f>
        <v/>
      </c>
      <c r="D578" s="99" t="str">
        <f aca="false">IF(AND(B578&lt;&gt;"",C578&lt;&gt;""),"N/T","")</f>
        <v/>
      </c>
      <c r="E578" s="73" t="str">
        <f aca="false">IF(D578&lt;&gt;"",IF(AND(B578&lt;&gt;"",C578&lt;&gt;""),"","ERR"),"")</f>
        <v/>
      </c>
      <c r="F578" s="0"/>
      <c r="G578" s="16"/>
      <c r="H578" s="16"/>
      <c r="I578" s="16"/>
      <c r="J578" s="16"/>
      <c r="K578" s="16"/>
      <c r="L578" s="16"/>
      <c r="M578" s="16"/>
      <c r="N578" s="16"/>
      <c r="O578" s="16"/>
      <c r="P578" s="16"/>
      <c r="Q578" s="16"/>
      <c r="R578" s="16"/>
      <c r="S578" s="16"/>
      <c r="T578" s="16"/>
      <c r="U578" s="16"/>
      <c r="V578" s="16"/>
      <c r="W578" s="16"/>
      <c r="X578" s="16"/>
      <c r="Y578" s="16"/>
    </row>
    <row r="579" customFormat="false" ht="12" hidden="false" customHeight="true" outlineLevel="0" collapsed="false">
      <c r="B579" s="98" t="str">
        <f aca="false">IF( ISBLANK('03.Muestra'!$C36),"",'03.Muestra'!$C36)</f>
        <v/>
      </c>
      <c r="C579" s="98" t="str">
        <f aca="false">IF( ISBLANK('03.Muestra'!$E36),"",'03.Muestra'!$E36)</f>
        <v/>
      </c>
      <c r="D579" s="99" t="str">
        <f aca="false">IF(AND(B579&lt;&gt;"",C579&lt;&gt;""),"N/T","")</f>
        <v/>
      </c>
      <c r="E579" s="73" t="str">
        <f aca="false">IF(D579&lt;&gt;"",IF(AND(B579&lt;&gt;"",C579&lt;&gt;""),"","ERR"),"")</f>
        <v/>
      </c>
      <c r="F579" s="111"/>
      <c r="G579" s="16"/>
      <c r="H579" s="16"/>
      <c r="I579" s="16"/>
      <c r="J579" s="16"/>
      <c r="K579" s="16"/>
      <c r="L579" s="16"/>
      <c r="M579" s="16"/>
      <c r="N579" s="16"/>
      <c r="O579" s="16"/>
      <c r="P579" s="16"/>
      <c r="Q579" s="16"/>
      <c r="R579" s="16"/>
      <c r="S579" s="16"/>
      <c r="T579" s="16"/>
      <c r="U579" s="16"/>
      <c r="V579" s="16"/>
      <c r="W579" s="16"/>
      <c r="X579" s="16"/>
      <c r="Y579" s="16"/>
    </row>
    <row r="580" customFormat="false" ht="12" hidden="false" customHeight="true" outlineLevel="0" collapsed="false">
      <c r="B580" s="98" t="str">
        <f aca="false">IF( ISBLANK('03.Muestra'!$C37),"",'03.Muestra'!$C37)</f>
        <v/>
      </c>
      <c r="C580" s="98" t="str">
        <f aca="false">IF( ISBLANK('03.Muestra'!$E37),"",'03.Muestra'!$E37)</f>
        <v/>
      </c>
      <c r="D580" s="99" t="str">
        <f aca="false">IF(AND(B580&lt;&gt;"",C580&lt;&gt;""),"N/T","")</f>
        <v/>
      </c>
      <c r="E580" s="73" t="str">
        <f aca="false">IF(D580&lt;&gt;"",IF(AND(B580&lt;&gt;"",C580&lt;&gt;""),"","ERR"),"")</f>
        <v/>
      </c>
      <c r="F580" s="111"/>
      <c r="G580" s="16"/>
      <c r="H580" s="16"/>
      <c r="I580" s="16"/>
      <c r="J580" s="16"/>
      <c r="K580" s="16"/>
      <c r="L580" s="16"/>
      <c r="M580" s="16"/>
      <c r="N580" s="16"/>
      <c r="O580" s="16"/>
      <c r="P580" s="16"/>
      <c r="Q580" s="16"/>
      <c r="R580" s="16"/>
      <c r="S580" s="16"/>
      <c r="T580" s="16"/>
      <c r="U580" s="16"/>
      <c r="V580" s="16"/>
      <c r="W580" s="16"/>
      <c r="X580" s="16"/>
      <c r="Y580" s="16"/>
    </row>
    <row r="581" customFormat="false" ht="12" hidden="false" customHeight="true" outlineLevel="0" collapsed="false">
      <c r="B581" s="98" t="str">
        <f aca="false">IF( ISBLANK('03.Muestra'!$C38),"",'03.Muestra'!$C38)</f>
        <v/>
      </c>
      <c r="C581" s="98" t="str">
        <f aca="false">IF( ISBLANK('03.Muestra'!$E38),"",'03.Muestra'!$E38)</f>
        <v/>
      </c>
      <c r="D581" s="99" t="str">
        <f aca="false">IF(AND(B581&lt;&gt;"",C581&lt;&gt;""),"N/T","")</f>
        <v/>
      </c>
      <c r="E581" s="73" t="str">
        <f aca="false">IF(D581&lt;&gt;"",IF(AND(B581&lt;&gt;"",C581&lt;&gt;""),"","ERR"),"")</f>
        <v/>
      </c>
      <c r="F581" s="111"/>
      <c r="G581" s="16"/>
      <c r="H581" s="16"/>
      <c r="I581" s="16"/>
      <c r="J581" s="16"/>
      <c r="K581" s="16"/>
      <c r="L581" s="16"/>
      <c r="M581" s="16"/>
      <c r="N581" s="16"/>
      <c r="O581" s="16"/>
      <c r="P581" s="16"/>
      <c r="Q581" s="16"/>
      <c r="R581" s="16"/>
      <c r="S581" s="16"/>
      <c r="T581" s="16"/>
      <c r="U581" s="16"/>
      <c r="V581" s="16"/>
      <c r="W581" s="16"/>
      <c r="X581" s="16"/>
      <c r="Y581" s="16"/>
    </row>
    <row r="582" customFormat="false" ht="12" hidden="false" customHeight="true" outlineLevel="0" collapsed="false">
      <c r="B582" s="98" t="str">
        <f aca="false">IF( ISBLANK('03.Muestra'!$C39),"",'03.Muestra'!$C39)</f>
        <v/>
      </c>
      <c r="C582" s="98" t="str">
        <f aca="false">IF( ISBLANK('03.Muestra'!$E39),"",'03.Muestra'!$E39)</f>
        <v/>
      </c>
      <c r="D582" s="99" t="str">
        <f aca="false">IF(AND(B582&lt;&gt;"",C582&lt;&gt;""),"N/T","")</f>
        <v/>
      </c>
      <c r="E582" s="73" t="str">
        <f aca="false">IF(D582&lt;&gt;"",IF(AND(B582&lt;&gt;"",C582&lt;&gt;""),"","ERR"),"")</f>
        <v/>
      </c>
      <c r="F582" s="111"/>
      <c r="G582" s="16"/>
      <c r="H582" s="16"/>
      <c r="I582" s="16"/>
      <c r="J582" s="16"/>
      <c r="K582" s="16"/>
      <c r="L582" s="16"/>
      <c r="M582" s="16"/>
      <c r="N582" s="16"/>
      <c r="O582" s="16"/>
      <c r="P582" s="16"/>
      <c r="Q582" s="16"/>
      <c r="R582" s="16"/>
      <c r="S582" s="16"/>
      <c r="T582" s="16"/>
      <c r="U582" s="16"/>
      <c r="V582" s="16"/>
      <c r="W582" s="16"/>
      <c r="X582" s="16"/>
      <c r="Y582" s="16"/>
    </row>
    <row r="583" customFormat="false" ht="12" hidden="false" customHeight="true" outlineLevel="0" collapsed="false">
      <c r="B583" s="98" t="str">
        <f aca="false">IF( ISBLANK('03.Muestra'!$C40),"",'03.Muestra'!$C40)</f>
        <v/>
      </c>
      <c r="C583" s="98" t="str">
        <f aca="false">IF( ISBLANK('03.Muestra'!$E40),"",'03.Muestra'!$E40)</f>
        <v/>
      </c>
      <c r="D583" s="99" t="str">
        <f aca="false">IF(AND(B583&lt;&gt;"",C583&lt;&gt;""),"N/T","")</f>
        <v/>
      </c>
      <c r="E583" s="73" t="str">
        <f aca="false">IF(D583&lt;&gt;"",IF(AND(B583&lt;&gt;"",C583&lt;&gt;""),"","ERR"),"")</f>
        <v/>
      </c>
      <c r="F583" s="111"/>
      <c r="G583" s="16"/>
      <c r="H583" s="16"/>
      <c r="I583" s="16"/>
      <c r="J583" s="16"/>
      <c r="K583" s="16"/>
      <c r="L583" s="16"/>
      <c r="M583" s="16"/>
      <c r="N583" s="16"/>
      <c r="O583" s="16"/>
      <c r="P583" s="16"/>
      <c r="Q583" s="16"/>
      <c r="R583" s="16"/>
      <c r="S583" s="16"/>
      <c r="T583" s="16"/>
      <c r="U583" s="16"/>
      <c r="V583" s="16"/>
      <c r="W583" s="16"/>
      <c r="X583" s="16"/>
      <c r="Y583" s="16"/>
    </row>
    <row r="584" customFormat="false" ht="12" hidden="false" customHeight="true" outlineLevel="0" collapsed="false">
      <c r="B584" s="98" t="str">
        <f aca="false">IF( ISBLANK('03.Muestra'!$C41),"",'03.Muestra'!$C41)</f>
        <v/>
      </c>
      <c r="C584" s="98" t="str">
        <f aca="false">IF( ISBLANK('03.Muestra'!$E41),"",'03.Muestra'!$E41)</f>
        <v/>
      </c>
      <c r="D584" s="99" t="str">
        <f aca="false">IF(AND(B584&lt;&gt;"",C584&lt;&gt;""),"N/T","")</f>
        <v/>
      </c>
      <c r="E584" s="73" t="str">
        <f aca="false">IF(D584&lt;&gt;"",IF(AND(B584&lt;&gt;"",C584&lt;&gt;""),"","ERR"),"")</f>
        <v/>
      </c>
      <c r="F584" s="111"/>
      <c r="G584" s="16"/>
      <c r="H584" s="16"/>
      <c r="I584" s="16"/>
      <c r="J584" s="16"/>
      <c r="K584" s="16"/>
      <c r="L584" s="16"/>
      <c r="M584" s="16"/>
      <c r="N584" s="16"/>
      <c r="O584" s="16"/>
      <c r="P584" s="16"/>
      <c r="Q584" s="16"/>
      <c r="R584" s="16"/>
      <c r="S584" s="16"/>
      <c r="T584" s="16"/>
      <c r="U584" s="16"/>
      <c r="V584" s="16"/>
      <c r="W584" s="16"/>
      <c r="X584" s="16"/>
      <c r="Y584" s="16"/>
    </row>
    <row r="585" customFormat="false" ht="12" hidden="false" customHeight="true" outlineLevel="0" collapsed="false">
      <c r="B585" s="98" t="str">
        <f aca="false">IF( ISBLANK('03.Muestra'!$C42),"",'03.Muestra'!$C42)</f>
        <v/>
      </c>
      <c r="C585" s="98" t="str">
        <f aca="false">IF( ISBLANK('03.Muestra'!$E42),"",'03.Muestra'!$E42)</f>
        <v/>
      </c>
      <c r="D585" s="99" t="str">
        <f aca="false">IF(AND(B585&lt;&gt;"",C585&lt;&gt;""),"N/T","")</f>
        <v/>
      </c>
      <c r="E585" s="73" t="str">
        <f aca="false">IF(D585&lt;&gt;"",IF(AND(B585&lt;&gt;"",C585&lt;&gt;""),"","ERR"),"")</f>
        <v/>
      </c>
      <c r="F585" s="16"/>
      <c r="G585" s="16"/>
      <c r="H585" s="16"/>
      <c r="I585" s="16"/>
      <c r="J585" s="16"/>
      <c r="K585" s="16"/>
      <c r="L585" s="16"/>
      <c r="M585" s="16"/>
      <c r="N585" s="16"/>
      <c r="O585" s="16"/>
      <c r="P585" s="16"/>
      <c r="Q585" s="16"/>
      <c r="R585" s="16"/>
      <c r="S585" s="16"/>
      <c r="T585" s="16"/>
      <c r="U585" s="16"/>
      <c r="V585" s="16"/>
      <c r="W585" s="16"/>
      <c r="X585" s="16"/>
      <c r="Y585" s="16"/>
    </row>
    <row r="586" customFormat="false" ht="12" hidden="false" customHeight="true" outlineLevel="0" collapsed="false">
      <c r="B586" s="16"/>
      <c r="C586" s="16"/>
      <c r="D586" s="73"/>
      <c r="E586" s="16"/>
      <c r="F586" s="16"/>
      <c r="G586" s="16"/>
      <c r="H586" s="16"/>
      <c r="I586" s="16"/>
      <c r="J586" s="16"/>
      <c r="K586" s="16"/>
      <c r="L586" s="16"/>
      <c r="M586" s="16"/>
      <c r="N586" s="16"/>
      <c r="O586" s="16"/>
      <c r="P586" s="16"/>
      <c r="Q586" s="16"/>
      <c r="R586" s="16"/>
      <c r="S586" s="16"/>
      <c r="T586" s="16"/>
      <c r="U586" s="16"/>
      <c r="V586" s="16"/>
      <c r="W586" s="16"/>
      <c r="X586" s="16"/>
      <c r="Y586" s="16"/>
    </row>
    <row r="587" customFormat="false" ht="14" hidden="false" customHeight="true" outlineLevel="0" collapsed="false">
      <c r="B587" s="119"/>
      <c r="C587" s="16"/>
      <c r="D587" s="73"/>
      <c r="E587" s="16"/>
      <c r="F587" s="16"/>
      <c r="G587" s="16"/>
      <c r="H587" s="16"/>
      <c r="I587" s="16"/>
      <c r="J587" s="16"/>
      <c r="K587" s="16"/>
      <c r="L587" s="16"/>
      <c r="M587" s="16"/>
      <c r="N587" s="16"/>
      <c r="O587" s="16"/>
      <c r="P587" s="16"/>
      <c r="Q587" s="16"/>
      <c r="R587" s="16"/>
      <c r="S587" s="16"/>
      <c r="T587" s="16"/>
      <c r="U587" s="16"/>
      <c r="V587" s="16"/>
      <c r="W587" s="16"/>
      <c r="X587" s="16"/>
      <c r="Y587" s="16"/>
    </row>
    <row r="588" customFormat="false" ht="32.25" hidden="false" customHeight="true" outlineLevel="0" collapsed="false">
      <c r="B588" s="95" t="s">
        <v>137</v>
      </c>
      <c r="C588" s="96" t="s">
        <v>190</v>
      </c>
      <c r="D588" s="97" t="s">
        <v>147</v>
      </c>
      <c r="E588" s="110"/>
      <c r="F588" s="0"/>
      <c r="G588" s="0"/>
      <c r="H588" s="0"/>
      <c r="I588" s="0"/>
      <c r="J588" s="0"/>
      <c r="K588" s="16"/>
      <c r="L588" s="16"/>
      <c r="M588" s="16"/>
      <c r="N588" s="16"/>
      <c r="O588" s="16"/>
      <c r="P588" s="16"/>
      <c r="Q588" s="16"/>
      <c r="R588" s="16"/>
      <c r="S588" s="16"/>
      <c r="T588" s="16"/>
      <c r="U588" s="16"/>
      <c r="V588" s="16"/>
      <c r="W588" s="16"/>
      <c r="X588" s="16"/>
      <c r="Y588" s="16"/>
    </row>
    <row r="589" customFormat="false" ht="12" hidden="false" customHeight="true" outlineLevel="0" collapsed="false">
      <c r="B589" s="98" t="str">
        <f aca="false">IF( ISBLANK('03.Muestra'!$C8),"",'03.Muestra'!$C8)</f>
        <v>Servicio Canario de Salud</v>
      </c>
      <c r="C589" s="98" t="str">
        <f aca="false">IF( ISBLANK('03.Muestra'!$C8),"",'03.Muestra'!$E8)</f>
        <v>https://www3.gobiernodecanarias.org/sanidad/scs/</v>
      </c>
      <c r="D589" s="99" t="s">
        <v>141</v>
      </c>
      <c r="E589" s="73" t="str">
        <f aca="false">IF(D589&lt;&gt;"",IF(AND(B589&lt;&gt;"",C589&lt;&gt;""),"","ERR"),"")</f>
        <v/>
      </c>
      <c r="F589" s="100" t="str">
        <f aca="false" t="array" ref="F589:J589">TRANSPOSE('DATA - Oculta'!$U$9:$U$13)</f>
        <v>N/T</v>
      </c>
      <c r="G589" s="101" t="str">
        <v>N/D</v>
      </c>
      <c r="H589" s="102" t="str">
        <v>N/A</v>
      </c>
      <c r="I589" s="103" t="str">
        <v>Falla</v>
      </c>
      <c r="J589" s="104" t="str">
        <v>Pasa</v>
      </c>
      <c r="K589" s="105" t="s">
        <v>145</v>
      </c>
      <c r="L589" s="16"/>
      <c r="M589" s="16"/>
      <c r="N589" s="16"/>
      <c r="O589" s="16"/>
      <c r="P589" s="16"/>
      <c r="Q589" s="16"/>
      <c r="R589" s="16"/>
      <c r="S589" s="16"/>
      <c r="T589" s="16"/>
      <c r="U589" s="16"/>
      <c r="V589" s="16"/>
      <c r="W589" s="16"/>
      <c r="X589" s="16"/>
      <c r="Y589" s="16"/>
    </row>
    <row r="590" customFormat="false" ht="12" hidden="false" customHeight="true" outlineLevel="0" collapsed="false">
      <c r="B590" s="98" t="str">
        <f aca="false">IF( ISBLANK('03.Muestra'!$C9),"",'03.Muestra'!$C9)</f>
        <v>Profesionales</v>
      </c>
      <c r="C590" s="98" t="str">
        <f aca="false">IF( ISBLANK('03.Muestra'!$C9),"",'03.Muestra'!$E9)</f>
        <v>https://www3.gobiernodecanarias.org/sanidad/scs/tematica.jsp?idCarpeta=381a58ec-a15a-11e9-a502-d7333c007c29</v>
      </c>
      <c r="D590" s="99" t="s">
        <v>150</v>
      </c>
      <c r="E590" s="73" t="str">
        <f aca="false">IF(D590&lt;&gt;"",IF(AND(B590&lt;&gt;"",C590&lt;&gt;""),"","ERR"),"")</f>
        <v/>
      </c>
      <c r="F590" s="106" t="n">
        <f aca="true">COUNTIF($D589:INDIRECT("$D" &amp;  SUM(ROW()-1,'03.Muestra'!$D$45)-1),F589)</f>
        <v>0</v>
      </c>
      <c r="G590" s="106" t="n">
        <f aca="true">COUNTIF($D589:INDIRECT("$D" &amp;  SUM(ROW()-1,'03.Muestra'!$D$45)-1),G589)</f>
        <v>0</v>
      </c>
      <c r="H590" s="106" t="n">
        <f aca="true">COUNTIF($D589:INDIRECT("$D" &amp;  SUM(ROW()-1,'03.Muestra'!$D$45)-1),H589)</f>
        <v>4</v>
      </c>
      <c r="I590" s="106" t="n">
        <f aca="true">COUNTIF($D589:INDIRECT("$D" &amp;  SUM(ROW()-1,'03.Muestra'!$D$45)-1),I589)</f>
        <v>3</v>
      </c>
      <c r="J590" s="106" t="n">
        <f aca="true">COUNTIF($D589:INDIRECT("$D" &amp;  SUM(ROW()-1,'03.Muestra'!$D$45)-1),J589)</f>
        <v>3</v>
      </c>
      <c r="K590" s="106" t="n">
        <f aca="true">IF('03.Muestra'!$D$45=0,0,COUNTBLANK($D589:INDIRECT("$D" &amp;  SUM(ROW()-1,'03.Muestra'!$D$45)-1)))</f>
        <v>0</v>
      </c>
      <c r="L590" s="16"/>
      <c r="M590" s="16"/>
      <c r="N590" s="16"/>
      <c r="O590" s="16"/>
      <c r="P590" s="16"/>
      <c r="Q590" s="16"/>
      <c r="R590" s="16"/>
      <c r="S590" s="16"/>
      <c r="T590" s="16"/>
      <c r="U590" s="16"/>
      <c r="V590" s="16"/>
      <c r="W590" s="16"/>
      <c r="X590" s="16"/>
      <c r="Y590" s="16"/>
    </row>
    <row r="591" customFormat="false" ht="12" hidden="false" customHeight="true" outlineLevel="0" collapsed="false">
      <c r="B591" s="98" t="str">
        <f aca="false">IF( ISBLANK('03.Muestra'!$C10),"",'03.Muestra'!$C10)</f>
        <v>Vacunación frente Covid-19</v>
      </c>
      <c r="C591" s="98" t="str">
        <f aca="false">IF( ISBLANK('03.Muestra'!$C10),"",'03.Muestra'!$E10)</f>
        <v>https://www3.gobiernodecanarias.org/sanidad/scs/contenidoGenerico.jsp?idDocument=c6332147-5728-11eb-8a2c-c902a217e6a5&amp;idCarpeta=e01092c2-7d66-11ea-871d-cb574c2473a4</v>
      </c>
      <c r="D591" s="99" t="s">
        <v>150</v>
      </c>
      <c r="E591" s="73" t="str">
        <f aca="false">IF(D591&lt;&gt;"",IF(AND(B591&lt;&gt;"",C591&lt;&gt;""),"","ERR"),"")</f>
        <v/>
      </c>
      <c r="F591" s="0"/>
      <c r="G591" s="16"/>
      <c r="H591" s="16"/>
      <c r="I591" s="16"/>
      <c r="J591" s="16"/>
      <c r="K591" s="16"/>
      <c r="L591" s="16"/>
      <c r="M591" s="16"/>
      <c r="N591" s="16"/>
      <c r="O591" s="16"/>
      <c r="P591" s="16"/>
      <c r="Q591" s="16"/>
      <c r="R591" s="16"/>
      <c r="S591" s="16"/>
      <c r="T591" s="16"/>
      <c r="U591" s="16"/>
      <c r="V591" s="16"/>
      <c r="W591" s="16"/>
      <c r="X591" s="16"/>
      <c r="Y591" s="16"/>
    </row>
    <row r="592" customFormat="false" ht="12" hidden="false" customHeight="true" outlineLevel="0" collapsed="false">
      <c r="B592" s="98" t="str">
        <f aca="false">IF( ISBLANK('03.Muestra'!$C11),"",'03.Muestra'!$C11)</f>
        <v>SCS-Registro de centros</v>
      </c>
      <c r="C592" s="98" t="str">
        <f aca="false">IF( ISBLANK('03.Muestra'!$C11),"",'03.Muestra'!$E11)</f>
        <v>https://www3.gobiernodecanarias.org/sanidad/scs/RegistroCentros/DoLoad</v>
      </c>
      <c r="D592" s="99" t="s">
        <v>138</v>
      </c>
      <c r="E592" s="73" t="str">
        <f aca="false">IF(D592&lt;&gt;"",IF(AND(B592&lt;&gt;"",C592&lt;&gt;""),"","ERR"),"")</f>
        <v/>
      </c>
      <c r="F592" s="0"/>
      <c r="G592" s="16"/>
      <c r="H592" s="16"/>
      <c r="I592" s="16"/>
      <c r="J592" s="16"/>
      <c r="K592" s="16"/>
      <c r="L592" s="16"/>
      <c r="M592" s="16"/>
      <c r="N592" s="16"/>
      <c r="O592" s="16"/>
      <c r="P592" s="16"/>
      <c r="Q592" s="16"/>
      <c r="R592" s="16"/>
      <c r="S592" s="16"/>
      <c r="T592" s="16"/>
      <c r="U592" s="16"/>
      <c r="V592" s="16"/>
      <c r="W592" s="16"/>
      <c r="X592" s="16"/>
      <c r="Y592" s="16"/>
    </row>
    <row r="593" customFormat="false" ht="12" hidden="false" customHeight="true" outlineLevel="0" collapsed="false">
      <c r="B593" s="98" t="str">
        <f aca="false">IF( ISBLANK('03.Muestra'!$C12),"",'03.Muestra'!$C12)</f>
        <v>MiAutoTestCovid</v>
      </c>
      <c r="C593" s="98" t="str">
        <f aca="false">IF( ISBLANK('03.Muestra'!$C12),"",'03.Muestra'!$E12)</f>
        <v>https://www3.gobiernodecanarias.org/sanidad/scs/Miautotestcovid/</v>
      </c>
      <c r="D593" s="99" t="s">
        <v>150</v>
      </c>
      <c r="E593" s="73" t="str">
        <f aca="false">IF(D593&lt;&gt;"",IF(AND(B593&lt;&gt;"",C593&lt;&gt;""),"","ERR"),"")</f>
        <v/>
      </c>
      <c r="F593" s="0"/>
      <c r="G593" s="16"/>
      <c r="H593" s="16"/>
      <c r="I593" s="16"/>
      <c r="J593" s="16"/>
      <c r="K593" s="16"/>
      <c r="L593" s="16"/>
      <c r="M593" s="16"/>
      <c r="N593" s="16"/>
      <c r="O593" s="16"/>
      <c r="P593" s="16"/>
      <c r="Q593" s="16"/>
      <c r="R593" s="16"/>
      <c r="S593" s="16"/>
      <c r="T593" s="16"/>
      <c r="U593" s="16"/>
      <c r="V593" s="16"/>
      <c r="W593" s="16"/>
      <c r="X593" s="16"/>
      <c r="Y593" s="16"/>
    </row>
    <row r="594" customFormat="false" ht="12" hidden="false" customHeight="true" outlineLevel="0" collapsed="false">
      <c r="B594" s="98" t="str">
        <f aca="false">IF( ISBLANK('03.Muestra'!$C13),"",'03.Muestra'!$C13)</f>
        <v>Informes epidemiológicos</v>
      </c>
      <c r="C594" s="98" t="str">
        <f aca="false">IF( ISBLANK('03.Muestra'!$C13),"",'03.Muestra'!$E13)</f>
        <v>https://www3.gobiernodecanarias.org/sanidad/scs/contenidoGenerico.jsp?idDocument=83670f95-f738-11ea-8b38-0997195c2925&amp;idCarpeta=e01092c2-7d66-11ea-871d-cb574c2473a4</v>
      </c>
      <c r="D594" s="99" t="s">
        <v>141</v>
      </c>
      <c r="E594" s="73" t="str">
        <f aca="false">IF(D594&lt;&gt;"",IF(AND(B594&lt;&gt;"",C594&lt;&gt;""),"","ERR"),"")</f>
        <v/>
      </c>
      <c r="F594" s="0"/>
      <c r="G594" s="16"/>
      <c r="H594" s="16"/>
      <c r="I594" s="16"/>
      <c r="J594" s="16"/>
      <c r="K594" s="16"/>
      <c r="L594" s="16"/>
      <c r="M594" s="16"/>
      <c r="N594" s="16"/>
      <c r="O594" s="16"/>
      <c r="P594" s="16"/>
      <c r="Q594" s="16"/>
      <c r="R594" s="16"/>
      <c r="S594" s="16"/>
      <c r="T594" s="16"/>
      <c r="U594" s="16"/>
      <c r="V594" s="16"/>
      <c r="W594" s="16"/>
      <c r="X594" s="16"/>
      <c r="Y594" s="16"/>
    </row>
    <row r="595" customFormat="false" ht="12" hidden="false" customHeight="true" outlineLevel="0" collapsed="false">
      <c r="B595" s="98" t="str">
        <f aca="false">IF( ISBLANK('03.Muestra'!$C14),"",'03.Muestra'!$C14)</f>
        <v>Mapa Sanitario</v>
      </c>
      <c r="C595" s="98" t="str">
        <f aca="false">IF( ISBLANK('03.Muestra'!$C14),"",'03.Muestra'!$E14)</f>
        <v>https://www3.gobiernodecanarias.org/sanidad/scs/mapa.jsp?idDocument=f1272534-b1e0-11e0-8086-e35e241032d3&amp;idCarpeta=75cf3520-ab2b-11dd-970d-d73a0633ac17</v>
      </c>
      <c r="D595" s="99" t="s">
        <v>138</v>
      </c>
      <c r="E595" s="73" t="str">
        <f aca="false">IF(D595&lt;&gt;"",IF(AND(B595&lt;&gt;"",C595&lt;&gt;""),"","ERR"),"")</f>
        <v/>
      </c>
      <c r="F595" s="16"/>
      <c r="G595" s="16"/>
      <c r="H595" s="16"/>
      <c r="I595" s="16"/>
      <c r="J595" s="16"/>
      <c r="K595" s="16"/>
      <c r="L595" s="16"/>
      <c r="M595" s="16"/>
      <c r="N595" s="16"/>
      <c r="O595" s="16"/>
      <c r="P595" s="16"/>
      <c r="Q595" s="16"/>
      <c r="R595" s="16"/>
      <c r="S595" s="16"/>
      <c r="T595" s="16"/>
      <c r="U595" s="16"/>
      <c r="V595" s="16"/>
      <c r="W595" s="16"/>
      <c r="X595" s="16"/>
      <c r="Y595" s="16"/>
    </row>
    <row r="596" customFormat="false" ht="12" hidden="false" customHeight="true" outlineLevel="0" collapsed="false">
      <c r="B596" s="98" t="str">
        <f aca="false">IF( ISBLANK('03.Muestra'!$C15),"",'03.Muestra'!$C15)</f>
        <v>gaptfformacion</v>
      </c>
      <c r="C596" s="98" t="str">
        <f aca="false">IF( ISBLANK('03.Muestra'!$C15),"",'03.Muestra'!$E15)</f>
        <v>https://www3.gobiernodecanarias.org/scs/gaptfformacion/</v>
      </c>
      <c r="D596" s="99" t="s">
        <v>141</v>
      </c>
      <c r="E596" s="73" t="str">
        <f aca="false">IF(D596&lt;&gt;"",IF(AND(B596&lt;&gt;"",C596&lt;&gt;""),"","ERR"),"")</f>
        <v/>
      </c>
      <c r="F596" s="16"/>
      <c r="G596" s="16"/>
      <c r="H596" s="16"/>
      <c r="I596" s="16"/>
      <c r="J596" s="16"/>
      <c r="K596" s="16"/>
      <c r="L596" s="16"/>
      <c r="M596" s="16"/>
      <c r="N596" s="16"/>
      <c r="O596" s="16"/>
      <c r="P596" s="16"/>
      <c r="Q596" s="16"/>
      <c r="R596" s="16"/>
      <c r="S596" s="16"/>
      <c r="T596" s="16"/>
      <c r="U596" s="16"/>
      <c r="V596" s="16"/>
      <c r="W596" s="16"/>
      <c r="X596" s="16"/>
      <c r="Y596" s="16"/>
    </row>
    <row r="597" customFormat="false" ht="12" hidden="false" customHeight="true" outlineLevel="0" collapsed="false">
      <c r="B597" s="98" t="str">
        <f aca="false">IF( ISBLANK('03.Muestra'!$C16),"",'03.Muestra'!$C16)</f>
        <v>Tarjeta Sanitaria</v>
      </c>
      <c r="C597" s="98" t="str">
        <f aca="false">IF( ISBLANK('03.Muestra'!$C16),"",'03.Muestra'!$E16)</f>
        <v>https://www3.gobiernodecanarias.org/sanidad/scs/contenidoGenerico.jsp?idDocument=9090ca1f-a9bb-11de-ae50-15aa3b9230b7&amp;idCarpeta=ae273cd1-b385-11e9-82f7-8d5cff9227e6</v>
      </c>
      <c r="D597" s="99" t="s">
        <v>150</v>
      </c>
      <c r="E597" s="73" t="str">
        <f aca="false">IF(D597&lt;&gt;"",IF(AND(B597&lt;&gt;"",C597&lt;&gt;""),"","ERR"),"")</f>
        <v/>
      </c>
      <c r="F597" s="16"/>
      <c r="G597" s="16"/>
      <c r="H597" s="16"/>
      <c r="I597" s="16"/>
      <c r="J597" s="16"/>
      <c r="K597" s="16"/>
      <c r="L597" s="16"/>
      <c r="M597" s="16"/>
      <c r="N597" s="16"/>
      <c r="O597" s="16"/>
      <c r="P597" s="16"/>
      <c r="Q597" s="16"/>
      <c r="R597" s="16"/>
      <c r="S597" s="16"/>
      <c r="T597" s="16"/>
      <c r="U597" s="16"/>
      <c r="V597" s="16"/>
      <c r="W597" s="16"/>
      <c r="X597" s="16"/>
      <c r="Y597" s="16"/>
    </row>
    <row r="598" customFormat="false" ht="12" hidden="false" customHeight="true" outlineLevel="0" collapsed="false">
      <c r="B598" s="98" t="str">
        <f aca="false">IF( ISBLANK('03.Muestra'!$C17),"",'03.Muestra'!$C17)</f>
        <v>Mapa Playas</v>
      </c>
      <c r="C598" s="98" t="str">
        <f aca="false">IF( ISBLANK('03.Muestra'!$C17),"",'03.Muestra'!$E17)</f>
        <v>https://www3.gobiernodecanarias.org/sanidad/scs/mapa.jsp?idDocument=0200b78a-a2fa-11e0-9610-f1717f4d08a3&amp;idCarpeta=75cf3520-ab2b-11dd-970d-d73a0633ac17</v>
      </c>
      <c r="D598" s="99" t="s">
        <v>138</v>
      </c>
      <c r="E598" s="73" t="str">
        <f aca="false">IF(D598&lt;&gt;"",IF(AND(B598&lt;&gt;"",C598&lt;&gt;""),"","ERR"),"")</f>
        <v/>
      </c>
      <c r="F598" s="16"/>
      <c r="G598" s="16"/>
      <c r="H598" s="16"/>
      <c r="I598" s="16"/>
      <c r="J598" s="16"/>
      <c r="K598" s="16"/>
      <c r="L598" s="16"/>
      <c r="M598" s="16"/>
      <c r="N598" s="16"/>
      <c r="O598" s="16"/>
      <c r="P598" s="16"/>
      <c r="Q598" s="16"/>
      <c r="R598" s="16"/>
      <c r="S598" s="16"/>
      <c r="T598" s="16"/>
      <c r="U598" s="16"/>
      <c r="V598" s="16"/>
      <c r="W598" s="16"/>
      <c r="X598" s="16"/>
      <c r="Y598" s="16"/>
    </row>
    <row r="599" customFormat="false" ht="12" hidden="false" customHeight="true" outlineLevel="0" collapsed="false">
      <c r="B599" s="98" t="str">
        <f aca="false">IF( ISBLANK('03.Muestra'!$C18),"",'03.Muestra'!$C18)</f>
        <v/>
      </c>
      <c r="C599" s="98" t="str">
        <f aca="false">IF( ISBLANK('03.Muestra'!$C18),"",'03.Muestra'!$E18)</f>
        <v/>
      </c>
      <c r="D599" s="99" t="str">
        <f aca="false">IF(AND(B599&lt;&gt;"",C599&lt;&gt;""),"N/T","")</f>
        <v/>
      </c>
      <c r="E599" s="73" t="str">
        <f aca="false">IF(D599&lt;&gt;"",IF(AND(B599&lt;&gt;"",C599&lt;&gt;""),"","ERR"),"")</f>
        <v/>
      </c>
      <c r="F599" s="16"/>
      <c r="G599" s="16"/>
      <c r="H599" s="16"/>
      <c r="I599" s="16"/>
      <c r="J599" s="16"/>
      <c r="K599" s="16"/>
      <c r="L599" s="16"/>
      <c r="M599" s="16"/>
      <c r="N599" s="16"/>
      <c r="O599" s="16"/>
      <c r="P599" s="16"/>
      <c r="Q599" s="16"/>
      <c r="R599" s="16"/>
      <c r="S599" s="16"/>
      <c r="T599" s="16"/>
      <c r="U599" s="16"/>
      <c r="V599" s="16"/>
      <c r="W599" s="16"/>
      <c r="X599" s="16"/>
      <c r="Y599" s="16"/>
    </row>
    <row r="600" customFormat="false" ht="12" hidden="false" customHeight="true" outlineLevel="0" collapsed="false">
      <c r="B600" s="98" t="str">
        <f aca="false">IF( ISBLANK('03.Muestra'!$C19),"",'03.Muestra'!$C19)</f>
        <v/>
      </c>
      <c r="C600" s="98" t="str">
        <f aca="false">IF( ISBLANK('03.Muestra'!$C19),"",'03.Muestra'!$E19)</f>
        <v/>
      </c>
      <c r="D600" s="99" t="str">
        <f aca="false">IF(AND(B600&lt;&gt;"",C600&lt;&gt;""),"N/T","")</f>
        <v/>
      </c>
      <c r="E600" s="73" t="str">
        <f aca="false">IF(D600&lt;&gt;"",IF(AND(B600&lt;&gt;"",C600&lt;&gt;""),"","ERR"),"")</f>
        <v/>
      </c>
      <c r="F600" s="16"/>
      <c r="G600" s="16"/>
      <c r="H600" s="16"/>
      <c r="I600" s="16"/>
      <c r="J600" s="16"/>
      <c r="K600" s="16"/>
      <c r="L600" s="16"/>
      <c r="M600" s="16"/>
      <c r="N600" s="16"/>
      <c r="O600" s="16"/>
      <c r="P600" s="16"/>
      <c r="Q600" s="16"/>
      <c r="R600" s="16"/>
      <c r="S600" s="16"/>
      <c r="T600" s="16"/>
      <c r="U600" s="16"/>
      <c r="V600" s="16"/>
      <c r="W600" s="16"/>
      <c r="X600" s="16"/>
      <c r="Y600" s="16"/>
    </row>
    <row r="601" customFormat="false" ht="12" hidden="false" customHeight="true" outlineLevel="0" collapsed="false">
      <c r="B601" s="98" t="str">
        <f aca="false">IF( ISBLANK('03.Muestra'!$C20),"",'03.Muestra'!$C20)</f>
        <v/>
      </c>
      <c r="C601" s="98" t="str">
        <f aca="false">IF( ISBLANK('03.Muestra'!$C20),"",'03.Muestra'!$E20)</f>
        <v/>
      </c>
      <c r="D601" s="99" t="str">
        <f aca="false">IF(AND(B601&lt;&gt;"",C601&lt;&gt;""),"N/T","")</f>
        <v/>
      </c>
      <c r="E601" s="73" t="str">
        <f aca="false">IF(D601&lt;&gt;"",IF(AND(B601&lt;&gt;"",C601&lt;&gt;""),"","ERR"),"")</f>
        <v/>
      </c>
      <c r="F601" s="16"/>
      <c r="G601" s="16"/>
      <c r="H601" s="16"/>
      <c r="I601" s="16"/>
      <c r="J601" s="16"/>
      <c r="K601" s="16"/>
      <c r="L601" s="16"/>
      <c r="M601" s="0"/>
      <c r="N601" s="0"/>
      <c r="O601" s="0"/>
      <c r="P601" s="0"/>
      <c r="Q601" s="16"/>
      <c r="R601" s="16"/>
      <c r="S601" s="16"/>
      <c r="T601" s="16"/>
      <c r="U601" s="16"/>
      <c r="V601" s="16"/>
      <c r="W601" s="16"/>
      <c r="X601" s="16"/>
      <c r="Y601" s="16"/>
    </row>
    <row r="602" customFormat="false" ht="12" hidden="false" customHeight="true" outlineLevel="0" collapsed="false">
      <c r="B602" s="98" t="str">
        <f aca="false">IF( ISBLANK('03.Muestra'!$C21),"",'03.Muestra'!$C21)</f>
        <v/>
      </c>
      <c r="C602" s="98" t="str">
        <f aca="false">IF( ISBLANK('03.Muestra'!$C21),"",'03.Muestra'!$E21)</f>
        <v/>
      </c>
      <c r="D602" s="99" t="str">
        <f aca="false">IF(AND(B602&lt;&gt;"",C602&lt;&gt;""),"N/T","")</f>
        <v/>
      </c>
      <c r="E602" s="73" t="str">
        <f aca="false">IF(D602&lt;&gt;"",IF(AND(B602&lt;&gt;"",C602&lt;&gt;""),"","ERR"),"")</f>
        <v/>
      </c>
      <c r="F602" s="16"/>
      <c r="G602" s="16"/>
      <c r="H602" s="16"/>
      <c r="I602" s="16"/>
      <c r="J602" s="16"/>
      <c r="K602" s="16"/>
      <c r="L602" s="16"/>
      <c r="M602" s="0"/>
      <c r="N602" s="0"/>
      <c r="O602" s="0"/>
      <c r="P602" s="0"/>
      <c r="Q602" s="16"/>
      <c r="R602" s="16"/>
      <c r="S602" s="16"/>
      <c r="T602" s="16"/>
      <c r="U602" s="16"/>
      <c r="V602" s="16"/>
      <c r="W602" s="16"/>
      <c r="X602" s="16"/>
      <c r="Y602" s="16"/>
    </row>
    <row r="603" customFormat="false" ht="12" hidden="false" customHeight="true" outlineLevel="0" collapsed="false">
      <c r="B603" s="98" t="str">
        <f aca="false">IF( ISBLANK('03.Muestra'!$C22),"",'03.Muestra'!$C22)</f>
        <v/>
      </c>
      <c r="C603" s="98" t="str">
        <f aca="false">IF( ISBLANK('03.Muestra'!$C22),"",'03.Muestra'!$E22)</f>
        <v/>
      </c>
      <c r="D603" s="99" t="str">
        <f aca="false">IF(AND(B603&lt;&gt;"",C603&lt;&gt;""),"N/T","")</f>
        <v/>
      </c>
      <c r="E603" s="73" t="str">
        <f aca="false">IF(D603&lt;&gt;"",IF(AND(B603&lt;&gt;"",C603&lt;&gt;""),"","ERR"),"")</f>
        <v/>
      </c>
      <c r="F603" s="16"/>
      <c r="G603" s="16"/>
      <c r="H603" s="16"/>
      <c r="I603" s="16"/>
      <c r="J603" s="16"/>
      <c r="K603" s="16"/>
      <c r="L603" s="16"/>
      <c r="M603" s="0"/>
      <c r="N603" s="0"/>
      <c r="O603" s="0"/>
      <c r="P603" s="0"/>
      <c r="Q603" s="16"/>
      <c r="R603" s="16"/>
      <c r="S603" s="16"/>
      <c r="T603" s="16"/>
      <c r="U603" s="16"/>
      <c r="V603" s="16"/>
      <c r="W603" s="16"/>
      <c r="X603" s="16"/>
      <c r="Y603" s="16"/>
    </row>
    <row r="604" customFormat="false" ht="12" hidden="false" customHeight="true" outlineLevel="0" collapsed="false">
      <c r="B604" s="98" t="str">
        <f aca="false">IF( ISBLANK('03.Muestra'!$C23),"",'03.Muestra'!$C23)</f>
        <v/>
      </c>
      <c r="C604" s="98" t="str">
        <f aca="false">IF( ISBLANK('03.Muestra'!$C23),"",'03.Muestra'!$E23)</f>
        <v/>
      </c>
      <c r="D604" s="99" t="str">
        <f aca="false">IF(AND(B604&lt;&gt;"",C604&lt;&gt;""),"N/T","")</f>
        <v/>
      </c>
      <c r="E604" s="73" t="str">
        <f aca="false">IF(D604&lt;&gt;"",IF(AND(B604&lt;&gt;"",C604&lt;&gt;""),"","ERR"),"")</f>
        <v/>
      </c>
      <c r="F604" s="16"/>
      <c r="G604" s="16"/>
      <c r="H604" s="16"/>
      <c r="I604" s="16"/>
      <c r="J604" s="16"/>
      <c r="K604" s="16"/>
      <c r="L604" s="16"/>
      <c r="M604" s="0"/>
      <c r="N604" s="0"/>
      <c r="O604" s="0"/>
      <c r="P604" s="0"/>
      <c r="Q604" s="16"/>
      <c r="R604" s="16"/>
      <c r="S604" s="16"/>
      <c r="T604" s="16"/>
      <c r="U604" s="16"/>
      <c r="V604" s="16"/>
      <c r="W604" s="16"/>
      <c r="X604" s="16"/>
      <c r="Y604" s="16"/>
    </row>
    <row r="605" customFormat="false" ht="12" hidden="false" customHeight="true" outlineLevel="0" collapsed="false">
      <c r="B605" s="98" t="str">
        <f aca="false">IF( ISBLANK('03.Muestra'!$C24),"",'03.Muestra'!$C24)</f>
        <v/>
      </c>
      <c r="C605" s="98" t="str">
        <f aca="false">IF( ISBLANK('03.Muestra'!$C24),"",'03.Muestra'!$E24)</f>
        <v/>
      </c>
      <c r="D605" s="99" t="str">
        <f aca="false">IF(AND(B605&lt;&gt;"",C605&lt;&gt;""),"N/T","")</f>
        <v/>
      </c>
      <c r="E605" s="73" t="str">
        <f aca="false">IF(D605&lt;&gt;"",IF(AND(B605&lt;&gt;"",C605&lt;&gt;""),"","ERR"),"")</f>
        <v/>
      </c>
      <c r="F605" s="16"/>
      <c r="G605" s="16"/>
      <c r="H605" s="16"/>
      <c r="I605" s="16"/>
      <c r="J605" s="16"/>
      <c r="K605" s="16"/>
      <c r="L605" s="16"/>
      <c r="M605" s="0"/>
      <c r="N605" s="0"/>
      <c r="O605" s="0"/>
      <c r="P605" s="0"/>
      <c r="Q605" s="16"/>
      <c r="R605" s="16"/>
      <c r="S605" s="16"/>
      <c r="T605" s="16"/>
      <c r="U605" s="16"/>
      <c r="V605" s="16"/>
      <c r="W605" s="16"/>
      <c r="X605" s="16"/>
      <c r="Y605" s="16"/>
    </row>
    <row r="606" customFormat="false" ht="12" hidden="false" customHeight="true" outlineLevel="0" collapsed="false">
      <c r="B606" s="98" t="str">
        <f aca="false">IF( ISBLANK('03.Muestra'!$C25),"",'03.Muestra'!$C25)</f>
        <v/>
      </c>
      <c r="C606" s="98" t="str">
        <f aca="false">IF( ISBLANK('03.Muestra'!$C25),"",'03.Muestra'!$E25)</f>
        <v/>
      </c>
      <c r="D606" s="99" t="str">
        <f aca="false">IF(AND(B606&lt;&gt;"",C606&lt;&gt;""),"N/T","")</f>
        <v/>
      </c>
      <c r="E606" s="73" t="str">
        <f aca="false">IF(D606&lt;&gt;"",IF(AND(B606&lt;&gt;"",C606&lt;&gt;""),"","ERR"),"")</f>
        <v/>
      </c>
      <c r="F606" s="16"/>
      <c r="G606" s="16"/>
      <c r="H606" s="16"/>
      <c r="I606" s="16"/>
      <c r="J606" s="16"/>
      <c r="K606" s="16"/>
      <c r="L606" s="16"/>
      <c r="M606" s="0"/>
      <c r="N606" s="0"/>
      <c r="O606" s="0"/>
      <c r="P606" s="0"/>
      <c r="Q606" s="16"/>
      <c r="R606" s="16"/>
      <c r="S606" s="16"/>
      <c r="T606" s="16"/>
      <c r="U606" s="16"/>
      <c r="V606" s="16"/>
      <c r="W606" s="16"/>
      <c r="X606" s="16"/>
      <c r="Y606" s="16"/>
    </row>
    <row r="607" customFormat="false" ht="12" hidden="false" customHeight="true" outlineLevel="0" collapsed="false">
      <c r="B607" s="98" t="str">
        <f aca="false">IF( ISBLANK('03.Muestra'!$C26),"",'03.Muestra'!$C26)</f>
        <v/>
      </c>
      <c r="C607" s="98" t="str">
        <f aca="false">IF( ISBLANK('03.Muestra'!$C26),"",'03.Muestra'!$E26)</f>
        <v/>
      </c>
      <c r="D607" s="99" t="str">
        <f aca="false">IF(AND(B607&lt;&gt;"",C607&lt;&gt;""),"N/T","")</f>
        <v/>
      </c>
      <c r="E607" s="73" t="str">
        <f aca="false">IF(D607&lt;&gt;"",IF(AND(B607&lt;&gt;"",C607&lt;&gt;""),"","ERR"),"")</f>
        <v/>
      </c>
      <c r="F607" s="16"/>
      <c r="G607" s="16"/>
      <c r="H607" s="16"/>
      <c r="I607" s="16"/>
      <c r="J607" s="16"/>
      <c r="K607" s="16"/>
      <c r="L607" s="16"/>
      <c r="M607" s="0"/>
      <c r="N607" s="0"/>
      <c r="O607" s="0"/>
      <c r="P607" s="0"/>
      <c r="Q607" s="16"/>
      <c r="R607" s="16"/>
      <c r="S607" s="16"/>
      <c r="T607" s="16"/>
      <c r="U607" s="16"/>
      <c r="V607" s="16"/>
      <c r="W607" s="16"/>
      <c r="X607" s="16"/>
      <c r="Y607" s="16"/>
    </row>
    <row r="608" customFormat="false" ht="12" hidden="false" customHeight="true" outlineLevel="0" collapsed="false">
      <c r="B608" s="98" t="str">
        <f aca="false">IF( ISBLANK('03.Muestra'!$C27),"",'03.Muestra'!$C27)</f>
        <v/>
      </c>
      <c r="C608" s="98" t="str">
        <f aca="false">IF( ISBLANK('03.Muestra'!$C27),"",'03.Muestra'!$E27)</f>
        <v/>
      </c>
      <c r="D608" s="99" t="str">
        <f aca="false">IF(AND(B608&lt;&gt;"",C608&lt;&gt;""),"N/T","")</f>
        <v/>
      </c>
      <c r="E608" s="73" t="str">
        <f aca="false">IF(D608&lt;&gt;"",IF(AND(B608&lt;&gt;"",C608&lt;&gt;""),"","ERR"),"")</f>
        <v/>
      </c>
      <c r="F608" s="16"/>
      <c r="G608" s="16"/>
      <c r="H608" s="16"/>
      <c r="I608" s="16"/>
      <c r="J608" s="16"/>
      <c r="K608" s="16"/>
      <c r="L608" s="16"/>
      <c r="M608" s="0"/>
      <c r="N608" s="0"/>
      <c r="O608" s="0"/>
      <c r="P608" s="0"/>
      <c r="Q608" s="16"/>
      <c r="R608" s="16"/>
      <c r="S608" s="16"/>
      <c r="T608" s="16"/>
      <c r="U608" s="16"/>
      <c r="V608" s="16"/>
      <c r="W608" s="16"/>
      <c r="X608" s="16"/>
      <c r="Y608" s="16"/>
    </row>
    <row r="609" customFormat="false" ht="12" hidden="false" customHeight="true" outlineLevel="0" collapsed="false">
      <c r="B609" s="98" t="str">
        <f aca="false">IF( ISBLANK('03.Muestra'!$C28),"",'03.Muestra'!$C28)</f>
        <v/>
      </c>
      <c r="C609" s="98" t="str">
        <f aca="false">IF( ISBLANK('03.Muestra'!$C28),"",'03.Muestra'!$E28)</f>
        <v/>
      </c>
      <c r="D609" s="99" t="str">
        <f aca="false">IF(AND(B609&lt;&gt;"",C609&lt;&gt;""),"N/T","")</f>
        <v/>
      </c>
      <c r="E609" s="73" t="str">
        <f aca="false">IF(D609&lt;&gt;"",IF(AND(B609&lt;&gt;"",C609&lt;&gt;""),"","ERR"),"")</f>
        <v/>
      </c>
      <c r="F609" s="16"/>
      <c r="G609" s="16"/>
      <c r="H609" s="16"/>
      <c r="I609" s="16"/>
      <c r="J609" s="16"/>
      <c r="K609" s="16"/>
      <c r="L609" s="16"/>
      <c r="M609" s="0"/>
      <c r="N609" s="0"/>
      <c r="O609" s="0"/>
      <c r="P609" s="0"/>
      <c r="Q609" s="16"/>
      <c r="R609" s="16"/>
      <c r="S609" s="16"/>
      <c r="T609" s="16"/>
      <c r="U609" s="16"/>
      <c r="V609" s="16"/>
      <c r="W609" s="16"/>
      <c r="X609" s="16"/>
      <c r="Y609" s="16"/>
    </row>
    <row r="610" customFormat="false" ht="12" hidden="false" customHeight="true" outlineLevel="0" collapsed="false">
      <c r="B610" s="98" t="str">
        <f aca="false">IF( ISBLANK('03.Muestra'!$C29),"",'03.Muestra'!$C29)</f>
        <v/>
      </c>
      <c r="C610" s="98" t="str">
        <f aca="false">IF( ISBLANK('03.Muestra'!$C29),"",'03.Muestra'!$E29)</f>
        <v/>
      </c>
      <c r="D610" s="99" t="str">
        <f aca="false">IF(AND(B610&lt;&gt;"",C610&lt;&gt;""),"N/T","")</f>
        <v/>
      </c>
      <c r="E610" s="73" t="str">
        <f aca="false">IF(D610&lt;&gt;"",IF(AND(B610&lt;&gt;"",C610&lt;&gt;""),"","ERR"),"")</f>
        <v/>
      </c>
      <c r="F610" s="16"/>
      <c r="G610" s="16"/>
      <c r="H610" s="16"/>
      <c r="I610" s="16"/>
      <c r="J610" s="16"/>
      <c r="K610" s="16"/>
      <c r="L610" s="16"/>
      <c r="M610" s="0"/>
      <c r="N610" s="0"/>
      <c r="O610" s="0"/>
      <c r="P610" s="0"/>
      <c r="Q610" s="16"/>
      <c r="R610" s="16"/>
      <c r="S610" s="16"/>
      <c r="T610" s="16"/>
      <c r="U610" s="16"/>
      <c r="V610" s="16"/>
      <c r="W610" s="16"/>
      <c r="X610" s="16"/>
      <c r="Y610" s="16"/>
    </row>
    <row r="611" customFormat="false" ht="12" hidden="false" customHeight="true" outlineLevel="0" collapsed="false">
      <c r="B611" s="98" t="str">
        <f aca="false">IF( ISBLANK('03.Muestra'!$C30),"",'03.Muestra'!$C30)</f>
        <v/>
      </c>
      <c r="C611" s="98" t="str">
        <f aca="false">IF( ISBLANK('03.Muestra'!$C30),"",'03.Muestra'!$E30)</f>
        <v/>
      </c>
      <c r="D611" s="99" t="str">
        <f aca="false">IF(AND(B611&lt;&gt;"",C611&lt;&gt;""),"N/T","")</f>
        <v/>
      </c>
      <c r="E611" s="73" t="str">
        <f aca="false">IF(D611&lt;&gt;"",IF(AND(B611&lt;&gt;"",C611&lt;&gt;""),"","ERR"),"")</f>
        <v/>
      </c>
      <c r="F611" s="16"/>
      <c r="G611" s="16"/>
      <c r="H611" s="16"/>
      <c r="I611" s="16"/>
      <c r="J611" s="16"/>
      <c r="K611" s="16"/>
      <c r="L611" s="16"/>
      <c r="M611" s="0"/>
      <c r="N611" s="0"/>
      <c r="O611" s="0"/>
      <c r="P611" s="0"/>
      <c r="Q611" s="16"/>
      <c r="R611" s="16"/>
      <c r="S611" s="16"/>
      <c r="T611" s="16"/>
      <c r="U611" s="16"/>
      <c r="V611" s="16"/>
      <c r="W611" s="16"/>
      <c r="X611" s="16"/>
      <c r="Y611" s="16"/>
    </row>
    <row r="612" customFormat="false" ht="12" hidden="false" customHeight="true" outlineLevel="0" collapsed="false">
      <c r="B612" s="98" t="str">
        <f aca="false">IF( ISBLANK('03.Muestra'!$C31),"",'03.Muestra'!$C31)</f>
        <v/>
      </c>
      <c r="C612" s="98" t="str">
        <f aca="false">IF( ISBLANK('03.Muestra'!$C31),"",'03.Muestra'!$E31)</f>
        <v/>
      </c>
      <c r="D612" s="99" t="str">
        <f aca="false">IF(AND(B612&lt;&gt;"",C612&lt;&gt;""),"N/T","")</f>
        <v/>
      </c>
      <c r="E612" s="73" t="str">
        <f aca="false">IF(D612&lt;&gt;"",IF(AND(B612&lt;&gt;"",C612&lt;&gt;""),"","ERR"),"")</f>
        <v/>
      </c>
      <c r="F612" s="16"/>
      <c r="G612" s="16"/>
      <c r="H612" s="16"/>
      <c r="I612" s="16"/>
      <c r="J612" s="16"/>
      <c r="K612" s="16"/>
      <c r="L612" s="16"/>
      <c r="M612" s="16"/>
      <c r="N612" s="16"/>
      <c r="O612" s="16"/>
      <c r="P612" s="16"/>
      <c r="Q612" s="16"/>
      <c r="R612" s="16"/>
      <c r="S612" s="16"/>
      <c r="T612" s="16"/>
      <c r="U612" s="16"/>
      <c r="V612" s="16"/>
      <c r="W612" s="16"/>
      <c r="X612" s="16"/>
      <c r="Y612" s="16"/>
    </row>
    <row r="613" customFormat="false" ht="12" hidden="false" customHeight="true" outlineLevel="0" collapsed="false">
      <c r="B613" s="98" t="str">
        <f aca="false">IF( ISBLANK('03.Muestra'!$C32),"",'03.Muestra'!$C32)</f>
        <v/>
      </c>
      <c r="C613" s="98" t="str">
        <f aca="false">IF( ISBLANK('03.Muestra'!$C32),"",'03.Muestra'!$E32)</f>
        <v/>
      </c>
      <c r="D613" s="99" t="str">
        <f aca="false">IF(AND(B613&lt;&gt;"",C613&lt;&gt;""),"N/T","")</f>
        <v/>
      </c>
      <c r="E613" s="73" t="str">
        <f aca="false">IF(D613&lt;&gt;"",IF(AND(B613&lt;&gt;"",C613&lt;&gt;""),"","ERR"),"")</f>
        <v/>
      </c>
      <c r="F613" s="16"/>
      <c r="G613" s="16"/>
      <c r="H613" s="16"/>
      <c r="I613" s="16"/>
      <c r="J613" s="16"/>
      <c r="K613" s="16"/>
      <c r="L613" s="16"/>
      <c r="M613" s="16"/>
      <c r="N613" s="16"/>
      <c r="O613" s="16"/>
      <c r="P613" s="16"/>
      <c r="Q613" s="16"/>
      <c r="R613" s="16"/>
      <c r="S613" s="16"/>
      <c r="T613" s="16"/>
      <c r="U613" s="16"/>
      <c r="V613" s="16"/>
      <c r="W613" s="16"/>
      <c r="X613" s="16"/>
      <c r="Y613" s="16"/>
    </row>
    <row r="614" customFormat="false" ht="12" hidden="false" customHeight="true" outlineLevel="0" collapsed="false">
      <c r="B614" s="98" t="str">
        <f aca="false">IF( ISBLANK('03.Muestra'!$C33),"",'03.Muestra'!$C33)</f>
        <v/>
      </c>
      <c r="C614" s="98" t="str">
        <f aca="false">IF( ISBLANK('03.Muestra'!$C33),"",'03.Muestra'!$E33)</f>
        <v/>
      </c>
      <c r="D614" s="99" t="str">
        <f aca="false">IF(AND(B614&lt;&gt;"",C614&lt;&gt;""),"N/T","")</f>
        <v/>
      </c>
      <c r="E614" s="73" t="str">
        <f aca="false">IF(D614&lt;&gt;"",IF(AND(B614&lt;&gt;"",C614&lt;&gt;""),"","ERR"),"")</f>
        <v/>
      </c>
      <c r="F614" s="16"/>
      <c r="G614" s="16"/>
      <c r="H614" s="16"/>
      <c r="I614" s="16"/>
      <c r="J614" s="16"/>
      <c r="K614" s="16"/>
      <c r="L614" s="16"/>
      <c r="M614" s="16"/>
      <c r="N614" s="16"/>
      <c r="O614" s="16"/>
      <c r="P614" s="16"/>
      <c r="Q614" s="16"/>
      <c r="R614" s="16"/>
      <c r="S614" s="16"/>
      <c r="T614" s="16"/>
      <c r="U614" s="16"/>
      <c r="V614" s="16"/>
      <c r="W614" s="16"/>
      <c r="X614" s="16"/>
      <c r="Y614" s="16"/>
    </row>
    <row r="615" customFormat="false" ht="12" hidden="false" customHeight="true" outlineLevel="0" collapsed="false">
      <c r="B615" s="98" t="str">
        <f aca="false">IF( ISBLANK('03.Muestra'!$C34),"",'03.Muestra'!$C34)</f>
        <v/>
      </c>
      <c r="C615" s="98" t="str">
        <f aca="false">IF( ISBLANK('03.Muestra'!$C34),"",'03.Muestra'!$E34)</f>
        <v/>
      </c>
      <c r="D615" s="99" t="str">
        <f aca="false">IF(AND(B615&lt;&gt;"",C615&lt;&gt;""),"N/T","")</f>
        <v/>
      </c>
      <c r="E615" s="73" t="str">
        <f aca="false">IF(D615&lt;&gt;"",IF(AND(B615&lt;&gt;"",C615&lt;&gt;""),"","ERR"),"")</f>
        <v/>
      </c>
      <c r="F615" s="16"/>
      <c r="G615" s="16"/>
      <c r="H615" s="16"/>
      <c r="I615" s="16"/>
      <c r="J615" s="16"/>
      <c r="K615" s="16"/>
      <c r="L615" s="16"/>
      <c r="M615" s="16"/>
      <c r="N615" s="16"/>
      <c r="O615" s="16"/>
      <c r="P615" s="16"/>
      <c r="Q615" s="16"/>
      <c r="R615" s="16"/>
      <c r="S615" s="16"/>
      <c r="T615" s="16"/>
      <c r="U615" s="16"/>
      <c r="V615" s="16"/>
      <c r="W615" s="16"/>
      <c r="X615" s="16"/>
      <c r="Y615" s="16"/>
    </row>
    <row r="616" customFormat="false" ht="12" hidden="false" customHeight="true" outlineLevel="0" collapsed="false">
      <c r="B616" s="98" t="str">
        <f aca="false">IF( ISBLANK('03.Muestra'!$C35),"",'03.Muestra'!$C35)</f>
        <v/>
      </c>
      <c r="C616" s="98" t="str">
        <f aca="false">IF( ISBLANK('03.Muestra'!$C35),"",'03.Muestra'!$E35)</f>
        <v/>
      </c>
      <c r="D616" s="99" t="str">
        <f aca="false">IF(AND(B616&lt;&gt;"",C616&lt;&gt;""),"N/T","")</f>
        <v/>
      </c>
      <c r="E616" s="73" t="str">
        <f aca="false">IF(D616&lt;&gt;"",IF(AND(B616&lt;&gt;"",C616&lt;&gt;""),"","ERR"),"")</f>
        <v/>
      </c>
      <c r="F616" s="0"/>
      <c r="G616" s="16"/>
      <c r="H616" s="16"/>
      <c r="I616" s="16"/>
      <c r="J616" s="16"/>
      <c r="K616" s="16"/>
      <c r="L616" s="16"/>
      <c r="M616" s="16"/>
      <c r="N616" s="16"/>
      <c r="O616" s="16"/>
      <c r="P616" s="16"/>
      <c r="Q616" s="16"/>
      <c r="R616" s="16"/>
      <c r="S616" s="16"/>
      <c r="T616" s="16"/>
      <c r="U616" s="16"/>
      <c r="V616" s="16"/>
      <c r="W616" s="16"/>
      <c r="X616" s="16"/>
      <c r="Y616" s="16"/>
    </row>
    <row r="617" customFormat="false" ht="12" hidden="false" customHeight="true" outlineLevel="0" collapsed="false">
      <c r="B617" s="98" t="str">
        <f aca="false">IF( ISBLANK('03.Muestra'!$C36),"",'03.Muestra'!$C36)</f>
        <v/>
      </c>
      <c r="C617" s="98" t="str">
        <f aca="false">IF( ISBLANK('03.Muestra'!$C36),"",'03.Muestra'!$E36)</f>
        <v/>
      </c>
      <c r="D617" s="99" t="str">
        <f aca="false">IF(AND(B617&lt;&gt;"",C617&lt;&gt;""),"N/T","")</f>
        <v/>
      </c>
      <c r="E617" s="73" t="str">
        <f aca="false">IF(D617&lt;&gt;"",IF(AND(B617&lt;&gt;"",C617&lt;&gt;""),"","ERR"),"")</f>
        <v/>
      </c>
      <c r="F617" s="111"/>
      <c r="G617" s="16"/>
      <c r="H617" s="16"/>
      <c r="I617" s="16"/>
      <c r="J617" s="16"/>
      <c r="K617" s="16"/>
      <c r="L617" s="16"/>
      <c r="M617" s="16"/>
      <c r="N617" s="16"/>
      <c r="O617" s="16"/>
      <c r="P617" s="16"/>
      <c r="Q617" s="16"/>
      <c r="R617" s="16"/>
      <c r="S617" s="16"/>
      <c r="T617" s="16"/>
      <c r="U617" s="16"/>
      <c r="V617" s="16"/>
      <c r="W617" s="16"/>
      <c r="X617" s="16"/>
      <c r="Y617" s="16"/>
    </row>
    <row r="618" customFormat="false" ht="12" hidden="false" customHeight="true" outlineLevel="0" collapsed="false">
      <c r="B618" s="98" t="str">
        <f aca="false">IF( ISBLANK('03.Muestra'!$C37),"",'03.Muestra'!$C37)</f>
        <v/>
      </c>
      <c r="C618" s="98" t="str">
        <f aca="false">IF( ISBLANK('03.Muestra'!$C37),"",'03.Muestra'!$E37)</f>
        <v/>
      </c>
      <c r="D618" s="99" t="str">
        <f aca="false">IF(AND(B618&lt;&gt;"",C618&lt;&gt;""),"N/T","")</f>
        <v/>
      </c>
      <c r="E618" s="73" t="str">
        <f aca="false">IF(D618&lt;&gt;"",IF(AND(B618&lt;&gt;"",C618&lt;&gt;""),"","ERR"),"")</f>
        <v/>
      </c>
      <c r="F618" s="111"/>
      <c r="G618" s="16"/>
      <c r="H618" s="16"/>
      <c r="I618" s="16"/>
      <c r="J618" s="16"/>
      <c r="K618" s="16"/>
      <c r="L618" s="16"/>
      <c r="M618" s="16"/>
      <c r="N618" s="16"/>
      <c r="O618" s="16"/>
      <c r="P618" s="16"/>
      <c r="Q618" s="16"/>
      <c r="R618" s="16"/>
      <c r="S618" s="16"/>
      <c r="T618" s="16"/>
      <c r="U618" s="16"/>
      <c r="V618" s="16"/>
      <c r="W618" s="16"/>
      <c r="X618" s="16"/>
      <c r="Y618" s="16"/>
    </row>
    <row r="619" customFormat="false" ht="12" hidden="false" customHeight="true" outlineLevel="0" collapsed="false">
      <c r="B619" s="98" t="str">
        <f aca="false">IF( ISBLANK('03.Muestra'!$C38),"",'03.Muestra'!$C38)</f>
        <v/>
      </c>
      <c r="C619" s="98" t="str">
        <f aca="false">IF( ISBLANK('03.Muestra'!$C38),"",'03.Muestra'!$E38)</f>
        <v/>
      </c>
      <c r="D619" s="99" t="str">
        <f aca="false">IF(AND(B619&lt;&gt;"",C619&lt;&gt;""),"N/T","")</f>
        <v/>
      </c>
      <c r="E619" s="73" t="str">
        <f aca="false">IF(D619&lt;&gt;"",IF(AND(B619&lt;&gt;"",C619&lt;&gt;""),"","ERR"),"")</f>
        <v/>
      </c>
      <c r="F619" s="111"/>
      <c r="G619" s="16"/>
      <c r="H619" s="16"/>
      <c r="I619" s="16"/>
      <c r="J619" s="16"/>
      <c r="K619" s="16"/>
      <c r="L619" s="16"/>
      <c r="M619" s="16"/>
      <c r="N619" s="16"/>
      <c r="O619" s="16"/>
      <c r="P619" s="16"/>
      <c r="Q619" s="16"/>
      <c r="R619" s="16"/>
      <c r="S619" s="16"/>
      <c r="T619" s="16"/>
      <c r="U619" s="16"/>
      <c r="V619" s="16"/>
      <c r="W619" s="16"/>
      <c r="X619" s="16"/>
      <c r="Y619" s="16"/>
    </row>
    <row r="620" customFormat="false" ht="12" hidden="false" customHeight="true" outlineLevel="0" collapsed="false">
      <c r="B620" s="98" t="str">
        <f aca="false">IF( ISBLANK('03.Muestra'!$C39),"",'03.Muestra'!$C39)</f>
        <v/>
      </c>
      <c r="C620" s="98" t="str">
        <f aca="false">IF( ISBLANK('03.Muestra'!$C39),"",'03.Muestra'!$E39)</f>
        <v/>
      </c>
      <c r="D620" s="99" t="str">
        <f aca="false">IF(AND(B620&lt;&gt;"",C620&lt;&gt;""),"N/T","")</f>
        <v/>
      </c>
      <c r="E620" s="73" t="str">
        <f aca="false">IF(D620&lt;&gt;"",IF(AND(B620&lt;&gt;"",C620&lt;&gt;""),"","ERR"),"")</f>
        <v/>
      </c>
      <c r="F620" s="111"/>
      <c r="G620" s="16"/>
      <c r="H620" s="16"/>
      <c r="I620" s="16"/>
      <c r="J620" s="16"/>
      <c r="K620" s="16"/>
      <c r="L620" s="16"/>
      <c r="M620" s="16"/>
      <c r="N620" s="16"/>
      <c r="O620" s="16"/>
      <c r="P620" s="16"/>
      <c r="Q620" s="16"/>
      <c r="R620" s="16"/>
      <c r="S620" s="16"/>
      <c r="T620" s="16"/>
      <c r="U620" s="16"/>
      <c r="V620" s="16"/>
      <c r="W620" s="16"/>
      <c r="X620" s="16"/>
      <c r="Y620" s="16"/>
    </row>
    <row r="621" customFormat="false" ht="12" hidden="false" customHeight="true" outlineLevel="0" collapsed="false">
      <c r="B621" s="98" t="str">
        <f aca="false">IF( ISBLANK('03.Muestra'!$C40),"",'03.Muestra'!$C40)</f>
        <v/>
      </c>
      <c r="C621" s="98" t="str">
        <f aca="false">IF( ISBLANK('03.Muestra'!$C40),"",'03.Muestra'!$E40)</f>
        <v/>
      </c>
      <c r="D621" s="99" t="str">
        <f aca="false">IF(AND(B621&lt;&gt;"",C621&lt;&gt;""),"N/T","")</f>
        <v/>
      </c>
      <c r="E621" s="73" t="str">
        <f aca="false">IF(D621&lt;&gt;"",IF(AND(B621&lt;&gt;"",C621&lt;&gt;""),"","ERR"),"")</f>
        <v/>
      </c>
      <c r="F621" s="111"/>
      <c r="G621" s="16"/>
      <c r="H621" s="16"/>
      <c r="I621" s="16"/>
      <c r="J621" s="16"/>
      <c r="K621" s="16"/>
      <c r="L621" s="16"/>
      <c r="M621" s="16"/>
      <c r="N621" s="16"/>
      <c r="O621" s="16"/>
      <c r="P621" s="16"/>
      <c r="Q621" s="16"/>
      <c r="R621" s="16"/>
      <c r="S621" s="16"/>
      <c r="T621" s="16"/>
      <c r="U621" s="16"/>
      <c r="V621" s="16"/>
      <c r="W621" s="16"/>
      <c r="X621" s="16"/>
      <c r="Y621" s="16"/>
    </row>
    <row r="622" customFormat="false" ht="12" hidden="false" customHeight="true" outlineLevel="0" collapsed="false">
      <c r="B622" s="98" t="str">
        <f aca="false">IF( ISBLANK('03.Muestra'!$C41),"",'03.Muestra'!$C41)</f>
        <v/>
      </c>
      <c r="C622" s="98" t="str">
        <f aca="false">IF( ISBLANK('03.Muestra'!$C41),"",'03.Muestra'!$E41)</f>
        <v/>
      </c>
      <c r="D622" s="99" t="str">
        <f aca="false">IF(AND(B622&lt;&gt;"",C622&lt;&gt;""),"N/T","")</f>
        <v/>
      </c>
      <c r="E622" s="73" t="str">
        <f aca="false">IF(D622&lt;&gt;"",IF(AND(B622&lt;&gt;"",C622&lt;&gt;""),"","ERR"),"")</f>
        <v/>
      </c>
      <c r="F622" s="111"/>
      <c r="G622" s="16"/>
      <c r="H622" s="16"/>
      <c r="I622" s="16"/>
      <c r="J622" s="16"/>
      <c r="K622" s="16"/>
      <c r="L622" s="16"/>
      <c r="M622" s="16"/>
      <c r="N622" s="16"/>
      <c r="O622" s="16"/>
      <c r="P622" s="16"/>
      <c r="Q622" s="16"/>
      <c r="R622" s="16"/>
      <c r="S622" s="16"/>
      <c r="T622" s="16"/>
      <c r="U622" s="16"/>
      <c r="V622" s="16"/>
      <c r="W622" s="16"/>
      <c r="X622" s="16"/>
      <c r="Y622" s="16"/>
    </row>
    <row r="623" customFormat="false" ht="12" hidden="false" customHeight="true" outlineLevel="0" collapsed="false">
      <c r="B623" s="98" t="str">
        <f aca="false">IF( ISBLANK('03.Muestra'!$C42),"",'03.Muestra'!$C42)</f>
        <v/>
      </c>
      <c r="C623" s="98" t="str">
        <f aca="false">IF( ISBLANK('03.Muestra'!$C42),"",'03.Muestra'!$E42)</f>
        <v/>
      </c>
      <c r="D623" s="99" t="str">
        <f aca="false">IF(AND(B623&lt;&gt;"",C623&lt;&gt;""),"N/T","")</f>
        <v/>
      </c>
      <c r="E623" s="73" t="str">
        <f aca="false">IF(D623&lt;&gt;"",IF(AND(B623&lt;&gt;"",C623&lt;&gt;""),"","ERR"),"")</f>
        <v/>
      </c>
      <c r="F623" s="16"/>
      <c r="G623" s="16"/>
      <c r="H623" s="16"/>
      <c r="I623" s="16"/>
      <c r="J623" s="16"/>
      <c r="K623" s="16"/>
      <c r="L623" s="16"/>
      <c r="M623" s="16"/>
      <c r="N623" s="16"/>
      <c r="O623" s="16"/>
      <c r="P623" s="16"/>
      <c r="Q623" s="16"/>
      <c r="R623" s="16"/>
      <c r="S623" s="16"/>
      <c r="T623" s="16"/>
      <c r="U623" s="16"/>
      <c r="V623" s="16"/>
      <c r="W623" s="16"/>
      <c r="X623" s="16"/>
      <c r="Y623" s="16"/>
    </row>
    <row r="624" customFormat="false" ht="12" hidden="false" customHeight="true" outlineLevel="0" collapsed="false">
      <c r="B624" s="16"/>
      <c r="C624" s="16"/>
      <c r="D624" s="73"/>
      <c r="E624" s="16"/>
      <c r="F624" s="16"/>
      <c r="G624" s="16"/>
      <c r="H624" s="16"/>
      <c r="I624" s="16"/>
      <c r="J624" s="16"/>
      <c r="K624" s="16"/>
      <c r="L624" s="16"/>
      <c r="M624" s="16"/>
      <c r="N624" s="16"/>
      <c r="O624" s="16"/>
      <c r="P624" s="16"/>
      <c r="Q624" s="16"/>
      <c r="R624" s="16"/>
      <c r="S624" s="16"/>
      <c r="T624" s="16"/>
      <c r="U624" s="16"/>
      <c r="V624" s="16"/>
      <c r="W624" s="16"/>
      <c r="X624" s="16"/>
      <c r="Y624" s="16"/>
    </row>
    <row r="625" customFormat="false" ht="12" hidden="false" customHeight="true" outlineLevel="0" collapsed="false">
      <c r="B625" s="119"/>
      <c r="C625" s="16"/>
      <c r="D625" s="73"/>
      <c r="E625" s="94"/>
      <c r="F625" s="16"/>
      <c r="G625" s="16"/>
      <c r="H625" s="16"/>
      <c r="I625" s="16"/>
      <c r="J625" s="16"/>
      <c r="K625" s="16"/>
      <c r="L625" s="16"/>
      <c r="M625" s="16"/>
      <c r="N625" s="16"/>
      <c r="O625" s="16"/>
      <c r="P625" s="16"/>
      <c r="Q625" s="16"/>
      <c r="R625" s="16"/>
      <c r="S625" s="16"/>
      <c r="T625" s="16"/>
      <c r="U625" s="16"/>
      <c r="V625" s="16"/>
      <c r="W625" s="16"/>
      <c r="X625" s="16"/>
      <c r="Y625" s="16"/>
    </row>
    <row r="626" customFormat="false" ht="32.25" hidden="false" customHeight="true" outlineLevel="0" collapsed="false">
      <c r="B626" s="95" t="s">
        <v>137</v>
      </c>
      <c r="C626" s="96" t="s">
        <v>191</v>
      </c>
      <c r="D626" s="97" t="s">
        <v>147</v>
      </c>
      <c r="E626" s="110"/>
      <c r="F626" s="0"/>
      <c r="G626" s="0"/>
      <c r="H626" s="0"/>
      <c r="I626" s="0"/>
      <c r="J626" s="0"/>
      <c r="K626" s="16"/>
      <c r="L626" s="16"/>
      <c r="M626" s="16"/>
      <c r="N626" s="16"/>
      <c r="O626" s="16"/>
      <c r="P626" s="16"/>
      <c r="Q626" s="16"/>
      <c r="R626" s="16"/>
      <c r="S626" s="16"/>
      <c r="T626" s="16"/>
      <c r="U626" s="16"/>
      <c r="V626" s="16"/>
      <c r="W626" s="16"/>
      <c r="X626" s="16"/>
      <c r="Y626" s="16"/>
    </row>
    <row r="627" customFormat="false" ht="12" hidden="false" customHeight="true" outlineLevel="0" collapsed="false">
      <c r="B627" s="98" t="str">
        <f aca="false">IF( ISBLANK('03.Muestra'!$C8),"",'03.Muestra'!$C8)</f>
        <v>Servicio Canario de Salud</v>
      </c>
      <c r="C627" s="98" t="str">
        <f aca="false">IF( ISBLANK('03.Muestra'!$E8),"",'03.Muestra'!$E8)</f>
        <v>https://www3.gobiernodecanarias.org/sanidad/scs/</v>
      </c>
      <c r="D627" s="99" t="s">
        <v>138</v>
      </c>
      <c r="E627" s="73" t="str">
        <f aca="false">IF(D627&lt;&gt;"",IF(AND(B627&lt;&gt;"",C627&lt;&gt;""),"","ERR"),"")</f>
        <v/>
      </c>
      <c r="F627" s="100" t="str">
        <f aca="false" t="array" ref="F627:J627">TRANSPOSE('DATA - Oculta'!$U$9:$U$13)</f>
        <v>N/T</v>
      </c>
      <c r="G627" s="101" t="str">
        <v>N/D</v>
      </c>
      <c r="H627" s="102" t="str">
        <v>N/A</v>
      </c>
      <c r="I627" s="103" t="str">
        <v>Falla</v>
      </c>
      <c r="J627" s="104" t="str">
        <v>Pasa</v>
      </c>
      <c r="K627" s="105" t="s">
        <v>145</v>
      </c>
      <c r="L627" s="16"/>
      <c r="M627" s="16"/>
      <c r="N627" s="16"/>
      <c r="O627" s="16"/>
      <c r="P627" s="16"/>
      <c r="Q627" s="16"/>
      <c r="R627" s="16"/>
      <c r="S627" s="16"/>
      <c r="T627" s="16"/>
      <c r="U627" s="16"/>
      <c r="V627" s="16"/>
      <c r="W627" s="16"/>
      <c r="X627" s="16"/>
      <c r="Y627" s="16"/>
    </row>
    <row r="628" customFormat="false" ht="12" hidden="false" customHeight="true" outlineLevel="0" collapsed="false">
      <c r="B628" s="98" t="str">
        <f aca="false">IF( ISBLANK('03.Muestra'!$C9),"",'03.Muestra'!$C9)</f>
        <v>Profesionales</v>
      </c>
      <c r="C628" s="98" t="str">
        <f aca="false">IF( ISBLANK('03.Muestra'!$E9),"",'03.Muestra'!$E9)</f>
        <v>https://www3.gobiernodecanarias.org/sanidad/scs/tematica.jsp?idCarpeta=381a58ec-a15a-11e9-a502-d7333c007c29</v>
      </c>
      <c r="D628" s="99" t="s">
        <v>138</v>
      </c>
      <c r="E628" s="73" t="str">
        <f aca="false">IF(D628&lt;&gt;"",IF(AND(B628&lt;&gt;"",C628&lt;&gt;""),"","ERR"),"")</f>
        <v/>
      </c>
      <c r="F628" s="106" t="n">
        <f aca="true">COUNTIF($D627:INDIRECT("$D" &amp;  SUM(ROW()-1,'03.Muestra'!$D$45)-1),F627)</f>
        <v>0</v>
      </c>
      <c r="G628" s="106" t="n">
        <f aca="true">COUNTIF($D627:INDIRECT("$D" &amp;  SUM(ROW()-1,'03.Muestra'!$D$45)-1),G627)</f>
        <v>0</v>
      </c>
      <c r="H628" s="106" t="n">
        <f aca="true">COUNTIF($D627:INDIRECT("$D" &amp;  SUM(ROW()-1,'03.Muestra'!$D$45)-1),H627)</f>
        <v>2</v>
      </c>
      <c r="I628" s="106" t="n">
        <f aca="true">COUNTIF($D627:INDIRECT("$D" &amp;  SUM(ROW()-1,'03.Muestra'!$D$45)-1),I627)</f>
        <v>0</v>
      </c>
      <c r="J628" s="106" t="n">
        <f aca="true">COUNTIF($D627:INDIRECT("$D" &amp;  SUM(ROW()-1,'03.Muestra'!$D$45)-1),J627)</f>
        <v>8</v>
      </c>
      <c r="K628" s="106" t="n">
        <f aca="true">IF('03.Muestra'!$D$45=0,0,COUNTBLANK($D627:INDIRECT("$D" &amp;  SUM(ROW()-1,'03.Muestra'!$D$45)-1)))</f>
        <v>0</v>
      </c>
      <c r="L628" s="16"/>
      <c r="M628" s="16"/>
      <c r="N628" s="16"/>
      <c r="O628" s="16"/>
      <c r="P628" s="16"/>
      <c r="Q628" s="16"/>
      <c r="R628" s="16"/>
      <c r="S628" s="16"/>
      <c r="T628" s="16"/>
      <c r="U628" s="16"/>
      <c r="V628" s="16"/>
      <c r="W628" s="16"/>
      <c r="X628" s="16"/>
      <c r="Y628" s="16"/>
    </row>
    <row r="629" customFormat="false" ht="12" hidden="false" customHeight="true" outlineLevel="0" collapsed="false">
      <c r="B629" s="98" t="str">
        <f aca="false">IF( ISBLANK('03.Muestra'!$C10),"",'03.Muestra'!$C10)</f>
        <v>Vacunación frente Covid-19</v>
      </c>
      <c r="C629" s="98" t="str">
        <f aca="false">IF( ISBLANK('03.Muestra'!$E10),"",'03.Muestra'!$E10)</f>
        <v>https://www3.gobiernodecanarias.org/sanidad/scs/contenidoGenerico.jsp?idDocument=c6332147-5728-11eb-8a2c-c902a217e6a5&amp;idCarpeta=e01092c2-7d66-11ea-871d-cb574c2473a4</v>
      </c>
      <c r="D629" s="99" t="s">
        <v>138</v>
      </c>
      <c r="E629" s="73" t="str">
        <f aca="false">IF(D629&lt;&gt;"",IF(AND(B629&lt;&gt;"",C629&lt;&gt;""),"","ERR"),"")</f>
        <v/>
      </c>
      <c r="F629" s="0"/>
      <c r="G629" s="16"/>
      <c r="H629" s="16"/>
      <c r="I629" s="16"/>
      <c r="J629" s="16"/>
      <c r="K629" s="16"/>
      <c r="L629" s="16"/>
      <c r="M629" s="16"/>
      <c r="N629" s="16"/>
      <c r="O629" s="16"/>
      <c r="P629" s="16"/>
      <c r="Q629" s="16"/>
      <c r="R629" s="16"/>
      <c r="S629" s="16"/>
      <c r="T629" s="16"/>
      <c r="U629" s="16"/>
      <c r="V629" s="16"/>
      <c r="W629" s="16"/>
      <c r="X629" s="16"/>
      <c r="Y629" s="16"/>
    </row>
    <row r="630" customFormat="false" ht="12" hidden="false" customHeight="true" outlineLevel="0" collapsed="false">
      <c r="B630" s="98" t="str">
        <f aca="false">IF( ISBLANK('03.Muestra'!$C11),"",'03.Muestra'!$C11)</f>
        <v>SCS-Registro de centros</v>
      </c>
      <c r="C630" s="98" t="str">
        <f aca="false">IF( ISBLANK('03.Muestra'!$E11),"",'03.Muestra'!$E11)</f>
        <v>https://www3.gobiernodecanarias.org/sanidad/scs/RegistroCentros/DoLoad</v>
      </c>
      <c r="D630" s="99" t="s">
        <v>138</v>
      </c>
      <c r="E630" s="73" t="str">
        <f aca="false">IF(D630&lt;&gt;"",IF(AND(B630&lt;&gt;"",C630&lt;&gt;""),"","ERR"),"")</f>
        <v/>
      </c>
      <c r="F630" s="0"/>
      <c r="G630" s="16"/>
      <c r="H630" s="16"/>
      <c r="I630" s="16"/>
      <c r="J630" s="16"/>
      <c r="K630" s="16"/>
      <c r="L630" s="16"/>
      <c r="M630" s="16"/>
      <c r="N630" s="16"/>
      <c r="O630" s="16"/>
      <c r="P630" s="16"/>
      <c r="Q630" s="16"/>
      <c r="R630" s="16"/>
      <c r="S630" s="16"/>
      <c r="T630" s="16"/>
      <c r="U630" s="16"/>
      <c r="V630" s="16"/>
      <c r="W630" s="16"/>
      <c r="X630" s="16"/>
      <c r="Y630" s="16"/>
    </row>
    <row r="631" customFormat="false" ht="12" hidden="false" customHeight="true" outlineLevel="0" collapsed="false">
      <c r="B631" s="98" t="str">
        <f aca="false">IF( ISBLANK('03.Muestra'!$C12),"",'03.Muestra'!$C12)</f>
        <v>MiAutoTestCovid</v>
      </c>
      <c r="C631" s="98" t="str">
        <f aca="false">IF( ISBLANK('03.Muestra'!$E12),"",'03.Muestra'!$E12)</f>
        <v>https://www3.gobiernodecanarias.org/sanidad/scs/Miautotestcovid/</v>
      </c>
      <c r="D631" s="99" t="s">
        <v>138</v>
      </c>
      <c r="E631" s="73" t="str">
        <f aca="false">IF(D631&lt;&gt;"",IF(AND(B631&lt;&gt;"",C631&lt;&gt;""),"","ERR"),"")</f>
        <v/>
      </c>
      <c r="F631" s="0"/>
      <c r="G631" s="16"/>
      <c r="H631" s="16"/>
      <c r="I631" s="16"/>
      <c r="J631" s="16"/>
      <c r="K631" s="16"/>
      <c r="L631" s="16"/>
      <c r="M631" s="16"/>
      <c r="N631" s="16"/>
      <c r="O631" s="16"/>
      <c r="P631" s="16"/>
      <c r="Q631" s="16"/>
      <c r="R631" s="16"/>
      <c r="S631" s="16"/>
      <c r="T631" s="16"/>
      <c r="U631" s="16"/>
      <c r="V631" s="16"/>
      <c r="W631" s="16"/>
      <c r="X631" s="16"/>
      <c r="Y631" s="16"/>
    </row>
    <row r="632" customFormat="false" ht="12" hidden="false" customHeight="true" outlineLevel="0" collapsed="false">
      <c r="B632" s="98" t="str">
        <f aca="false">IF( ISBLANK('03.Muestra'!$C13),"",'03.Muestra'!$C13)</f>
        <v>Informes epidemiológicos</v>
      </c>
      <c r="C632" s="98" t="str">
        <f aca="false">IF( ISBLANK('03.Muestra'!$E13),"",'03.Muestra'!$E13)</f>
        <v>https://www3.gobiernodecanarias.org/sanidad/scs/contenidoGenerico.jsp?idDocument=83670f95-f738-11ea-8b38-0997195c2925&amp;idCarpeta=e01092c2-7d66-11ea-871d-cb574c2473a4</v>
      </c>
      <c r="D632" s="99" t="s">
        <v>138</v>
      </c>
      <c r="E632" s="73" t="str">
        <f aca="false">IF(D632&lt;&gt;"",IF(AND(B632&lt;&gt;"",C632&lt;&gt;""),"","ERR"),"")</f>
        <v/>
      </c>
      <c r="F632" s="0"/>
      <c r="G632" s="16"/>
      <c r="H632" s="16"/>
      <c r="I632" s="16"/>
      <c r="J632" s="16"/>
      <c r="K632" s="16"/>
      <c r="L632" s="16"/>
      <c r="M632" s="16"/>
      <c r="N632" s="16"/>
      <c r="O632" s="16"/>
      <c r="P632" s="16"/>
      <c r="Q632" s="16"/>
      <c r="R632" s="16"/>
      <c r="S632" s="16"/>
      <c r="T632" s="16"/>
      <c r="U632" s="16"/>
      <c r="V632" s="16"/>
      <c r="W632" s="16"/>
      <c r="X632" s="16"/>
      <c r="Y632" s="16"/>
    </row>
    <row r="633" customFormat="false" ht="12" hidden="false" customHeight="true" outlineLevel="0" collapsed="false">
      <c r="B633" s="98" t="str">
        <f aca="false">IF( ISBLANK('03.Muestra'!$C14),"",'03.Muestra'!$C14)</f>
        <v>Mapa Sanitario</v>
      </c>
      <c r="C633" s="98" t="str">
        <f aca="false">IF( ISBLANK('03.Muestra'!$E14),"",'03.Muestra'!$E14)</f>
        <v>https://www3.gobiernodecanarias.org/sanidad/scs/mapa.jsp?idDocument=f1272534-b1e0-11e0-8086-e35e241032d3&amp;idCarpeta=75cf3520-ab2b-11dd-970d-d73a0633ac17</v>
      </c>
      <c r="D633" s="99" t="s">
        <v>138</v>
      </c>
      <c r="E633" s="73" t="str">
        <f aca="false">IF(D633&lt;&gt;"",IF(AND(B633&lt;&gt;"",C633&lt;&gt;""),"","ERR"),"")</f>
        <v/>
      </c>
      <c r="F633" s="16"/>
      <c r="G633" s="16"/>
      <c r="H633" s="16"/>
      <c r="I633" s="16"/>
      <c r="J633" s="16"/>
      <c r="K633" s="16"/>
      <c r="L633" s="16"/>
      <c r="M633" s="16"/>
      <c r="N633" s="16"/>
      <c r="O633" s="16"/>
      <c r="P633" s="16"/>
      <c r="Q633" s="16"/>
      <c r="R633" s="16"/>
      <c r="S633" s="16"/>
      <c r="T633" s="16"/>
      <c r="U633" s="16"/>
      <c r="V633" s="16"/>
      <c r="W633" s="16"/>
      <c r="X633" s="16"/>
      <c r="Y633" s="16"/>
    </row>
    <row r="634" customFormat="false" ht="12" hidden="false" customHeight="true" outlineLevel="0" collapsed="false">
      <c r="B634" s="98" t="str">
        <f aca="false">IF( ISBLANK('03.Muestra'!$C15),"",'03.Muestra'!$C15)</f>
        <v>gaptfformacion</v>
      </c>
      <c r="C634" s="98" t="str">
        <f aca="false">IF( ISBLANK('03.Muestra'!$E15),"",'03.Muestra'!$E15)</f>
        <v>https://www3.gobiernodecanarias.org/scs/gaptfformacion/</v>
      </c>
      <c r="D634" s="99" t="s">
        <v>150</v>
      </c>
      <c r="E634" s="73" t="str">
        <f aca="false">IF(D634&lt;&gt;"",IF(AND(B634&lt;&gt;"",C634&lt;&gt;""),"","ERR"),"")</f>
        <v/>
      </c>
      <c r="F634" s="16"/>
      <c r="G634" s="16"/>
      <c r="H634" s="16"/>
      <c r="I634" s="16"/>
      <c r="J634" s="16"/>
      <c r="K634" s="16"/>
      <c r="L634" s="16"/>
      <c r="M634" s="16"/>
      <c r="N634" s="16"/>
      <c r="O634" s="16"/>
      <c r="P634" s="16"/>
      <c r="Q634" s="16"/>
      <c r="R634" s="16"/>
      <c r="S634" s="16"/>
      <c r="T634" s="16"/>
      <c r="U634" s="16"/>
      <c r="V634" s="16"/>
      <c r="W634" s="16"/>
      <c r="X634" s="16"/>
      <c r="Y634" s="16"/>
    </row>
    <row r="635" customFormat="false" ht="12" hidden="false" customHeight="true" outlineLevel="0" collapsed="false">
      <c r="B635" s="98" t="str">
        <f aca="false">IF( ISBLANK('03.Muestra'!$C16),"",'03.Muestra'!$C16)</f>
        <v>Tarjeta Sanitaria</v>
      </c>
      <c r="C635" s="98" t="str">
        <f aca="false">IF( ISBLANK('03.Muestra'!$E16),"",'03.Muestra'!$E16)</f>
        <v>https://www3.gobiernodecanarias.org/sanidad/scs/contenidoGenerico.jsp?idDocument=9090ca1f-a9bb-11de-ae50-15aa3b9230b7&amp;idCarpeta=ae273cd1-b385-11e9-82f7-8d5cff9227e6</v>
      </c>
      <c r="D635" s="99" t="s">
        <v>150</v>
      </c>
      <c r="E635" s="73" t="str">
        <f aca="false">IF(D635&lt;&gt;"",IF(AND(B635&lt;&gt;"",C635&lt;&gt;""),"","ERR"),"")</f>
        <v/>
      </c>
      <c r="F635" s="16"/>
      <c r="G635" s="16"/>
      <c r="H635" s="16"/>
      <c r="I635" s="16"/>
      <c r="J635" s="16"/>
      <c r="K635" s="16"/>
      <c r="L635" s="16"/>
      <c r="M635" s="16"/>
      <c r="N635" s="16"/>
      <c r="O635" s="16"/>
      <c r="P635" s="16"/>
      <c r="Q635" s="16"/>
      <c r="R635" s="16"/>
      <c r="S635" s="16"/>
      <c r="T635" s="16"/>
      <c r="U635" s="16"/>
      <c r="V635" s="16"/>
      <c r="W635" s="16"/>
      <c r="X635" s="16"/>
      <c r="Y635" s="16"/>
    </row>
    <row r="636" customFormat="false" ht="12" hidden="false" customHeight="true" outlineLevel="0" collapsed="false">
      <c r="B636" s="98" t="str">
        <f aca="false">IF( ISBLANK('03.Muestra'!$C17),"",'03.Muestra'!$C17)</f>
        <v>Mapa Playas</v>
      </c>
      <c r="C636" s="98" t="str">
        <f aca="false">IF( ISBLANK('03.Muestra'!$E17),"",'03.Muestra'!$E17)</f>
        <v>https://www3.gobiernodecanarias.org/sanidad/scs/mapa.jsp?idDocument=0200b78a-a2fa-11e0-9610-f1717f4d08a3&amp;idCarpeta=75cf3520-ab2b-11dd-970d-d73a0633ac17</v>
      </c>
      <c r="D636" s="99" t="s">
        <v>138</v>
      </c>
      <c r="E636" s="73" t="str">
        <f aca="false">IF(D636&lt;&gt;"",IF(AND(B636&lt;&gt;"",C636&lt;&gt;""),"","ERR"),"")</f>
        <v/>
      </c>
      <c r="F636" s="16"/>
      <c r="G636" s="16"/>
      <c r="H636" s="16"/>
      <c r="I636" s="16"/>
      <c r="J636" s="16"/>
      <c r="K636" s="16"/>
      <c r="L636" s="16"/>
      <c r="M636" s="16"/>
      <c r="N636" s="16"/>
      <c r="O636" s="16"/>
      <c r="P636" s="16"/>
      <c r="Q636" s="16"/>
      <c r="R636" s="16"/>
      <c r="S636" s="16"/>
      <c r="T636" s="16"/>
      <c r="U636" s="16"/>
      <c r="V636" s="16"/>
      <c r="W636" s="16"/>
      <c r="X636" s="16"/>
      <c r="Y636" s="16"/>
    </row>
    <row r="637" customFormat="false" ht="12" hidden="false" customHeight="true" outlineLevel="0" collapsed="false">
      <c r="B637" s="98" t="str">
        <f aca="false">IF( ISBLANK('03.Muestra'!$C18),"",'03.Muestra'!$C18)</f>
        <v/>
      </c>
      <c r="C637" s="98" t="str">
        <f aca="false">IF( ISBLANK('03.Muestra'!$E18),"",'03.Muestra'!$E18)</f>
        <v/>
      </c>
      <c r="D637" s="99" t="str">
        <f aca="false">IF(AND(B637&lt;&gt;"",C637&lt;&gt;""),"N/T","")</f>
        <v/>
      </c>
      <c r="E637" s="73" t="str">
        <f aca="false">IF(D637&lt;&gt;"",IF(AND(B637&lt;&gt;"",C637&lt;&gt;""),"","ERR"),"")</f>
        <v/>
      </c>
      <c r="F637" s="16"/>
      <c r="G637" s="16"/>
      <c r="H637" s="16"/>
      <c r="I637" s="16"/>
      <c r="J637" s="16"/>
      <c r="K637" s="16"/>
      <c r="L637" s="16"/>
      <c r="M637" s="16"/>
      <c r="N637" s="16"/>
      <c r="O637" s="16"/>
      <c r="P637" s="16"/>
      <c r="Q637" s="16"/>
      <c r="R637" s="16"/>
      <c r="S637" s="16"/>
      <c r="T637" s="16"/>
      <c r="U637" s="16"/>
      <c r="V637" s="16"/>
      <c r="W637" s="16"/>
      <c r="X637" s="16"/>
      <c r="Y637" s="16"/>
    </row>
    <row r="638" customFormat="false" ht="12" hidden="false" customHeight="true" outlineLevel="0" collapsed="false">
      <c r="B638" s="98" t="str">
        <f aca="false">IF( ISBLANK('03.Muestra'!$C19),"",'03.Muestra'!$C19)</f>
        <v/>
      </c>
      <c r="C638" s="98" t="str">
        <f aca="false">IF( ISBLANK('03.Muestra'!$E19),"",'03.Muestra'!$E19)</f>
        <v/>
      </c>
      <c r="D638" s="99" t="str">
        <f aca="false">IF(AND(B638&lt;&gt;"",C638&lt;&gt;""),"N/T","")</f>
        <v/>
      </c>
      <c r="E638" s="73" t="str">
        <f aca="false">IF(D638&lt;&gt;"",IF(AND(B638&lt;&gt;"",C638&lt;&gt;""),"","ERR"),"")</f>
        <v/>
      </c>
      <c r="F638" s="16"/>
      <c r="G638" s="16"/>
      <c r="H638" s="16"/>
      <c r="I638" s="16"/>
      <c r="J638" s="16"/>
      <c r="K638" s="16"/>
      <c r="L638" s="16"/>
      <c r="M638" s="16"/>
      <c r="N638" s="16"/>
      <c r="O638" s="16"/>
      <c r="P638" s="16"/>
      <c r="Q638" s="16"/>
      <c r="R638" s="16"/>
      <c r="S638" s="16"/>
      <c r="T638" s="16"/>
      <c r="U638" s="16"/>
      <c r="V638" s="16"/>
      <c r="W638" s="16"/>
      <c r="X638" s="16"/>
      <c r="Y638" s="16"/>
    </row>
    <row r="639" customFormat="false" ht="12" hidden="false" customHeight="true" outlineLevel="0" collapsed="false">
      <c r="B639" s="98" t="str">
        <f aca="false">IF( ISBLANK('03.Muestra'!$C20),"",'03.Muestra'!$C20)</f>
        <v/>
      </c>
      <c r="C639" s="98" t="str">
        <f aca="false">IF( ISBLANK('03.Muestra'!$E20),"",'03.Muestra'!$E20)</f>
        <v/>
      </c>
      <c r="D639" s="99" t="str">
        <f aca="false">IF(AND(B639&lt;&gt;"",C639&lt;&gt;""),"N/T","")</f>
        <v/>
      </c>
      <c r="E639" s="73" t="str">
        <f aca="false">IF(D639&lt;&gt;"",IF(AND(B639&lt;&gt;"",C639&lt;&gt;""),"","ERR"),"")</f>
        <v/>
      </c>
      <c r="F639" s="16"/>
      <c r="G639" s="16"/>
      <c r="H639" s="16"/>
      <c r="I639" s="16"/>
      <c r="J639" s="16"/>
      <c r="K639" s="16"/>
      <c r="L639" s="16"/>
      <c r="M639" s="0"/>
      <c r="N639" s="0"/>
      <c r="O639" s="0"/>
      <c r="P639" s="0"/>
      <c r="Q639" s="16"/>
      <c r="R639" s="16"/>
      <c r="S639" s="16"/>
      <c r="T639" s="16"/>
      <c r="U639" s="16"/>
      <c r="V639" s="16"/>
      <c r="W639" s="16"/>
      <c r="X639" s="16"/>
      <c r="Y639" s="16"/>
    </row>
    <row r="640" customFormat="false" ht="12" hidden="false" customHeight="true" outlineLevel="0" collapsed="false">
      <c r="B640" s="98" t="str">
        <f aca="false">IF( ISBLANK('03.Muestra'!$C21),"",'03.Muestra'!$C21)</f>
        <v/>
      </c>
      <c r="C640" s="98" t="str">
        <f aca="false">IF( ISBLANK('03.Muestra'!$E21),"",'03.Muestra'!$E21)</f>
        <v/>
      </c>
      <c r="D640" s="99" t="str">
        <f aca="false">IF(AND(B640&lt;&gt;"",C640&lt;&gt;""),"N/T","")</f>
        <v/>
      </c>
      <c r="E640" s="73" t="str">
        <f aca="false">IF(D640&lt;&gt;"",IF(AND(B640&lt;&gt;"",C640&lt;&gt;""),"","ERR"),"")</f>
        <v/>
      </c>
      <c r="F640" s="16"/>
      <c r="G640" s="16"/>
      <c r="H640" s="16"/>
      <c r="I640" s="16"/>
      <c r="J640" s="16"/>
      <c r="K640" s="16"/>
      <c r="L640" s="16"/>
      <c r="M640" s="0"/>
      <c r="N640" s="0"/>
      <c r="O640" s="0"/>
      <c r="P640" s="0"/>
      <c r="Q640" s="16"/>
      <c r="R640" s="16"/>
      <c r="S640" s="16"/>
      <c r="T640" s="16"/>
      <c r="U640" s="16"/>
      <c r="V640" s="16"/>
      <c r="W640" s="16"/>
      <c r="X640" s="16"/>
      <c r="Y640" s="16"/>
    </row>
    <row r="641" customFormat="false" ht="12" hidden="false" customHeight="true" outlineLevel="0" collapsed="false">
      <c r="B641" s="98" t="str">
        <f aca="false">IF( ISBLANK('03.Muestra'!$C22),"",'03.Muestra'!$C22)</f>
        <v/>
      </c>
      <c r="C641" s="98" t="str">
        <f aca="false">IF( ISBLANK('03.Muestra'!$E22),"",'03.Muestra'!$E22)</f>
        <v/>
      </c>
      <c r="D641" s="99" t="str">
        <f aca="false">IF(AND(B641&lt;&gt;"",C641&lt;&gt;""),"N/T","")</f>
        <v/>
      </c>
      <c r="E641" s="73" t="str">
        <f aca="false">IF(D641&lt;&gt;"",IF(AND(B641&lt;&gt;"",C641&lt;&gt;""),"","ERR"),"")</f>
        <v/>
      </c>
      <c r="F641" s="16"/>
      <c r="G641" s="16"/>
      <c r="H641" s="16"/>
      <c r="I641" s="16"/>
      <c r="J641" s="16"/>
      <c r="K641" s="16"/>
      <c r="L641" s="16"/>
      <c r="M641" s="0"/>
      <c r="N641" s="0"/>
      <c r="O641" s="0"/>
      <c r="P641" s="0"/>
      <c r="Q641" s="16"/>
      <c r="R641" s="16"/>
      <c r="S641" s="16"/>
      <c r="T641" s="16"/>
      <c r="U641" s="16"/>
      <c r="V641" s="16"/>
      <c r="W641" s="16"/>
      <c r="X641" s="16"/>
      <c r="Y641" s="16"/>
    </row>
    <row r="642" customFormat="false" ht="12" hidden="false" customHeight="true" outlineLevel="0" collapsed="false">
      <c r="B642" s="98" t="str">
        <f aca="false">IF( ISBLANK('03.Muestra'!$C23),"",'03.Muestra'!$C23)</f>
        <v/>
      </c>
      <c r="C642" s="98" t="str">
        <f aca="false">IF( ISBLANK('03.Muestra'!$E23),"",'03.Muestra'!$E23)</f>
        <v/>
      </c>
      <c r="D642" s="99" t="str">
        <f aca="false">IF(AND(B642&lt;&gt;"",C642&lt;&gt;""),"N/T","")</f>
        <v/>
      </c>
      <c r="E642" s="73" t="str">
        <f aca="false">IF(D642&lt;&gt;"",IF(AND(B642&lt;&gt;"",C642&lt;&gt;""),"","ERR"),"")</f>
        <v/>
      </c>
      <c r="F642" s="16"/>
      <c r="G642" s="16"/>
      <c r="H642" s="16"/>
      <c r="I642" s="16"/>
      <c r="J642" s="16"/>
      <c r="K642" s="16"/>
      <c r="L642" s="16"/>
      <c r="M642" s="0"/>
      <c r="N642" s="0"/>
      <c r="O642" s="0"/>
      <c r="P642" s="0"/>
      <c r="Q642" s="16"/>
      <c r="R642" s="16"/>
      <c r="S642" s="16"/>
      <c r="T642" s="16"/>
      <c r="U642" s="16"/>
      <c r="V642" s="16"/>
      <c r="W642" s="16"/>
      <c r="X642" s="16"/>
      <c r="Y642" s="16"/>
    </row>
    <row r="643" customFormat="false" ht="12" hidden="false" customHeight="true" outlineLevel="0" collapsed="false">
      <c r="B643" s="98" t="str">
        <f aca="false">IF( ISBLANK('03.Muestra'!$C24),"",'03.Muestra'!$C24)</f>
        <v/>
      </c>
      <c r="C643" s="98" t="str">
        <f aca="false">IF( ISBLANK('03.Muestra'!$E24),"",'03.Muestra'!$E24)</f>
        <v/>
      </c>
      <c r="D643" s="99" t="str">
        <f aca="false">IF(AND(B643&lt;&gt;"",C643&lt;&gt;""),"N/T","")</f>
        <v/>
      </c>
      <c r="E643" s="73" t="str">
        <f aca="false">IF(D643&lt;&gt;"",IF(AND(B643&lt;&gt;"",C643&lt;&gt;""),"","ERR"),"")</f>
        <v/>
      </c>
      <c r="F643" s="16"/>
      <c r="G643" s="16"/>
      <c r="H643" s="16"/>
      <c r="I643" s="16"/>
      <c r="J643" s="16"/>
      <c r="K643" s="16"/>
      <c r="L643" s="16"/>
      <c r="M643" s="0"/>
      <c r="N643" s="0"/>
      <c r="O643" s="0"/>
      <c r="P643" s="0"/>
      <c r="Q643" s="16"/>
      <c r="R643" s="16"/>
      <c r="S643" s="16"/>
      <c r="T643" s="16"/>
      <c r="U643" s="16"/>
      <c r="V643" s="16"/>
      <c r="W643" s="16"/>
      <c r="X643" s="16"/>
      <c r="Y643" s="16"/>
    </row>
    <row r="644" customFormat="false" ht="12" hidden="false" customHeight="true" outlineLevel="0" collapsed="false">
      <c r="B644" s="98" t="str">
        <f aca="false">IF( ISBLANK('03.Muestra'!$C25),"",'03.Muestra'!$C25)</f>
        <v/>
      </c>
      <c r="C644" s="98" t="str">
        <f aca="false">IF( ISBLANK('03.Muestra'!$E25),"",'03.Muestra'!$E25)</f>
        <v/>
      </c>
      <c r="D644" s="99" t="str">
        <f aca="false">IF(AND(B644&lt;&gt;"",C644&lt;&gt;""),"N/T","")</f>
        <v/>
      </c>
      <c r="E644" s="73" t="str">
        <f aca="false">IF(D644&lt;&gt;"",IF(AND(B644&lt;&gt;"",C644&lt;&gt;""),"","ERR"),"")</f>
        <v/>
      </c>
      <c r="F644" s="16"/>
      <c r="G644" s="16"/>
      <c r="H644" s="16"/>
      <c r="I644" s="16"/>
      <c r="J644" s="16"/>
      <c r="K644" s="16"/>
      <c r="L644" s="16"/>
      <c r="M644" s="0"/>
      <c r="N644" s="0"/>
      <c r="O644" s="0"/>
      <c r="P644" s="0"/>
      <c r="Q644" s="16"/>
      <c r="R644" s="16"/>
      <c r="S644" s="16"/>
      <c r="T644" s="16"/>
      <c r="U644" s="16"/>
      <c r="V644" s="16"/>
      <c r="W644" s="16"/>
      <c r="X644" s="16"/>
      <c r="Y644" s="16"/>
    </row>
    <row r="645" customFormat="false" ht="12" hidden="false" customHeight="true" outlineLevel="0" collapsed="false">
      <c r="B645" s="98" t="str">
        <f aca="false">IF( ISBLANK('03.Muestra'!$C26),"",'03.Muestra'!$C26)</f>
        <v/>
      </c>
      <c r="C645" s="98" t="str">
        <f aca="false">IF( ISBLANK('03.Muestra'!$E26),"",'03.Muestra'!$E26)</f>
        <v/>
      </c>
      <c r="D645" s="99" t="str">
        <f aca="false">IF(AND(B645&lt;&gt;"",C645&lt;&gt;""),"N/T","")</f>
        <v/>
      </c>
      <c r="E645" s="73" t="str">
        <f aca="false">IF(D645&lt;&gt;"",IF(AND(B645&lt;&gt;"",C645&lt;&gt;""),"","ERR"),"")</f>
        <v/>
      </c>
      <c r="F645" s="16"/>
      <c r="G645" s="16"/>
      <c r="H645" s="16"/>
      <c r="I645" s="16"/>
      <c r="J645" s="16"/>
      <c r="K645" s="16"/>
      <c r="L645" s="16"/>
      <c r="M645" s="0"/>
      <c r="N645" s="0"/>
      <c r="O645" s="0"/>
      <c r="P645" s="0"/>
      <c r="Q645" s="16"/>
      <c r="R645" s="16"/>
      <c r="S645" s="16"/>
      <c r="T645" s="16"/>
      <c r="U645" s="16"/>
      <c r="V645" s="16"/>
      <c r="W645" s="16"/>
      <c r="X645" s="16"/>
      <c r="Y645" s="16"/>
    </row>
    <row r="646" customFormat="false" ht="12" hidden="false" customHeight="true" outlineLevel="0" collapsed="false">
      <c r="B646" s="98" t="str">
        <f aca="false">IF( ISBLANK('03.Muestra'!$C27),"",'03.Muestra'!$C27)</f>
        <v/>
      </c>
      <c r="C646" s="98" t="str">
        <f aca="false">IF( ISBLANK('03.Muestra'!$E27),"",'03.Muestra'!$E27)</f>
        <v/>
      </c>
      <c r="D646" s="99" t="str">
        <f aca="false">IF(AND(B646&lt;&gt;"",C646&lt;&gt;""),"N/T","")</f>
        <v/>
      </c>
      <c r="E646" s="73" t="str">
        <f aca="false">IF(D646&lt;&gt;"",IF(AND(B646&lt;&gt;"",C646&lt;&gt;""),"","ERR"),"")</f>
        <v/>
      </c>
      <c r="F646" s="16"/>
      <c r="G646" s="16"/>
      <c r="H646" s="16"/>
      <c r="I646" s="16"/>
      <c r="J646" s="16"/>
      <c r="K646" s="16"/>
      <c r="L646" s="16"/>
      <c r="M646" s="0"/>
      <c r="N646" s="0"/>
      <c r="O646" s="0"/>
      <c r="P646" s="0"/>
      <c r="Q646" s="16"/>
      <c r="R646" s="16"/>
      <c r="S646" s="16"/>
      <c r="T646" s="16"/>
      <c r="U646" s="16"/>
      <c r="V646" s="16"/>
      <c r="W646" s="16"/>
      <c r="X646" s="16"/>
      <c r="Y646" s="16"/>
    </row>
    <row r="647" customFormat="false" ht="12" hidden="false" customHeight="true" outlineLevel="0" collapsed="false">
      <c r="B647" s="98" t="str">
        <f aca="false">IF( ISBLANK('03.Muestra'!$C28),"",'03.Muestra'!$C28)</f>
        <v/>
      </c>
      <c r="C647" s="98" t="str">
        <f aca="false">IF( ISBLANK('03.Muestra'!$E28),"",'03.Muestra'!$E28)</f>
        <v/>
      </c>
      <c r="D647" s="99" t="str">
        <f aca="false">IF(AND(B647&lt;&gt;"",C647&lt;&gt;""),"N/T","")</f>
        <v/>
      </c>
      <c r="E647" s="73" t="str">
        <f aca="false">IF(D647&lt;&gt;"",IF(AND(B647&lt;&gt;"",C647&lt;&gt;""),"","ERR"),"")</f>
        <v/>
      </c>
      <c r="F647" s="16"/>
      <c r="G647" s="16"/>
      <c r="H647" s="16"/>
      <c r="I647" s="16"/>
      <c r="J647" s="16"/>
      <c r="K647" s="16"/>
      <c r="L647" s="16"/>
      <c r="M647" s="0"/>
      <c r="N647" s="0"/>
      <c r="O647" s="0"/>
      <c r="P647" s="0"/>
      <c r="Q647" s="16"/>
      <c r="R647" s="16"/>
      <c r="S647" s="16"/>
      <c r="T647" s="16"/>
      <c r="U647" s="16"/>
      <c r="V647" s="16"/>
      <c r="W647" s="16"/>
      <c r="X647" s="16"/>
      <c r="Y647" s="16"/>
    </row>
    <row r="648" customFormat="false" ht="12" hidden="false" customHeight="true" outlineLevel="0" collapsed="false">
      <c r="B648" s="98" t="str">
        <f aca="false">IF( ISBLANK('03.Muestra'!$C29),"",'03.Muestra'!$C29)</f>
        <v/>
      </c>
      <c r="C648" s="98" t="str">
        <f aca="false">IF( ISBLANK('03.Muestra'!$E29),"",'03.Muestra'!$E29)</f>
        <v/>
      </c>
      <c r="D648" s="99" t="str">
        <f aca="false">IF(AND(B648&lt;&gt;"",C648&lt;&gt;""),"N/T","")</f>
        <v/>
      </c>
      <c r="E648" s="73" t="str">
        <f aca="false">IF(D648&lt;&gt;"",IF(AND(B648&lt;&gt;"",C648&lt;&gt;""),"","ERR"),"")</f>
        <v/>
      </c>
      <c r="F648" s="16"/>
      <c r="G648" s="16"/>
      <c r="H648" s="16"/>
      <c r="I648" s="16"/>
      <c r="J648" s="16"/>
      <c r="K648" s="16"/>
      <c r="L648" s="16"/>
      <c r="M648" s="0"/>
      <c r="N648" s="0"/>
      <c r="O648" s="0"/>
      <c r="P648" s="0"/>
      <c r="Q648" s="16"/>
      <c r="R648" s="16"/>
      <c r="S648" s="16"/>
      <c r="T648" s="16"/>
      <c r="U648" s="16"/>
      <c r="V648" s="16"/>
      <c r="W648" s="16"/>
      <c r="X648" s="16"/>
      <c r="Y648" s="16"/>
    </row>
    <row r="649" customFormat="false" ht="12" hidden="false" customHeight="true" outlineLevel="0" collapsed="false">
      <c r="B649" s="98" t="str">
        <f aca="false">IF( ISBLANK('03.Muestra'!$C30),"",'03.Muestra'!$C30)</f>
        <v/>
      </c>
      <c r="C649" s="98" t="str">
        <f aca="false">IF( ISBLANK('03.Muestra'!$E30),"",'03.Muestra'!$E30)</f>
        <v/>
      </c>
      <c r="D649" s="99" t="str">
        <f aca="false">IF(AND(B649&lt;&gt;"",C649&lt;&gt;""),"N/T","")</f>
        <v/>
      </c>
      <c r="E649" s="73" t="str">
        <f aca="false">IF(D649&lt;&gt;"",IF(AND(B649&lt;&gt;"",C649&lt;&gt;""),"","ERR"),"")</f>
        <v/>
      </c>
      <c r="F649" s="16"/>
      <c r="G649" s="16"/>
      <c r="H649" s="16"/>
      <c r="I649" s="16"/>
      <c r="J649" s="16"/>
      <c r="K649" s="16"/>
      <c r="L649" s="16"/>
      <c r="M649" s="0"/>
      <c r="N649" s="0"/>
      <c r="O649" s="0"/>
      <c r="P649" s="0"/>
      <c r="Q649" s="16"/>
      <c r="R649" s="16"/>
      <c r="S649" s="16"/>
      <c r="T649" s="16"/>
      <c r="U649" s="16"/>
      <c r="V649" s="16"/>
      <c r="W649" s="16"/>
      <c r="X649" s="16"/>
      <c r="Y649" s="16"/>
    </row>
    <row r="650" customFormat="false" ht="12" hidden="false" customHeight="true" outlineLevel="0" collapsed="false">
      <c r="B650" s="98" t="str">
        <f aca="false">IF( ISBLANK('03.Muestra'!$C31),"",'03.Muestra'!$C31)</f>
        <v/>
      </c>
      <c r="C650" s="98" t="str">
        <f aca="false">IF( ISBLANK('03.Muestra'!$E31),"",'03.Muestra'!$E31)</f>
        <v/>
      </c>
      <c r="D650" s="99" t="str">
        <f aca="false">IF(AND(B650&lt;&gt;"",C650&lt;&gt;""),"N/T","")</f>
        <v/>
      </c>
      <c r="E650" s="73" t="str">
        <f aca="false">IF(D650&lt;&gt;"",IF(AND(B650&lt;&gt;"",C650&lt;&gt;""),"","ERR"),"")</f>
        <v/>
      </c>
      <c r="F650" s="16"/>
      <c r="G650" s="16"/>
      <c r="H650" s="16"/>
      <c r="I650" s="16"/>
      <c r="J650" s="16"/>
      <c r="K650" s="16"/>
      <c r="L650" s="16"/>
      <c r="M650" s="16"/>
      <c r="N650" s="16"/>
      <c r="O650" s="16"/>
      <c r="P650" s="16"/>
      <c r="Q650" s="16"/>
      <c r="R650" s="16"/>
      <c r="S650" s="16"/>
      <c r="T650" s="16"/>
      <c r="U650" s="16"/>
      <c r="V650" s="16"/>
      <c r="W650" s="16"/>
      <c r="X650" s="16"/>
      <c r="Y650" s="16"/>
    </row>
    <row r="651" customFormat="false" ht="12" hidden="false" customHeight="true" outlineLevel="0" collapsed="false">
      <c r="B651" s="98" t="str">
        <f aca="false">IF( ISBLANK('03.Muestra'!$C32),"",'03.Muestra'!$C32)</f>
        <v/>
      </c>
      <c r="C651" s="98" t="str">
        <f aca="false">IF( ISBLANK('03.Muestra'!$E32),"",'03.Muestra'!$E32)</f>
        <v/>
      </c>
      <c r="D651" s="99" t="str">
        <f aca="false">IF(AND(B651&lt;&gt;"",C651&lt;&gt;""),"N/T","")</f>
        <v/>
      </c>
      <c r="E651" s="73" t="str">
        <f aca="false">IF(D651&lt;&gt;"",IF(AND(B651&lt;&gt;"",C651&lt;&gt;""),"","ERR"),"")</f>
        <v/>
      </c>
      <c r="F651" s="16"/>
      <c r="G651" s="16"/>
      <c r="H651" s="16"/>
      <c r="I651" s="16"/>
      <c r="J651" s="16"/>
      <c r="K651" s="16"/>
      <c r="L651" s="16"/>
      <c r="M651" s="16"/>
      <c r="N651" s="16"/>
      <c r="O651" s="16"/>
      <c r="P651" s="16"/>
      <c r="Q651" s="16"/>
      <c r="R651" s="16"/>
      <c r="S651" s="16"/>
      <c r="T651" s="16"/>
      <c r="U651" s="16"/>
      <c r="V651" s="16"/>
      <c r="W651" s="16"/>
      <c r="X651" s="16"/>
      <c r="Y651" s="16"/>
    </row>
    <row r="652" customFormat="false" ht="12" hidden="false" customHeight="true" outlineLevel="0" collapsed="false">
      <c r="B652" s="98" t="str">
        <f aca="false">IF( ISBLANK('03.Muestra'!$C33),"",'03.Muestra'!$C33)</f>
        <v/>
      </c>
      <c r="C652" s="98" t="str">
        <f aca="false">IF( ISBLANK('03.Muestra'!$E33),"",'03.Muestra'!$E33)</f>
        <v/>
      </c>
      <c r="D652" s="99" t="str">
        <f aca="false">IF(AND(B652&lt;&gt;"",C652&lt;&gt;""),"N/T","")</f>
        <v/>
      </c>
      <c r="E652" s="73" t="str">
        <f aca="false">IF(D652&lt;&gt;"",IF(AND(B652&lt;&gt;"",C652&lt;&gt;""),"","ERR"),"")</f>
        <v/>
      </c>
      <c r="F652" s="16"/>
      <c r="G652" s="16"/>
      <c r="H652" s="16"/>
      <c r="I652" s="16"/>
      <c r="J652" s="16"/>
      <c r="K652" s="16"/>
      <c r="L652" s="16"/>
      <c r="M652" s="16"/>
      <c r="N652" s="16"/>
      <c r="O652" s="16"/>
      <c r="P652" s="16"/>
      <c r="Q652" s="16"/>
      <c r="R652" s="16"/>
      <c r="S652" s="16"/>
      <c r="T652" s="16"/>
      <c r="U652" s="16"/>
      <c r="V652" s="16"/>
      <c r="W652" s="16"/>
      <c r="X652" s="16"/>
      <c r="Y652" s="16"/>
    </row>
    <row r="653" customFormat="false" ht="12" hidden="false" customHeight="true" outlineLevel="0" collapsed="false">
      <c r="B653" s="98" t="str">
        <f aca="false">IF( ISBLANK('03.Muestra'!$C34),"",'03.Muestra'!$C34)</f>
        <v/>
      </c>
      <c r="C653" s="98" t="str">
        <f aca="false">IF( ISBLANK('03.Muestra'!$E34),"",'03.Muestra'!$E34)</f>
        <v/>
      </c>
      <c r="D653" s="99" t="str">
        <f aca="false">IF(AND(B653&lt;&gt;"",C653&lt;&gt;""),"N/T","")</f>
        <v/>
      </c>
      <c r="E653" s="73" t="str">
        <f aca="false">IF(D653&lt;&gt;"",IF(AND(B653&lt;&gt;"",C653&lt;&gt;""),"","ERR"),"")</f>
        <v/>
      </c>
      <c r="F653" s="16"/>
      <c r="G653" s="16"/>
      <c r="H653" s="16"/>
      <c r="I653" s="16"/>
      <c r="J653" s="16"/>
      <c r="K653" s="16"/>
      <c r="L653" s="16"/>
      <c r="M653" s="16"/>
      <c r="N653" s="16"/>
      <c r="O653" s="16"/>
      <c r="P653" s="16"/>
      <c r="Q653" s="16"/>
      <c r="R653" s="16"/>
      <c r="S653" s="16"/>
      <c r="T653" s="16"/>
      <c r="U653" s="16"/>
      <c r="V653" s="16"/>
      <c r="W653" s="16"/>
      <c r="X653" s="16"/>
      <c r="Y653" s="16"/>
    </row>
    <row r="654" customFormat="false" ht="12" hidden="false" customHeight="true" outlineLevel="0" collapsed="false">
      <c r="B654" s="98" t="str">
        <f aca="false">IF( ISBLANK('03.Muestra'!$C35),"",'03.Muestra'!$C35)</f>
        <v/>
      </c>
      <c r="C654" s="98" t="str">
        <f aca="false">IF( ISBLANK('03.Muestra'!$E35),"",'03.Muestra'!$E35)</f>
        <v/>
      </c>
      <c r="D654" s="99" t="str">
        <f aca="false">IF(AND(B654&lt;&gt;"",C654&lt;&gt;""),"N/T","")</f>
        <v/>
      </c>
      <c r="E654" s="73" t="str">
        <f aca="false">IF(D654&lt;&gt;"",IF(AND(B654&lt;&gt;"",C654&lt;&gt;""),"","ERR"),"")</f>
        <v/>
      </c>
      <c r="F654" s="0"/>
      <c r="G654" s="16"/>
      <c r="H654" s="16"/>
      <c r="I654" s="16"/>
      <c r="J654" s="16"/>
      <c r="K654" s="16"/>
      <c r="L654" s="16"/>
      <c r="M654" s="16"/>
      <c r="N654" s="16"/>
      <c r="O654" s="16"/>
      <c r="P654" s="16"/>
      <c r="Q654" s="16"/>
      <c r="R654" s="16"/>
      <c r="S654" s="16"/>
      <c r="T654" s="16"/>
      <c r="U654" s="16"/>
      <c r="V654" s="16"/>
      <c r="W654" s="16"/>
      <c r="X654" s="16"/>
      <c r="Y654" s="16"/>
    </row>
    <row r="655" customFormat="false" ht="12" hidden="false" customHeight="true" outlineLevel="0" collapsed="false">
      <c r="B655" s="98" t="str">
        <f aca="false">IF( ISBLANK('03.Muestra'!$C36),"",'03.Muestra'!$C36)</f>
        <v/>
      </c>
      <c r="C655" s="98" t="str">
        <f aca="false">IF( ISBLANK('03.Muestra'!$E36),"",'03.Muestra'!$E36)</f>
        <v/>
      </c>
      <c r="D655" s="99" t="str">
        <f aca="false">IF(AND(B655&lt;&gt;"",C655&lt;&gt;""),"N/T","")</f>
        <v/>
      </c>
      <c r="E655" s="73" t="str">
        <f aca="false">IF(D655&lt;&gt;"",IF(AND(B655&lt;&gt;"",C655&lt;&gt;""),"","ERR"),"")</f>
        <v/>
      </c>
      <c r="F655" s="0"/>
      <c r="G655" s="16"/>
      <c r="H655" s="16"/>
      <c r="I655" s="16"/>
      <c r="J655" s="16"/>
      <c r="K655" s="16"/>
      <c r="L655" s="16"/>
      <c r="M655" s="16"/>
      <c r="N655" s="16"/>
      <c r="O655" s="16"/>
      <c r="P655" s="16"/>
      <c r="Q655" s="16"/>
      <c r="R655" s="16"/>
      <c r="S655" s="16"/>
      <c r="T655" s="16"/>
      <c r="U655" s="16"/>
      <c r="V655" s="16"/>
      <c r="W655" s="16"/>
      <c r="X655" s="16"/>
      <c r="Y655" s="16"/>
    </row>
    <row r="656" customFormat="false" ht="12" hidden="false" customHeight="true" outlineLevel="0" collapsed="false">
      <c r="B656" s="98" t="str">
        <f aca="false">IF( ISBLANK('03.Muestra'!$C37),"",'03.Muestra'!$C37)</f>
        <v/>
      </c>
      <c r="C656" s="98" t="str">
        <f aca="false">IF( ISBLANK('03.Muestra'!$E37),"",'03.Muestra'!$E37)</f>
        <v/>
      </c>
      <c r="D656" s="99" t="str">
        <f aca="false">IF(AND(B656&lt;&gt;"",C656&lt;&gt;""),"N/T","")</f>
        <v/>
      </c>
      <c r="E656" s="73" t="str">
        <f aca="false">IF(D656&lt;&gt;"",IF(AND(B656&lt;&gt;"",C656&lt;&gt;""),"","ERR"),"")</f>
        <v/>
      </c>
      <c r="F656" s="0"/>
      <c r="G656" s="16"/>
      <c r="H656" s="16"/>
      <c r="I656" s="16"/>
      <c r="J656" s="16"/>
      <c r="K656" s="16"/>
      <c r="L656" s="16"/>
      <c r="M656" s="16"/>
      <c r="N656" s="16"/>
      <c r="O656" s="16"/>
      <c r="P656" s="16"/>
      <c r="Q656" s="16"/>
      <c r="R656" s="16"/>
      <c r="S656" s="16"/>
      <c r="T656" s="16"/>
      <c r="U656" s="16"/>
      <c r="V656" s="16"/>
      <c r="W656" s="16"/>
      <c r="X656" s="16"/>
      <c r="Y656" s="16"/>
    </row>
    <row r="657" customFormat="false" ht="12" hidden="false" customHeight="true" outlineLevel="0" collapsed="false">
      <c r="B657" s="98" t="str">
        <f aca="false">IF( ISBLANK('03.Muestra'!$C38),"",'03.Muestra'!$C38)</f>
        <v/>
      </c>
      <c r="C657" s="98" t="str">
        <f aca="false">IF( ISBLANK('03.Muestra'!$E38),"",'03.Muestra'!$E38)</f>
        <v/>
      </c>
      <c r="D657" s="99" t="str">
        <f aca="false">IF(AND(B657&lt;&gt;"",C657&lt;&gt;""),"N/T","")</f>
        <v/>
      </c>
      <c r="E657" s="73" t="str">
        <f aca="false">IF(D657&lt;&gt;"",IF(AND(B657&lt;&gt;"",C657&lt;&gt;""),"","ERR"),"")</f>
        <v/>
      </c>
      <c r="F657" s="111"/>
      <c r="G657" s="16"/>
      <c r="H657" s="16"/>
      <c r="I657" s="16"/>
      <c r="J657" s="16"/>
      <c r="K657" s="16"/>
      <c r="L657" s="16"/>
      <c r="M657" s="16"/>
      <c r="N657" s="16"/>
      <c r="O657" s="16"/>
      <c r="P657" s="16"/>
      <c r="Q657" s="16"/>
      <c r="R657" s="16"/>
      <c r="S657" s="16"/>
      <c r="T657" s="16"/>
      <c r="U657" s="16"/>
      <c r="V657" s="16"/>
      <c r="W657" s="16"/>
      <c r="X657" s="16"/>
      <c r="Y657" s="16"/>
    </row>
    <row r="658" customFormat="false" ht="12" hidden="false" customHeight="true" outlineLevel="0" collapsed="false">
      <c r="B658" s="98" t="str">
        <f aca="false">IF( ISBLANK('03.Muestra'!$C39),"",'03.Muestra'!$C39)</f>
        <v/>
      </c>
      <c r="C658" s="98" t="str">
        <f aca="false">IF( ISBLANK('03.Muestra'!$E39),"",'03.Muestra'!$E39)</f>
        <v/>
      </c>
      <c r="D658" s="99" t="str">
        <f aca="false">IF(AND(B658&lt;&gt;"",C658&lt;&gt;""),"N/T","")</f>
        <v/>
      </c>
      <c r="E658" s="73" t="str">
        <f aca="false">IF(D658&lt;&gt;"",IF(AND(B658&lt;&gt;"",C658&lt;&gt;""),"","ERR"),"")</f>
        <v/>
      </c>
      <c r="F658" s="111"/>
      <c r="G658" s="16"/>
      <c r="H658" s="16"/>
      <c r="I658" s="16"/>
      <c r="J658" s="16"/>
      <c r="K658" s="16"/>
      <c r="L658" s="16"/>
      <c r="M658" s="16"/>
      <c r="N658" s="16"/>
      <c r="O658" s="16"/>
      <c r="P658" s="16"/>
      <c r="Q658" s="16"/>
      <c r="R658" s="16"/>
      <c r="S658" s="16"/>
      <c r="T658" s="16"/>
      <c r="U658" s="16"/>
      <c r="V658" s="16"/>
      <c r="W658" s="16"/>
      <c r="X658" s="16"/>
      <c r="Y658" s="16"/>
    </row>
    <row r="659" customFormat="false" ht="12" hidden="false" customHeight="true" outlineLevel="0" collapsed="false">
      <c r="B659" s="98" t="str">
        <f aca="false">IF( ISBLANK('03.Muestra'!$C40),"",'03.Muestra'!$C40)</f>
        <v/>
      </c>
      <c r="C659" s="98" t="str">
        <f aca="false">IF( ISBLANK('03.Muestra'!$E40),"",'03.Muestra'!$E40)</f>
        <v/>
      </c>
      <c r="D659" s="99" t="str">
        <f aca="false">IF(AND(B659&lt;&gt;"",C659&lt;&gt;""),"N/T","")</f>
        <v/>
      </c>
      <c r="E659" s="73" t="str">
        <f aca="false">IF(D659&lt;&gt;"",IF(AND(B659&lt;&gt;"",C659&lt;&gt;""),"","ERR"),"")</f>
        <v/>
      </c>
      <c r="F659" s="111"/>
      <c r="G659" s="16"/>
      <c r="H659" s="16"/>
      <c r="I659" s="16"/>
      <c r="J659" s="16"/>
      <c r="K659" s="16"/>
      <c r="L659" s="16"/>
      <c r="M659" s="16"/>
      <c r="N659" s="16"/>
      <c r="O659" s="16"/>
      <c r="P659" s="16"/>
      <c r="Q659" s="16"/>
      <c r="R659" s="16"/>
      <c r="S659" s="16"/>
      <c r="T659" s="16"/>
      <c r="U659" s="16"/>
      <c r="V659" s="16"/>
      <c r="W659" s="16"/>
      <c r="X659" s="16"/>
      <c r="Y659" s="16"/>
    </row>
    <row r="660" customFormat="false" ht="12" hidden="false" customHeight="true" outlineLevel="0" collapsed="false">
      <c r="B660" s="98" t="str">
        <f aca="false">IF( ISBLANK('03.Muestra'!$C41),"",'03.Muestra'!$C41)</f>
        <v/>
      </c>
      <c r="C660" s="98" t="str">
        <f aca="false">IF( ISBLANK('03.Muestra'!$E41),"",'03.Muestra'!$E41)</f>
        <v/>
      </c>
      <c r="D660" s="99" t="str">
        <f aca="false">IF(AND(B660&lt;&gt;"",C660&lt;&gt;""),"N/T","")</f>
        <v/>
      </c>
      <c r="E660" s="73" t="str">
        <f aca="false">IF(D660&lt;&gt;"",IF(AND(B660&lt;&gt;"",C660&lt;&gt;""),"","ERR"),"")</f>
        <v/>
      </c>
      <c r="F660" s="111"/>
      <c r="G660" s="16"/>
      <c r="H660" s="16"/>
      <c r="I660" s="16"/>
      <c r="J660" s="16"/>
      <c r="K660" s="16"/>
      <c r="L660" s="16"/>
      <c r="M660" s="16"/>
      <c r="N660" s="16"/>
      <c r="O660" s="16"/>
      <c r="P660" s="16"/>
      <c r="Q660" s="16"/>
      <c r="R660" s="16"/>
      <c r="S660" s="16"/>
      <c r="T660" s="16"/>
      <c r="U660" s="16"/>
      <c r="V660" s="16"/>
      <c r="W660" s="16"/>
      <c r="X660" s="16"/>
      <c r="Y660" s="16"/>
    </row>
    <row r="661" customFormat="false" ht="12" hidden="false" customHeight="true" outlineLevel="0" collapsed="false">
      <c r="B661" s="98" t="str">
        <f aca="false">IF( ISBLANK('03.Muestra'!$C42),"",'03.Muestra'!$C42)</f>
        <v/>
      </c>
      <c r="C661" s="98" t="str">
        <f aca="false">IF( ISBLANK('03.Muestra'!$E42),"",'03.Muestra'!$E42)</f>
        <v/>
      </c>
      <c r="D661" s="99" t="str">
        <f aca="false">IF(AND(B661&lt;&gt;"",C661&lt;&gt;""),"N/T","")</f>
        <v/>
      </c>
      <c r="E661" s="73" t="str">
        <f aca="false">IF(D661&lt;&gt;"",IF(AND(B661&lt;&gt;"",C661&lt;&gt;""),"","ERR"),"")</f>
        <v/>
      </c>
      <c r="F661" s="16"/>
      <c r="G661" s="16"/>
      <c r="H661" s="16"/>
      <c r="I661" s="16"/>
      <c r="J661" s="16"/>
      <c r="K661" s="16"/>
      <c r="L661" s="16"/>
      <c r="M661" s="16"/>
      <c r="N661" s="16"/>
      <c r="O661" s="16"/>
      <c r="P661" s="16"/>
      <c r="Q661" s="16"/>
      <c r="R661" s="16"/>
      <c r="S661" s="16"/>
      <c r="T661" s="16"/>
      <c r="U661" s="16"/>
      <c r="V661" s="16"/>
      <c r="W661" s="16"/>
      <c r="X661" s="16"/>
      <c r="Y661" s="16"/>
    </row>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sheetData>
  <sheetProtection sheet="true" password="dc4e" objects="true" scenarios="true"/>
  <mergeCells count="1">
    <mergeCell ref="B11:C11"/>
  </mergeCells>
  <conditionalFormatting sqref="E19:E53;E57:E91;E95:E129;E133:E167;E171:E205;E209:E243;E247:E281;E285:E320;E323:E357;E361:E395;E399:E433;E437:E471;E475:E509;E513:E547;E551:E585;E589:E623;E627:E661">
    <cfRule type="cellIs" priority="2" operator="equal" aboveAverage="0" equalAverage="0" bottom="0" percent="0" rank="0" text="" dxfId="0">
      <formula>"ERR"</formula>
    </cfRule>
  </conditionalFormatting>
  <conditionalFormatting sqref="D599:D623;F19:J19;F57:J57;F95:J95;F133:J133;F171:J171;F209:J209;F247:J247;F285:J285;F323:J323;F361:J361;F399:J399;F437:J437;F475:J475;F513:J513;F551:J551;F589:J589;F627:J627;D29:D53;D67:D91;D105:D129;D143:D167;D181:D205;D219:D243;D257:D281;D295:D319;D333:D357;D371:D395;D409:D433;D447:D471;D485:D509;D523:D547;D561:D585;D637:D661;D627:D635;D589:D597;D551:D559;D513:D521;D475:D483;D437:D445;D399:D407;D361:D369;D323:D331;D285:D293;D247:D255;D209:D217;D171:D179;D133:D141;D95:D103;D57:D65;D19:D27">
    <cfRule type="expression" priority="3" aboveAverage="0" equalAverage="0" bottom="0" percent="0" rank="0" text="" dxfId="1">
      <formula>ISBLANK(D19)</formula>
    </cfRule>
    <cfRule type="cellIs" priority="4" operator="equal" aboveAverage="0" equalAverage="0" bottom="0" percent="0" rank="0" text="" dxfId="2">
      <formula>"Pasa"</formula>
    </cfRule>
    <cfRule type="cellIs" priority="5" operator="equal" aboveAverage="0" equalAverage="0" bottom="0" percent="0" rank="0" text="" dxfId="3">
      <formula>"Falla"</formula>
    </cfRule>
    <cfRule type="cellIs" priority="6" operator="equal" aboveAverage="0" equalAverage="0" bottom="0" percent="0" rank="0" text="" dxfId="4">
      <formula>"N/A"</formula>
    </cfRule>
    <cfRule type="cellIs" priority="7" operator="equal" aboveAverage="0" equalAverage="0" bottom="0" percent="0" rank="0" text="" dxfId="5">
      <formula>"N/T"</formula>
    </cfRule>
    <cfRule type="cellIs" priority="8" operator="equal" aboveAverage="0" equalAverage="0" bottom="0" percent="0" rank="0" text="" dxfId="6">
      <formula>"N/D"</formula>
    </cfRule>
  </conditionalFormatting>
  <conditionalFormatting sqref="D636">
    <cfRule type="expression" priority="9" aboveAverage="0" equalAverage="0" bottom="0" percent="0" rank="0" text="" dxfId="1">
      <formula>ISBLANK(D63)</formula>
    </cfRule>
    <cfRule type="cellIs" priority="10" operator="equal" aboveAverage="0" equalAverage="0" bottom="0" percent="0" rank="0" text="" dxfId="2">
      <formula>"Pasa"</formula>
    </cfRule>
    <cfRule type="cellIs" priority="11" operator="equal" aboveAverage="0" equalAverage="0" bottom="0" percent="0" rank="0" text="" dxfId="3">
      <formula>"Falla"</formula>
    </cfRule>
    <cfRule type="cellIs" priority="12" operator="equal" aboveAverage="0" equalAverage="0" bottom="0" percent="0" rank="0" text="" dxfId="4">
      <formula>"N/A"</formula>
    </cfRule>
    <cfRule type="cellIs" priority="13" operator="equal" aboveAverage="0" equalAverage="0" bottom="0" percent="0" rank="0" text="" dxfId="5">
      <formula>"N/T"</formula>
    </cfRule>
    <cfRule type="cellIs" priority="14" operator="equal" aboveAverage="0" equalAverage="0" bottom="0" percent="0" rank="0" text="" dxfId="6">
      <formula>"N/D"</formula>
    </cfRule>
  </conditionalFormatting>
  <conditionalFormatting sqref="D598">
    <cfRule type="expression" priority="15" aboveAverage="0" equalAverage="0" bottom="0" percent="0" rank="0" text="" dxfId="1">
      <formula>ISBLANK(D25)</formula>
    </cfRule>
    <cfRule type="cellIs" priority="16" operator="equal" aboveAverage="0" equalAverage="0" bottom="0" percent="0" rank="0" text="" dxfId="2">
      <formula>"Pasa"</formula>
    </cfRule>
    <cfRule type="cellIs" priority="17" operator="equal" aboveAverage="0" equalAverage="0" bottom="0" percent="0" rank="0" text="" dxfId="3">
      <formula>"Falla"</formula>
    </cfRule>
    <cfRule type="cellIs" priority="18" operator="equal" aboveAverage="0" equalAverage="0" bottom="0" percent="0" rank="0" text="" dxfId="4">
      <formula>"N/A"</formula>
    </cfRule>
    <cfRule type="cellIs" priority="19" operator="equal" aboveAverage="0" equalAverage="0" bottom="0" percent="0" rank="0" text="" dxfId="5">
      <formula>"N/T"</formula>
    </cfRule>
    <cfRule type="cellIs" priority="20" operator="equal" aboveAverage="0" equalAverage="0" bottom="0" percent="0" rank="0" text="" dxfId="6">
      <formula>"N/D"</formula>
    </cfRule>
  </conditionalFormatting>
  <conditionalFormatting sqref="D560">
    <cfRule type="expression" priority="21" aboveAverage="0" equalAverage="0" bottom="0" percent="0" rank="0" text="" dxfId="1">
      <formula>ISBLANK(#REF!)</formula>
    </cfRule>
    <cfRule type="cellIs" priority="22" operator="equal" aboveAverage="0" equalAverage="0" bottom="0" percent="0" rank="0" text="" dxfId="2">
      <formula>"Pasa"</formula>
    </cfRule>
    <cfRule type="cellIs" priority="23" operator="equal" aboveAverage="0" equalAverage="0" bottom="0" percent="0" rank="0" text="" dxfId="3">
      <formula>"Falla"</formula>
    </cfRule>
    <cfRule type="cellIs" priority="24" operator="equal" aboveAverage="0" equalAverage="0" bottom="0" percent="0" rank="0" text="" dxfId="4">
      <formula>"N/A"</formula>
    </cfRule>
    <cfRule type="cellIs" priority="25" operator="equal" aboveAverage="0" equalAverage="0" bottom="0" percent="0" rank="0" text="" dxfId="5">
      <formula>"N/T"</formula>
    </cfRule>
    <cfRule type="cellIs" priority="26" operator="equal" aboveAverage="0" equalAverage="0" bottom="0" percent="0" rank="0" text="" dxfId="6">
      <formula>"N/D"</formula>
    </cfRule>
  </conditionalFormatting>
  <conditionalFormatting sqref="D522">
    <cfRule type="expression" priority="27" aboveAverage="0" equalAverage="0" bottom="0" percent="0" rank="0" text="" dxfId="1">
      <formula>ISBLANK(#REF!)</formula>
    </cfRule>
    <cfRule type="cellIs" priority="28" operator="equal" aboveAverage="0" equalAverage="0" bottom="0" percent="0" rank="0" text="" dxfId="2">
      <formula>"Pasa"</formula>
    </cfRule>
    <cfRule type="cellIs" priority="29" operator="equal" aboveAverage="0" equalAverage="0" bottom="0" percent="0" rank="0" text="" dxfId="3">
      <formula>"Falla"</formula>
    </cfRule>
    <cfRule type="cellIs" priority="30" operator="equal" aboveAverage="0" equalAverage="0" bottom="0" percent="0" rank="0" text="" dxfId="4">
      <formula>"N/A"</formula>
    </cfRule>
    <cfRule type="cellIs" priority="31" operator="equal" aboveAverage="0" equalAverage="0" bottom="0" percent="0" rank="0" text="" dxfId="5">
      <formula>"N/T"</formula>
    </cfRule>
    <cfRule type="cellIs" priority="32" operator="equal" aboveAverage="0" equalAverage="0" bottom="0" percent="0" rank="0" text="" dxfId="6">
      <formula>"N/D"</formula>
    </cfRule>
  </conditionalFormatting>
  <conditionalFormatting sqref="D484">
    <cfRule type="expression" priority="33" aboveAverage="0" equalAverage="0" bottom="0" percent="0" rank="0" text="" dxfId="1">
      <formula>ISBLANK(#REF!)</formula>
    </cfRule>
    <cfRule type="cellIs" priority="34" operator="equal" aboveAverage="0" equalAverage="0" bottom="0" percent="0" rank="0" text="" dxfId="2">
      <formula>"Pasa"</formula>
    </cfRule>
    <cfRule type="cellIs" priority="35" operator="equal" aboveAverage="0" equalAverage="0" bottom="0" percent="0" rank="0" text="" dxfId="3">
      <formula>"Falla"</formula>
    </cfRule>
    <cfRule type="cellIs" priority="36" operator="equal" aboveAverage="0" equalAverage="0" bottom="0" percent="0" rank="0" text="" dxfId="4">
      <formula>"N/A"</formula>
    </cfRule>
    <cfRule type="cellIs" priority="37" operator="equal" aboveAverage="0" equalAverage="0" bottom="0" percent="0" rank="0" text="" dxfId="5">
      <formula>"N/T"</formula>
    </cfRule>
    <cfRule type="cellIs" priority="38" operator="equal" aboveAverage="0" equalAverage="0" bottom="0" percent="0" rank="0" text="" dxfId="6">
      <formula>"N/D"</formula>
    </cfRule>
  </conditionalFormatting>
  <conditionalFormatting sqref="D446">
    <cfRule type="expression" priority="39" aboveAverage="0" equalAverage="0" bottom="0" percent="0" rank="0" text="" dxfId="1">
      <formula>ISBLANK(#REF!)</formula>
    </cfRule>
    <cfRule type="cellIs" priority="40" operator="equal" aboveAverage="0" equalAverage="0" bottom="0" percent="0" rank="0" text="" dxfId="2">
      <formula>"Pasa"</formula>
    </cfRule>
    <cfRule type="cellIs" priority="41" operator="equal" aboveAverage="0" equalAverage="0" bottom="0" percent="0" rank="0" text="" dxfId="3">
      <formula>"Falla"</formula>
    </cfRule>
    <cfRule type="cellIs" priority="42" operator="equal" aboveAverage="0" equalAverage="0" bottom="0" percent="0" rank="0" text="" dxfId="4">
      <formula>"N/A"</formula>
    </cfRule>
    <cfRule type="cellIs" priority="43" operator="equal" aboveAverage="0" equalAverage="0" bottom="0" percent="0" rank="0" text="" dxfId="5">
      <formula>"N/T"</formula>
    </cfRule>
    <cfRule type="cellIs" priority="44" operator="equal" aboveAverage="0" equalAverage="0" bottom="0" percent="0" rank="0" text="" dxfId="6">
      <formula>"N/D"</formula>
    </cfRule>
  </conditionalFormatting>
  <conditionalFormatting sqref="D408">
    <cfRule type="expression" priority="45" aboveAverage="0" equalAverage="0" bottom="0" percent="0" rank="0" text="" dxfId="1">
      <formula>ISBLANK(#REF!)</formula>
    </cfRule>
    <cfRule type="cellIs" priority="46" operator="equal" aboveAverage="0" equalAverage="0" bottom="0" percent="0" rank="0" text="" dxfId="2">
      <formula>"Pasa"</formula>
    </cfRule>
    <cfRule type="cellIs" priority="47" operator="equal" aboveAverage="0" equalAverage="0" bottom="0" percent="0" rank="0" text="" dxfId="3">
      <formula>"Falla"</formula>
    </cfRule>
    <cfRule type="cellIs" priority="48" operator="equal" aboveAverage="0" equalAverage="0" bottom="0" percent="0" rank="0" text="" dxfId="4">
      <formula>"N/A"</formula>
    </cfRule>
    <cfRule type="cellIs" priority="49" operator="equal" aboveAverage="0" equalAverage="0" bottom="0" percent="0" rank="0" text="" dxfId="5">
      <formula>"N/T"</formula>
    </cfRule>
    <cfRule type="cellIs" priority="50" operator="equal" aboveAverage="0" equalAverage="0" bottom="0" percent="0" rank="0" text="" dxfId="6">
      <formula>"N/D"</formula>
    </cfRule>
  </conditionalFormatting>
  <conditionalFormatting sqref="D370">
    <cfRule type="expression" priority="51" aboveAverage="0" equalAverage="0" bottom="0" percent="0" rank="0" text="" dxfId="1">
      <formula>ISBLANK(#REF!)</formula>
    </cfRule>
    <cfRule type="cellIs" priority="52" operator="equal" aboveAverage="0" equalAverage="0" bottom="0" percent="0" rank="0" text="" dxfId="2">
      <formula>"Pasa"</formula>
    </cfRule>
    <cfRule type="cellIs" priority="53" operator="equal" aboveAverage="0" equalAverage="0" bottom="0" percent="0" rank="0" text="" dxfId="3">
      <formula>"Falla"</formula>
    </cfRule>
    <cfRule type="cellIs" priority="54" operator="equal" aboveAverage="0" equalAverage="0" bottom="0" percent="0" rank="0" text="" dxfId="4">
      <formula>"N/A"</formula>
    </cfRule>
    <cfRule type="cellIs" priority="55" operator="equal" aboveAverage="0" equalAverage="0" bottom="0" percent="0" rank="0" text="" dxfId="5">
      <formula>"N/T"</formula>
    </cfRule>
    <cfRule type="cellIs" priority="56" operator="equal" aboveAverage="0" equalAverage="0" bottom="0" percent="0" rank="0" text="" dxfId="6">
      <formula>"N/D"</formula>
    </cfRule>
  </conditionalFormatting>
  <conditionalFormatting sqref="D332">
    <cfRule type="expression" priority="57" aboveAverage="0" equalAverage="0" bottom="0" percent="0" rank="0" text="" dxfId="1">
      <formula>ISBLANK(#REF!)</formula>
    </cfRule>
    <cfRule type="cellIs" priority="58" operator="equal" aboveAverage="0" equalAverage="0" bottom="0" percent="0" rank="0" text="" dxfId="2">
      <formula>"Pasa"</formula>
    </cfRule>
    <cfRule type="cellIs" priority="59" operator="equal" aboveAverage="0" equalAverage="0" bottom="0" percent="0" rank="0" text="" dxfId="3">
      <formula>"Falla"</formula>
    </cfRule>
    <cfRule type="cellIs" priority="60" operator="equal" aboveAverage="0" equalAverage="0" bottom="0" percent="0" rank="0" text="" dxfId="4">
      <formula>"N/A"</formula>
    </cfRule>
    <cfRule type="cellIs" priority="61" operator="equal" aboveAverage="0" equalAverage="0" bottom="0" percent="0" rank="0" text="" dxfId="5">
      <formula>"N/T"</formula>
    </cfRule>
    <cfRule type="cellIs" priority="62" operator="equal" aboveAverage="0" equalAverage="0" bottom="0" percent="0" rank="0" text="" dxfId="6">
      <formula>"N/D"</formula>
    </cfRule>
  </conditionalFormatting>
  <conditionalFormatting sqref="D294">
    <cfRule type="expression" priority="63" aboveAverage="0" equalAverage="0" bottom="0" percent="0" rank="0" text="" dxfId="1">
      <formula>ISBLANK(#REF!)</formula>
    </cfRule>
    <cfRule type="cellIs" priority="64" operator="equal" aboveAverage="0" equalAverage="0" bottom="0" percent="0" rank="0" text="" dxfId="2">
      <formula>"Pasa"</formula>
    </cfRule>
    <cfRule type="cellIs" priority="65" operator="equal" aboveAverage="0" equalAverage="0" bottom="0" percent="0" rank="0" text="" dxfId="3">
      <formula>"Falla"</formula>
    </cfRule>
    <cfRule type="cellIs" priority="66" operator="equal" aboveAverage="0" equalAverage="0" bottom="0" percent="0" rank="0" text="" dxfId="4">
      <formula>"N/A"</formula>
    </cfRule>
    <cfRule type="cellIs" priority="67" operator="equal" aboveAverage="0" equalAverage="0" bottom="0" percent="0" rank="0" text="" dxfId="5">
      <formula>"N/T"</formula>
    </cfRule>
    <cfRule type="cellIs" priority="68" operator="equal" aboveAverage="0" equalAverage="0" bottom="0" percent="0" rank="0" text="" dxfId="6">
      <formula>"N/D"</formula>
    </cfRule>
  </conditionalFormatting>
  <conditionalFormatting sqref="D256">
    <cfRule type="expression" priority="69" aboveAverage="0" equalAverage="0" bottom="0" percent="0" rank="0" text="" dxfId="1">
      <formula>ISBLANK(#REF!)</formula>
    </cfRule>
    <cfRule type="cellIs" priority="70" operator="equal" aboveAverage="0" equalAverage="0" bottom="0" percent="0" rank="0" text="" dxfId="2">
      <formula>"Pasa"</formula>
    </cfRule>
    <cfRule type="cellIs" priority="71" operator="equal" aboveAverage="0" equalAverage="0" bottom="0" percent="0" rank="0" text="" dxfId="3">
      <formula>"Falla"</formula>
    </cfRule>
    <cfRule type="cellIs" priority="72" operator="equal" aboveAverage="0" equalAverage="0" bottom="0" percent="0" rank="0" text="" dxfId="4">
      <formula>"N/A"</formula>
    </cfRule>
    <cfRule type="cellIs" priority="73" operator="equal" aboveAverage="0" equalAverage="0" bottom="0" percent="0" rank="0" text="" dxfId="5">
      <formula>"N/T"</formula>
    </cfRule>
    <cfRule type="cellIs" priority="74" operator="equal" aboveAverage="0" equalAverage="0" bottom="0" percent="0" rank="0" text="" dxfId="6">
      <formula>"N/D"</formula>
    </cfRule>
  </conditionalFormatting>
  <conditionalFormatting sqref="D218">
    <cfRule type="expression" priority="75" aboveAverage="0" equalAverage="0" bottom="0" percent="0" rank="0" text="" dxfId="1">
      <formula>ISBLANK(#REF!)</formula>
    </cfRule>
    <cfRule type="cellIs" priority="76" operator="equal" aboveAverage="0" equalAverage="0" bottom="0" percent="0" rank="0" text="" dxfId="2">
      <formula>"Pasa"</formula>
    </cfRule>
    <cfRule type="cellIs" priority="77" operator="equal" aboveAverage="0" equalAverage="0" bottom="0" percent="0" rank="0" text="" dxfId="3">
      <formula>"Falla"</formula>
    </cfRule>
    <cfRule type="cellIs" priority="78" operator="equal" aboveAverage="0" equalAverage="0" bottom="0" percent="0" rank="0" text="" dxfId="4">
      <formula>"N/A"</formula>
    </cfRule>
    <cfRule type="cellIs" priority="79" operator="equal" aboveAverage="0" equalAverage="0" bottom="0" percent="0" rank="0" text="" dxfId="5">
      <formula>"N/T"</formula>
    </cfRule>
    <cfRule type="cellIs" priority="80" operator="equal" aboveAverage="0" equalAverage="0" bottom="0" percent="0" rank="0" text="" dxfId="6">
      <formula>"N/D"</formula>
    </cfRule>
  </conditionalFormatting>
  <conditionalFormatting sqref="D180">
    <cfRule type="expression" priority="81" aboveAverage="0" equalAverage="0" bottom="0" percent="0" rank="0" text="" dxfId="1">
      <formula>ISBLANK(#REF!)</formula>
    </cfRule>
    <cfRule type="cellIs" priority="82" operator="equal" aboveAverage="0" equalAverage="0" bottom="0" percent="0" rank="0" text="" dxfId="2">
      <formula>"Pasa"</formula>
    </cfRule>
    <cfRule type="cellIs" priority="83" operator="equal" aboveAverage="0" equalAverage="0" bottom="0" percent="0" rank="0" text="" dxfId="3">
      <formula>"Falla"</formula>
    </cfRule>
    <cfRule type="cellIs" priority="84" operator="equal" aboveAverage="0" equalAverage="0" bottom="0" percent="0" rank="0" text="" dxfId="4">
      <formula>"N/A"</formula>
    </cfRule>
    <cfRule type="cellIs" priority="85" operator="equal" aboveAverage="0" equalAverage="0" bottom="0" percent="0" rank="0" text="" dxfId="5">
      <formula>"N/T"</formula>
    </cfRule>
    <cfRule type="cellIs" priority="86" operator="equal" aboveAverage="0" equalAverage="0" bottom="0" percent="0" rank="0" text="" dxfId="6">
      <formula>"N/D"</formula>
    </cfRule>
  </conditionalFormatting>
  <conditionalFormatting sqref="D142">
    <cfRule type="expression" priority="87" aboveAverage="0" equalAverage="0" bottom="0" percent="0" rank="0" text="" dxfId="1">
      <formula>ISBLANK(#REF!)</formula>
    </cfRule>
    <cfRule type="cellIs" priority="88" operator="equal" aboveAverage="0" equalAverage="0" bottom="0" percent="0" rank="0" text="" dxfId="2">
      <formula>"Pasa"</formula>
    </cfRule>
    <cfRule type="cellIs" priority="89" operator="equal" aboveAverage="0" equalAverage="0" bottom="0" percent="0" rank="0" text="" dxfId="3">
      <formula>"Falla"</formula>
    </cfRule>
    <cfRule type="cellIs" priority="90" operator="equal" aboveAverage="0" equalAverage="0" bottom="0" percent="0" rank="0" text="" dxfId="4">
      <formula>"N/A"</formula>
    </cfRule>
    <cfRule type="cellIs" priority="91" operator="equal" aboveAverage="0" equalAverage="0" bottom="0" percent="0" rank="0" text="" dxfId="5">
      <formula>"N/T"</formula>
    </cfRule>
    <cfRule type="cellIs" priority="92" operator="equal" aboveAverage="0" equalAverage="0" bottom="0" percent="0" rank="0" text="" dxfId="6">
      <formula>"N/D"</formula>
    </cfRule>
  </conditionalFormatting>
  <conditionalFormatting sqref="D104">
    <cfRule type="expression" priority="93" aboveAverage="0" equalAverage="0" bottom="0" percent="0" rank="0" text="" dxfId="1">
      <formula>ISBLANK(#REF!)</formula>
    </cfRule>
    <cfRule type="cellIs" priority="94" operator="equal" aboveAverage="0" equalAverage="0" bottom="0" percent="0" rank="0" text="" dxfId="2">
      <formula>"Pasa"</formula>
    </cfRule>
    <cfRule type="cellIs" priority="95" operator="equal" aboveAverage="0" equalAverage="0" bottom="0" percent="0" rank="0" text="" dxfId="3">
      <formula>"Falla"</formula>
    </cfRule>
    <cfRule type="cellIs" priority="96" operator="equal" aboveAverage="0" equalAverage="0" bottom="0" percent="0" rank="0" text="" dxfId="4">
      <formula>"N/A"</formula>
    </cfRule>
    <cfRule type="cellIs" priority="97" operator="equal" aboveAverage="0" equalAverage="0" bottom="0" percent="0" rank="0" text="" dxfId="5">
      <formula>"N/T"</formula>
    </cfRule>
    <cfRule type="cellIs" priority="98" operator="equal" aboveAverage="0" equalAverage="0" bottom="0" percent="0" rank="0" text="" dxfId="6">
      <formula>"N/D"</formula>
    </cfRule>
  </conditionalFormatting>
  <conditionalFormatting sqref="D66">
    <cfRule type="expression" priority="99" aboveAverage="0" equalAverage="0" bottom="0" percent="0" rank="0" text="" dxfId="1">
      <formula>ISBLANK(#REF!)</formula>
    </cfRule>
    <cfRule type="cellIs" priority="100" operator="equal" aboveAverage="0" equalAverage="0" bottom="0" percent="0" rank="0" text="" dxfId="2">
      <formula>"Pasa"</formula>
    </cfRule>
    <cfRule type="cellIs" priority="101" operator="equal" aboveAverage="0" equalAverage="0" bottom="0" percent="0" rank="0" text="" dxfId="3">
      <formula>"Falla"</formula>
    </cfRule>
    <cfRule type="cellIs" priority="102" operator="equal" aboveAverage="0" equalAverage="0" bottom="0" percent="0" rank="0" text="" dxfId="4">
      <formula>"N/A"</formula>
    </cfRule>
    <cfRule type="cellIs" priority="103" operator="equal" aboveAverage="0" equalAverage="0" bottom="0" percent="0" rank="0" text="" dxfId="5">
      <formula>"N/T"</formula>
    </cfRule>
    <cfRule type="cellIs" priority="104" operator="equal" aboveAverage="0" equalAverage="0" bottom="0" percent="0" rank="0" text="" dxfId="6">
      <formula>"N/D"</formula>
    </cfRule>
  </conditionalFormatting>
  <conditionalFormatting sqref="D28">
    <cfRule type="expression" priority="105" aboveAverage="0" equalAverage="0" bottom="0" percent="0" rank="0" text="" dxfId="1">
      <formula>ISBLANK(#REF!)</formula>
    </cfRule>
    <cfRule type="cellIs" priority="106" operator="equal" aboveAverage="0" equalAverage="0" bottom="0" percent="0" rank="0" text="" dxfId="2">
      <formula>"Pasa"</formula>
    </cfRule>
    <cfRule type="cellIs" priority="107" operator="equal" aboveAverage="0" equalAverage="0" bottom="0" percent="0" rank="0" text="" dxfId="3">
      <formula>"Falla"</formula>
    </cfRule>
    <cfRule type="cellIs" priority="108" operator="equal" aboveAverage="0" equalAverage="0" bottom="0" percent="0" rank="0" text="" dxfId="4">
      <formula>"N/A"</formula>
    </cfRule>
    <cfRule type="cellIs" priority="109" operator="equal" aboveAverage="0" equalAverage="0" bottom="0" percent="0" rank="0" text="" dxfId="5">
      <formula>"N/T"</formula>
    </cfRule>
    <cfRule type="cellIs" priority="110" operator="equal" aboveAverage="0" equalAverage="0" bottom="0" percent="0" rank="0" text="" dxfId="6">
      <formula>"N/D"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D28" activeCellId="0" sqref="D28"/>
    </sheetView>
  </sheetViews>
  <sheetFormatPr defaultRowHeight="13"/>
  <cols>
    <col collapsed="false" hidden="false" max="1" min="1" style="15" width="7.69387755102041"/>
    <col collapsed="false" hidden="false" max="2" min="2" style="15" width="15.9285714285714"/>
    <col collapsed="false" hidden="false" max="3" min="3" style="15" width="55.0765306122449"/>
    <col collapsed="false" hidden="false" max="4" min="4" style="69" width="18.0867346938776"/>
    <col collapsed="false" hidden="false" max="5" min="5" style="15" width="5.26530612244898"/>
    <col collapsed="false" hidden="false" max="6" min="6" style="15" width="13.2295918367347"/>
    <col collapsed="false" hidden="false" max="7" min="7" style="15" width="13.5"/>
    <col collapsed="false" hidden="false" max="9" min="8" style="15" width="11.6071428571429"/>
    <col collapsed="false" hidden="false" max="10" min="10" style="15" width="14.0408163265306"/>
    <col collapsed="false" hidden="false" max="11" min="11" style="15" width="13.2295918367347"/>
    <col collapsed="false" hidden="false" max="15" min="12" style="15" width="11.6071428571429"/>
    <col collapsed="false" hidden="false" max="16" min="16" style="15" width="20.6530612244898"/>
    <col collapsed="false" hidden="false" max="17" min="17" style="15" width="7.83163265306122"/>
    <col collapsed="false" hidden="false" max="18" min="18" style="15" width="8.50510204081633"/>
    <col collapsed="false" hidden="false" max="19" min="19" style="15" width="10.8010204081633"/>
    <col collapsed="false" hidden="false" max="20" min="20" style="15" width="9.98979591836735"/>
    <col collapsed="false" hidden="false" max="21" min="21" style="15" width="7.1530612244898"/>
    <col collapsed="false" hidden="false" max="24" min="22" style="15" width="8.50510204081633"/>
    <col collapsed="false" hidden="false" max="25" min="25" style="15" width="6.88265306122449"/>
    <col collapsed="false" hidden="false" max="64" min="26" style="15" width="14.1734693877551"/>
    <col collapsed="false" hidden="false" max="1025" min="65" style="15" width="11.2040816326531"/>
  </cols>
  <sheetData>
    <row r="1" customFormat="false" ht="13.5" hidden="false" customHeight="true" outlineLevel="0" collapsed="false">
      <c r="A1" s="0"/>
      <c r="B1" s="1"/>
      <c r="C1" s="2"/>
      <c r="D1" s="16"/>
      <c r="E1" s="16"/>
      <c r="F1" s="16"/>
      <c r="G1" s="16"/>
      <c r="H1" s="16"/>
      <c r="I1" s="16"/>
      <c r="J1" s="16"/>
      <c r="K1" s="16"/>
      <c r="L1" s="16"/>
      <c r="M1" s="16"/>
      <c r="N1" s="16"/>
      <c r="O1" s="16"/>
      <c r="P1" s="16"/>
      <c r="Q1" s="16"/>
      <c r="R1" s="16"/>
      <c r="S1" s="16"/>
      <c r="T1" s="16"/>
      <c r="U1" s="16"/>
      <c r="V1" s="16"/>
      <c r="W1" s="16"/>
      <c r="X1" s="16"/>
      <c r="Y1" s="16"/>
      <c r="Z1" s="16"/>
    </row>
    <row r="2" customFormat="false" ht="27" hidden="false" customHeight="true" outlineLevel="0" collapsed="false">
      <c r="A2" s="0"/>
      <c r="B2" s="17" t="s">
        <v>0</v>
      </c>
      <c r="C2" s="0"/>
      <c r="D2" s="16"/>
      <c r="E2" s="16"/>
      <c r="F2" s="0"/>
      <c r="G2" s="0"/>
      <c r="H2" s="0"/>
      <c r="I2" s="0"/>
      <c r="J2" s="0"/>
      <c r="K2" s="0"/>
      <c r="L2" s="0"/>
      <c r="M2" s="0"/>
      <c r="N2" s="0"/>
      <c r="O2" s="0"/>
      <c r="P2" s="16"/>
      <c r="Q2" s="16"/>
      <c r="R2" s="16"/>
      <c r="S2" s="16"/>
      <c r="T2" s="16"/>
      <c r="U2" s="16"/>
      <c r="V2" s="16"/>
      <c r="W2" s="16"/>
      <c r="X2" s="16"/>
      <c r="Y2" s="16"/>
      <c r="Z2" s="16"/>
    </row>
    <row r="3" customFormat="false" ht="25.5" hidden="false" customHeight="true" outlineLevel="0" collapsed="false">
      <c r="A3" s="0"/>
      <c r="B3" s="18" t="s">
        <v>2</v>
      </c>
      <c r="C3" s="0"/>
      <c r="D3" s="16"/>
      <c r="E3" s="16"/>
      <c r="F3" s="0"/>
      <c r="G3" s="0"/>
      <c r="H3" s="0"/>
      <c r="I3" s="0"/>
      <c r="J3" s="0"/>
      <c r="K3" s="0"/>
      <c r="L3" s="0"/>
      <c r="M3" s="0"/>
      <c r="N3" s="0"/>
      <c r="O3" s="0"/>
      <c r="P3" s="0"/>
      <c r="Q3" s="0"/>
      <c r="R3" s="0"/>
      <c r="S3" s="0"/>
      <c r="T3" s="0"/>
      <c r="U3" s="0"/>
      <c r="V3" s="0"/>
      <c r="W3" s="0"/>
      <c r="X3" s="0"/>
      <c r="Y3" s="0"/>
      <c r="Z3" s="16"/>
    </row>
    <row r="4" customFormat="false" ht="26" hidden="false" customHeight="true" outlineLevel="0" collapsed="false">
      <c r="A4" s="0"/>
      <c r="B4" s="115"/>
      <c r="C4" s="0"/>
      <c r="D4" s="16"/>
      <c r="E4" s="16"/>
      <c r="F4" s="0"/>
      <c r="G4" s="0"/>
      <c r="H4" s="0"/>
      <c r="I4" s="0"/>
      <c r="J4" s="0"/>
      <c r="K4" s="0"/>
      <c r="L4" s="0"/>
      <c r="M4" s="0"/>
      <c r="N4" s="0"/>
      <c r="O4" s="0"/>
      <c r="P4" s="0"/>
      <c r="Q4" s="0"/>
      <c r="R4" s="0"/>
      <c r="S4" s="0"/>
      <c r="T4" s="0"/>
      <c r="U4" s="0"/>
      <c r="V4" s="0"/>
      <c r="W4" s="0"/>
      <c r="X4" s="0"/>
      <c r="Y4" s="0"/>
      <c r="Z4" s="16"/>
    </row>
    <row r="5" customFormat="false" ht="28" hidden="false" customHeight="true" outlineLevel="0" collapsed="false">
      <c r="A5" s="0"/>
      <c r="B5" s="8" t="s">
        <v>129</v>
      </c>
      <c r="C5" s="8"/>
      <c r="D5" s="20"/>
      <c r="E5" s="20"/>
      <c r="F5" s="20"/>
      <c r="G5" s="20"/>
      <c r="H5" s="20"/>
      <c r="I5" s="20"/>
      <c r="J5" s="20"/>
      <c r="K5" s="20"/>
      <c r="L5" s="20"/>
      <c r="M5" s="20"/>
      <c r="N5" s="16"/>
      <c r="O5" s="16"/>
      <c r="P5" s="0"/>
      <c r="Q5" s="0"/>
      <c r="R5" s="0"/>
      <c r="S5" s="0"/>
      <c r="T5" s="0"/>
      <c r="U5" s="0"/>
      <c r="V5" s="0"/>
      <c r="W5" s="0"/>
      <c r="X5" s="0"/>
      <c r="Y5" s="0"/>
    </row>
    <row r="6" customFormat="false" ht="12" hidden="false" customHeight="true" outlineLevel="0" collapsed="false">
      <c r="A6" s="0"/>
      <c r="B6" s="116"/>
      <c r="C6" s="116"/>
      <c r="D6" s="116"/>
      <c r="E6" s="116"/>
      <c r="F6" s="116"/>
      <c r="G6" s="116"/>
      <c r="H6" s="116"/>
      <c r="I6" s="116"/>
      <c r="J6" s="116"/>
      <c r="K6" s="116"/>
      <c r="L6" s="116"/>
      <c r="M6" s="116"/>
      <c r="N6" s="16"/>
      <c r="O6" s="16"/>
      <c r="P6" s="0"/>
      <c r="Q6" s="0"/>
      <c r="R6" s="0"/>
      <c r="S6" s="0"/>
      <c r="T6" s="0"/>
      <c r="U6" s="0"/>
      <c r="V6" s="0"/>
      <c r="W6" s="0"/>
      <c r="X6" s="0"/>
      <c r="Y6" s="0"/>
    </row>
    <row r="7" customFormat="false" ht="12.5" hidden="false" customHeight="true" outlineLevel="0" collapsed="false">
      <c r="A7" s="16"/>
      <c r="B7" s="16"/>
      <c r="C7" s="16"/>
      <c r="D7" s="16"/>
      <c r="E7" s="16"/>
      <c r="F7" s="16"/>
      <c r="G7" s="16"/>
      <c r="H7" s="16"/>
      <c r="I7" s="16"/>
      <c r="J7" s="16"/>
      <c r="K7" s="16"/>
      <c r="L7" s="16"/>
      <c r="M7" s="16"/>
      <c r="N7" s="16"/>
      <c r="O7" s="16"/>
      <c r="P7" s="0"/>
      <c r="Q7" s="0"/>
      <c r="R7" s="0"/>
      <c r="S7" s="0"/>
      <c r="T7" s="0"/>
      <c r="U7" s="0"/>
      <c r="V7" s="0"/>
      <c r="W7" s="0"/>
      <c r="X7" s="0"/>
      <c r="Y7" s="0"/>
    </row>
    <row r="8" customFormat="false" ht="19" hidden="false" customHeight="true" outlineLevel="0" collapsed="false">
      <c r="B8" s="78" t="s">
        <v>192</v>
      </c>
      <c r="C8" s="16"/>
      <c r="D8" s="73"/>
      <c r="E8" s="16"/>
      <c r="F8" s="16"/>
      <c r="G8" s="16"/>
      <c r="H8" s="16"/>
      <c r="I8" s="16"/>
      <c r="J8" s="16"/>
      <c r="K8" s="16"/>
      <c r="L8" s="16"/>
      <c r="M8" s="16"/>
      <c r="N8" s="16"/>
      <c r="O8" s="16"/>
      <c r="P8" s="0"/>
      <c r="Q8" s="0"/>
      <c r="R8" s="0"/>
      <c r="S8" s="0"/>
      <c r="T8" s="0"/>
      <c r="U8" s="0"/>
      <c r="V8" s="0"/>
      <c r="W8" s="0"/>
      <c r="X8" s="0"/>
      <c r="Y8" s="0"/>
    </row>
    <row r="9" customFormat="false" ht="21.5" hidden="false" customHeight="true" outlineLevel="0" collapsed="false">
      <c r="B9" s="78" t="s">
        <v>193</v>
      </c>
      <c r="C9" s="16"/>
      <c r="D9" s="73"/>
      <c r="E9" s="16"/>
      <c r="F9" s="16"/>
      <c r="G9" s="16"/>
      <c r="H9" s="16"/>
      <c r="I9" s="16"/>
      <c r="J9" s="16"/>
      <c r="K9" s="16"/>
      <c r="L9" s="16"/>
      <c r="M9" s="16"/>
      <c r="N9" s="16"/>
      <c r="O9" s="16"/>
      <c r="P9" s="0"/>
      <c r="Q9" s="0"/>
      <c r="R9" s="0"/>
      <c r="S9" s="0"/>
      <c r="T9" s="0"/>
      <c r="U9" s="0"/>
      <c r="V9" s="0"/>
      <c r="W9" s="0"/>
      <c r="X9" s="0"/>
      <c r="Y9" s="0"/>
    </row>
    <row r="10" customFormat="false" ht="17" hidden="false" customHeight="true" outlineLevel="0" collapsed="false">
      <c r="B10" s="16"/>
      <c r="C10" s="16"/>
      <c r="D10" s="73"/>
      <c r="E10" s="16"/>
      <c r="F10" s="0"/>
      <c r="G10" s="0"/>
      <c r="H10" s="0"/>
      <c r="I10" s="0"/>
      <c r="J10" s="0"/>
      <c r="K10" s="16"/>
      <c r="L10" s="16"/>
      <c r="M10" s="16"/>
      <c r="N10" s="16"/>
      <c r="O10" s="16"/>
      <c r="P10" s="0"/>
      <c r="Q10" s="0"/>
      <c r="R10" s="0"/>
      <c r="S10" s="0"/>
      <c r="T10" s="0"/>
      <c r="U10" s="0"/>
      <c r="V10" s="0"/>
      <c r="W10" s="0"/>
      <c r="X10" s="0"/>
      <c r="Y10" s="0"/>
    </row>
    <row r="11" customFormat="false" ht="25.25" hidden="false" customHeight="true" outlineLevel="0" collapsed="false">
      <c r="B11" s="79" t="s">
        <v>132</v>
      </c>
      <c r="C11" s="79"/>
      <c r="D11" s="70"/>
      <c r="E11" s="0"/>
      <c r="F11" s="80" t="s">
        <v>133</v>
      </c>
      <c r="G11" s="81" t="s">
        <v>134</v>
      </c>
      <c r="H11" s="82" t="s">
        <v>135</v>
      </c>
      <c r="I11" s="83"/>
      <c r="J11" s="80" t="s">
        <v>136</v>
      </c>
      <c r="K11" s="81" t="s">
        <v>134</v>
      </c>
      <c r="L11" s="82" t="s">
        <v>135</v>
      </c>
      <c r="M11" s="16"/>
      <c r="N11" s="16"/>
      <c r="O11" s="16"/>
      <c r="P11" s="0"/>
      <c r="Q11" s="0"/>
      <c r="R11" s="0"/>
      <c r="S11" s="0"/>
      <c r="T11" s="0"/>
      <c r="U11" s="0"/>
      <c r="V11" s="0"/>
      <c r="W11" s="0"/>
      <c r="X11" s="0"/>
      <c r="Y11" s="0"/>
    </row>
    <row r="12" customFormat="false" ht="12" hidden="false" customHeight="true" outlineLevel="0" collapsed="false">
      <c r="B12" s="84" t="s">
        <v>137</v>
      </c>
      <c r="C12" s="85" t="n">
        <v>5</v>
      </c>
      <c r="D12" s="70"/>
      <c r="E12" s="0"/>
      <c r="F12" s="89" t="s">
        <v>138</v>
      </c>
      <c r="G12" s="87" t="n">
        <f aca="false">J20+J58+J96+J134+J172+J210+J248+J286+J324+J362</f>
        <v>67</v>
      </c>
      <c r="H12" s="88" t="n">
        <f aca="false">IF(($G$15+$K$15)=0,0,G12/($G$15+$K$15))</f>
        <v>0.67</v>
      </c>
      <c r="I12" s="70"/>
      <c r="J12" s="89" t="s">
        <v>139</v>
      </c>
      <c r="K12" s="87" t="n">
        <f aca="false">G20+G58+G96+G134+G172+G210+G248+G286+G324+G362</f>
        <v>0</v>
      </c>
      <c r="L12" s="88" t="n">
        <f aca="false">IF(($G$15+$K$15)=0,0,K12/($G$15+$K$15))</f>
        <v>0</v>
      </c>
      <c r="M12" s="16"/>
      <c r="N12" s="16"/>
      <c r="O12" s="16"/>
      <c r="P12" s="0"/>
      <c r="Q12" s="0"/>
      <c r="R12" s="0"/>
      <c r="S12" s="0"/>
      <c r="T12" s="0"/>
      <c r="U12" s="0"/>
      <c r="V12" s="0"/>
      <c r="W12" s="0"/>
      <c r="X12" s="0"/>
      <c r="Y12" s="0"/>
    </row>
    <row r="13" customFormat="false" ht="12" hidden="false" customHeight="true" outlineLevel="0" collapsed="false">
      <c r="B13" s="84" t="s">
        <v>140</v>
      </c>
      <c r="C13" s="85" t="n">
        <v>5</v>
      </c>
      <c r="D13" s="70"/>
      <c r="E13" s="0"/>
      <c r="F13" s="89" t="s">
        <v>141</v>
      </c>
      <c r="G13" s="87" t="n">
        <f aca="false">I20+I58+I96+I134+I172+I210+I248+I286+I324+I362</f>
        <v>9</v>
      </c>
      <c r="H13" s="88" t="n">
        <f aca="false">IF(($G$15+$K$15)=0,0,G13/($G$15+$K$15))</f>
        <v>0.09</v>
      </c>
      <c r="I13" s="70"/>
      <c r="J13" s="89" t="s">
        <v>142</v>
      </c>
      <c r="K13" s="87" t="n">
        <f aca="false">F20+F58+F96+F134+F172+F210+F248+F286+F324+F362</f>
        <v>0</v>
      </c>
      <c r="L13" s="88" t="n">
        <f aca="false">IF(($G$15+$K$15)=0,0,K13/($G$15+$K$15))</f>
        <v>0</v>
      </c>
      <c r="M13" s="16"/>
      <c r="N13" s="16"/>
      <c r="O13" s="16"/>
      <c r="P13" s="0"/>
      <c r="Q13" s="0"/>
      <c r="R13" s="0"/>
      <c r="S13" s="0"/>
      <c r="T13" s="0"/>
      <c r="U13" s="0"/>
      <c r="V13" s="0"/>
      <c r="W13" s="0"/>
      <c r="X13" s="0"/>
      <c r="Y13" s="0"/>
    </row>
    <row r="14" customFormat="false" ht="12" hidden="false" customHeight="true" outlineLevel="0" collapsed="false">
      <c r="B14" s="90" t="s">
        <v>143</v>
      </c>
      <c r="C14" s="91" t="n">
        <f aca="false">SUM(C12:C13)</f>
        <v>10</v>
      </c>
      <c r="D14" s="70"/>
      <c r="E14" s="0"/>
      <c r="F14" s="89" t="s">
        <v>144</v>
      </c>
      <c r="G14" s="87" t="n">
        <f aca="false">H20+H58+H96+H134+H172+H210+H248+H286+H324+H362</f>
        <v>24</v>
      </c>
      <c r="H14" s="88" t="n">
        <f aca="false">IF(($G$15+$K$15)=0,0,G14/($G$15+$K$15))</f>
        <v>0.24</v>
      </c>
      <c r="I14" s="70"/>
      <c r="J14" s="89" t="s">
        <v>145</v>
      </c>
      <c r="K14" s="87" t="n">
        <f aca="false">K20+K58+K96+K134+K172+K210+K248+K286+K324+K362</f>
        <v>0</v>
      </c>
      <c r="L14" s="88" t="n">
        <f aca="false">IF(($G$15+$K$15)=0,0,K14/($G$15+$K$15))</f>
        <v>0</v>
      </c>
      <c r="M14" s="16"/>
      <c r="N14" s="16"/>
      <c r="O14" s="16"/>
      <c r="P14" s="0"/>
      <c r="Q14" s="0"/>
      <c r="R14" s="0"/>
      <c r="S14" s="0"/>
      <c r="T14" s="0"/>
      <c r="U14" s="0"/>
      <c r="V14" s="0"/>
      <c r="W14" s="0"/>
      <c r="X14" s="0"/>
      <c r="Y14" s="0"/>
    </row>
    <row r="15" customFormat="false" ht="12" hidden="false" customHeight="true" outlineLevel="0" collapsed="false">
      <c r="B15" s="70"/>
      <c r="C15" s="70"/>
      <c r="D15" s="70"/>
      <c r="E15" s="0"/>
      <c r="F15" s="118" t="s">
        <v>143</v>
      </c>
      <c r="G15" s="92" t="n">
        <f aca="false">SUM(G12:G14)</f>
        <v>100</v>
      </c>
      <c r="H15" s="93" t="n">
        <f aca="false">SUM(H12:H14)</f>
        <v>1</v>
      </c>
      <c r="I15" s="70"/>
      <c r="J15" s="118" t="s">
        <v>143</v>
      </c>
      <c r="K15" s="92" t="n">
        <f aca="false">SUM(K12:K14)</f>
        <v>0</v>
      </c>
      <c r="L15" s="93" t="n">
        <f aca="false">SUM(L12:L14)</f>
        <v>0</v>
      </c>
      <c r="M15" s="16"/>
      <c r="N15" s="16"/>
      <c r="O15" s="16"/>
      <c r="P15" s="0"/>
      <c r="Q15" s="0"/>
      <c r="R15" s="0"/>
      <c r="S15" s="0"/>
      <c r="T15" s="0"/>
      <c r="U15" s="0"/>
      <c r="V15" s="0"/>
      <c r="W15" s="0"/>
      <c r="X15" s="0"/>
      <c r="Y15" s="0"/>
    </row>
    <row r="16" customFormat="false" ht="12" hidden="false" customHeight="true" outlineLevel="0" collapsed="false">
      <c r="B16" s="70"/>
      <c r="C16" s="70"/>
      <c r="D16" s="70"/>
      <c r="E16" s="70"/>
      <c r="F16" s="70"/>
      <c r="G16" s="70"/>
      <c r="H16" s="70"/>
      <c r="I16" s="70"/>
      <c r="J16" s="70"/>
      <c r="K16" s="70"/>
      <c r="L16" s="16"/>
      <c r="M16" s="16"/>
      <c r="N16" s="16"/>
      <c r="O16" s="16"/>
      <c r="P16" s="0"/>
      <c r="Q16" s="0"/>
      <c r="R16" s="0"/>
      <c r="S16" s="0"/>
      <c r="T16" s="0"/>
      <c r="U16" s="0"/>
      <c r="V16" s="0"/>
      <c r="W16" s="0"/>
      <c r="X16" s="0"/>
      <c r="Y16" s="0"/>
    </row>
    <row r="17" customFormat="false" ht="12" hidden="false" customHeight="true" outlineLevel="0" collapsed="false">
      <c r="B17" s="16"/>
      <c r="C17" s="16"/>
      <c r="D17" s="73"/>
      <c r="E17" s="94"/>
      <c r="F17" s="0"/>
      <c r="G17" s="0"/>
      <c r="H17" s="0"/>
      <c r="I17" s="0"/>
      <c r="J17" s="0"/>
      <c r="K17" s="16"/>
      <c r="L17" s="16"/>
      <c r="M17" s="16"/>
      <c r="N17" s="16"/>
      <c r="O17" s="16"/>
      <c r="P17" s="0"/>
      <c r="Q17" s="0"/>
      <c r="R17" s="0"/>
      <c r="S17" s="0"/>
      <c r="T17" s="0"/>
      <c r="U17" s="0"/>
      <c r="V17" s="0"/>
      <c r="W17" s="0"/>
      <c r="X17" s="0"/>
      <c r="Y17" s="0"/>
    </row>
    <row r="18" customFormat="false" ht="29.75" hidden="false" customHeight="true" outlineLevel="0" collapsed="false">
      <c r="B18" s="95" t="s">
        <v>137</v>
      </c>
      <c r="C18" s="96" t="s">
        <v>194</v>
      </c>
      <c r="D18" s="97" t="s">
        <v>147</v>
      </c>
      <c r="E18" s="110"/>
      <c r="F18" s="0"/>
      <c r="G18" s="0"/>
      <c r="H18" s="0"/>
      <c r="I18" s="0"/>
      <c r="J18" s="0"/>
      <c r="K18" s="16"/>
      <c r="L18" s="16"/>
      <c r="M18" s="0"/>
      <c r="N18" s="0"/>
      <c r="O18" s="16"/>
      <c r="P18" s="16"/>
      <c r="Q18" s="16"/>
      <c r="R18" s="16"/>
      <c r="S18" s="16"/>
      <c r="T18" s="16"/>
      <c r="U18" s="16"/>
      <c r="V18" s="16"/>
      <c r="W18" s="16"/>
      <c r="X18" s="16"/>
      <c r="Y18" s="16"/>
    </row>
    <row r="19" customFormat="false" ht="12" hidden="false" customHeight="true" outlineLevel="0" collapsed="false">
      <c r="B19" s="98" t="str">
        <f aca="false">IF( ISBLANK('03.Muestra'!$C8),"",'03.Muestra'!$C8)</f>
        <v>Servicio Canario de Salud</v>
      </c>
      <c r="C19" s="98" t="str">
        <f aca="false">IF( ISBLANK('03.Muestra'!$E8),"",'03.Muestra'!$E8)</f>
        <v>https://www3.gobiernodecanarias.org/sanidad/scs/</v>
      </c>
      <c r="D19" s="99" t="s">
        <v>138</v>
      </c>
      <c r="E19" s="73" t="str">
        <f aca="false">IF(D19&lt;&gt;"",IF(AND(B19&lt;&gt;"",C19&lt;&gt;""),"","ERR"),"")</f>
        <v/>
      </c>
      <c r="F19" s="100" t="str">
        <f aca="false" t="array" ref="F19:J19">TRANSPOSE('DATA - Oculta'!$U$9:$U$13)</f>
        <v>N/T</v>
      </c>
      <c r="G19" s="101" t="str">
        <v>N/D</v>
      </c>
      <c r="H19" s="102" t="str">
        <v>N/A</v>
      </c>
      <c r="I19" s="103" t="str">
        <v>Falla</v>
      </c>
      <c r="J19" s="104" t="str">
        <v>Pasa</v>
      </c>
      <c r="K19" s="105" t="s">
        <v>145</v>
      </c>
      <c r="L19" s="0"/>
      <c r="M19" s="0"/>
      <c r="N19" s="0"/>
      <c r="O19" s="0"/>
      <c r="P19" s="0"/>
      <c r="Q19" s="0"/>
      <c r="R19" s="0"/>
      <c r="S19" s="0"/>
      <c r="T19" s="0"/>
      <c r="U19" s="0"/>
      <c r="V19" s="0"/>
      <c r="W19" s="16"/>
      <c r="X19" s="16"/>
      <c r="Y19" s="16"/>
    </row>
    <row r="20" customFormat="false" ht="12" hidden="false" customHeight="true" outlineLevel="0" collapsed="false">
      <c r="B20" s="98" t="str">
        <f aca="false">IF( ISBLANK('03.Muestra'!$C9),"",'03.Muestra'!$C9)</f>
        <v>Profesionales</v>
      </c>
      <c r="C20" s="98" t="str">
        <f aca="false">IF( ISBLANK('03.Muestra'!$E9),"",'03.Muestra'!$E9)</f>
        <v>https://www3.gobiernodecanarias.org/sanidad/scs/tematica.jsp?idCarpeta=381a58ec-a15a-11e9-a502-d7333c007c29</v>
      </c>
      <c r="D20" s="99" t="s">
        <v>138</v>
      </c>
      <c r="E20" s="73" t="str">
        <f aca="false">IF(D20&lt;&gt;"",IF(AND(B20&lt;&gt;"",C20&lt;&gt;""),"","ERR"),"")</f>
        <v/>
      </c>
      <c r="F20" s="106" t="n">
        <f aca="true">COUNTIF($D19:INDIRECT("$D" &amp;  SUM(ROW()-1,'03.Muestra'!$D$45)-1),F19)</f>
        <v>0</v>
      </c>
      <c r="G20" s="106" t="n">
        <f aca="true">COUNTIF($D19:INDIRECT("$D" &amp;  SUM(ROW()-1,'03.Muestra'!$D$45)-1),G19)</f>
        <v>0</v>
      </c>
      <c r="H20" s="106" t="n">
        <f aca="true">COUNTIF($D19:INDIRECT("$D" &amp;  SUM(ROW()-1,'03.Muestra'!$D$45)-1),H19)</f>
        <v>0</v>
      </c>
      <c r="I20" s="106" t="n">
        <f aca="true">COUNTIF($D19:INDIRECT("$D" &amp;  SUM(ROW()-1,'03.Muestra'!$D$45)-1),I19)</f>
        <v>1</v>
      </c>
      <c r="J20" s="106" t="n">
        <f aca="true">COUNTIF($D19:INDIRECT("$D" &amp;  SUM(ROW()-1,'03.Muestra'!$D$45)-1),J19)</f>
        <v>9</v>
      </c>
      <c r="K20" s="106" t="n">
        <f aca="true">IF('03.Muestra'!$D$45=0,0,COUNTBLANK($D19:INDIRECT("$D" &amp;  SUM(ROW()-1,'03.Muestra'!$D$45)-1)))</f>
        <v>0</v>
      </c>
      <c r="L20" s="0"/>
      <c r="M20" s="0"/>
      <c r="N20" s="0"/>
      <c r="O20" s="0"/>
      <c r="P20" s="0"/>
      <c r="Q20" s="0"/>
      <c r="R20" s="0"/>
      <c r="S20" s="0"/>
      <c r="T20" s="0"/>
      <c r="U20" s="0"/>
      <c r="V20" s="0"/>
      <c r="W20" s="16"/>
      <c r="X20" s="16"/>
      <c r="Y20" s="16"/>
    </row>
    <row r="21" customFormat="false" ht="12" hidden="false" customHeight="true" outlineLevel="0" collapsed="false">
      <c r="B21" s="98" t="str">
        <f aca="false">IF( ISBLANK('03.Muestra'!$C10),"",'03.Muestra'!$C10)</f>
        <v>Vacunación frente Covid-19</v>
      </c>
      <c r="C21" s="98" t="str">
        <f aca="false">IF( ISBLANK('03.Muestra'!$E10),"",'03.Muestra'!$E10)</f>
        <v>https://www3.gobiernodecanarias.org/sanidad/scs/contenidoGenerico.jsp?idDocument=c6332147-5728-11eb-8a2c-c902a217e6a5&amp;idCarpeta=e01092c2-7d66-11ea-871d-cb574c2473a4</v>
      </c>
      <c r="D21" s="99" t="s">
        <v>138</v>
      </c>
      <c r="E21" s="73" t="str">
        <f aca="false">IF(D21&lt;&gt;"",IF(AND(B21&lt;&gt;"",C21&lt;&gt;""),"","ERR"),"")</f>
        <v/>
      </c>
      <c r="F21" s="16"/>
      <c r="G21" s="16"/>
      <c r="H21" s="16"/>
      <c r="I21" s="16"/>
      <c r="J21" s="16"/>
      <c r="K21" s="16"/>
      <c r="L21" s="0"/>
      <c r="M21" s="0"/>
      <c r="N21" s="0"/>
      <c r="O21" s="0"/>
      <c r="P21" s="0"/>
      <c r="Q21" s="0"/>
      <c r="R21" s="0"/>
      <c r="S21" s="0"/>
      <c r="T21" s="0"/>
      <c r="U21" s="0"/>
      <c r="V21" s="0"/>
      <c r="W21" s="16"/>
      <c r="X21" s="16"/>
      <c r="Y21" s="16"/>
    </row>
    <row r="22" customFormat="false" ht="12" hidden="false" customHeight="true" outlineLevel="0" collapsed="false">
      <c r="B22" s="98" t="str">
        <f aca="false">IF( ISBLANK('03.Muestra'!$C11),"",'03.Muestra'!$C11)</f>
        <v>SCS-Registro de centros</v>
      </c>
      <c r="C22" s="98" t="str">
        <f aca="false">IF( ISBLANK('03.Muestra'!$E11),"",'03.Muestra'!$E11)</f>
        <v>https://www3.gobiernodecanarias.org/sanidad/scs/RegistroCentros/DoLoad</v>
      </c>
      <c r="D22" s="99" t="s">
        <v>141</v>
      </c>
      <c r="E22" s="73" t="str">
        <f aca="false">IF(D22&lt;&gt;"",IF(AND(B22&lt;&gt;"",C22&lt;&gt;""),"","ERR"),"")</f>
        <v/>
      </c>
      <c r="F22" s="16"/>
      <c r="G22" s="16"/>
      <c r="H22" s="16"/>
      <c r="I22" s="16"/>
      <c r="J22" s="16"/>
      <c r="K22" s="107" t="s">
        <v>148</v>
      </c>
      <c r="L22" s="108" t="s">
        <v>149</v>
      </c>
      <c r="M22" s="0"/>
      <c r="N22" s="0"/>
      <c r="O22" s="0"/>
      <c r="P22" s="0"/>
      <c r="Q22" s="0"/>
      <c r="R22" s="0"/>
      <c r="S22" s="0"/>
      <c r="T22" s="0"/>
      <c r="U22" s="0"/>
      <c r="V22" s="0"/>
      <c r="W22" s="16"/>
      <c r="X22" s="16"/>
      <c r="Y22" s="0"/>
    </row>
    <row r="23" customFormat="false" ht="12" hidden="false" customHeight="true" outlineLevel="0" collapsed="false">
      <c r="B23" s="98" t="str">
        <f aca="false">IF( ISBLANK('03.Muestra'!$C12),"",'03.Muestra'!$C12)</f>
        <v>MiAutoTestCovid</v>
      </c>
      <c r="C23" s="98" t="str">
        <f aca="false">IF( ISBLANK('03.Muestra'!$E12),"",'03.Muestra'!$E12)</f>
        <v>https://www3.gobiernodecanarias.org/sanidad/scs/Miautotestcovid/</v>
      </c>
      <c r="D23" s="99" t="s">
        <v>138</v>
      </c>
      <c r="E23" s="73" t="str">
        <f aca="false">IF(D23&lt;&gt;"",IF(AND(B23&lt;&gt;"",C23&lt;&gt;""),"","ERR"),"")</f>
        <v/>
      </c>
      <c r="F23" s="72"/>
      <c r="G23" s="16"/>
      <c r="H23" s="16"/>
      <c r="I23" s="16"/>
      <c r="J23" s="16"/>
      <c r="K23" s="107" t="s">
        <v>150</v>
      </c>
      <c r="L23" s="108" t="s">
        <v>151</v>
      </c>
      <c r="M23" s="0"/>
      <c r="N23" s="0"/>
      <c r="O23" s="0"/>
      <c r="P23" s="0"/>
      <c r="Q23" s="0"/>
      <c r="R23" s="0"/>
      <c r="S23" s="0"/>
      <c r="T23" s="0"/>
      <c r="U23" s="0"/>
      <c r="V23" s="0"/>
      <c r="W23" s="16"/>
      <c r="X23" s="16"/>
      <c r="Y23" s="0"/>
    </row>
    <row r="24" customFormat="false" ht="12" hidden="false" customHeight="true" outlineLevel="0" collapsed="false">
      <c r="B24" s="98" t="str">
        <f aca="false">IF( ISBLANK('03.Muestra'!$C13),"",'03.Muestra'!$C13)</f>
        <v>Informes epidemiológicos</v>
      </c>
      <c r="C24" s="98" t="str">
        <f aca="false">IF( ISBLANK('03.Muestra'!$E13),"",'03.Muestra'!$E13)</f>
        <v>https://www3.gobiernodecanarias.org/sanidad/scs/contenidoGenerico.jsp?idDocument=83670f95-f738-11ea-8b38-0997195c2925&amp;idCarpeta=e01092c2-7d66-11ea-871d-cb574c2473a4</v>
      </c>
      <c r="D24" s="99" t="s">
        <v>138</v>
      </c>
      <c r="E24" s="73" t="str">
        <f aca="false">IF(D24&lt;&gt;"",IF(AND(B24&lt;&gt;"",C24&lt;&gt;""),"","ERR"),"")</f>
        <v/>
      </c>
      <c r="F24" s="16"/>
      <c r="G24" s="16"/>
      <c r="H24" s="16"/>
      <c r="I24" s="16"/>
      <c r="J24" s="16"/>
      <c r="K24" s="107" t="s">
        <v>152</v>
      </c>
      <c r="L24" s="108" t="s">
        <v>153</v>
      </c>
      <c r="M24" s="16"/>
      <c r="N24" s="16"/>
      <c r="O24" s="16"/>
      <c r="P24" s="16"/>
      <c r="Q24" s="16"/>
      <c r="R24" s="16"/>
      <c r="S24" s="16"/>
      <c r="T24" s="16"/>
      <c r="U24" s="16"/>
      <c r="V24" s="16"/>
      <c r="W24" s="16"/>
      <c r="X24" s="16"/>
      <c r="Y24" s="0"/>
    </row>
    <row r="25" customFormat="false" ht="12" hidden="false" customHeight="true" outlineLevel="0" collapsed="false">
      <c r="B25" s="98" t="str">
        <f aca="false">IF( ISBLANK('03.Muestra'!$C14),"",'03.Muestra'!$C14)</f>
        <v>Mapa Sanitario</v>
      </c>
      <c r="C25" s="98" t="str">
        <f aca="false">IF( ISBLANK('03.Muestra'!$E14),"",'03.Muestra'!$E14)</f>
        <v>https://www3.gobiernodecanarias.org/sanidad/scs/mapa.jsp?idDocument=f1272534-b1e0-11e0-8086-e35e241032d3&amp;idCarpeta=75cf3520-ab2b-11dd-970d-d73a0633ac17</v>
      </c>
      <c r="D25" s="99" t="s">
        <v>138</v>
      </c>
      <c r="E25" s="73" t="str">
        <f aca="false">IF(D25&lt;&gt;"",IF(AND(B25&lt;&gt;"",C25&lt;&gt;""),"","ERR"),"")</f>
        <v/>
      </c>
      <c r="F25" s="16"/>
      <c r="G25" s="16"/>
      <c r="H25" s="16"/>
      <c r="I25" s="16"/>
      <c r="J25" s="16"/>
      <c r="K25" s="16"/>
      <c r="L25" s="16"/>
      <c r="M25" s="16"/>
      <c r="N25" s="16"/>
      <c r="O25" s="16"/>
      <c r="P25" s="16"/>
      <c r="Q25" s="16"/>
      <c r="R25" s="16"/>
      <c r="S25" s="108"/>
      <c r="T25" s="16"/>
      <c r="U25" s="16"/>
      <c r="V25" s="16"/>
      <c r="W25" s="16"/>
      <c r="X25" s="16"/>
      <c r="Y25" s="0"/>
    </row>
    <row r="26" customFormat="false" ht="12" hidden="false" customHeight="true" outlineLevel="0" collapsed="false">
      <c r="B26" s="98" t="str">
        <f aca="false">IF( ISBLANK('03.Muestra'!$C15),"",'03.Muestra'!$C15)</f>
        <v>gaptfformacion</v>
      </c>
      <c r="C26" s="98" t="str">
        <f aca="false">IF( ISBLANK('03.Muestra'!$E15),"",'03.Muestra'!$E15)</f>
        <v>https://www3.gobiernodecanarias.org/scs/gaptfformacion/</v>
      </c>
      <c r="D26" s="99" t="s">
        <v>138</v>
      </c>
      <c r="E26" s="73" t="str">
        <f aca="false">IF(D26&lt;&gt;"",IF(AND(B26&lt;&gt;"",C26&lt;&gt;""),"","ERR"),"")</f>
        <v/>
      </c>
      <c r="F26" s="16"/>
      <c r="G26" s="16"/>
      <c r="H26" s="16"/>
      <c r="I26" s="16"/>
      <c r="J26" s="16"/>
      <c r="K26" s="16"/>
      <c r="L26" s="16"/>
      <c r="M26" s="16"/>
      <c r="N26" s="16"/>
      <c r="O26" s="16"/>
      <c r="P26" s="16"/>
      <c r="Q26" s="16"/>
      <c r="R26" s="16"/>
      <c r="S26" s="108"/>
      <c r="T26" s="16"/>
      <c r="U26" s="16"/>
      <c r="V26" s="16"/>
      <c r="W26" s="16"/>
      <c r="X26" s="16"/>
      <c r="Y26" s="0"/>
    </row>
    <row r="27" customFormat="false" ht="12" hidden="false" customHeight="true" outlineLevel="0" collapsed="false">
      <c r="B27" s="98" t="str">
        <f aca="false">IF( ISBLANK('03.Muestra'!$C16),"",'03.Muestra'!$C16)</f>
        <v>Tarjeta Sanitaria</v>
      </c>
      <c r="C27" s="98" t="str">
        <f aca="false">IF( ISBLANK('03.Muestra'!$E16),"",'03.Muestra'!$E16)</f>
        <v>https://www3.gobiernodecanarias.org/sanidad/scs/contenidoGenerico.jsp?idDocument=9090ca1f-a9bb-11de-ae50-15aa3b9230b7&amp;idCarpeta=ae273cd1-b385-11e9-82f7-8d5cff9227e6</v>
      </c>
      <c r="D27" s="99" t="s">
        <v>138</v>
      </c>
      <c r="E27" s="73" t="str">
        <f aca="false">IF(D27&lt;&gt;"",IF(AND(B27&lt;&gt;"",C27&lt;&gt;""),"","ERR"),"")</f>
        <v/>
      </c>
      <c r="F27" s="16"/>
      <c r="G27" s="16"/>
      <c r="H27" s="16"/>
      <c r="I27" s="16"/>
      <c r="J27" s="16"/>
      <c r="K27" s="16"/>
      <c r="L27" s="16"/>
      <c r="M27" s="16"/>
      <c r="N27" s="16"/>
      <c r="O27" s="16"/>
      <c r="P27" s="16"/>
      <c r="Q27" s="16"/>
      <c r="R27" s="16"/>
      <c r="S27" s="108"/>
      <c r="T27" s="16"/>
      <c r="U27" s="16"/>
      <c r="V27" s="16"/>
      <c r="W27" s="16"/>
      <c r="X27" s="16"/>
      <c r="Y27" s="16"/>
    </row>
    <row r="28" customFormat="false" ht="12" hidden="false" customHeight="true" outlineLevel="0" collapsed="false">
      <c r="B28" s="98" t="str">
        <f aca="false">IF( ISBLANK('03.Muestra'!$C17),"",'03.Muestra'!$C17)</f>
        <v>Mapa Playas</v>
      </c>
      <c r="C28" s="98" t="str">
        <f aca="false">IF( ISBLANK('03.Muestra'!$E17),"",'03.Muestra'!$E17)</f>
        <v>https://www3.gobiernodecanarias.org/sanidad/scs/mapa.jsp?idDocument=0200b78a-a2fa-11e0-9610-f1717f4d08a3&amp;idCarpeta=75cf3520-ab2b-11dd-970d-d73a0633ac17</v>
      </c>
      <c r="D28" s="99" t="s">
        <v>138</v>
      </c>
      <c r="E28" s="73" t="str">
        <f aca="false">IF(D28&lt;&gt;"",IF(AND(B28&lt;&gt;"",C28&lt;&gt;""),"","ERR"),"")</f>
        <v/>
      </c>
      <c r="F28" s="16"/>
      <c r="G28" s="16"/>
      <c r="H28" s="16"/>
      <c r="I28" s="16"/>
      <c r="J28" s="16"/>
      <c r="K28" s="16"/>
      <c r="L28" s="16"/>
      <c r="M28" s="16"/>
      <c r="N28" s="16"/>
      <c r="O28" s="16"/>
      <c r="P28" s="16"/>
      <c r="Q28" s="16"/>
      <c r="R28" s="16"/>
      <c r="S28" s="16"/>
      <c r="T28" s="16"/>
      <c r="U28" s="16"/>
      <c r="V28" s="16"/>
      <c r="W28" s="16"/>
      <c r="X28" s="16"/>
      <c r="Y28" s="16"/>
    </row>
    <row r="29" customFormat="false" ht="12" hidden="false" customHeight="true" outlineLevel="0" collapsed="false">
      <c r="B29" s="98" t="str">
        <f aca="false">IF( ISBLANK('03.Muestra'!$C18),"",'03.Muestra'!$C18)</f>
        <v/>
      </c>
      <c r="C29" s="98" t="str">
        <f aca="false">IF( ISBLANK('03.Muestra'!$E18),"",'03.Muestra'!$E18)</f>
        <v/>
      </c>
      <c r="D29" s="99" t="str">
        <f aca="false">IF(AND(B29&lt;&gt;"",C29&lt;&gt;""),"N/T","")</f>
        <v/>
      </c>
      <c r="E29" s="73" t="str">
        <f aca="false">IF(D29&lt;&gt;"",IF(AND(B29&lt;&gt;"",C29&lt;&gt;""),"","ERR"),"")</f>
        <v/>
      </c>
      <c r="F29" s="16"/>
      <c r="G29" s="16"/>
      <c r="H29" s="16"/>
      <c r="I29" s="16"/>
      <c r="J29" s="16"/>
      <c r="K29" s="16"/>
      <c r="L29" s="16"/>
      <c r="M29" s="16"/>
      <c r="N29" s="16"/>
      <c r="O29" s="16"/>
      <c r="P29" s="16"/>
      <c r="Q29" s="16"/>
      <c r="R29" s="16"/>
      <c r="S29" s="16"/>
      <c r="T29" s="16"/>
      <c r="U29" s="16"/>
      <c r="V29" s="16"/>
      <c r="W29" s="16"/>
      <c r="X29" s="16"/>
      <c r="Y29" s="16"/>
    </row>
    <row r="30" customFormat="false" ht="12" hidden="false" customHeight="true" outlineLevel="0" collapsed="false">
      <c r="B30" s="98" t="str">
        <f aca="false">IF( ISBLANK('03.Muestra'!$C19),"",'03.Muestra'!$C19)</f>
        <v/>
      </c>
      <c r="C30" s="98" t="str">
        <f aca="false">IF( ISBLANK('03.Muestra'!$E19),"",'03.Muestra'!$E19)</f>
        <v/>
      </c>
      <c r="D30" s="99" t="str">
        <f aca="false">IF(AND(B30&lt;&gt;"",C30&lt;&gt;""),"N/T","")</f>
        <v/>
      </c>
      <c r="E30" s="73" t="str">
        <f aca="false">IF(D30&lt;&gt;"",IF(AND(B30&lt;&gt;"",C30&lt;&gt;""),"","ERR"),"")</f>
        <v/>
      </c>
      <c r="F30" s="16"/>
      <c r="G30" s="16"/>
      <c r="H30" s="16"/>
      <c r="I30" s="16"/>
      <c r="J30" s="16"/>
      <c r="K30" s="16"/>
      <c r="L30" s="16"/>
      <c r="M30" s="16"/>
      <c r="N30" s="16"/>
      <c r="O30" s="16"/>
      <c r="P30" s="16"/>
      <c r="Q30" s="16"/>
      <c r="R30" s="16"/>
      <c r="S30" s="16"/>
      <c r="T30" s="16"/>
      <c r="U30" s="16"/>
      <c r="V30" s="16"/>
      <c r="W30" s="16"/>
      <c r="X30" s="16"/>
      <c r="Y30" s="16"/>
    </row>
    <row r="31" customFormat="false" ht="12" hidden="false" customHeight="true" outlineLevel="0" collapsed="false">
      <c r="B31" s="98" t="str">
        <f aca="false">IF( ISBLANK('03.Muestra'!$C20),"",'03.Muestra'!$C20)</f>
        <v/>
      </c>
      <c r="C31" s="98" t="str">
        <f aca="false">IF( ISBLANK('03.Muestra'!$E20),"",'03.Muestra'!$E20)</f>
        <v/>
      </c>
      <c r="D31" s="99" t="str">
        <f aca="false">IF(AND(B31&lt;&gt;"",C31&lt;&gt;""),"N/T","")</f>
        <v/>
      </c>
      <c r="E31" s="73" t="str">
        <f aca="false">IF(D31&lt;&gt;"",IF(AND(B31&lt;&gt;"",C31&lt;&gt;""),"","ERR"),"")</f>
        <v/>
      </c>
      <c r="F31" s="16"/>
      <c r="G31" s="16"/>
      <c r="H31" s="16"/>
      <c r="I31" s="16"/>
      <c r="J31" s="16"/>
      <c r="K31" s="16"/>
      <c r="L31" s="16"/>
      <c r="M31" s="108"/>
      <c r="N31" s="16"/>
      <c r="O31" s="16"/>
      <c r="P31" s="16"/>
      <c r="Q31" s="16"/>
      <c r="R31" s="16"/>
      <c r="S31" s="16"/>
      <c r="T31" s="16"/>
      <c r="U31" s="16"/>
      <c r="V31" s="16"/>
      <c r="W31" s="16"/>
      <c r="X31" s="16"/>
      <c r="Y31" s="16"/>
    </row>
    <row r="32" customFormat="false" ht="12" hidden="false" customHeight="true" outlineLevel="0" collapsed="false">
      <c r="B32" s="98" t="str">
        <f aca="false">IF( ISBLANK('03.Muestra'!$C21),"",'03.Muestra'!$C21)</f>
        <v/>
      </c>
      <c r="C32" s="98" t="str">
        <f aca="false">IF( ISBLANK('03.Muestra'!$E21),"",'03.Muestra'!$E21)</f>
        <v/>
      </c>
      <c r="D32" s="99" t="str">
        <f aca="false">IF(AND(B32&lt;&gt;"",C32&lt;&gt;""),"N/T","")</f>
        <v/>
      </c>
      <c r="E32" s="73" t="str">
        <f aca="false">IF(D32&lt;&gt;"",IF(AND(B32&lt;&gt;"",C32&lt;&gt;""),"","ERR"),"")</f>
        <v/>
      </c>
      <c r="F32" s="16"/>
      <c r="G32" s="16"/>
      <c r="H32" s="16"/>
      <c r="I32" s="16"/>
      <c r="J32" s="16"/>
      <c r="K32" s="16"/>
      <c r="L32" s="16"/>
      <c r="M32" s="108"/>
      <c r="N32" s="16"/>
      <c r="O32" s="16"/>
      <c r="P32" s="16"/>
      <c r="Q32" s="16"/>
      <c r="R32" s="16"/>
      <c r="S32" s="16"/>
      <c r="T32" s="16"/>
      <c r="U32" s="16"/>
      <c r="V32" s="16"/>
      <c r="W32" s="16"/>
      <c r="X32" s="16"/>
      <c r="Y32" s="16"/>
    </row>
    <row r="33" customFormat="false" ht="12" hidden="false" customHeight="true" outlineLevel="0" collapsed="false">
      <c r="B33" s="98" t="str">
        <f aca="false">IF( ISBLANK('03.Muestra'!$C22),"",'03.Muestra'!$C22)</f>
        <v/>
      </c>
      <c r="C33" s="98" t="str">
        <f aca="false">IF( ISBLANK('03.Muestra'!$E22),"",'03.Muestra'!$E22)</f>
        <v/>
      </c>
      <c r="D33" s="99" t="str">
        <f aca="false">IF(AND(B33&lt;&gt;"",C33&lt;&gt;""),"N/T","")</f>
        <v/>
      </c>
      <c r="E33" s="73" t="str">
        <f aca="false">IF(D33&lt;&gt;"",IF(AND(B33&lt;&gt;"",C33&lt;&gt;""),"","ERR"),"")</f>
        <v/>
      </c>
      <c r="F33" s="16"/>
      <c r="G33" s="16"/>
      <c r="H33" s="16"/>
      <c r="I33" s="16"/>
      <c r="J33" s="16"/>
      <c r="K33" s="16"/>
      <c r="L33" s="16"/>
      <c r="M33" s="108"/>
      <c r="N33" s="16"/>
      <c r="O33" s="16"/>
      <c r="P33" s="16"/>
      <c r="Q33" s="16"/>
      <c r="R33" s="16"/>
      <c r="S33" s="16"/>
      <c r="T33" s="16"/>
      <c r="U33" s="16"/>
      <c r="V33" s="16"/>
      <c r="W33" s="16"/>
      <c r="X33" s="16"/>
      <c r="Y33" s="16"/>
    </row>
    <row r="34" customFormat="false" ht="12" hidden="false" customHeight="true" outlineLevel="0" collapsed="false">
      <c r="B34" s="98" t="str">
        <f aca="false">IF( ISBLANK('03.Muestra'!$C23),"",'03.Muestra'!$C23)</f>
        <v/>
      </c>
      <c r="C34" s="98" t="str">
        <f aca="false">IF( ISBLANK('03.Muestra'!$E23),"",'03.Muestra'!$E23)</f>
        <v/>
      </c>
      <c r="D34" s="99" t="str">
        <f aca="false">IF(AND(B34&lt;&gt;"",C34&lt;&gt;""),"N/T","")</f>
        <v/>
      </c>
      <c r="E34" s="73" t="str">
        <f aca="false">IF(D34&lt;&gt;"",IF(AND(B34&lt;&gt;"",C34&lt;&gt;""),"","ERR"),"")</f>
        <v/>
      </c>
      <c r="F34" s="16"/>
      <c r="G34" s="16"/>
      <c r="H34" s="16"/>
      <c r="I34" s="16"/>
      <c r="J34" s="16"/>
      <c r="K34" s="16"/>
      <c r="L34" s="16"/>
      <c r="M34" s="16"/>
      <c r="N34" s="16"/>
      <c r="O34" s="16"/>
      <c r="P34" s="16"/>
      <c r="Q34" s="16"/>
      <c r="R34" s="16"/>
      <c r="S34" s="16"/>
      <c r="T34" s="16"/>
      <c r="U34" s="16"/>
      <c r="V34" s="16"/>
      <c r="W34" s="16"/>
      <c r="X34" s="16"/>
      <c r="Y34" s="16"/>
    </row>
    <row r="35" customFormat="false" ht="12" hidden="false" customHeight="true" outlineLevel="0" collapsed="false">
      <c r="B35" s="98" t="str">
        <f aca="false">IF( ISBLANK('03.Muestra'!$C24),"",'03.Muestra'!$C24)</f>
        <v/>
      </c>
      <c r="C35" s="98" t="str">
        <f aca="false">IF( ISBLANK('03.Muestra'!$E24),"",'03.Muestra'!$E24)</f>
        <v/>
      </c>
      <c r="D35" s="99" t="str">
        <f aca="false">IF(AND(B35&lt;&gt;"",C35&lt;&gt;""),"N/T","")</f>
        <v/>
      </c>
      <c r="E35" s="73" t="str">
        <f aca="false">IF(D35&lt;&gt;"",IF(AND(B35&lt;&gt;"",C35&lt;&gt;""),"","ERR"),"")</f>
        <v/>
      </c>
      <c r="F35" s="16"/>
      <c r="G35" s="16"/>
      <c r="H35" s="16"/>
      <c r="I35" s="16"/>
      <c r="J35" s="16"/>
      <c r="K35" s="16"/>
      <c r="L35" s="16"/>
      <c r="M35" s="16"/>
      <c r="N35" s="16"/>
      <c r="O35" s="16"/>
      <c r="P35" s="16"/>
      <c r="Q35" s="16"/>
      <c r="R35" s="16"/>
      <c r="S35" s="16"/>
      <c r="T35" s="16"/>
      <c r="U35" s="16"/>
      <c r="V35" s="16"/>
      <c r="W35" s="16"/>
      <c r="X35" s="16"/>
      <c r="Y35" s="16"/>
    </row>
    <row r="36" customFormat="false" ht="12" hidden="false" customHeight="true" outlineLevel="0" collapsed="false">
      <c r="B36" s="98" t="str">
        <f aca="false">IF( ISBLANK('03.Muestra'!$C25),"",'03.Muestra'!$C25)</f>
        <v/>
      </c>
      <c r="C36" s="98" t="str">
        <f aca="false">IF( ISBLANK('03.Muestra'!$E25),"",'03.Muestra'!$E25)</f>
        <v/>
      </c>
      <c r="D36" s="99" t="str">
        <f aca="false">IF(AND(B36&lt;&gt;"",C36&lt;&gt;""),"N/T","")</f>
        <v/>
      </c>
      <c r="E36" s="73" t="str">
        <f aca="false">IF(D36&lt;&gt;"",IF(AND(B36&lt;&gt;"",C36&lt;&gt;""),"","ERR"),"")</f>
        <v/>
      </c>
      <c r="F36" s="16"/>
      <c r="G36" s="16"/>
      <c r="H36" s="16"/>
      <c r="I36" s="16"/>
      <c r="J36" s="16"/>
      <c r="K36" s="16"/>
      <c r="L36" s="16"/>
      <c r="M36" s="0"/>
      <c r="N36" s="0"/>
      <c r="O36" s="0"/>
      <c r="P36" s="0"/>
      <c r="Q36" s="16"/>
      <c r="R36" s="16"/>
      <c r="S36" s="16"/>
      <c r="T36" s="16"/>
      <c r="U36" s="16"/>
      <c r="V36" s="16"/>
      <c r="W36" s="16"/>
      <c r="X36" s="16"/>
      <c r="Y36" s="16"/>
    </row>
    <row r="37" customFormat="false" ht="12" hidden="false" customHeight="true" outlineLevel="0" collapsed="false">
      <c r="B37" s="98" t="str">
        <f aca="false">IF( ISBLANK('03.Muestra'!$C26),"",'03.Muestra'!$C26)</f>
        <v/>
      </c>
      <c r="C37" s="98" t="str">
        <f aca="false">IF( ISBLANK('03.Muestra'!$E26),"",'03.Muestra'!$E26)</f>
        <v/>
      </c>
      <c r="D37" s="99" t="str">
        <f aca="false">IF(AND(B37&lt;&gt;"",C37&lt;&gt;""),"N/T","")</f>
        <v/>
      </c>
      <c r="E37" s="73" t="str">
        <f aca="false">IF(D37&lt;&gt;"",IF(AND(B37&lt;&gt;"",C37&lt;&gt;""),"","ERR"),"")</f>
        <v/>
      </c>
      <c r="F37" s="16"/>
      <c r="G37" s="16"/>
      <c r="H37" s="16"/>
      <c r="I37" s="16"/>
      <c r="J37" s="16"/>
      <c r="K37" s="16"/>
      <c r="L37" s="16"/>
      <c r="M37" s="0"/>
      <c r="N37" s="0"/>
      <c r="O37" s="0"/>
      <c r="P37" s="0"/>
      <c r="Q37" s="16"/>
      <c r="R37" s="16"/>
      <c r="S37" s="16"/>
      <c r="T37" s="16"/>
      <c r="U37" s="16"/>
      <c r="V37" s="16"/>
      <c r="W37" s="16"/>
      <c r="X37" s="16"/>
      <c r="Y37" s="16"/>
    </row>
    <row r="38" customFormat="false" ht="12" hidden="false" customHeight="true" outlineLevel="0" collapsed="false">
      <c r="B38" s="98" t="str">
        <f aca="false">IF( ISBLANK('03.Muestra'!$C27),"",'03.Muestra'!$C27)</f>
        <v/>
      </c>
      <c r="C38" s="98" t="str">
        <f aca="false">IF( ISBLANK('03.Muestra'!$E27),"",'03.Muestra'!$E27)</f>
        <v/>
      </c>
      <c r="D38" s="99" t="str">
        <f aca="false">IF(AND(B38&lt;&gt;"",C38&lt;&gt;""),"N/T","")</f>
        <v/>
      </c>
      <c r="E38" s="73" t="str">
        <f aca="false">IF(D38&lt;&gt;"",IF(AND(B38&lt;&gt;"",C38&lt;&gt;""),"","ERR"),"")</f>
        <v/>
      </c>
      <c r="F38" s="16"/>
      <c r="G38" s="16"/>
      <c r="H38" s="16"/>
      <c r="I38" s="16"/>
      <c r="J38" s="16"/>
      <c r="K38" s="16"/>
      <c r="L38" s="16"/>
      <c r="M38" s="0"/>
      <c r="N38" s="0"/>
      <c r="O38" s="0"/>
      <c r="P38" s="0"/>
      <c r="Q38" s="16"/>
      <c r="R38" s="16"/>
      <c r="S38" s="16"/>
      <c r="T38" s="16"/>
      <c r="U38" s="16"/>
      <c r="V38" s="16"/>
      <c r="W38" s="16"/>
      <c r="X38" s="16"/>
      <c r="Y38" s="16"/>
    </row>
    <row r="39" customFormat="false" ht="12" hidden="false" customHeight="true" outlineLevel="0" collapsed="false">
      <c r="B39" s="98" t="str">
        <f aca="false">IF( ISBLANK('03.Muestra'!$C28),"",'03.Muestra'!$C28)</f>
        <v/>
      </c>
      <c r="C39" s="98" t="str">
        <f aca="false">IF( ISBLANK('03.Muestra'!$E28),"",'03.Muestra'!$E28)</f>
        <v/>
      </c>
      <c r="D39" s="99" t="str">
        <f aca="false">IF(AND(B39&lt;&gt;"",C39&lt;&gt;""),"N/T","")</f>
        <v/>
      </c>
      <c r="E39" s="73" t="str">
        <f aca="false">IF(D39&lt;&gt;"",IF(AND(B39&lt;&gt;"",C39&lt;&gt;""),"","ERR"),"")</f>
        <v/>
      </c>
      <c r="F39" s="16"/>
      <c r="G39" s="16"/>
      <c r="H39" s="16"/>
      <c r="I39" s="16"/>
      <c r="J39" s="16"/>
      <c r="K39" s="16"/>
      <c r="L39" s="16"/>
      <c r="M39" s="0"/>
      <c r="N39" s="0"/>
      <c r="O39" s="0"/>
      <c r="P39" s="0"/>
      <c r="Q39" s="16"/>
      <c r="R39" s="16"/>
      <c r="S39" s="16"/>
      <c r="T39" s="16"/>
      <c r="U39" s="16"/>
      <c r="V39" s="16"/>
      <c r="W39" s="16"/>
      <c r="X39" s="16"/>
      <c r="Y39" s="16"/>
    </row>
    <row r="40" customFormat="false" ht="12" hidden="false" customHeight="true" outlineLevel="0" collapsed="false">
      <c r="B40" s="98" t="str">
        <f aca="false">IF( ISBLANK('03.Muestra'!$C29),"",'03.Muestra'!$C29)</f>
        <v/>
      </c>
      <c r="C40" s="98" t="str">
        <f aca="false">IF( ISBLANK('03.Muestra'!$E29),"",'03.Muestra'!$E29)</f>
        <v/>
      </c>
      <c r="D40" s="99" t="str">
        <f aca="false">IF(AND(B40&lt;&gt;"",C40&lt;&gt;""),"N/T","")</f>
        <v/>
      </c>
      <c r="E40" s="73" t="str">
        <f aca="false">IF(D40&lt;&gt;"",IF(AND(B40&lt;&gt;"",C40&lt;&gt;""),"","ERR"),"")</f>
        <v/>
      </c>
      <c r="F40" s="16"/>
      <c r="G40" s="16"/>
      <c r="H40" s="16"/>
      <c r="I40" s="16"/>
      <c r="J40" s="16"/>
      <c r="K40" s="16"/>
      <c r="L40" s="16"/>
      <c r="M40" s="0"/>
      <c r="N40" s="0"/>
      <c r="O40" s="0"/>
      <c r="P40" s="0"/>
      <c r="Q40" s="16"/>
      <c r="R40" s="16"/>
      <c r="S40" s="16"/>
      <c r="T40" s="16"/>
      <c r="U40" s="16"/>
      <c r="V40" s="16"/>
      <c r="W40" s="16"/>
      <c r="X40" s="16"/>
      <c r="Y40" s="16"/>
    </row>
    <row r="41" customFormat="false" ht="12" hidden="false" customHeight="true" outlineLevel="0" collapsed="false">
      <c r="B41" s="98" t="str">
        <f aca="false">IF( ISBLANK('03.Muestra'!$C30),"",'03.Muestra'!$C30)</f>
        <v/>
      </c>
      <c r="C41" s="98" t="str">
        <f aca="false">IF( ISBLANK('03.Muestra'!$E30),"",'03.Muestra'!$E30)</f>
        <v/>
      </c>
      <c r="D41" s="99" t="str">
        <f aca="false">IF(AND(B41&lt;&gt;"",C41&lt;&gt;""),"N/T","")</f>
        <v/>
      </c>
      <c r="E41" s="73" t="str">
        <f aca="false">IF(D41&lt;&gt;"",IF(AND(B41&lt;&gt;"",C41&lt;&gt;""),"","ERR"),"")</f>
        <v/>
      </c>
      <c r="F41" s="16"/>
      <c r="G41" s="16"/>
      <c r="H41" s="16"/>
      <c r="I41" s="16"/>
      <c r="J41" s="16"/>
      <c r="K41" s="16"/>
      <c r="L41" s="16"/>
      <c r="M41" s="0"/>
      <c r="N41" s="0"/>
      <c r="O41" s="0"/>
      <c r="P41" s="0"/>
      <c r="Q41" s="16"/>
      <c r="R41" s="16"/>
      <c r="S41" s="16"/>
      <c r="T41" s="16"/>
      <c r="U41" s="16"/>
      <c r="V41" s="16"/>
      <c r="W41" s="16"/>
      <c r="X41" s="16"/>
      <c r="Y41" s="16"/>
    </row>
    <row r="42" customFormat="false" ht="12" hidden="false" customHeight="true" outlineLevel="0" collapsed="false">
      <c r="B42" s="98" t="str">
        <f aca="false">IF( ISBLANK('03.Muestra'!$C31),"",'03.Muestra'!$C31)</f>
        <v/>
      </c>
      <c r="C42" s="98" t="str">
        <f aca="false">IF( ISBLANK('03.Muestra'!$E31),"",'03.Muestra'!$E31)</f>
        <v/>
      </c>
      <c r="D42" s="99" t="str">
        <f aca="false">IF(AND(B42&lt;&gt;"",C42&lt;&gt;""),"N/T","")</f>
        <v/>
      </c>
      <c r="E42" s="73" t="str">
        <f aca="false">IF(D42&lt;&gt;"",IF(AND(B42&lt;&gt;"",C42&lt;&gt;""),"","ERR"),"")</f>
        <v/>
      </c>
      <c r="F42" s="16"/>
      <c r="G42" s="16"/>
      <c r="H42" s="16"/>
      <c r="I42" s="16"/>
      <c r="J42" s="16"/>
      <c r="K42" s="16"/>
      <c r="L42" s="16"/>
      <c r="M42" s="16"/>
      <c r="N42" s="16"/>
      <c r="O42" s="16"/>
      <c r="P42" s="16"/>
      <c r="Q42" s="16"/>
      <c r="R42" s="16"/>
      <c r="S42" s="16"/>
      <c r="T42" s="16"/>
      <c r="U42" s="16"/>
      <c r="V42" s="16"/>
      <c r="W42" s="16"/>
      <c r="X42" s="16"/>
      <c r="Y42" s="16"/>
    </row>
    <row r="43" customFormat="false" ht="12" hidden="false" customHeight="true" outlineLevel="0" collapsed="false">
      <c r="B43" s="98" t="str">
        <f aca="false">IF( ISBLANK('03.Muestra'!$C32),"",'03.Muestra'!$C32)</f>
        <v/>
      </c>
      <c r="C43" s="98" t="str">
        <f aca="false">IF( ISBLANK('03.Muestra'!$E32),"",'03.Muestra'!$E32)</f>
        <v/>
      </c>
      <c r="D43" s="99" t="str">
        <f aca="false">IF(AND(B43&lt;&gt;"",C43&lt;&gt;""),"N/T","")</f>
        <v/>
      </c>
      <c r="E43" s="73" t="str">
        <f aca="false">IF(D43&lt;&gt;"",IF(AND(B43&lt;&gt;"",C43&lt;&gt;""),"","ERR"),"")</f>
        <v/>
      </c>
      <c r="F43" s="16"/>
      <c r="G43" s="16"/>
      <c r="H43" s="16"/>
      <c r="I43" s="16"/>
      <c r="J43" s="16"/>
      <c r="K43" s="16"/>
      <c r="L43" s="16"/>
      <c r="M43" s="16"/>
      <c r="N43" s="16"/>
      <c r="O43" s="16"/>
      <c r="P43" s="16"/>
      <c r="Q43" s="16"/>
      <c r="R43" s="16"/>
      <c r="S43" s="16"/>
      <c r="T43" s="16"/>
      <c r="U43" s="16"/>
      <c r="V43" s="16"/>
      <c r="W43" s="16"/>
      <c r="X43" s="16"/>
      <c r="Y43" s="16"/>
    </row>
    <row r="44" customFormat="false" ht="12" hidden="false" customHeight="true" outlineLevel="0" collapsed="false">
      <c r="B44" s="98" t="str">
        <f aca="false">IF( ISBLANK('03.Muestra'!$C33),"",'03.Muestra'!$C33)</f>
        <v/>
      </c>
      <c r="C44" s="98" t="str">
        <f aca="false">IF( ISBLANK('03.Muestra'!$E33),"",'03.Muestra'!$E33)</f>
        <v/>
      </c>
      <c r="D44" s="99" t="str">
        <f aca="false">IF(AND(B44&lt;&gt;"",C44&lt;&gt;""),"N/T","")</f>
        <v/>
      </c>
      <c r="E44" s="73" t="str">
        <f aca="false">IF(D44&lt;&gt;"",IF(AND(B44&lt;&gt;"",C44&lt;&gt;""),"","ERR"),"")</f>
        <v/>
      </c>
      <c r="F44" s="16"/>
      <c r="G44" s="16"/>
      <c r="H44" s="16"/>
      <c r="I44" s="16"/>
      <c r="J44" s="16"/>
      <c r="K44" s="16"/>
      <c r="L44" s="16"/>
      <c r="M44" s="16"/>
      <c r="N44" s="16"/>
      <c r="O44" s="16"/>
      <c r="P44" s="16"/>
      <c r="Q44" s="16"/>
      <c r="R44" s="16"/>
      <c r="S44" s="16"/>
      <c r="T44" s="16"/>
      <c r="U44" s="16"/>
      <c r="V44" s="16"/>
      <c r="W44" s="16"/>
      <c r="X44" s="16"/>
      <c r="Y44" s="16"/>
    </row>
    <row r="45" customFormat="false" ht="12" hidden="false" customHeight="true" outlineLevel="0" collapsed="false">
      <c r="B45" s="98" t="str">
        <f aca="false">IF( ISBLANK('03.Muestra'!$C34),"",'03.Muestra'!$C34)</f>
        <v/>
      </c>
      <c r="C45" s="98" t="str">
        <f aca="false">IF( ISBLANK('03.Muestra'!$E34),"",'03.Muestra'!$E34)</f>
        <v/>
      </c>
      <c r="D45" s="99" t="str">
        <f aca="false">IF(AND(B45&lt;&gt;"",C45&lt;&gt;""),"N/T","")</f>
        <v/>
      </c>
      <c r="E45" s="73" t="str">
        <f aca="false">IF(D45&lt;&gt;"",IF(AND(B45&lt;&gt;"",C45&lt;&gt;""),"","ERR"),"")</f>
        <v/>
      </c>
      <c r="F45" s="16"/>
      <c r="G45" s="16"/>
      <c r="H45" s="16"/>
      <c r="I45" s="16"/>
      <c r="J45" s="16"/>
      <c r="K45" s="16"/>
      <c r="L45" s="16"/>
      <c r="M45" s="16"/>
      <c r="N45" s="16"/>
      <c r="O45" s="16"/>
      <c r="P45" s="16"/>
      <c r="Q45" s="16"/>
      <c r="R45" s="16"/>
      <c r="S45" s="16"/>
      <c r="T45" s="16"/>
      <c r="U45" s="16"/>
      <c r="V45" s="16"/>
      <c r="W45" s="16"/>
      <c r="X45" s="16"/>
      <c r="Y45" s="16"/>
    </row>
    <row r="46" customFormat="false" ht="12" hidden="false" customHeight="true" outlineLevel="0" collapsed="false">
      <c r="B46" s="98" t="str">
        <f aca="false">IF( ISBLANK('03.Muestra'!$C35),"",'03.Muestra'!$C35)</f>
        <v/>
      </c>
      <c r="C46" s="98" t="str">
        <f aca="false">IF( ISBLANK('03.Muestra'!$E35),"",'03.Muestra'!$E35)</f>
        <v/>
      </c>
      <c r="D46" s="99" t="str">
        <f aca="false">IF(AND(B46&lt;&gt;"",C46&lt;&gt;""),"N/T","")</f>
        <v/>
      </c>
      <c r="E46" s="73" t="str">
        <f aca="false">IF(D46&lt;&gt;"",IF(AND(B46&lt;&gt;"",C46&lt;&gt;""),"","ERR"),"")</f>
        <v/>
      </c>
      <c r="F46" s="16"/>
      <c r="G46" s="16"/>
      <c r="H46" s="16"/>
      <c r="I46" s="16"/>
      <c r="J46" s="16"/>
      <c r="K46" s="16"/>
      <c r="L46" s="16"/>
      <c r="M46" s="16"/>
      <c r="N46" s="16"/>
      <c r="O46" s="16"/>
      <c r="P46" s="16"/>
      <c r="Q46" s="16"/>
      <c r="R46" s="16"/>
      <c r="S46" s="16"/>
      <c r="T46" s="16"/>
      <c r="U46" s="16"/>
      <c r="V46" s="16"/>
      <c r="W46" s="16"/>
      <c r="X46" s="16"/>
      <c r="Y46" s="16"/>
    </row>
    <row r="47" customFormat="false" ht="12" hidden="false" customHeight="true" outlineLevel="0" collapsed="false">
      <c r="B47" s="98" t="str">
        <f aca="false">IF( ISBLANK('03.Muestra'!$C36),"",'03.Muestra'!$C36)</f>
        <v/>
      </c>
      <c r="C47" s="98" t="str">
        <f aca="false">IF( ISBLANK('03.Muestra'!$E36),"",'03.Muestra'!$E36)</f>
        <v/>
      </c>
      <c r="D47" s="99" t="str">
        <f aca="false">IF(AND(B47&lt;&gt;"",C47&lt;&gt;""),"N/T","")</f>
        <v/>
      </c>
      <c r="E47" s="73" t="str">
        <f aca="false">IF(D47&lt;&gt;"",IF(AND(B47&lt;&gt;"",C47&lt;&gt;""),"","ERR"),"")</f>
        <v/>
      </c>
      <c r="F47" s="16"/>
      <c r="G47" s="16"/>
      <c r="H47" s="16"/>
      <c r="I47" s="16"/>
      <c r="J47" s="16"/>
      <c r="K47" s="16"/>
      <c r="L47" s="16"/>
      <c r="M47" s="16"/>
      <c r="N47" s="16"/>
      <c r="O47" s="16"/>
      <c r="P47" s="16"/>
      <c r="Q47" s="16"/>
      <c r="R47" s="16"/>
      <c r="S47" s="16"/>
      <c r="T47" s="16"/>
      <c r="U47" s="16"/>
      <c r="V47" s="16"/>
      <c r="W47" s="16"/>
      <c r="X47" s="16"/>
      <c r="Y47" s="16"/>
    </row>
    <row r="48" customFormat="false" ht="12" hidden="false" customHeight="true" outlineLevel="0" collapsed="false">
      <c r="B48" s="98" t="str">
        <f aca="false">IF( ISBLANK('03.Muestra'!$C37),"",'03.Muestra'!$C37)</f>
        <v/>
      </c>
      <c r="C48" s="98" t="str">
        <f aca="false">IF( ISBLANK('03.Muestra'!$E37),"",'03.Muestra'!$E37)</f>
        <v/>
      </c>
      <c r="D48" s="99" t="str">
        <f aca="false">IF(AND(B48&lt;&gt;"",C48&lt;&gt;""),"N/T","")</f>
        <v/>
      </c>
      <c r="E48" s="73" t="str">
        <f aca="false">IF(D48&lt;&gt;"",IF(AND(B48&lt;&gt;"",C48&lt;&gt;""),"","ERR"),"")</f>
        <v/>
      </c>
      <c r="F48" s="16"/>
      <c r="G48" s="16"/>
      <c r="H48" s="16"/>
      <c r="I48" s="16"/>
      <c r="J48" s="16"/>
      <c r="K48" s="16"/>
      <c r="L48" s="16"/>
      <c r="M48" s="16"/>
      <c r="N48" s="16"/>
      <c r="O48" s="16"/>
      <c r="P48" s="16"/>
      <c r="Q48" s="16"/>
      <c r="R48" s="16"/>
      <c r="S48" s="16"/>
      <c r="T48" s="16"/>
      <c r="U48" s="16"/>
      <c r="V48" s="16"/>
      <c r="W48" s="16"/>
      <c r="X48" s="16"/>
      <c r="Y48" s="16"/>
    </row>
    <row r="49" customFormat="false" ht="12" hidden="false" customHeight="true" outlineLevel="0" collapsed="false">
      <c r="B49" s="98" t="str">
        <f aca="false">IF( ISBLANK('03.Muestra'!$C38),"",'03.Muestra'!$C38)</f>
        <v/>
      </c>
      <c r="C49" s="98" t="str">
        <f aca="false">IF( ISBLANK('03.Muestra'!$E38),"",'03.Muestra'!$E38)</f>
        <v/>
      </c>
      <c r="D49" s="99" t="str">
        <f aca="false">IF(AND(B49&lt;&gt;"",C49&lt;&gt;""),"N/T","")</f>
        <v/>
      </c>
      <c r="E49" s="73" t="str">
        <f aca="false">IF(D49&lt;&gt;"",IF(AND(B49&lt;&gt;"",C49&lt;&gt;""),"","ERR"),"")</f>
        <v/>
      </c>
      <c r="F49" s="16"/>
      <c r="G49" s="16"/>
      <c r="H49" s="16"/>
      <c r="I49" s="16"/>
      <c r="J49" s="16"/>
      <c r="K49" s="16"/>
      <c r="L49" s="16"/>
      <c r="M49" s="16"/>
      <c r="N49" s="16"/>
      <c r="O49" s="16"/>
      <c r="P49" s="16"/>
      <c r="Q49" s="16"/>
      <c r="R49" s="16"/>
      <c r="S49" s="16"/>
      <c r="T49" s="16"/>
      <c r="U49" s="16"/>
      <c r="V49" s="16"/>
      <c r="W49" s="16"/>
      <c r="X49" s="16"/>
      <c r="Y49" s="16"/>
    </row>
    <row r="50" customFormat="false" ht="12" hidden="false" customHeight="true" outlineLevel="0" collapsed="false">
      <c r="B50" s="98" t="str">
        <f aca="false">IF( ISBLANK('03.Muestra'!$C39),"",'03.Muestra'!$C39)</f>
        <v/>
      </c>
      <c r="C50" s="98" t="str">
        <f aca="false">IF( ISBLANK('03.Muestra'!$E39),"",'03.Muestra'!$E39)</f>
        <v/>
      </c>
      <c r="D50" s="99" t="str">
        <f aca="false">IF(AND(B50&lt;&gt;"",C50&lt;&gt;""),"N/T","")</f>
        <v/>
      </c>
      <c r="E50" s="73" t="str">
        <f aca="false">IF(D50&lt;&gt;"",IF(AND(B50&lt;&gt;"",C50&lt;&gt;""),"","ERR"),"")</f>
        <v/>
      </c>
      <c r="F50" s="16"/>
      <c r="G50" s="16"/>
      <c r="H50" s="16"/>
      <c r="I50" s="16"/>
      <c r="J50" s="16"/>
      <c r="K50" s="16"/>
      <c r="L50" s="16"/>
      <c r="M50" s="16"/>
      <c r="N50" s="16"/>
      <c r="O50" s="16"/>
      <c r="P50" s="16"/>
      <c r="Q50" s="16"/>
      <c r="R50" s="16"/>
      <c r="S50" s="16"/>
      <c r="T50" s="16"/>
      <c r="U50" s="16"/>
      <c r="V50" s="16"/>
      <c r="W50" s="16"/>
      <c r="X50" s="16"/>
      <c r="Y50" s="16"/>
    </row>
    <row r="51" customFormat="false" ht="12" hidden="false" customHeight="true" outlineLevel="0" collapsed="false">
      <c r="B51" s="98" t="str">
        <f aca="false">IF( ISBLANK('03.Muestra'!$C40),"",'03.Muestra'!$C40)</f>
        <v/>
      </c>
      <c r="C51" s="98" t="str">
        <f aca="false">IF( ISBLANK('03.Muestra'!$E40),"",'03.Muestra'!$E40)</f>
        <v/>
      </c>
      <c r="D51" s="99" t="str">
        <f aca="false">IF(AND(B51&lt;&gt;"",C51&lt;&gt;""),"N/T","")</f>
        <v/>
      </c>
      <c r="E51" s="73" t="str">
        <f aca="false">IF(D51&lt;&gt;"",IF(AND(B51&lt;&gt;"",C51&lt;&gt;""),"","ERR"),"")</f>
        <v/>
      </c>
      <c r="F51" s="16"/>
      <c r="G51" s="16"/>
      <c r="H51" s="16"/>
      <c r="I51" s="16"/>
      <c r="J51" s="16"/>
      <c r="K51" s="16"/>
      <c r="L51" s="16"/>
      <c r="M51" s="16"/>
      <c r="N51" s="16"/>
      <c r="O51" s="16"/>
      <c r="P51" s="16"/>
      <c r="Q51" s="16"/>
      <c r="R51" s="16"/>
      <c r="S51" s="16"/>
      <c r="T51" s="16"/>
      <c r="U51" s="16"/>
      <c r="V51" s="16"/>
      <c r="W51" s="16"/>
      <c r="X51" s="16"/>
      <c r="Y51" s="16"/>
    </row>
    <row r="52" customFormat="false" ht="12" hidden="false" customHeight="true" outlineLevel="0" collapsed="false">
      <c r="B52" s="98" t="str">
        <f aca="false">IF( ISBLANK('03.Muestra'!$C41),"",'03.Muestra'!$C41)</f>
        <v/>
      </c>
      <c r="C52" s="98" t="str">
        <f aca="false">IF( ISBLANK('03.Muestra'!$E41),"",'03.Muestra'!$E41)</f>
        <v/>
      </c>
      <c r="D52" s="99" t="str">
        <f aca="false">IF(AND(B52&lt;&gt;"",C52&lt;&gt;""),"N/T","")</f>
        <v/>
      </c>
      <c r="E52" s="73" t="str">
        <f aca="false">IF(D52&lt;&gt;"",IF(AND(B52&lt;&gt;"",C52&lt;&gt;""),"","ERR"),"")</f>
        <v/>
      </c>
      <c r="F52" s="16"/>
      <c r="G52" s="16"/>
      <c r="H52" s="16"/>
      <c r="I52" s="16"/>
      <c r="J52" s="16"/>
      <c r="K52" s="16"/>
      <c r="L52" s="16"/>
      <c r="M52" s="16"/>
      <c r="N52" s="16"/>
      <c r="O52" s="16"/>
      <c r="P52" s="16"/>
      <c r="Q52" s="16"/>
      <c r="R52" s="16"/>
      <c r="S52" s="16"/>
      <c r="T52" s="16"/>
      <c r="U52" s="16"/>
      <c r="V52" s="16"/>
      <c r="W52" s="16"/>
      <c r="X52" s="16"/>
      <c r="Y52" s="16"/>
    </row>
    <row r="53" customFormat="false" ht="12" hidden="false" customHeight="true" outlineLevel="0" collapsed="false">
      <c r="B53" s="98" t="str">
        <f aca="false">IF( ISBLANK('03.Muestra'!$C42),"",'03.Muestra'!$C42)</f>
        <v/>
      </c>
      <c r="C53" s="98" t="str">
        <f aca="false">IF( ISBLANK('03.Muestra'!$E42),"",'03.Muestra'!$E42)</f>
        <v/>
      </c>
      <c r="D53" s="99" t="str">
        <f aca="false">IF(AND(B53&lt;&gt;"",C53&lt;&gt;""),"N/T","")</f>
        <v/>
      </c>
      <c r="E53" s="73" t="str">
        <f aca="false">IF(D53&lt;&gt;"",IF(AND(B53&lt;&gt;"",C53&lt;&gt;""),"","ERR"),"")</f>
        <v/>
      </c>
      <c r="F53" s="16"/>
      <c r="G53" s="16"/>
      <c r="H53" s="16"/>
      <c r="I53" s="16"/>
      <c r="J53" s="16"/>
      <c r="K53" s="16"/>
      <c r="L53" s="16"/>
      <c r="M53" s="16"/>
      <c r="N53" s="16"/>
      <c r="O53" s="16"/>
      <c r="P53" s="16"/>
      <c r="Q53" s="16"/>
      <c r="R53" s="16"/>
      <c r="S53" s="16"/>
      <c r="T53" s="16"/>
      <c r="U53" s="16"/>
      <c r="V53" s="16"/>
      <c r="W53" s="16"/>
      <c r="X53" s="16"/>
      <c r="Y53" s="16"/>
    </row>
    <row r="54" customFormat="false" ht="12" hidden="false" customHeight="true" outlineLevel="0" collapsed="false">
      <c r="B54" s="16"/>
      <c r="C54" s="16"/>
      <c r="D54" s="73"/>
      <c r="E54" s="16"/>
      <c r="F54" s="16"/>
      <c r="G54" s="16"/>
      <c r="H54" s="16"/>
      <c r="I54" s="16"/>
      <c r="J54" s="16"/>
      <c r="K54" s="16"/>
      <c r="L54" s="16"/>
      <c r="M54" s="16"/>
      <c r="N54" s="16"/>
      <c r="O54" s="16"/>
      <c r="P54" s="16"/>
      <c r="Q54" s="16"/>
      <c r="R54" s="16"/>
      <c r="S54" s="16"/>
      <c r="T54" s="16"/>
      <c r="U54" s="16"/>
      <c r="V54" s="16"/>
      <c r="W54" s="16"/>
      <c r="X54" s="16"/>
      <c r="Y54" s="16"/>
    </row>
    <row r="55" customFormat="false" ht="12" hidden="false" customHeight="true" outlineLevel="0" collapsed="false">
      <c r="B55" s="16"/>
      <c r="C55" s="16"/>
      <c r="D55" s="73"/>
      <c r="E55" s="94"/>
      <c r="F55" s="16"/>
      <c r="G55" s="16"/>
      <c r="H55" s="16"/>
      <c r="I55" s="16"/>
      <c r="J55" s="16"/>
      <c r="K55" s="16"/>
      <c r="L55" s="16"/>
      <c r="M55" s="16"/>
      <c r="N55" s="16"/>
      <c r="O55" s="16"/>
      <c r="P55" s="16"/>
      <c r="Q55" s="16"/>
      <c r="R55" s="16"/>
      <c r="S55" s="16"/>
      <c r="T55" s="16"/>
      <c r="U55" s="16"/>
      <c r="V55" s="16"/>
      <c r="W55" s="16"/>
      <c r="X55" s="16"/>
      <c r="Y55" s="16"/>
    </row>
    <row r="56" customFormat="false" ht="32.25" hidden="false" customHeight="true" outlineLevel="0" collapsed="false">
      <c r="B56" s="120" t="s">
        <v>140</v>
      </c>
      <c r="C56" s="96" t="s">
        <v>195</v>
      </c>
      <c r="D56" s="97" t="s">
        <v>147</v>
      </c>
      <c r="E56" s="110"/>
      <c r="F56" s="0"/>
      <c r="G56" s="0"/>
      <c r="H56" s="0"/>
      <c r="I56" s="0"/>
      <c r="J56" s="0"/>
      <c r="K56" s="16"/>
      <c r="L56" s="16"/>
      <c r="M56" s="16"/>
      <c r="N56" s="16"/>
      <c r="O56" s="16"/>
      <c r="P56" s="16"/>
      <c r="Q56" s="16"/>
      <c r="R56" s="16"/>
      <c r="S56" s="16"/>
      <c r="T56" s="16"/>
      <c r="U56" s="16"/>
      <c r="V56" s="16"/>
      <c r="W56" s="16"/>
      <c r="X56" s="16"/>
      <c r="Y56" s="16"/>
    </row>
    <row r="57" customFormat="false" ht="12" hidden="false" customHeight="true" outlineLevel="0" collapsed="false">
      <c r="B57" s="98" t="str">
        <f aca="false">IF( ISBLANK('03.Muestra'!$C8),"",'03.Muestra'!$C8)</f>
        <v>Servicio Canario de Salud</v>
      </c>
      <c r="C57" s="98" t="str">
        <f aca="false">IF( ISBLANK('03.Muestra'!$E8),"",'03.Muestra'!$E8)</f>
        <v>https://www3.gobiernodecanarias.org/sanidad/scs/</v>
      </c>
      <c r="D57" s="99" t="s">
        <v>138</v>
      </c>
      <c r="E57" s="73" t="str">
        <f aca="false">IF(D57&lt;&gt;"",IF(AND(B57&lt;&gt;"",C57&lt;&gt;""),"","ERR"),"")</f>
        <v/>
      </c>
      <c r="F57" s="100" t="str">
        <f aca="false" t="array" ref="F57:J57">TRANSPOSE('DATA - Oculta'!$U$9:$U$13)</f>
        <v>N/T</v>
      </c>
      <c r="G57" s="101" t="str">
        <v>N/D</v>
      </c>
      <c r="H57" s="102" t="str">
        <v>N/A</v>
      </c>
      <c r="I57" s="103" t="str">
        <v>Falla</v>
      </c>
      <c r="J57" s="104" t="str">
        <v>Pasa</v>
      </c>
      <c r="K57" s="105" t="s">
        <v>145</v>
      </c>
      <c r="L57" s="16"/>
      <c r="M57" s="16"/>
      <c r="N57" s="16"/>
      <c r="O57" s="16"/>
      <c r="P57" s="16"/>
      <c r="Q57" s="16"/>
      <c r="R57" s="16"/>
      <c r="S57" s="16"/>
      <c r="T57" s="16"/>
      <c r="U57" s="16"/>
      <c r="V57" s="16"/>
      <c r="W57" s="16"/>
      <c r="X57" s="16"/>
      <c r="Y57" s="16"/>
    </row>
    <row r="58" customFormat="false" ht="12" hidden="false" customHeight="true" outlineLevel="0" collapsed="false">
      <c r="B58" s="98" t="str">
        <f aca="false">IF( ISBLANK('03.Muestra'!$C9),"",'03.Muestra'!$C9)</f>
        <v>Profesionales</v>
      </c>
      <c r="C58" s="98" t="str">
        <f aca="false">IF( ISBLANK('03.Muestra'!$E9),"",'03.Muestra'!$E9)</f>
        <v>https://www3.gobiernodecanarias.org/sanidad/scs/tematica.jsp?idCarpeta=381a58ec-a15a-11e9-a502-d7333c007c29</v>
      </c>
      <c r="D58" s="99" t="s">
        <v>138</v>
      </c>
      <c r="E58" s="73" t="str">
        <f aca="false">IF(D58&lt;&gt;"",IF(AND(B58&lt;&gt;"",C58&lt;&gt;""),"","ERR"),"")</f>
        <v/>
      </c>
      <c r="F58" s="106" t="n">
        <f aca="true">COUNTIF($D57:INDIRECT("$D" &amp;  SUM(ROW()-1,'03.Muestra'!$D$45)-1),F57)</f>
        <v>0</v>
      </c>
      <c r="G58" s="106" t="n">
        <f aca="true">COUNTIF($D57:INDIRECT("$D" &amp;  SUM(ROW()-1,'03.Muestra'!$D$45)-1),G57)</f>
        <v>0</v>
      </c>
      <c r="H58" s="106" t="n">
        <f aca="true">COUNTIF($D57:INDIRECT("$D" &amp;  SUM(ROW()-1,'03.Muestra'!$D$45)-1),H57)</f>
        <v>0</v>
      </c>
      <c r="I58" s="106" t="n">
        <f aca="true">COUNTIF($D57:INDIRECT("$D" &amp;  SUM(ROW()-1,'03.Muestra'!$D$45)-1),I57)</f>
        <v>3</v>
      </c>
      <c r="J58" s="106" t="n">
        <f aca="true">COUNTIF($D57:INDIRECT("$D" &amp;  SUM(ROW()-1,'03.Muestra'!$D$45)-1),J57)</f>
        <v>7</v>
      </c>
      <c r="K58" s="106" t="n">
        <f aca="true">IF('03.Muestra'!$D$45=0,0,COUNTBLANK($D57:INDIRECT("$D" &amp;  SUM(ROW()-1,'03.Muestra'!$D$45)-1)))</f>
        <v>0</v>
      </c>
      <c r="L58" s="16"/>
      <c r="M58" s="16"/>
      <c r="N58" s="16"/>
      <c r="O58" s="16"/>
      <c r="P58" s="16"/>
      <c r="Q58" s="16"/>
      <c r="R58" s="16"/>
      <c r="S58" s="16"/>
      <c r="T58" s="16"/>
      <c r="U58" s="16"/>
      <c r="V58" s="16"/>
      <c r="W58" s="16"/>
      <c r="X58" s="16"/>
      <c r="Y58" s="16"/>
    </row>
    <row r="59" customFormat="false" ht="12" hidden="false" customHeight="true" outlineLevel="0" collapsed="false">
      <c r="B59" s="98" t="str">
        <f aca="false">IF( ISBLANK('03.Muestra'!$C10),"",'03.Muestra'!$C10)</f>
        <v>Vacunación frente Covid-19</v>
      </c>
      <c r="C59" s="98" t="str">
        <f aca="false">IF( ISBLANK('03.Muestra'!$E10),"",'03.Muestra'!$E10)</f>
        <v>https://www3.gobiernodecanarias.org/sanidad/scs/contenidoGenerico.jsp?idDocument=c6332147-5728-11eb-8a2c-c902a217e6a5&amp;idCarpeta=e01092c2-7d66-11ea-871d-cb574c2473a4</v>
      </c>
      <c r="D59" s="99" t="s">
        <v>138</v>
      </c>
      <c r="E59" s="73" t="str">
        <f aca="false">IF(D59&lt;&gt;"",IF(AND(B59&lt;&gt;"",C59&lt;&gt;""),"","ERR"),"")</f>
        <v/>
      </c>
      <c r="F59" s="0"/>
      <c r="G59" s="16"/>
      <c r="H59" s="16"/>
      <c r="I59" s="16"/>
      <c r="J59" s="16"/>
      <c r="K59" s="16"/>
      <c r="L59" s="16"/>
      <c r="M59" s="16"/>
      <c r="N59" s="16"/>
      <c r="O59" s="16"/>
      <c r="P59" s="16"/>
      <c r="Q59" s="16"/>
      <c r="R59" s="16"/>
      <c r="S59" s="16"/>
      <c r="T59" s="16"/>
      <c r="U59" s="16"/>
      <c r="V59" s="16"/>
      <c r="W59" s="16"/>
      <c r="X59" s="16"/>
      <c r="Y59" s="16"/>
    </row>
    <row r="60" customFormat="false" ht="12" hidden="false" customHeight="true" outlineLevel="0" collapsed="false">
      <c r="B60" s="98" t="str">
        <f aca="false">IF( ISBLANK('03.Muestra'!$C11),"",'03.Muestra'!$C11)</f>
        <v>SCS-Registro de centros</v>
      </c>
      <c r="C60" s="98" t="str">
        <f aca="false">IF( ISBLANK('03.Muestra'!$E11),"",'03.Muestra'!$E11)</f>
        <v>https://www3.gobiernodecanarias.org/sanidad/scs/RegistroCentros/DoLoad</v>
      </c>
      <c r="D60" s="99" t="s">
        <v>141</v>
      </c>
      <c r="E60" s="73" t="str">
        <f aca="false">IF(D60&lt;&gt;"",IF(AND(B60&lt;&gt;"",C60&lt;&gt;""),"","ERR"),"")</f>
        <v/>
      </c>
      <c r="F60" s="0"/>
      <c r="G60" s="16"/>
      <c r="H60" s="16"/>
      <c r="I60" s="16"/>
      <c r="J60" s="16"/>
      <c r="K60" s="16"/>
      <c r="L60" s="16"/>
      <c r="M60" s="16"/>
      <c r="N60" s="16"/>
      <c r="O60" s="16"/>
      <c r="P60" s="16"/>
      <c r="Q60" s="16"/>
      <c r="R60" s="16"/>
      <c r="S60" s="16"/>
      <c r="T60" s="16"/>
      <c r="U60" s="16"/>
      <c r="V60" s="16"/>
      <c r="W60" s="16"/>
      <c r="X60" s="16"/>
      <c r="Y60" s="16"/>
    </row>
    <row r="61" customFormat="false" ht="12" hidden="false" customHeight="true" outlineLevel="0" collapsed="false">
      <c r="B61" s="98" t="str">
        <f aca="false">IF( ISBLANK('03.Muestra'!$C12),"",'03.Muestra'!$C12)</f>
        <v>MiAutoTestCovid</v>
      </c>
      <c r="C61" s="98" t="str">
        <f aca="false">IF( ISBLANK('03.Muestra'!$E12),"",'03.Muestra'!$E12)</f>
        <v>https://www3.gobiernodecanarias.org/sanidad/scs/Miautotestcovid/</v>
      </c>
      <c r="D61" s="99" t="s">
        <v>138</v>
      </c>
      <c r="E61" s="73" t="str">
        <f aca="false">IF(D61&lt;&gt;"",IF(AND(B61&lt;&gt;"",C61&lt;&gt;""),"","ERR"),"")</f>
        <v/>
      </c>
      <c r="F61" s="0"/>
      <c r="G61" s="16"/>
      <c r="H61" s="16"/>
      <c r="I61" s="16"/>
      <c r="J61" s="16"/>
      <c r="K61" s="16"/>
      <c r="L61" s="16"/>
      <c r="M61" s="16"/>
      <c r="N61" s="16"/>
      <c r="O61" s="16"/>
      <c r="P61" s="16"/>
      <c r="Q61" s="16"/>
      <c r="R61" s="16"/>
      <c r="S61" s="16"/>
      <c r="T61" s="16"/>
      <c r="U61" s="16"/>
      <c r="V61" s="16"/>
      <c r="W61" s="16"/>
      <c r="X61" s="16"/>
      <c r="Y61" s="16"/>
    </row>
    <row r="62" customFormat="false" ht="12" hidden="false" customHeight="true" outlineLevel="0" collapsed="false">
      <c r="B62" s="98" t="str">
        <f aca="false">IF( ISBLANK('03.Muestra'!$C13),"",'03.Muestra'!$C13)</f>
        <v>Informes epidemiológicos</v>
      </c>
      <c r="C62" s="98" t="str">
        <f aca="false">IF( ISBLANK('03.Muestra'!$E13),"",'03.Muestra'!$E13)</f>
        <v>https://www3.gobiernodecanarias.org/sanidad/scs/contenidoGenerico.jsp?idDocument=83670f95-f738-11ea-8b38-0997195c2925&amp;idCarpeta=e01092c2-7d66-11ea-871d-cb574c2473a4</v>
      </c>
      <c r="D62" s="99" t="s">
        <v>138</v>
      </c>
      <c r="E62" s="73" t="str">
        <f aca="false">IF(D62&lt;&gt;"",IF(AND(B62&lt;&gt;"",C62&lt;&gt;""),"","ERR"),"")</f>
        <v/>
      </c>
      <c r="F62" s="0"/>
      <c r="G62" s="16"/>
      <c r="H62" s="16"/>
      <c r="I62" s="16"/>
      <c r="J62" s="16"/>
      <c r="K62" s="16"/>
      <c r="L62" s="16"/>
      <c r="M62" s="16"/>
      <c r="N62" s="16"/>
      <c r="O62" s="16"/>
      <c r="P62" s="16"/>
      <c r="Q62" s="16"/>
      <c r="R62" s="16"/>
      <c r="S62" s="16"/>
      <c r="T62" s="16"/>
      <c r="U62" s="16"/>
      <c r="V62" s="16"/>
      <c r="W62" s="16"/>
      <c r="X62" s="16"/>
      <c r="Y62" s="16"/>
    </row>
    <row r="63" customFormat="false" ht="12" hidden="false" customHeight="true" outlineLevel="0" collapsed="false">
      <c r="B63" s="98" t="str">
        <f aca="false">IF( ISBLANK('03.Muestra'!$C14),"",'03.Muestra'!$C14)</f>
        <v>Mapa Sanitario</v>
      </c>
      <c r="C63" s="98" t="str">
        <f aca="false">IF( ISBLANK('03.Muestra'!$E14),"",'03.Muestra'!$E14)</f>
        <v>https://www3.gobiernodecanarias.org/sanidad/scs/mapa.jsp?idDocument=f1272534-b1e0-11e0-8086-e35e241032d3&amp;idCarpeta=75cf3520-ab2b-11dd-970d-d73a0633ac17</v>
      </c>
      <c r="D63" s="99" t="s">
        <v>138</v>
      </c>
      <c r="E63" s="73" t="str">
        <f aca="false">IF(D63&lt;&gt;"",IF(AND(B63&lt;&gt;"",C63&lt;&gt;""),"","ERR"),"")</f>
        <v/>
      </c>
      <c r="F63" s="16"/>
      <c r="G63" s="16"/>
      <c r="H63" s="16"/>
      <c r="I63" s="16"/>
      <c r="J63" s="16"/>
      <c r="K63" s="16"/>
      <c r="L63" s="16"/>
      <c r="M63" s="16"/>
      <c r="N63" s="16"/>
      <c r="O63" s="16"/>
      <c r="P63" s="16"/>
      <c r="Q63" s="16"/>
      <c r="R63" s="16"/>
      <c r="S63" s="16"/>
      <c r="T63" s="16"/>
      <c r="U63" s="16"/>
      <c r="V63" s="16"/>
      <c r="W63" s="16"/>
      <c r="X63" s="16"/>
      <c r="Y63" s="16"/>
    </row>
    <row r="64" customFormat="false" ht="12" hidden="false" customHeight="true" outlineLevel="0" collapsed="false">
      <c r="B64" s="98" t="str">
        <f aca="false">IF( ISBLANK('03.Muestra'!$C15),"",'03.Muestra'!$C15)</f>
        <v>gaptfformacion</v>
      </c>
      <c r="C64" s="98" t="str">
        <f aca="false">IF( ISBLANK('03.Muestra'!$E15),"",'03.Muestra'!$E15)</f>
        <v>https://www3.gobiernodecanarias.org/scs/gaptfformacion/</v>
      </c>
      <c r="D64" s="99" t="s">
        <v>141</v>
      </c>
      <c r="E64" s="73" t="str">
        <f aca="false">IF(D64&lt;&gt;"",IF(AND(B64&lt;&gt;"",C64&lt;&gt;""),"","ERR"),"")</f>
        <v/>
      </c>
      <c r="F64" s="16"/>
      <c r="G64" s="16"/>
      <c r="H64" s="16"/>
      <c r="I64" s="16"/>
      <c r="J64" s="16"/>
      <c r="K64" s="16"/>
      <c r="L64" s="16"/>
      <c r="M64" s="16"/>
      <c r="N64" s="16"/>
      <c r="O64" s="16"/>
      <c r="P64" s="16"/>
      <c r="Q64" s="16"/>
      <c r="R64" s="16"/>
      <c r="S64" s="16"/>
      <c r="T64" s="16"/>
      <c r="U64" s="16"/>
      <c r="V64" s="16"/>
      <c r="W64" s="16"/>
      <c r="X64" s="16"/>
      <c r="Y64" s="16"/>
    </row>
    <row r="65" customFormat="false" ht="12" hidden="false" customHeight="true" outlineLevel="0" collapsed="false">
      <c r="B65" s="98" t="str">
        <f aca="false">IF( ISBLANK('03.Muestra'!$C16),"",'03.Muestra'!$C16)</f>
        <v>Tarjeta Sanitaria</v>
      </c>
      <c r="C65" s="98" t="str">
        <f aca="false">IF( ISBLANK('03.Muestra'!$E16),"",'03.Muestra'!$E16)</f>
        <v>https://www3.gobiernodecanarias.org/sanidad/scs/contenidoGenerico.jsp?idDocument=9090ca1f-a9bb-11de-ae50-15aa3b9230b7&amp;idCarpeta=ae273cd1-b385-11e9-82f7-8d5cff9227e6</v>
      </c>
      <c r="D65" s="99" t="s">
        <v>141</v>
      </c>
      <c r="E65" s="73" t="str">
        <f aca="false">IF(D65&lt;&gt;"",IF(AND(B65&lt;&gt;"",C65&lt;&gt;""),"","ERR"),"")</f>
        <v/>
      </c>
      <c r="F65" s="16"/>
      <c r="G65" s="16"/>
      <c r="H65" s="16"/>
      <c r="I65" s="16"/>
      <c r="J65" s="16"/>
      <c r="K65" s="16"/>
      <c r="L65" s="16"/>
      <c r="M65" s="16"/>
      <c r="N65" s="16"/>
      <c r="O65" s="16"/>
      <c r="P65" s="16"/>
      <c r="Q65" s="16"/>
      <c r="R65" s="16"/>
      <c r="S65" s="16"/>
      <c r="T65" s="16"/>
      <c r="U65" s="16"/>
      <c r="V65" s="16"/>
      <c r="W65" s="16"/>
      <c r="X65" s="16"/>
      <c r="Y65" s="16"/>
    </row>
    <row r="66" customFormat="false" ht="12" hidden="false" customHeight="true" outlineLevel="0" collapsed="false">
      <c r="B66" s="98" t="str">
        <f aca="false">IF( ISBLANK('03.Muestra'!$C17),"",'03.Muestra'!$C17)</f>
        <v>Mapa Playas</v>
      </c>
      <c r="C66" s="98" t="str">
        <f aca="false">IF( ISBLANK('03.Muestra'!$E17),"",'03.Muestra'!$E17)</f>
        <v>https://www3.gobiernodecanarias.org/sanidad/scs/mapa.jsp?idDocument=0200b78a-a2fa-11e0-9610-f1717f4d08a3&amp;idCarpeta=75cf3520-ab2b-11dd-970d-d73a0633ac17</v>
      </c>
      <c r="D66" s="99" t="s">
        <v>138</v>
      </c>
      <c r="E66" s="73" t="str">
        <f aca="false">IF(D66&lt;&gt;"",IF(AND(B66&lt;&gt;"",C66&lt;&gt;""),"","ERR"),"")</f>
        <v/>
      </c>
      <c r="F66" s="16"/>
      <c r="G66" s="16"/>
      <c r="H66" s="16"/>
      <c r="I66" s="16"/>
      <c r="J66" s="16"/>
      <c r="K66" s="16"/>
      <c r="L66" s="16"/>
      <c r="M66" s="16"/>
      <c r="N66" s="16"/>
      <c r="O66" s="16"/>
      <c r="P66" s="16"/>
      <c r="Q66" s="16"/>
      <c r="R66" s="16"/>
      <c r="S66" s="16"/>
      <c r="T66" s="16"/>
      <c r="U66" s="16"/>
      <c r="V66" s="16"/>
      <c r="W66" s="16"/>
      <c r="X66" s="16"/>
      <c r="Y66" s="16"/>
    </row>
    <row r="67" customFormat="false" ht="12" hidden="false" customHeight="true" outlineLevel="0" collapsed="false">
      <c r="B67" s="98" t="str">
        <f aca="false">IF( ISBLANK('03.Muestra'!$C18),"",'03.Muestra'!$C18)</f>
        <v/>
      </c>
      <c r="C67" s="98" t="str">
        <f aca="false">IF( ISBLANK('03.Muestra'!$E18),"",'03.Muestra'!$E18)</f>
        <v/>
      </c>
      <c r="D67" s="99" t="str">
        <f aca="false">IF(AND(B67&lt;&gt;"",C67&lt;&gt;""),"N/T","")</f>
        <v/>
      </c>
      <c r="E67" s="73" t="str">
        <f aca="false">IF(D67&lt;&gt;"",IF(AND(B67&lt;&gt;"",C67&lt;&gt;""),"","ERR"),"")</f>
        <v/>
      </c>
      <c r="F67" s="16"/>
      <c r="G67" s="16"/>
      <c r="H67" s="16"/>
      <c r="I67" s="16"/>
      <c r="J67" s="16"/>
      <c r="K67" s="16"/>
      <c r="L67" s="16"/>
      <c r="M67" s="16"/>
      <c r="N67" s="16"/>
      <c r="O67" s="16"/>
      <c r="P67" s="16"/>
      <c r="Q67" s="16"/>
      <c r="R67" s="16"/>
      <c r="S67" s="16"/>
      <c r="T67" s="16"/>
      <c r="U67" s="16"/>
      <c r="V67" s="16"/>
      <c r="W67" s="16"/>
      <c r="X67" s="16"/>
      <c r="Y67" s="16"/>
    </row>
    <row r="68" customFormat="false" ht="12" hidden="false" customHeight="true" outlineLevel="0" collapsed="false">
      <c r="B68" s="98" t="str">
        <f aca="false">IF( ISBLANK('03.Muestra'!$C19),"",'03.Muestra'!$C19)</f>
        <v/>
      </c>
      <c r="C68" s="98" t="str">
        <f aca="false">IF( ISBLANK('03.Muestra'!$E19),"",'03.Muestra'!$E19)</f>
        <v/>
      </c>
      <c r="D68" s="99" t="str">
        <f aca="false">IF(AND(B68&lt;&gt;"",C68&lt;&gt;""),"N/T","")</f>
        <v/>
      </c>
      <c r="E68" s="73" t="str">
        <f aca="false">IF(D68&lt;&gt;"",IF(AND(B68&lt;&gt;"",C68&lt;&gt;""),"","ERR"),"")</f>
        <v/>
      </c>
      <c r="F68" s="16"/>
      <c r="G68" s="16"/>
      <c r="H68" s="16"/>
      <c r="I68" s="16"/>
      <c r="J68" s="16"/>
      <c r="K68" s="16"/>
      <c r="L68" s="16"/>
      <c r="M68" s="16"/>
      <c r="N68" s="16"/>
      <c r="O68" s="16"/>
      <c r="P68" s="16"/>
      <c r="Q68" s="16"/>
      <c r="R68" s="16"/>
      <c r="S68" s="16"/>
      <c r="T68" s="16"/>
      <c r="U68" s="16"/>
      <c r="V68" s="16"/>
      <c r="W68" s="16"/>
      <c r="X68" s="16"/>
      <c r="Y68" s="16"/>
    </row>
    <row r="69" customFormat="false" ht="12" hidden="false" customHeight="true" outlineLevel="0" collapsed="false">
      <c r="B69" s="98" t="str">
        <f aca="false">IF( ISBLANK('03.Muestra'!$C20),"",'03.Muestra'!$C20)</f>
        <v/>
      </c>
      <c r="C69" s="98" t="str">
        <f aca="false">IF( ISBLANK('03.Muestra'!$E20),"",'03.Muestra'!$E20)</f>
        <v/>
      </c>
      <c r="D69" s="99" t="str">
        <f aca="false">IF(AND(B69&lt;&gt;"",C69&lt;&gt;""),"N/T","")</f>
        <v/>
      </c>
      <c r="E69" s="73" t="str">
        <f aca="false">IF(D69&lt;&gt;"",IF(AND(B69&lt;&gt;"",C69&lt;&gt;""),"","ERR"),"")</f>
        <v/>
      </c>
      <c r="F69" s="16"/>
      <c r="G69" s="16"/>
      <c r="H69" s="16"/>
      <c r="I69" s="16"/>
      <c r="J69" s="16"/>
      <c r="K69" s="16"/>
      <c r="L69" s="16"/>
      <c r="M69" s="0"/>
      <c r="N69" s="0"/>
      <c r="O69" s="0"/>
      <c r="P69" s="0"/>
      <c r="Q69" s="16"/>
      <c r="R69" s="16"/>
      <c r="S69" s="16"/>
      <c r="T69" s="16"/>
      <c r="U69" s="16"/>
      <c r="V69" s="16"/>
      <c r="W69" s="16"/>
      <c r="X69" s="16"/>
      <c r="Y69" s="16"/>
    </row>
    <row r="70" customFormat="false" ht="12" hidden="false" customHeight="true" outlineLevel="0" collapsed="false">
      <c r="B70" s="98" t="str">
        <f aca="false">IF( ISBLANK('03.Muestra'!$C21),"",'03.Muestra'!$C21)</f>
        <v/>
      </c>
      <c r="C70" s="98" t="str">
        <f aca="false">IF( ISBLANK('03.Muestra'!$E21),"",'03.Muestra'!$E21)</f>
        <v/>
      </c>
      <c r="D70" s="99" t="str">
        <f aca="false">IF(AND(B70&lt;&gt;"",C70&lt;&gt;""),"N/T","")</f>
        <v/>
      </c>
      <c r="E70" s="73" t="str">
        <f aca="false">IF(D70&lt;&gt;"",IF(AND(B70&lt;&gt;"",C70&lt;&gt;""),"","ERR"),"")</f>
        <v/>
      </c>
      <c r="F70" s="16"/>
      <c r="G70" s="16"/>
      <c r="H70" s="16"/>
      <c r="I70" s="16"/>
      <c r="J70" s="16"/>
      <c r="K70" s="16"/>
      <c r="L70" s="16"/>
      <c r="M70" s="0"/>
      <c r="N70" s="0"/>
      <c r="O70" s="0"/>
      <c r="P70" s="0"/>
      <c r="Q70" s="16"/>
      <c r="R70" s="16"/>
      <c r="S70" s="16"/>
      <c r="T70" s="16"/>
      <c r="U70" s="16"/>
      <c r="V70" s="16"/>
      <c r="W70" s="16"/>
      <c r="X70" s="16"/>
      <c r="Y70" s="16"/>
    </row>
    <row r="71" customFormat="false" ht="12" hidden="false" customHeight="true" outlineLevel="0" collapsed="false">
      <c r="B71" s="98" t="str">
        <f aca="false">IF( ISBLANK('03.Muestra'!$C22),"",'03.Muestra'!$C22)</f>
        <v/>
      </c>
      <c r="C71" s="98" t="str">
        <f aca="false">IF( ISBLANK('03.Muestra'!$E22),"",'03.Muestra'!$E22)</f>
        <v/>
      </c>
      <c r="D71" s="99" t="str">
        <f aca="false">IF(AND(B71&lt;&gt;"",C71&lt;&gt;""),"N/T","")</f>
        <v/>
      </c>
      <c r="E71" s="73" t="str">
        <f aca="false">IF(D71&lt;&gt;"",IF(AND(B71&lt;&gt;"",C71&lt;&gt;""),"","ERR"),"")</f>
        <v/>
      </c>
      <c r="F71" s="16"/>
      <c r="G71" s="16"/>
      <c r="H71" s="16"/>
      <c r="I71" s="16"/>
      <c r="J71" s="16"/>
      <c r="K71" s="16"/>
      <c r="L71" s="16"/>
      <c r="M71" s="0"/>
      <c r="N71" s="0"/>
      <c r="O71" s="0"/>
      <c r="P71" s="0"/>
      <c r="Q71" s="16"/>
      <c r="R71" s="16"/>
      <c r="S71" s="16"/>
      <c r="T71" s="16"/>
      <c r="U71" s="16"/>
      <c r="V71" s="16"/>
      <c r="W71" s="16"/>
      <c r="X71" s="16"/>
      <c r="Y71" s="16"/>
    </row>
    <row r="72" customFormat="false" ht="12" hidden="false" customHeight="true" outlineLevel="0" collapsed="false">
      <c r="B72" s="98" t="str">
        <f aca="false">IF( ISBLANK('03.Muestra'!$C23),"",'03.Muestra'!$C23)</f>
        <v/>
      </c>
      <c r="C72" s="98" t="str">
        <f aca="false">IF( ISBLANK('03.Muestra'!$E23),"",'03.Muestra'!$E23)</f>
        <v/>
      </c>
      <c r="D72" s="99" t="str">
        <f aca="false">IF(AND(B72&lt;&gt;"",C72&lt;&gt;""),"N/T","")</f>
        <v/>
      </c>
      <c r="E72" s="73" t="str">
        <f aca="false">IF(D72&lt;&gt;"",IF(AND(B72&lt;&gt;"",C72&lt;&gt;""),"","ERR"),"")</f>
        <v/>
      </c>
      <c r="F72" s="16"/>
      <c r="G72" s="16"/>
      <c r="H72" s="16"/>
      <c r="I72" s="16"/>
      <c r="J72" s="16"/>
      <c r="K72" s="16"/>
      <c r="L72" s="16"/>
      <c r="M72" s="0"/>
      <c r="N72" s="0"/>
      <c r="O72" s="0"/>
      <c r="P72" s="0"/>
      <c r="Q72" s="16"/>
      <c r="R72" s="16"/>
      <c r="S72" s="16"/>
      <c r="T72" s="16"/>
      <c r="U72" s="16"/>
      <c r="V72" s="16"/>
      <c r="W72" s="16"/>
      <c r="X72" s="16"/>
      <c r="Y72" s="16"/>
    </row>
    <row r="73" customFormat="false" ht="12" hidden="false" customHeight="true" outlineLevel="0" collapsed="false">
      <c r="B73" s="98" t="str">
        <f aca="false">IF( ISBLANK('03.Muestra'!$C24),"",'03.Muestra'!$C24)</f>
        <v/>
      </c>
      <c r="C73" s="98" t="str">
        <f aca="false">IF( ISBLANK('03.Muestra'!$E24),"",'03.Muestra'!$E24)</f>
        <v/>
      </c>
      <c r="D73" s="99" t="str">
        <f aca="false">IF(AND(B73&lt;&gt;"",C73&lt;&gt;""),"N/T","")</f>
        <v/>
      </c>
      <c r="E73" s="73" t="str">
        <f aca="false">IF(D73&lt;&gt;"",IF(AND(B73&lt;&gt;"",C73&lt;&gt;""),"","ERR"),"")</f>
        <v/>
      </c>
      <c r="F73" s="16"/>
      <c r="G73" s="16"/>
      <c r="H73" s="16"/>
      <c r="I73" s="16"/>
      <c r="J73" s="16"/>
      <c r="K73" s="16"/>
      <c r="L73" s="16"/>
      <c r="M73" s="0"/>
      <c r="N73" s="0"/>
      <c r="O73" s="0"/>
      <c r="P73" s="0"/>
      <c r="Q73" s="16"/>
      <c r="R73" s="16"/>
      <c r="S73" s="16"/>
      <c r="T73" s="16"/>
      <c r="U73" s="16"/>
      <c r="V73" s="16"/>
      <c r="W73" s="16"/>
      <c r="X73" s="16"/>
      <c r="Y73" s="16"/>
    </row>
    <row r="74" customFormat="false" ht="12" hidden="false" customHeight="true" outlineLevel="0" collapsed="false">
      <c r="B74" s="98" t="str">
        <f aca="false">IF( ISBLANK('03.Muestra'!$C25),"",'03.Muestra'!$C25)</f>
        <v/>
      </c>
      <c r="C74" s="98" t="str">
        <f aca="false">IF( ISBLANK('03.Muestra'!$E25),"",'03.Muestra'!$E25)</f>
        <v/>
      </c>
      <c r="D74" s="99" t="str">
        <f aca="false">IF(AND(B74&lt;&gt;"",C74&lt;&gt;""),"N/T","")</f>
        <v/>
      </c>
      <c r="E74" s="73" t="str">
        <f aca="false">IF(D74&lt;&gt;"",IF(AND(B74&lt;&gt;"",C74&lt;&gt;""),"","ERR"),"")</f>
        <v/>
      </c>
      <c r="F74" s="16"/>
      <c r="G74" s="16"/>
      <c r="H74" s="16"/>
      <c r="I74" s="16"/>
      <c r="J74" s="16"/>
      <c r="K74" s="16"/>
      <c r="L74" s="16"/>
      <c r="M74" s="0"/>
      <c r="N74" s="0"/>
      <c r="O74" s="0"/>
      <c r="P74" s="0"/>
      <c r="Q74" s="16"/>
      <c r="R74" s="16"/>
      <c r="S74" s="16"/>
      <c r="T74" s="16"/>
      <c r="U74" s="16"/>
      <c r="V74" s="16"/>
      <c r="W74" s="16"/>
      <c r="X74" s="16"/>
      <c r="Y74" s="16"/>
    </row>
    <row r="75" customFormat="false" ht="12" hidden="false" customHeight="true" outlineLevel="0" collapsed="false">
      <c r="B75" s="98" t="str">
        <f aca="false">IF( ISBLANK('03.Muestra'!$C26),"",'03.Muestra'!$C26)</f>
        <v/>
      </c>
      <c r="C75" s="98" t="str">
        <f aca="false">IF( ISBLANK('03.Muestra'!$E26),"",'03.Muestra'!$E26)</f>
        <v/>
      </c>
      <c r="D75" s="99" t="str">
        <f aca="false">IF(AND(B75&lt;&gt;"",C75&lt;&gt;""),"N/T","")</f>
        <v/>
      </c>
      <c r="E75" s="73" t="str">
        <f aca="false">IF(D75&lt;&gt;"",IF(AND(B75&lt;&gt;"",C75&lt;&gt;""),"","ERR"),"")</f>
        <v/>
      </c>
      <c r="F75" s="16"/>
      <c r="G75" s="16"/>
      <c r="H75" s="16"/>
      <c r="I75" s="16"/>
      <c r="J75" s="16"/>
      <c r="K75" s="16"/>
      <c r="L75" s="16"/>
      <c r="M75" s="0"/>
      <c r="N75" s="0"/>
      <c r="O75" s="0"/>
      <c r="P75" s="0"/>
      <c r="Q75" s="16"/>
      <c r="R75" s="16"/>
      <c r="S75" s="16"/>
      <c r="T75" s="16"/>
      <c r="U75" s="16"/>
      <c r="V75" s="16"/>
      <c r="W75" s="16"/>
      <c r="X75" s="16"/>
      <c r="Y75" s="16"/>
    </row>
    <row r="76" customFormat="false" ht="12" hidden="false" customHeight="true" outlineLevel="0" collapsed="false">
      <c r="B76" s="98" t="str">
        <f aca="false">IF( ISBLANK('03.Muestra'!$C27),"",'03.Muestra'!$C27)</f>
        <v/>
      </c>
      <c r="C76" s="98" t="str">
        <f aca="false">IF( ISBLANK('03.Muestra'!$E27),"",'03.Muestra'!$E27)</f>
        <v/>
      </c>
      <c r="D76" s="99" t="str">
        <f aca="false">IF(AND(B76&lt;&gt;"",C76&lt;&gt;""),"N/T","")</f>
        <v/>
      </c>
      <c r="E76" s="73" t="str">
        <f aca="false">IF(D76&lt;&gt;"",IF(AND(B76&lt;&gt;"",C76&lt;&gt;""),"","ERR"),"")</f>
        <v/>
      </c>
      <c r="F76" s="16"/>
      <c r="G76" s="16"/>
      <c r="H76" s="16"/>
      <c r="I76" s="16"/>
      <c r="J76" s="16"/>
      <c r="K76" s="16"/>
      <c r="L76" s="16"/>
      <c r="M76" s="0"/>
      <c r="N76" s="0"/>
      <c r="O76" s="0"/>
      <c r="P76" s="0"/>
      <c r="Q76" s="16"/>
      <c r="R76" s="16"/>
      <c r="S76" s="16"/>
      <c r="T76" s="16"/>
      <c r="U76" s="16"/>
      <c r="V76" s="16"/>
      <c r="W76" s="16"/>
      <c r="X76" s="16"/>
      <c r="Y76" s="16"/>
    </row>
    <row r="77" customFormat="false" ht="12" hidden="false" customHeight="true" outlineLevel="0" collapsed="false">
      <c r="B77" s="98" t="str">
        <f aca="false">IF( ISBLANK('03.Muestra'!$C28),"",'03.Muestra'!$C28)</f>
        <v/>
      </c>
      <c r="C77" s="98" t="str">
        <f aca="false">IF( ISBLANK('03.Muestra'!$E28),"",'03.Muestra'!$E28)</f>
        <v/>
      </c>
      <c r="D77" s="99" t="str">
        <f aca="false">IF(AND(B77&lt;&gt;"",C77&lt;&gt;""),"N/T","")</f>
        <v/>
      </c>
      <c r="E77" s="73" t="str">
        <f aca="false">IF(D77&lt;&gt;"",IF(AND(B77&lt;&gt;"",C77&lt;&gt;""),"","ERR"),"")</f>
        <v/>
      </c>
      <c r="F77" s="16"/>
      <c r="G77" s="16"/>
      <c r="H77" s="16"/>
      <c r="I77" s="16"/>
      <c r="J77" s="16"/>
      <c r="K77" s="16"/>
      <c r="L77" s="16"/>
      <c r="M77" s="0"/>
      <c r="N77" s="0"/>
      <c r="O77" s="0"/>
      <c r="P77" s="0"/>
      <c r="Q77" s="16"/>
      <c r="R77" s="16"/>
      <c r="S77" s="16"/>
      <c r="T77" s="16"/>
      <c r="U77" s="16"/>
      <c r="V77" s="16"/>
      <c r="W77" s="16"/>
      <c r="X77" s="16"/>
      <c r="Y77" s="16"/>
    </row>
    <row r="78" customFormat="false" ht="12" hidden="false" customHeight="true" outlineLevel="0" collapsed="false">
      <c r="B78" s="98" t="str">
        <f aca="false">IF( ISBLANK('03.Muestra'!$C29),"",'03.Muestra'!$C29)</f>
        <v/>
      </c>
      <c r="C78" s="98" t="str">
        <f aca="false">IF( ISBLANK('03.Muestra'!$E29),"",'03.Muestra'!$E29)</f>
        <v/>
      </c>
      <c r="D78" s="99" t="str">
        <f aca="false">IF(AND(B78&lt;&gt;"",C78&lt;&gt;""),"N/T","")</f>
        <v/>
      </c>
      <c r="E78" s="73" t="str">
        <f aca="false">IF(D78&lt;&gt;"",IF(AND(B78&lt;&gt;"",C78&lt;&gt;""),"","ERR"),"")</f>
        <v/>
      </c>
      <c r="F78" s="16"/>
      <c r="G78" s="16"/>
      <c r="H78" s="16"/>
      <c r="I78" s="16"/>
      <c r="J78" s="16"/>
      <c r="K78" s="16"/>
      <c r="L78" s="16"/>
      <c r="M78" s="0"/>
      <c r="N78" s="0"/>
      <c r="O78" s="0"/>
      <c r="P78" s="0"/>
      <c r="Q78" s="16"/>
      <c r="R78" s="16"/>
      <c r="S78" s="16"/>
      <c r="T78" s="16"/>
      <c r="U78" s="16"/>
      <c r="V78" s="16"/>
      <c r="W78" s="16"/>
      <c r="X78" s="16"/>
      <c r="Y78" s="16"/>
    </row>
    <row r="79" customFormat="false" ht="12" hidden="false" customHeight="true" outlineLevel="0" collapsed="false">
      <c r="B79" s="98" t="str">
        <f aca="false">IF( ISBLANK('03.Muestra'!$C30),"",'03.Muestra'!$C30)</f>
        <v/>
      </c>
      <c r="C79" s="98" t="str">
        <f aca="false">IF( ISBLANK('03.Muestra'!$E30),"",'03.Muestra'!$E30)</f>
        <v/>
      </c>
      <c r="D79" s="99" t="str">
        <f aca="false">IF(AND(B79&lt;&gt;"",C79&lt;&gt;""),"N/T","")</f>
        <v/>
      </c>
      <c r="E79" s="73" t="str">
        <f aca="false">IF(D79&lt;&gt;"",IF(AND(B79&lt;&gt;"",C79&lt;&gt;""),"","ERR"),"")</f>
        <v/>
      </c>
      <c r="F79" s="16"/>
      <c r="G79" s="16"/>
      <c r="H79" s="16"/>
      <c r="I79" s="16"/>
      <c r="J79" s="16"/>
      <c r="K79" s="16"/>
      <c r="L79" s="16"/>
      <c r="M79" s="0"/>
      <c r="N79" s="0"/>
      <c r="O79" s="0"/>
      <c r="P79" s="0"/>
      <c r="Q79" s="16"/>
      <c r="R79" s="16"/>
      <c r="S79" s="16"/>
      <c r="T79" s="16"/>
      <c r="U79" s="16"/>
      <c r="V79" s="16"/>
      <c r="W79" s="16"/>
      <c r="X79" s="16"/>
      <c r="Y79" s="16"/>
    </row>
    <row r="80" customFormat="false" ht="12" hidden="false" customHeight="true" outlineLevel="0" collapsed="false">
      <c r="B80" s="98" t="str">
        <f aca="false">IF( ISBLANK('03.Muestra'!$C31),"",'03.Muestra'!$C31)</f>
        <v/>
      </c>
      <c r="C80" s="98" t="str">
        <f aca="false">IF( ISBLANK('03.Muestra'!$E31),"",'03.Muestra'!$E31)</f>
        <v/>
      </c>
      <c r="D80" s="99" t="str">
        <f aca="false">IF(AND(B80&lt;&gt;"",C80&lt;&gt;""),"N/T","")</f>
        <v/>
      </c>
      <c r="E80" s="73" t="str">
        <f aca="false">IF(D80&lt;&gt;"",IF(AND(B80&lt;&gt;"",C80&lt;&gt;""),"","ERR"),"")</f>
        <v/>
      </c>
      <c r="F80" s="16"/>
      <c r="G80" s="16"/>
      <c r="H80" s="16"/>
      <c r="I80" s="16"/>
      <c r="J80" s="16"/>
      <c r="K80" s="16"/>
      <c r="L80" s="16"/>
      <c r="M80" s="16"/>
      <c r="N80" s="16"/>
      <c r="O80" s="16"/>
      <c r="P80" s="16"/>
      <c r="Q80" s="16"/>
      <c r="R80" s="16"/>
      <c r="S80" s="16"/>
      <c r="T80" s="16"/>
      <c r="U80" s="16"/>
      <c r="V80" s="16"/>
      <c r="W80" s="16"/>
      <c r="X80" s="16"/>
      <c r="Y80" s="16"/>
    </row>
    <row r="81" customFormat="false" ht="12" hidden="false" customHeight="true" outlineLevel="0" collapsed="false">
      <c r="B81" s="98" t="str">
        <f aca="false">IF( ISBLANK('03.Muestra'!$C32),"",'03.Muestra'!$C32)</f>
        <v/>
      </c>
      <c r="C81" s="98" t="str">
        <f aca="false">IF( ISBLANK('03.Muestra'!$E32),"",'03.Muestra'!$E32)</f>
        <v/>
      </c>
      <c r="D81" s="99" t="str">
        <f aca="false">IF(AND(B81&lt;&gt;"",C81&lt;&gt;""),"N/T","")</f>
        <v/>
      </c>
      <c r="E81" s="73" t="str">
        <f aca="false">IF(D81&lt;&gt;"",IF(AND(B81&lt;&gt;"",C81&lt;&gt;""),"","ERR"),"")</f>
        <v/>
      </c>
      <c r="F81" s="16"/>
      <c r="G81" s="16"/>
      <c r="H81" s="16"/>
      <c r="I81" s="16"/>
      <c r="J81" s="16"/>
      <c r="K81" s="16"/>
      <c r="L81" s="16"/>
      <c r="M81" s="16"/>
      <c r="N81" s="16"/>
      <c r="O81" s="16"/>
      <c r="P81" s="16"/>
      <c r="Q81" s="16"/>
      <c r="R81" s="16"/>
      <c r="S81" s="16"/>
      <c r="T81" s="16"/>
      <c r="U81" s="16"/>
      <c r="V81" s="16"/>
      <c r="W81" s="16"/>
      <c r="X81" s="16"/>
      <c r="Y81" s="16"/>
    </row>
    <row r="82" customFormat="false" ht="12" hidden="false" customHeight="true" outlineLevel="0" collapsed="false">
      <c r="B82" s="98" t="str">
        <f aca="false">IF( ISBLANK('03.Muestra'!$C33),"",'03.Muestra'!$C33)</f>
        <v/>
      </c>
      <c r="C82" s="98" t="str">
        <f aca="false">IF( ISBLANK('03.Muestra'!$E33),"",'03.Muestra'!$E33)</f>
        <v/>
      </c>
      <c r="D82" s="99" t="str">
        <f aca="false">IF(AND(B82&lt;&gt;"",C82&lt;&gt;""),"N/T","")</f>
        <v/>
      </c>
      <c r="E82" s="73" t="str">
        <f aca="false">IF(D82&lt;&gt;"",IF(AND(B82&lt;&gt;"",C82&lt;&gt;""),"","ERR"),"")</f>
        <v/>
      </c>
      <c r="F82" s="16"/>
      <c r="G82" s="16"/>
      <c r="H82" s="16"/>
      <c r="I82" s="16"/>
      <c r="J82" s="16"/>
      <c r="K82" s="16"/>
      <c r="L82" s="16"/>
      <c r="M82" s="16"/>
      <c r="N82" s="16"/>
      <c r="O82" s="16"/>
      <c r="P82" s="16"/>
      <c r="Q82" s="16"/>
      <c r="R82" s="16"/>
      <c r="S82" s="16"/>
      <c r="T82" s="16"/>
      <c r="U82" s="16"/>
      <c r="V82" s="16"/>
      <c r="W82" s="16"/>
      <c r="X82" s="16"/>
      <c r="Y82" s="16"/>
    </row>
    <row r="83" customFormat="false" ht="12" hidden="false" customHeight="true" outlineLevel="0" collapsed="false">
      <c r="B83" s="98" t="str">
        <f aca="false">IF( ISBLANK('03.Muestra'!$C34),"",'03.Muestra'!$C34)</f>
        <v/>
      </c>
      <c r="C83" s="98" t="str">
        <f aca="false">IF( ISBLANK('03.Muestra'!$E34),"",'03.Muestra'!$E34)</f>
        <v/>
      </c>
      <c r="D83" s="99" t="str">
        <f aca="false">IF(AND(B83&lt;&gt;"",C83&lt;&gt;""),"N/T","")</f>
        <v/>
      </c>
      <c r="E83" s="73" t="str">
        <f aca="false">IF(D83&lt;&gt;"",IF(AND(B83&lt;&gt;"",C83&lt;&gt;""),"","ERR"),"")</f>
        <v/>
      </c>
      <c r="F83" s="16"/>
      <c r="G83" s="16"/>
      <c r="H83" s="16"/>
      <c r="I83" s="16"/>
      <c r="J83" s="16"/>
      <c r="K83" s="16"/>
      <c r="L83" s="16"/>
      <c r="M83" s="16"/>
      <c r="N83" s="16"/>
      <c r="O83" s="16"/>
      <c r="P83" s="16"/>
      <c r="Q83" s="16"/>
      <c r="R83" s="16"/>
      <c r="S83" s="16"/>
      <c r="T83" s="16"/>
      <c r="U83" s="16"/>
      <c r="V83" s="16"/>
      <c r="W83" s="16"/>
      <c r="X83" s="16"/>
      <c r="Y83" s="16"/>
    </row>
    <row r="84" customFormat="false" ht="12" hidden="false" customHeight="true" outlineLevel="0" collapsed="false">
      <c r="B84" s="98" t="str">
        <f aca="false">IF( ISBLANK('03.Muestra'!$C35),"",'03.Muestra'!$C35)</f>
        <v/>
      </c>
      <c r="C84" s="98" t="str">
        <f aca="false">IF( ISBLANK('03.Muestra'!$E35),"",'03.Muestra'!$E35)</f>
        <v/>
      </c>
      <c r="D84" s="99" t="str">
        <f aca="false">IF(AND(B84&lt;&gt;"",C84&lt;&gt;""),"N/T","")</f>
        <v/>
      </c>
      <c r="E84" s="73" t="str">
        <f aca="false">IF(D84&lt;&gt;"",IF(AND(B84&lt;&gt;"",C84&lt;&gt;""),"","ERR"),"")</f>
        <v/>
      </c>
      <c r="F84" s="0"/>
      <c r="G84" s="16"/>
      <c r="H84" s="16"/>
      <c r="I84" s="16"/>
      <c r="J84" s="16"/>
      <c r="K84" s="16"/>
      <c r="L84" s="16"/>
      <c r="M84" s="16"/>
      <c r="N84" s="16"/>
      <c r="O84" s="16"/>
      <c r="P84" s="16"/>
      <c r="Q84" s="16"/>
      <c r="R84" s="16"/>
      <c r="S84" s="16"/>
      <c r="T84" s="16"/>
      <c r="U84" s="16"/>
      <c r="V84" s="16"/>
      <c r="W84" s="16"/>
      <c r="X84" s="16"/>
      <c r="Y84" s="16"/>
    </row>
    <row r="85" customFormat="false" ht="12" hidden="false" customHeight="true" outlineLevel="0" collapsed="false">
      <c r="B85" s="98" t="str">
        <f aca="false">IF( ISBLANK('03.Muestra'!$C36),"",'03.Muestra'!$C36)</f>
        <v/>
      </c>
      <c r="C85" s="98" t="str">
        <f aca="false">IF( ISBLANK('03.Muestra'!$E36),"",'03.Muestra'!$E36)</f>
        <v/>
      </c>
      <c r="D85" s="99" t="str">
        <f aca="false">IF(AND(B85&lt;&gt;"",C85&lt;&gt;""),"N/T","")</f>
        <v/>
      </c>
      <c r="E85" s="73" t="str">
        <f aca="false">IF(D85&lt;&gt;"",IF(AND(B85&lt;&gt;"",C85&lt;&gt;""),"","ERR"),"")</f>
        <v/>
      </c>
      <c r="F85" s="111"/>
      <c r="G85" s="16"/>
      <c r="H85" s="16"/>
      <c r="I85" s="16"/>
      <c r="J85" s="16"/>
      <c r="K85" s="16"/>
      <c r="L85" s="16"/>
      <c r="M85" s="16"/>
      <c r="N85" s="16"/>
      <c r="O85" s="16"/>
      <c r="P85" s="16"/>
      <c r="Q85" s="16"/>
      <c r="R85" s="16"/>
      <c r="S85" s="16"/>
      <c r="T85" s="16"/>
      <c r="U85" s="16"/>
      <c r="V85" s="16"/>
      <c r="W85" s="16"/>
      <c r="X85" s="16"/>
      <c r="Y85" s="16"/>
    </row>
    <row r="86" customFormat="false" ht="12" hidden="false" customHeight="true" outlineLevel="0" collapsed="false">
      <c r="B86" s="98" t="str">
        <f aca="false">IF( ISBLANK('03.Muestra'!$C37),"",'03.Muestra'!$C37)</f>
        <v/>
      </c>
      <c r="C86" s="98" t="str">
        <f aca="false">IF( ISBLANK('03.Muestra'!$E37),"",'03.Muestra'!$E37)</f>
        <v/>
      </c>
      <c r="D86" s="99" t="str">
        <f aca="false">IF(AND(B86&lt;&gt;"",C86&lt;&gt;""),"N/T","")</f>
        <v/>
      </c>
      <c r="E86" s="73" t="str">
        <f aca="false">IF(D86&lt;&gt;"",IF(AND(B86&lt;&gt;"",C86&lt;&gt;""),"","ERR"),"")</f>
        <v/>
      </c>
      <c r="F86" s="111"/>
      <c r="G86" s="16"/>
      <c r="H86" s="16"/>
      <c r="I86" s="16"/>
      <c r="J86" s="16"/>
      <c r="K86" s="16"/>
      <c r="L86" s="16"/>
      <c r="M86" s="16"/>
      <c r="N86" s="16"/>
      <c r="O86" s="16"/>
      <c r="P86" s="16"/>
      <c r="Q86" s="16"/>
      <c r="R86" s="16"/>
      <c r="S86" s="16"/>
      <c r="T86" s="16"/>
      <c r="U86" s="16"/>
      <c r="V86" s="16"/>
      <c r="W86" s="16"/>
      <c r="X86" s="16"/>
      <c r="Y86" s="16"/>
    </row>
    <row r="87" customFormat="false" ht="12" hidden="false" customHeight="true" outlineLevel="0" collapsed="false">
      <c r="B87" s="98" t="str">
        <f aca="false">IF( ISBLANK('03.Muestra'!$C38),"",'03.Muestra'!$C38)</f>
        <v/>
      </c>
      <c r="C87" s="98" t="str">
        <f aca="false">IF( ISBLANK('03.Muestra'!$E38),"",'03.Muestra'!$E38)</f>
        <v/>
      </c>
      <c r="D87" s="99" t="str">
        <f aca="false">IF(AND(B87&lt;&gt;"",C87&lt;&gt;""),"N/T","")</f>
        <v/>
      </c>
      <c r="E87" s="73" t="str">
        <f aca="false">IF(D87&lt;&gt;"",IF(AND(B87&lt;&gt;"",C87&lt;&gt;""),"","ERR"),"")</f>
        <v/>
      </c>
      <c r="F87" s="111"/>
      <c r="G87" s="16"/>
      <c r="H87" s="16"/>
      <c r="I87" s="16"/>
      <c r="J87" s="16"/>
      <c r="K87" s="16"/>
      <c r="L87" s="16"/>
      <c r="M87" s="16"/>
      <c r="N87" s="16"/>
      <c r="O87" s="16"/>
      <c r="P87" s="16"/>
      <c r="Q87" s="16"/>
      <c r="R87" s="16"/>
      <c r="S87" s="16"/>
      <c r="T87" s="16"/>
      <c r="U87" s="16"/>
      <c r="V87" s="16"/>
      <c r="W87" s="16"/>
      <c r="X87" s="16"/>
      <c r="Y87" s="16"/>
    </row>
    <row r="88" customFormat="false" ht="12" hidden="false" customHeight="true" outlineLevel="0" collapsed="false">
      <c r="B88" s="98" t="str">
        <f aca="false">IF( ISBLANK('03.Muestra'!$C39),"",'03.Muestra'!$C39)</f>
        <v/>
      </c>
      <c r="C88" s="98" t="str">
        <f aca="false">IF( ISBLANK('03.Muestra'!$E39),"",'03.Muestra'!$E39)</f>
        <v/>
      </c>
      <c r="D88" s="99" t="str">
        <f aca="false">IF(AND(B88&lt;&gt;"",C88&lt;&gt;""),"N/T","")</f>
        <v/>
      </c>
      <c r="E88" s="73" t="str">
        <f aca="false">IF(D88&lt;&gt;"",IF(AND(B88&lt;&gt;"",C88&lt;&gt;""),"","ERR"),"")</f>
        <v/>
      </c>
      <c r="F88" s="111"/>
      <c r="G88" s="16"/>
      <c r="H88" s="16"/>
      <c r="I88" s="16"/>
      <c r="J88" s="16"/>
      <c r="K88" s="16"/>
      <c r="L88" s="16"/>
      <c r="M88" s="16"/>
      <c r="N88" s="16"/>
      <c r="O88" s="16"/>
      <c r="P88" s="16"/>
      <c r="Q88" s="16"/>
      <c r="R88" s="16"/>
      <c r="S88" s="16"/>
      <c r="T88" s="16"/>
      <c r="U88" s="16"/>
      <c r="V88" s="16"/>
      <c r="W88" s="16"/>
      <c r="X88" s="16"/>
      <c r="Y88" s="16"/>
    </row>
    <row r="89" customFormat="false" ht="12" hidden="false" customHeight="true" outlineLevel="0" collapsed="false">
      <c r="B89" s="98" t="str">
        <f aca="false">IF( ISBLANK('03.Muestra'!$C40),"",'03.Muestra'!$C40)</f>
        <v/>
      </c>
      <c r="C89" s="98" t="str">
        <f aca="false">IF( ISBLANK('03.Muestra'!$E40),"",'03.Muestra'!$E40)</f>
        <v/>
      </c>
      <c r="D89" s="99" t="str">
        <f aca="false">IF(AND(B89&lt;&gt;"",C89&lt;&gt;""),"N/T","")</f>
        <v/>
      </c>
      <c r="E89" s="73" t="str">
        <f aca="false">IF(D89&lt;&gt;"",IF(AND(B89&lt;&gt;"",C89&lt;&gt;""),"","ERR"),"")</f>
        <v/>
      </c>
      <c r="F89" s="111"/>
      <c r="G89" s="16"/>
      <c r="H89" s="16"/>
      <c r="I89" s="16"/>
      <c r="J89" s="16"/>
      <c r="K89" s="16"/>
      <c r="L89" s="16"/>
      <c r="M89" s="16"/>
      <c r="N89" s="16"/>
      <c r="O89" s="16"/>
      <c r="P89" s="16"/>
      <c r="Q89" s="16"/>
      <c r="R89" s="16"/>
      <c r="S89" s="16"/>
      <c r="T89" s="16"/>
      <c r="U89" s="16"/>
      <c r="V89" s="16"/>
      <c r="W89" s="16"/>
      <c r="X89" s="16"/>
      <c r="Y89" s="16"/>
    </row>
    <row r="90" customFormat="false" ht="12" hidden="false" customHeight="true" outlineLevel="0" collapsed="false">
      <c r="B90" s="98" t="str">
        <f aca="false">IF( ISBLANK('03.Muestra'!$C41),"",'03.Muestra'!$C41)</f>
        <v/>
      </c>
      <c r="C90" s="98" t="str">
        <f aca="false">IF( ISBLANK('03.Muestra'!$E41),"",'03.Muestra'!$E41)</f>
        <v/>
      </c>
      <c r="D90" s="99" t="str">
        <f aca="false">IF(AND(B90&lt;&gt;"",C90&lt;&gt;""),"N/T","")</f>
        <v/>
      </c>
      <c r="E90" s="73" t="str">
        <f aca="false">IF(D90&lt;&gt;"",IF(AND(B90&lt;&gt;"",C90&lt;&gt;""),"","ERR"),"")</f>
        <v/>
      </c>
      <c r="F90" s="111"/>
      <c r="G90" s="16"/>
      <c r="H90" s="16"/>
      <c r="I90" s="16"/>
      <c r="J90" s="16"/>
      <c r="K90" s="16"/>
      <c r="L90" s="16"/>
      <c r="M90" s="16"/>
      <c r="N90" s="16"/>
      <c r="O90" s="16"/>
      <c r="P90" s="16"/>
      <c r="Q90" s="16"/>
      <c r="R90" s="16"/>
      <c r="S90" s="16"/>
      <c r="T90" s="16"/>
      <c r="U90" s="16"/>
      <c r="V90" s="16"/>
      <c r="W90" s="16"/>
      <c r="X90" s="16"/>
      <c r="Y90" s="16"/>
    </row>
    <row r="91" customFormat="false" ht="12" hidden="false" customHeight="true" outlineLevel="0" collapsed="false">
      <c r="B91" s="98" t="str">
        <f aca="false">IF( ISBLANK('03.Muestra'!$C42),"",'03.Muestra'!$C42)</f>
        <v/>
      </c>
      <c r="C91" s="98" t="str">
        <f aca="false">IF( ISBLANK('03.Muestra'!$E42),"",'03.Muestra'!$E42)</f>
        <v/>
      </c>
      <c r="D91" s="99" t="str">
        <f aca="false">IF(AND(B91&lt;&gt;"",C91&lt;&gt;""),"N/T","")</f>
        <v/>
      </c>
      <c r="E91" s="73" t="str">
        <f aca="false">IF(D91&lt;&gt;"",IF(AND(B91&lt;&gt;"",C91&lt;&gt;""),"","ERR"),"")</f>
        <v/>
      </c>
      <c r="F91" s="16"/>
      <c r="G91" s="16"/>
      <c r="H91" s="16"/>
      <c r="I91" s="16"/>
      <c r="J91" s="16"/>
      <c r="K91" s="16"/>
      <c r="L91" s="16"/>
      <c r="M91" s="16"/>
      <c r="N91" s="16"/>
      <c r="O91" s="16"/>
      <c r="P91" s="16"/>
      <c r="Q91" s="16"/>
      <c r="R91" s="16"/>
      <c r="S91" s="16"/>
      <c r="T91" s="16"/>
      <c r="U91" s="16"/>
      <c r="V91" s="16"/>
      <c r="W91" s="16"/>
      <c r="X91" s="16"/>
      <c r="Y91" s="16"/>
    </row>
    <row r="92" customFormat="false" ht="12" hidden="false" customHeight="true" outlineLevel="0" collapsed="false">
      <c r="B92" s="16"/>
      <c r="C92" s="16"/>
      <c r="D92" s="73"/>
      <c r="E92" s="16"/>
      <c r="F92" s="16"/>
      <c r="G92" s="16"/>
      <c r="H92" s="16"/>
      <c r="I92" s="16"/>
      <c r="J92" s="16"/>
      <c r="K92" s="16"/>
      <c r="L92" s="16"/>
      <c r="M92" s="16"/>
      <c r="N92" s="16"/>
      <c r="O92" s="16"/>
      <c r="P92" s="16"/>
      <c r="Q92" s="16"/>
      <c r="R92" s="16"/>
      <c r="S92" s="16"/>
      <c r="T92" s="16"/>
      <c r="U92" s="16"/>
      <c r="V92" s="16"/>
      <c r="W92" s="16"/>
      <c r="X92" s="16"/>
      <c r="Y92" s="16"/>
    </row>
    <row r="93" customFormat="false" ht="12" hidden="false" customHeight="true" outlineLevel="0" collapsed="false">
      <c r="B93" s="16"/>
      <c r="C93" s="16"/>
      <c r="D93" s="73"/>
      <c r="E93" s="94"/>
      <c r="F93" s="16"/>
      <c r="G93" s="16"/>
      <c r="H93" s="16"/>
      <c r="I93" s="16"/>
      <c r="J93" s="16"/>
      <c r="K93" s="16"/>
      <c r="L93" s="16"/>
      <c r="M93" s="16"/>
      <c r="N93" s="16"/>
      <c r="O93" s="16"/>
      <c r="P93" s="16"/>
      <c r="Q93" s="16"/>
      <c r="R93" s="16"/>
      <c r="S93" s="16"/>
      <c r="T93" s="16"/>
      <c r="U93" s="16"/>
      <c r="V93" s="16"/>
      <c r="W93" s="16"/>
      <c r="X93" s="16"/>
      <c r="Y93" s="16"/>
    </row>
    <row r="94" customFormat="false" ht="32.25" hidden="false" customHeight="true" outlineLevel="0" collapsed="false">
      <c r="B94" s="95" t="s">
        <v>137</v>
      </c>
      <c r="C94" s="96" t="s">
        <v>196</v>
      </c>
      <c r="D94" s="97" t="s">
        <v>147</v>
      </c>
      <c r="E94" s="110"/>
      <c r="F94" s="0"/>
      <c r="G94" s="0"/>
      <c r="H94" s="0"/>
      <c r="I94" s="0"/>
      <c r="J94" s="0"/>
      <c r="K94" s="16"/>
      <c r="L94" s="16"/>
      <c r="M94" s="16"/>
      <c r="N94" s="16"/>
      <c r="O94" s="16"/>
      <c r="P94" s="16"/>
      <c r="Q94" s="16"/>
      <c r="R94" s="16"/>
      <c r="S94" s="16"/>
      <c r="T94" s="16"/>
      <c r="U94" s="16"/>
      <c r="V94" s="16"/>
      <c r="W94" s="16"/>
      <c r="X94" s="16"/>
      <c r="Y94" s="16"/>
    </row>
    <row r="95" customFormat="false" ht="12" hidden="false" customHeight="true" outlineLevel="0" collapsed="false">
      <c r="B95" s="98" t="str">
        <f aca="false">IF( ISBLANK('03.Muestra'!$C8),"",'03.Muestra'!$C8)</f>
        <v>Servicio Canario de Salud</v>
      </c>
      <c r="C95" s="98" t="str">
        <f aca="false">IF( ISBLANK('03.Muestra'!$E8),"",'03.Muestra'!$E8)</f>
        <v>https://www3.gobiernodecanarias.org/sanidad/scs/</v>
      </c>
      <c r="D95" s="99" t="s">
        <v>138</v>
      </c>
      <c r="E95" s="73" t="str">
        <f aca="false">IF(D95&lt;&gt;"",IF(AND(B95&lt;&gt;"",C95&lt;&gt;""),"","ERR"),"")</f>
        <v/>
      </c>
      <c r="F95" s="100" t="str">
        <f aca="false" t="array" ref="F95:J95">TRANSPOSE('DATA - Oculta'!$U$9:$U$13)</f>
        <v>N/T</v>
      </c>
      <c r="G95" s="101" t="str">
        <v>N/D</v>
      </c>
      <c r="H95" s="102" t="str">
        <v>N/A</v>
      </c>
      <c r="I95" s="103" t="str">
        <v>Falla</v>
      </c>
      <c r="J95" s="104" t="str">
        <v>Pasa</v>
      </c>
      <c r="K95" s="105" t="s">
        <v>145</v>
      </c>
      <c r="L95" s="16"/>
      <c r="M95" s="16"/>
      <c r="N95" s="16"/>
      <c r="O95" s="16"/>
      <c r="P95" s="16"/>
      <c r="Q95" s="16"/>
      <c r="R95" s="16"/>
      <c r="S95" s="16"/>
      <c r="T95" s="16"/>
      <c r="U95" s="16"/>
      <c r="V95" s="16"/>
      <c r="W95" s="16"/>
      <c r="X95" s="16"/>
      <c r="Y95" s="16"/>
    </row>
    <row r="96" customFormat="false" ht="12" hidden="false" customHeight="true" outlineLevel="0" collapsed="false">
      <c r="B96" s="98" t="str">
        <f aca="false">IF( ISBLANK('03.Muestra'!$C9),"",'03.Muestra'!$C9)</f>
        <v>Profesionales</v>
      </c>
      <c r="C96" s="98" t="str">
        <f aca="false">IF( ISBLANK('03.Muestra'!$E9),"",'03.Muestra'!$E9)</f>
        <v>https://www3.gobiernodecanarias.org/sanidad/scs/tematica.jsp?idCarpeta=381a58ec-a15a-11e9-a502-d7333c007c29</v>
      </c>
      <c r="D96" s="99" t="s">
        <v>138</v>
      </c>
      <c r="E96" s="73" t="str">
        <f aca="false">IF(D96&lt;&gt;"",IF(AND(B96&lt;&gt;"",C96&lt;&gt;""),"","ERR"),"")</f>
        <v/>
      </c>
      <c r="F96" s="106" t="n">
        <f aca="true">COUNTIF($D95:INDIRECT("$D" &amp;  SUM(ROW()-1,'03.Muestra'!$D$45)-1),F95)</f>
        <v>0</v>
      </c>
      <c r="G96" s="106" t="n">
        <f aca="true">COUNTIF($D95:INDIRECT("$D" &amp;  SUM(ROW()-1,'03.Muestra'!$D$45)-1),G95)</f>
        <v>0</v>
      </c>
      <c r="H96" s="106" t="n">
        <f aca="true">COUNTIF($D95:INDIRECT("$D" &amp;  SUM(ROW()-1,'03.Muestra'!$D$45)-1),H95)</f>
        <v>0</v>
      </c>
      <c r="I96" s="106" t="n">
        <f aca="true">COUNTIF($D95:INDIRECT("$D" &amp;  SUM(ROW()-1,'03.Muestra'!$D$45)-1),I95)</f>
        <v>0</v>
      </c>
      <c r="J96" s="106" t="n">
        <f aca="true">COUNTIF($D95:INDIRECT("$D" &amp;  SUM(ROW()-1,'03.Muestra'!$D$45)-1),J95)</f>
        <v>10</v>
      </c>
      <c r="K96" s="106" t="n">
        <f aca="true">IF('03.Muestra'!$D$45=0,0,COUNTBLANK($D95:INDIRECT("$D" &amp;  SUM(ROW()-1,'03.Muestra'!$D$45)-1)))</f>
        <v>0</v>
      </c>
      <c r="L96" s="16"/>
      <c r="M96" s="16"/>
      <c r="N96" s="16"/>
      <c r="O96" s="16"/>
      <c r="P96" s="16"/>
      <c r="Q96" s="16"/>
      <c r="R96" s="16"/>
      <c r="S96" s="16"/>
      <c r="T96" s="16"/>
      <c r="U96" s="16"/>
      <c r="V96" s="16"/>
      <c r="W96" s="16"/>
      <c r="X96" s="16"/>
      <c r="Y96" s="16"/>
    </row>
    <row r="97" customFormat="false" ht="12" hidden="false" customHeight="true" outlineLevel="0" collapsed="false">
      <c r="B97" s="98" t="str">
        <f aca="false">IF( ISBLANK('03.Muestra'!$C10),"",'03.Muestra'!$C10)</f>
        <v>Vacunación frente Covid-19</v>
      </c>
      <c r="C97" s="98" t="str">
        <f aca="false">IF( ISBLANK('03.Muestra'!$E10),"",'03.Muestra'!$E10)</f>
        <v>https://www3.gobiernodecanarias.org/sanidad/scs/contenidoGenerico.jsp?idDocument=c6332147-5728-11eb-8a2c-c902a217e6a5&amp;idCarpeta=e01092c2-7d66-11ea-871d-cb574c2473a4</v>
      </c>
      <c r="D97" s="99" t="s">
        <v>138</v>
      </c>
      <c r="E97" s="73" t="str">
        <f aca="false">IF(D97&lt;&gt;"",IF(AND(B97&lt;&gt;"",C97&lt;&gt;""),"","ERR"),"")</f>
        <v/>
      </c>
      <c r="F97" s="0"/>
      <c r="G97" s="16"/>
      <c r="H97" s="16"/>
      <c r="I97" s="16"/>
      <c r="J97" s="16"/>
      <c r="K97" s="16"/>
      <c r="L97" s="16"/>
      <c r="M97" s="16"/>
      <c r="N97" s="16"/>
      <c r="O97" s="16"/>
      <c r="P97" s="16"/>
      <c r="Q97" s="16"/>
      <c r="R97" s="16"/>
      <c r="S97" s="16"/>
      <c r="T97" s="16"/>
      <c r="U97" s="16"/>
      <c r="V97" s="16"/>
      <c r="W97" s="16"/>
      <c r="X97" s="16"/>
      <c r="Y97" s="16"/>
    </row>
    <row r="98" customFormat="false" ht="12" hidden="false" customHeight="true" outlineLevel="0" collapsed="false">
      <c r="B98" s="98" t="str">
        <f aca="false">IF( ISBLANK('03.Muestra'!$C11),"",'03.Muestra'!$C11)</f>
        <v>SCS-Registro de centros</v>
      </c>
      <c r="C98" s="98" t="str">
        <f aca="false">IF( ISBLANK('03.Muestra'!$E11),"",'03.Muestra'!$E11)</f>
        <v>https://www3.gobiernodecanarias.org/sanidad/scs/RegistroCentros/DoLoad</v>
      </c>
      <c r="D98" s="99" t="s">
        <v>138</v>
      </c>
      <c r="E98" s="73" t="str">
        <f aca="false">IF(D98&lt;&gt;"",IF(AND(B98&lt;&gt;"",C98&lt;&gt;""),"","ERR"),"")</f>
        <v/>
      </c>
      <c r="F98" s="0"/>
      <c r="G98" s="16"/>
      <c r="H98" s="16"/>
      <c r="I98" s="16"/>
      <c r="J98" s="16"/>
      <c r="K98" s="16"/>
      <c r="L98" s="16"/>
      <c r="M98" s="16"/>
      <c r="N98" s="16"/>
      <c r="O98" s="16"/>
      <c r="P98" s="16"/>
      <c r="Q98" s="16"/>
      <c r="R98" s="16"/>
      <c r="S98" s="16"/>
      <c r="T98" s="16"/>
      <c r="U98" s="16"/>
      <c r="V98" s="16"/>
      <c r="W98" s="16"/>
      <c r="X98" s="16"/>
      <c r="Y98" s="16"/>
    </row>
    <row r="99" customFormat="false" ht="12" hidden="false" customHeight="true" outlineLevel="0" collapsed="false">
      <c r="B99" s="98" t="str">
        <f aca="false">IF( ISBLANK('03.Muestra'!$C12),"",'03.Muestra'!$C12)</f>
        <v>MiAutoTestCovid</v>
      </c>
      <c r="C99" s="98" t="str">
        <f aca="false">IF( ISBLANK('03.Muestra'!$E12),"",'03.Muestra'!$E12)</f>
        <v>https://www3.gobiernodecanarias.org/sanidad/scs/Miautotestcovid/</v>
      </c>
      <c r="D99" s="99" t="s">
        <v>138</v>
      </c>
      <c r="E99" s="73" t="str">
        <f aca="false">IF(D99&lt;&gt;"",IF(AND(B99&lt;&gt;"",C99&lt;&gt;""),"","ERR"),"")</f>
        <v/>
      </c>
      <c r="F99" s="0"/>
      <c r="G99" s="16"/>
      <c r="H99" s="16"/>
      <c r="I99" s="16"/>
      <c r="J99" s="16"/>
      <c r="K99" s="16"/>
      <c r="L99" s="16"/>
      <c r="M99" s="16"/>
      <c r="N99" s="16"/>
      <c r="O99" s="16"/>
      <c r="P99" s="16"/>
      <c r="Q99" s="16"/>
      <c r="R99" s="16"/>
      <c r="S99" s="16"/>
      <c r="T99" s="16"/>
      <c r="U99" s="16"/>
      <c r="V99" s="16"/>
      <c r="W99" s="16"/>
      <c r="X99" s="16"/>
      <c r="Y99" s="16"/>
    </row>
    <row r="100" customFormat="false" ht="12" hidden="false" customHeight="true" outlineLevel="0" collapsed="false">
      <c r="B100" s="98" t="str">
        <f aca="false">IF( ISBLANK('03.Muestra'!$C13),"",'03.Muestra'!$C13)</f>
        <v>Informes epidemiológicos</v>
      </c>
      <c r="C100" s="98" t="str">
        <f aca="false">IF( ISBLANK('03.Muestra'!$E13),"",'03.Muestra'!$E13)</f>
        <v>https://www3.gobiernodecanarias.org/sanidad/scs/contenidoGenerico.jsp?idDocument=83670f95-f738-11ea-8b38-0997195c2925&amp;idCarpeta=e01092c2-7d66-11ea-871d-cb574c2473a4</v>
      </c>
      <c r="D100" s="99" t="s">
        <v>138</v>
      </c>
      <c r="E100" s="73" t="str">
        <f aca="false">IF(D100&lt;&gt;"",IF(AND(B100&lt;&gt;"",C100&lt;&gt;""),"","ERR"),"")</f>
        <v/>
      </c>
      <c r="F100" s="0"/>
      <c r="G100" s="16"/>
      <c r="H100" s="16"/>
      <c r="I100" s="16"/>
      <c r="J100" s="16"/>
      <c r="K100" s="16"/>
      <c r="L100" s="16"/>
      <c r="M100" s="16"/>
      <c r="N100" s="16"/>
      <c r="O100" s="16"/>
      <c r="P100" s="16"/>
      <c r="Q100" s="16"/>
      <c r="R100" s="16"/>
      <c r="S100" s="16"/>
      <c r="T100" s="16"/>
      <c r="U100" s="16"/>
      <c r="V100" s="16"/>
      <c r="W100" s="16"/>
      <c r="X100" s="16"/>
      <c r="Y100" s="16"/>
    </row>
    <row r="101" customFormat="false" ht="12" hidden="false" customHeight="true" outlineLevel="0" collapsed="false">
      <c r="B101" s="98" t="str">
        <f aca="false">IF( ISBLANK('03.Muestra'!$C14),"",'03.Muestra'!$C14)</f>
        <v>Mapa Sanitario</v>
      </c>
      <c r="C101" s="98" t="str">
        <f aca="false">IF( ISBLANK('03.Muestra'!$E14),"",'03.Muestra'!$E14)</f>
        <v>https://www3.gobiernodecanarias.org/sanidad/scs/mapa.jsp?idDocument=f1272534-b1e0-11e0-8086-e35e241032d3&amp;idCarpeta=75cf3520-ab2b-11dd-970d-d73a0633ac17</v>
      </c>
      <c r="D101" s="99" t="s">
        <v>138</v>
      </c>
      <c r="E101" s="73" t="str">
        <f aca="false">IF(D101&lt;&gt;"",IF(AND(B101&lt;&gt;"",C101&lt;&gt;""),"","ERR"),"")</f>
        <v/>
      </c>
      <c r="F101" s="16"/>
      <c r="G101" s="16"/>
      <c r="H101" s="16"/>
      <c r="I101" s="16"/>
      <c r="J101" s="16"/>
      <c r="K101" s="16"/>
      <c r="L101" s="16"/>
      <c r="M101" s="16"/>
      <c r="N101" s="16"/>
      <c r="O101" s="16"/>
      <c r="P101" s="16"/>
      <c r="Q101" s="16"/>
      <c r="R101" s="16"/>
      <c r="S101" s="16"/>
      <c r="T101" s="16"/>
      <c r="U101" s="16"/>
      <c r="V101" s="16"/>
      <c r="W101" s="16"/>
      <c r="X101" s="16"/>
      <c r="Y101" s="16"/>
    </row>
    <row r="102" customFormat="false" ht="12" hidden="false" customHeight="true" outlineLevel="0" collapsed="false">
      <c r="B102" s="98" t="str">
        <f aca="false">IF( ISBLANK('03.Muestra'!$C15),"",'03.Muestra'!$C15)</f>
        <v>gaptfformacion</v>
      </c>
      <c r="C102" s="98" t="str">
        <f aca="false">IF( ISBLANK('03.Muestra'!$E15),"",'03.Muestra'!$E15)</f>
        <v>https://www3.gobiernodecanarias.org/scs/gaptfformacion/</v>
      </c>
      <c r="D102" s="99" t="s">
        <v>138</v>
      </c>
      <c r="E102" s="73" t="str">
        <f aca="false">IF(D102&lt;&gt;"",IF(AND(B102&lt;&gt;"",C102&lt;&gt;""),"","ERR"),"")</f>
        <v/>
      </c>
      <c r="F102" s="16"/>
      <c r="G102" s="16"/>
      <c r="H102" s="16"/>
      <c r="I102" s="16"/>
      <c r="J102" s="16"/>
      <c r="K102" s="16"/>
      <c r="L102" s="16"/>
      <c r="M102" s="16"/>
      <c r="N102" s="16"/>
      <c r="O102" s="16"/>
      <c r="P102" s="16"/>
      <c r="Q102" s="16"/>
      <c r="R102" s="16"/>
      <c r="S102" s="16"/>
      <c r="T102" s="16"/>
      <c r="U102" s="16"/>
      <c r="V102" s="16"/>
      <c r="W102" s="16"/>
      <c r="X102" s="16"/>
      <c r="Y102" s="16"/>
    </row>
    <row r="103" customFormat="false" ht="12" hidden="false" customHeight="true" outlineLevel="0" collapsed="false">
      <c r="B103" s="98" t="str">
        <f aca="false">IF( ISBLANK('03.Muestra'!$C16),"",'03.Muestra'!$C16)</f>
        <v>Tarjeta Sanitaria</v>
      </c>
      <c r="C103" s="98" t="str">
        <f aca="false">IF( ISBLANK('03.Muestra'!$E16),"",'03.Muestra'!$E16)</f>
        <v>https://www3.gobiernodecanarias.org/sanidad/scs/contenidoGenerico.jsp?idDocument=9090ca1f-a9bb-11de-ae50-15aa3b9230b7&amp;idCarpeta=ae273cd1-b385-11e9-82f7-8d5cff9227e6</v>
      </c>
      <c r="D103" s="99" t="s">
        <v>138</v>
      </c>
      <c r="E103" s="73" t="str">
        <f aca="false">IF(D103&lt;&gt;"",IF(AND(B103&lt;&gt;"",C103&lt;&gt;""),"","ERR"),"")</f>
        <v/>
      </c>
      <c r="F103" s="16"/>
      <c r="G103" s="16"/>
      <c r="H103" s="16"/>
      <c r="I103" s="16"/>
      <c r="J103" s="16"/>
      <c r="K103" s="16"/>
      <c r="L103" s="16"/>
      <c r="M103" s="16"/>
      <c r="N103" s="16"/>
      <c r="O103" s="16"/>
      <c r="P103" s="16"/>
      <c r="Q103" s="16"/>
      <c r="R103" s="16"/>
      <c r="S103" s="16"/>
      <c r="T103" s="16"/>
      <c r="U103" s="16"/>
      <c r="V103" s="16"/>
      <c r="W103" s="16"/>
      <c r="X103" s="16"/>
      <c r="Y103" s="16"/>
    </row>
    <row r="104" customFormat="false" ht="12" hidden="false" customHeight="true" outlineLevel="0" collapsed="false">
      <c r="B104" s="98" t="str">
        <f aca="false">IF( ISBLANK('03.Muestra'!$C17),"",'03.Muestra'!$C17)</f>
        <v>Mapa Playas</v>
      </c>
      <c r="C104" s="98" t="str">
        <f aca="false">IF( ISBLANK('03.Muestra'!$E17),"",'03.Muestra'!$E17)</f>
        <v>https://www3.gobiernodecanarias.org/sanidad/scs/mapa.jsp?idDocument=0200b78a-a2fa-11e0-9610-f1717f4d08a3&amp;idCarpeta=75cf3520-ab2b-11dd-970d-d73a0633ac17</v>
      </c>
      <c r="D104" s="99" t="s">
        <v>138</v>
      </c>
      <c r="E104" s="73" t="str">
        <f aca="false">IF(D104&lt;&gt;"",IF(AND(B104&lt;&gt;"",C104&lt;&gt;""),"","ERR"),"")</f>
        <v/>
      </c>
      <c r="F104" s="16"/>
      <c r="G104" s="16"/>
      <c r="H104" s="16"/>
      <c r="I104" s="16"/>
      <c r="J104" s="16"/>
      <c r="K104" s="16"/>
      <c r="L104" s="16"/>
      <c r="M104" s="16"/>
      <c r="N104" s="16"/>
      <c r="O104" s="16"/>
      <c r="P104" s="16"/>
      <c r="Q104" s="16"/>
      <c r="R104" s="16"/>
      <c r="S104" s="16"/>
      <c r="T104" s="16"/>
      <c r="U104" s="16"/>
      <c r="V104" s="16"/>
      <c r="W104" s="16"/>
      <c r="X104" s="16"/>
      <c r="Y104" s="16"/>
    </row>
    <row r="105" customFormat="false" ht="12" hidden="false" customHeight="true" outlineLevel="0" collapsed="false">
      <c r="B105" s="98" t="str">
        <f aca="false">IF( ISBLANK('03.Muestra'!$C18),"",'03.Muestra'!$C18)</f>
        <v/>
      </c>
      <c r="C105" s="98" t="str">
        <f aca="false">IF( ISBLANK('03.Muestra'!$E18),"",'03.Muestra'!$E18)</f>
        <v/>
      </c>
      <c r="D105" s="99" t="str">
        <f aca="false">IF(AND(B105&lt;&gt;"",C105&lt;&gt;""),"N/T","")</f>
        <v/>
      </c>
      <c r="E105" s="73" t="str">
        <f aca="false">IF(D105&lt;&gt;"",IF(AND(B105&lt;&gt;"",C105&lt;&gt;""),"","ERR"),"")</f>
        <v/>
      </c>
      <c r="F105" s="16"/>
      <c r="G105" s="16"/>
      <c r="H105" s="16"/>
      <c r="I105" s="16"/>
      <c r="J105" s="16"/>
      <c r="K105" s="16"/>
      <c r="L105" s="16"/>
      <c r="M105" s="16"/>
      <c r="N105" s="16"/>
      <c r="O105" s="16"/>
      <c r="P105" s="16"/>
      <c r="Q105" s="16"/>
      <c r="R105" s="16"/>
      <c r="S105" s="16"/>
      <c r="T105" s="16"/>
      <c r="U105" s="16"/>
      <c r="V105" s="16"/>
      <c r="W105" s="16"/>
      <c r="X105" s="16"/>
      <c r="Y105" s="16"/>
    </row>
    <row r="106" customFormat="false" ht="12" hidden="false" customHeight="true" outlineLevel="0" collapsed="false">
      <c r="B106" s="98" t="str">
        <f aca="false">IF( ISBLANK('03.Muestra'!$C19),"",'03.Muestra'!$C19)</f>
        <v/>
      </c>
      <c r="C106" s="98" t="str">
        <f aca="false">IF( ISBLANK('03.Muestra'!$E19),"",'03.Muestra'!$E19)</f>
        <v/>
      </c>
      <c r="D106" s="99" t="str">
        <f aca="false">IF(AND(B106&lt;&gt;"",C106&lt;&gt;""),"N/T","")</f>
        <v/>
      </c>
      <c r="E106" s="73" t="str">
        <f aca="false">IF(D106&lt;&gt;"",IF(AND(B106&lt;&gt;"",C106&lt;&gt;""),"","ERR"),"")</f>
        <v/>
      </c>
      <c r="F106" s="16"/>
      <c r="G106" s="16"/>
      <c r="H106" s="16"/>
      <c r="I106" s="16"/>
      <c r="J106" s="16"/>
      <c r="K106" s="16"/>
      <c r="L106" s="16"/>
      <c r="M106" s="16"/>
      <c r="N106" s="16"/>
      <c r="O106" s="16"/>
      <c r="P106" s="16"/>
      <c r="Q106" s="16"/>
      <c r="R106" s="16"/>
      <c r="S106" s="16"/>
      <c r="T106" s="16"/>
      <c r="U106" s="16"/>
      <c r="V106" s="16"/>
      <c r="W106" s="16"/>
      <c r="X106" s="16"/>
      <c r="Y106" s="16"/>
    </row>
    <row r="107" customFormat="false" ht="12" hidden="false" customHeight="true" outlineLevel="0" collapsed="false">
      <c r="B107" s="98" t="str">
        <f aca="false">IF( ISBLANK('03.Muestra'!$C20),"",'03.Muestra'!$C20)</f>
        <v/>
      </c>
      <c r="C107" s="98" t="str">
        <f aca="false">IF( ISBLANK('03.Muestra'!$E20),"",'03.Muestra'!$E20)</f>
        <v/>
      </c>
      <c r="D107" s="99" t="str">
        <f aca="false">IF(AND(B107&lt;&gt;"",C107&lt;&gt;""),"N/T","")</f>
        <v/>
      </c>
      <c r="E107" s="73" t="str">
        <f aca="false">IF(D107&lt;&gt;"",IF(AND(B107&lt;&gt;"",C107&lt;&gt;""),"","ERR"),"")</f>
        <v/>
      </c>
      <c r="F107" s="16"/>
      <c r="G107" s="16"/>
      <c r="H107" s="16"/>
      <c r="I107" s="16"/>
      <c r="J107" s="16"/>
      <c r="K107" s="16"/>
      <c r="L107" s="16"/>
      <c r="M107" s="0"/>
      <c r="N107" s="0"/>
      <c r="O107" s="0"/>
      <c r="P107" s="0"/>
      <c r="Q107" s="16"/>
      <c r="R107" s="16"/>
      <c r="S107" s="16"/>
      <c r="T107" s="16"/>
      <c r="U107" s="16"/>
      <c r="V107" s="16"/>
      <c r="W107" s="16"/>
      <c r="X107" s="16"/>
      <c r="Y107" s="16"/>
    </row>
    <row r="108" customFormat="false" ht="12" hidden="false" customHeight="true" outlineLevel="0" collapsed="false">
      <c r="B108" s="98" t="str">
        <f aca="false">IF( ISBLANK('03.Muestra'!$C21),"",'03.Muestra'!$C21)</f>
        <v/>
      </c>
      <c r="C108" s="98" t="str">
        <f aca="false">IF( ISBLANK('03.Muestra'!$E21),"",'03.Muestra'!$E21)</f>
        <v/>
      </c>
      <c r="D108" s="99" t="str">
        <f aca="false">IF(AND(B108&lt;&gt;"",C108&lt;&gt;""),"N/T","")</f>
        <v/>
      </c>
      <c r="E108" s="73" t="str">
        <f aca="false">IF(D108&lt;&gt;"",IF(AND(B108&lt;&gt;"",C108&lt;&gt;""),"","ERR"),"")</f>
        <v/>
      </c>
      <c r="F108" s="16"/>
      <c r="G108" s="16"/>
      <c r="H108" s="16"/>
      <c r="I108" s="16"/>
      <c r="J108" s="16"/>
      <c r="K108" s="16"/>
      <c r="L108" s="16"/>
      <c r="M108" s="0"/>
      <c r="N108" s="0"/>
      <c r="O108" s="0"/>
      <c r="P108" s="0"/>
      <c r="Q108" s="16"/>
      <c r="R108" s="16"/>
      <c r="S108" s="16"/>
      <c r="T108" s="16"/>
      <c r="U108" s="16"/>
      <c r="V108" s="16"/>
      <c r="W108" s="16"/>
      <c r="X108" s="16"/>
      <c r="Y108" s="16"/>
    </row>
    <row r="109" customFormat="false" ht="12" hidden="false" customHeight="true" outlineLevel="0" collapsed="false">
      <c r="B109" s="98" t="str">
        <f aca="false">IF( ISBLANK('03.Muestra'!$C22),"",'03.Muestra'!$C22)</f>
        <v/>
      </c>
      <c r="C109" s="98" t="str">
        <f aca="false">IF( ISBLANK('03.Muestra'!$E22),"",'03.Muestra'!$E22)</f>
        <v/>
      </c>
      <c r="D109" s="99" t="str">
        <f aca="false">IF(AND(B109&lt;&gt;"",C109&lt;&gt;""),"N/T","")</f>
        <v/>
      </c>
      <c r="E109" s="73" t="str">
        <f aca="false">IF(D109&lt;&gt;"",IF(AND(B109&lt;&gt;"",C109&lt;&gt;""),"","ERR"),"")</f>
        <v/>
      </c>
      <c r="F109" s="16"/>
      <c r="G109" s="16"/>
      <c r="H109" s="16"/>
      <c r="I109" s="16"/>
      <c r="J109" s="16"/>
      <c r="K109" s="16"/>
      <c r="L109" s="16"/>
      <c r="M109" s="0"/>
      <c r="N109" s="0"/>
      <c r="O109" s="0"/>
      <c r="P109" s="0"/>
      <c r="Q109" s="16"/>
      <c r="R109" s="16"/>
      <c r="S109" s="16"/>
      <c r="T109" s="16"/>
      <c r="U109" s="16"/>
      <c r="V109" s="16"/>
      <c r="W109" s="16"/>
      <c r="X109" s="16"/>
      <c r="Y109" s="16"/>
    </row>
    <row r="110" customFormat="false" ht="12" hidden="false" customHeight="true" outlineLevel="0" collapsed="false">
      <c r="B110" s="98" t="str">
        <f aca="false">IF( ISBLANK('03.Muestra'!$C23),"",'03.Muestra'!$C23)</f>
        <v/>
      </c>
      <c r="C110" s="98" t="str">
        <f aca="false">IF( ISBLANK('03.Muestra'!$E23),"",'03.Muestra'!$E23)</f>
        <v/>
      </c>
      <c r="D110" s="99" t="str">
        <f aca="false">IF(AND(B110&lt;&gt;"",C110&lt;&gt;""),"N/T","")</f>
        <v/>
      </c>
      <c r="E110" s="73" t="str">
        <f aca="false">IF(D110&lt;&gt;"",IF(AND(B110&lt;&gt;"",C110&lt;&gt;""),"","ERR"),"")</f>
        <v/>
      </c>
      <c r="F110" s="16"/>
      <c r="G110" s="16"/>
      <c r="H110" s="16"/>
      <c r="I110" s="16"/>
      <c r="J110" s="16"/>
      <c r="K110" s="16"/>
      <c r="L110" s="16"/>
      <c r="M110" s="0"/>
      <c r="N110" s="0"/>
      <c r="O110" s="0"/>
      <c r="P110" s="0"/>
      <c r="Q110" s="16"/>
      <c r="R110" s="16"/>
      <c r="S110" s="16"/>
      <c r="T110" s="16"/>
      <c r="U110" s="16"/>
      <c r="V110" s="16"/>
      <c r="W110" s="16"/>
      <c r="X110" s="16"/>
      <c r="Y110" s="16"/>
    </row>
    <row r="111" customFormat="false" ht="12" hidden="false" customHeight="true" outlineLevel="0" collapsed="false">
      <c r="B111" s="98" t="str">
        <f aca="false">IF( ISBLANK('03.Muestra'!$C24),"",'03.Muestra'!$C24)</f>
        <v/>
      </c>
      <c r="C111" s="98" t="str">
        <f aca="false">IF( ISBLANK('03.Muestra'!$E24),"",'03.Muestra'!$E24)</f>
        <v/>
      </c>
      <c r="D111" s="99" t="str">
        <f aca="false">IF(AND(B111&lt;&gt;"",C111&lt;&gt;""),"N/T","")</f>
        <v/>
      </c>
      <c r="E111" s="73" t="str">
        <f aca="false">IF(D111&lt;&gt;"",IF(AND(B111&lt;&gt;"",C111&lt;&gt;""),"","ERR"),"")</f>
        <v/>
      </c>
      <c r="F111" s="16"/>
      <c r="G111" s="16"/>
      <c r="H111" s="16"/>
      <c r="I111" s="16"/>
      <c r="J111" s="16"/>
      <c r="K111" s="16"/>
      <c r="L111" s="16"/>
      <c r="M111" s="0"/>
      <c r="N111" s="0"/>
      <c r="O111" s="0"/>
      <c r="P111" s="0"/>
      <c r="Q111" s="16"/>
      <c r="R111" s="16"/>
      <c r="S111" s="16"/>
      <c r="T111" s="16"/>
      <c r="U111" s="16"/>
      <c r="V111" s="16"/>
      <c r="W111" s="16"/>
      <c r="X111" s="16"/>
      <c r="Y111" s="16"/>
    </row>
    <row r="112" customFormat="false" ht="12" hidden="false" customHeight="true" outlineLevel="0" collapsed="false">
      <c r="B112" s="98" t="str">
        <f aca="false">IF( ISBLANK('03.Muestra'!$C25),"",'03.Muestra'!$C25)</f>
        <v/>
      </c>
      <c r="C112" s="98" t="str">
        <f aca="false">IF( ISBLANK('03.Muestra'!$E25),"",'03.Muestra'!$E25)</f>
        <v/>
      </c>
      <c r="D112" s="99" t="str">
        <f aca="false">IF(AND(B112&lt;&gt;"",C112&lt;&gt;""),"N/T","")</f>
        <v/>
      </c>
      <c r="E112" s="73" t="str">
        <f aca="false">IF(D112&lt;&gt;"",IF(AND(B112&lt;&gt;"",C112&lt;&gt;""),"","ERR"),"")</f>
        <v/>
      </c>
      <c r="F112" s="16"/>
      <c r="G112" s="16"/>
      <c r="H112" s="16"/>
      <c r="I112" s="16"/>
      <c r="J112" s="16"/>
      <c r="K112" s="16"/>
      <c r="L112" s="16"/>
      <c r="M112" s="0"/>
      <c r="N112" s="0"/>
      <c r="O112" s="0"/>
      <c r="P112" s="0"/>
      <c r="Q112" s="16"/>
      <c r="R112" s="16"/>
      <c r="S112" s="16"/>
      <c r="T112" s="16"/>
      <c r="U112" s="16"/>
      <c r="V112" s="16"/>
      <c r="W112" s="16"/>
      <c r="X112" s="16"/>
      <c r="Y112" s="16"/>
    </row>
    <row r="113" customFormat="false" ht="12" hidden="false" customHeight="true" outlineLevel="0" collapsed="false">
      <c r="B113" s="98" t="str">
        <f aca="false">IF( ISBLANK('03.Muestra'!$C26),"",'03.Muestra'!$C26)</f>
        <v/>
      </c>
      <c r="C113" s="98" t="str">
        <f aca="false">IF( ISBLANK('03.Muestra'!$E26),"",'03.Muestra'!$E26)</f>
        <v/>
      </c>
      <c r="D113" s="99" t="str">
        <f aca="false">IF(AND(B113&lt;&gt;"",C113&lt;&gt;""),"N/T","")</f>
        <v/>
      </c>
      <c r="E113" s="73" t="str">
        <f aca="false">IF(D113&lt;&gt;"",IF(AND(B113&lt;&gt;"",C113&lt;&gt;""),"","ERR"),"")</f>
        <v/>
      </c>
      <c r="F113" s="16"/>
      <c r="G113" s="16"/>
      <c r="H113" s="16"/>
      <c r="I113" s="16"/>
      <c r="J113" s="16"/>
      <c r="K113" s="16"/>
      <c r="L113" s="16"/>
      <c r="M113" s="0"/>
      <c r="N113" s="0"/>
      <c r="O113" s="0"/>
      <c r="P113" s="0"/>
      <c r="Q113" s="16"/>
      <c r="R113" s="16"/>
      <c r="S113" s="16"/>
      <c r="T113" s="16"/>
      <c r="U113" s="16"/>
      <c r="V113" s="16"/>
      <c r="W113" s="16"/>
      <c r="X113" s="16"/>
      <c r="Y113" s="16"/>
    </row>
    <row r="114" customFormat="false" ht="12" hidden="false" customHeight="true" outlineLevel="0" collapsed="false">
      <c r="B114" s="98" t="str">
        <f aca="false">IF( ISBLANK('03.Muestra'!$C27),"",'03.Muestra'!$C27)</f>
        <v/>
      </c>
      <c r="C114" s="98" t="str">
        <f aca="false">IF( ISBLANK('03.Muestra'!$E27),"",'03.Muestra'!$E27)</f>
        <v/>
      </c>
      <c r="D114" s="99" t="str">
        <f aca="false">IF(AND(B114&lt;&gt;"",C114&lt;&gt;""),"N/T","")</f>
        <v/>
      </c>
      <c r="E114" s="73" t="str">
        <f aca="false">IF(D114&lt;&gt;"",IF(AND(B114&lt;&gt;"",C114&lt;&gt;""),"","ERR"),"")</f>
        <v/>
      </c>
      <c r="F114" s="16"/>
      <c r="G114" s="16"/>
      <c r="H114" s="16"/>
      <c r="I114" s="16"/>
      <c r="J114" s="16"/>
      <c r="K114" s="16"/>
      <c r="L114" s="16"/>
      <c r="M114" s="0"/>
      <c r="N114" s="0"/>
      <c r="O114" s="0"/>
      <c r="P114" s="0"/>
      <c r="Q114" s="16"/>
      <c r="R114" s="16"/>
      <c r="S114" s="16"/>
      <c r="T114" s="16"/>
      <c r="U114" s="16"/>
      <c r="V114" s="16"/>
      <c r="W114" s="16"/>
      <c r="X114" s="16"/>
      <c r="Y114" s="16"/>
    </row>
    <row r="115" customFormat="false" ht="12" hidden="false" customHeight="true" outlineLevel="0" collapsed="false">
      <c r="B115" s="98" t="str">
        <f aca="false">IF( ISBLANK('03.Muestra'!$C28),"",'03.Muestra'!$C28)</f>
        <v/>
      </c>
      <c r="C115" s="98" t="str">
        <f aca="false">IF( ISBLANK('03.Muestra'!$E28),"",'03.Muestra'!$E28)</f>
        <v/>
      </c>
      <c r="D115" s="99" t="str">
        <f aca="false">IF(AND(B115&lt;&gt;"",C115&lt;&gt;""),"N/T","")</f>
        <v/>
      </c>
      <c r="E115" s="73" t="str">
        <f aca="false">IF(D115&lt;&gt;"",IF(AND(B115&lt;&gt;"",C115&lt;&gt;""),"","ERR"),"")</f>
        <v/>
      </c>
      <c r="F115" s="16"/>
      <c r="G115" s="16"/>
      <c r="H115" s="16"/>
      <c r="I115" s="16"/>
      <c r="J115" s="16"/>
      <c r="K115" s="16"/>
      <c r="L115" s="16"/>
      <c r="M115" s="0"/>
      <c r="N115" s="0"/>
      <c r="O115" s="0"/>
      <c r="P115" s="0"/>
      <c r="Q115" s="16"/>
      <c r="R115" s="16"/>
      <c r="S115" s="16"/>
      <c r="T115" s="16"/>
      <c r="U115" s="16"/>
      <c r="V115" s="16"/>
      <c r="W115" s="16"/>
      <c r="X115" s="16"/>
      <c r="Y115" s="16"/>
    </row>
    <row r="116" customFormat="false" ht="12" hidden="false" customHeight="true" outlineLevel="0" collapsed="false">
      <c r="B116" s="98" t="str">
        <f aca="false">IF( ISBLANK('03.Muestra'!$C29),"",'03.Muestra'!$C29)</f>
        <v/>
      </c>
      <c r="C116" s="98" t="str">
        <f aca="false">IF( ISBLANK('03.Muestra'!$E29),"",'03.Muestra'!$E29)</f>
        <v/>
      </c>
      <c r="D116" s="99" t="str">
        <f aca="false">IF(AND(B116&lt;&gt;"",C116&lt;&gt;""),"N/T","")</f>
        <v/>
      </c>
      <c r="E116" s="73" t="str">
        <f aca="false">IF(D116&lt;&gt;"",IF(AND(B116&lt;&gt;"",C116&lt;&gt;""),"","ERR"),"")</f>
        <v/>
      </c>
      <c r="F116" s="16"/>
      <c r="G116" s="16"/>
      <c r="H116" s="16"/>
      <c r="I116" s="16"/>
      <c r="J116" s="16"/>
      <c r="K116" s="16"/>
      <c r="L116" s="16"/>
      <c r="M116" s="0"/>
      <c r="N116" s="0"/>
      <c r="O116" s="0"/>
      <c r="P116" s="0"/>
      <c r="Q116" s="16"/>
      <c r="R116" s="16"/>
      <c r="S116" s="16"/>
      <c r="T116" s="16"/>
      <c r="U116" s="16"/>
      <c r="V116" s="16"/>
      <c r="W116" s="16"/>
      <c r="X116" s="16"/>
      <c r="Y116" s="16"/>
    </row>
    <row r="117" customFormat="false" ht="12" hidden="false" customHeight="true" outlineLevel="0" collapsed="false">
      <c r="B117" s="98" t="str">
        <f aca="false">IF( ISBLANK('03.Muestra'!$C30),"",'03.Muestra'!$C30)</f>
        <v/>
      </c>
      <c r="C117" s="98" t="str">
        <f aca="false">IF( ISBLANK('03.Muestra'!$E30),"",'03.Muestra'!$E30)</f>
        <v/>
      </c>
      <c r="D117" s="99" t="str">
        <f aca="false">IF(AND(B117&lt;&gt;"",C117&lt;&gt;""),"N/T","")</f>
        <v/>
      </c>
      <c r="E117" s="73" t="str">
        <f aca="false">IF(D117&lt;&gt;"",IF(AND(B117&lt;&gt;"",C117&lt;&gt;""),"","ERR"),"")</f>
        <v/>
      </c>
      <c r="F117" s="16"/>
      <c r="G117" s="16"/>
      <c r="H117" s="16"/>
      <c r="I117" s="16"/>
      <c r="J117" s="16"/>
      <c r="K117" s="16"/>
      <c r="L117" s="16"/>
      <c r="M117" s="0"/>
      <c r="N117" s="0"/>
      <c r="O117" s="0"/>
      <c r="P117" s="0"/>
      <c r="Q117" s="16"/>
      <c r="R117" s="16"/>
      <c r="S117" s="16"/>
      <c r="T117" s="16"/>
      <c r="U117" s="16"/>
      <c r="V117" s="16"/>
      <c r="W117" s="16"/>
      <c r="X117" s="16"/>
      <c r="Y117" s="16"/>
    </row>
    <row r="118" customFormat="false" ht="12" hidden="false" customHeight="true" outlineLevel="0" collapsed="false">
      <c r="B118" s="98" t="str">
        <f aca="false">IF( ISBLANK('03.Muestra'!$C31),"",'03.Muestra'!$C31)</f>
        <v/>
      </c>
      <c r="C118" s="98" t="str">
        <f aca="false">IF( ISBLANK('03.Muestra'!$E31),"",'03.Muestra'!$E31)</f>
        <v/>
      </c>
      <c r="D118" s="99" t="str">
        <f aca="false">IF(AND(B118&lt;&gt;"",C118&lt;&gt;""),"N/T","")</f>
        <v/>
      </c>
      <c r="E118" s="73" t="str">
        <f aca="false">IF(D118&lt;&gt;"",IF(AND(B118&lt;&gt;"",C118&lt;&gt;""),"","ERR"),"")</f>
        <v/>
      </c>
      <c r="F118" s="16"/>
      <c r="G118" s="16"/>
      <c r="H118" s="16"/>
      <c r="I118" s="16"/>
      <c r="J118" s="16"/>
      <c r="K118" s="16"/>
      <c r="L118" s="16"/>
      <c r="M118" s="16"/>
      <c r="N118" s="16"/>
      <c r="O118" s="16"/>
      <c r="P118" s="16"/>
      <c r="Q118" s="16"/>
      <c r="R118" s="16"/>
      <c r="S118" s="16"/>
      <c r="T118" s="16"/>
      <c r="U118" s="16"/>
      <c r="V118" s="16"/>
      <c r="W118" s="16"/>
      <c r="X118" s="16"/>
      <c r="Y118" s="16"/>
    </row>
    <row r="119" customFormat="false" ht="12" hidden="false" customHeight="true" outlineLevel="0" collapsed="false">
      <c r="B119" s="98" t="str">
        <f aca="false">IF( ISBLANK('03.Muestra'!$C32),"",'03.Muestra'!$C32)</f>
        <v/>
      </c>
      <c r="C119" s="98" t="str">
        <f aca="false">IF( ISBLANK('03.Muestra'!$E32),"",'03.Muestra'!$E32)</f>
        <v/>
      </c>
      <c r="D119" s="99" t="str">
        <f aca="false">IF(AND(B119&lt;&gt;"",C119&lt;&gt;""),"N/T","")</f>
        <v/>
      </c>
      <c r="E119" s="73" t="str">
        <f aca="false">IF(D119&lt;&gt;"",IF(AND(B119&lt;&gt;"",C119&lt;&gt;""),"","ERR"),"")</f>
        <v/>
      </c>
      <c r="F119" s="16"/>
      <c r="G119" s="16"/>
      <c r="H119" s="16"/>
      <c r="I119" s="16"/>
      <c r="J119" s="16"/>
      <c r="K119" s="16"/>
      <c r="L119" s="16"/>
      <c r="M119" s="16"/>
      <c r="N119" s="16"/>
      <c r="O119" s="16"/>
      <c r="P119" s="16"/>
      <c r="Q119" s="16"/>
      <c r="R119" s="16"/>
      <c r="S119" s="16"/>
      <c r="T119" s="16"/>
      <c r="U119" s="16"/>
      <c r="V119" s="16"/>
      <c r="W119" s="16"/>
      <c r="X119" s="16"/>
      <c r="Y119" s="16"/>
    </row>
    <row r="120" customFormat="false" ht="12" hidden="false" customHeight="true" outlineLevel="0" collapsed="false">
      <c r="B120" s="98" t="str">
        <f aca="false">IF( ISBLANK('03.Muestra'!$C33),"",'03.Muestra'!$C33)</f>
        <v/>
      </c>
      <c r="C120" s="98" t="str">
        <f aca="false">IF( ISBLANK('03.Muestra'!$E33),"",'03.Muestra'!$E33)</f>
        <v/>
      </c>
      <c r="D120" s="99" t="str">
        <f aca="false">IF(AND(B120&lt;&gt;"",C120&lt;&gt;""),"N/T","")</f>
        <v/>
      </c>
      <c r="E120" s="73" t="str">
        <f aca="false">IF(D120&lt;&gt;"",IF(AND(B120&lt;&gt;"",C120&lt;&gt;""),"","ERR"),"")</f>
        <v/>
      </c>
      <c r="F120" s="16"/>
      <c r="G120" s="16"/>
      <c r="H120" s="16"/>
      <c r="I120" s="16"/>
      <c r="J120" s="16"/>
      <c r="K120" s="16"/>
      <c r="L120" s="16"/>
      <c r="M120" s="16"/>
      <c r="N120" s="16"/>
      <c r="O120" s="16"/>
      <c r="P120" s="16"/>
      <c r="Q120" s="16"/>
      <c r="R120" s="16"/>
      <c r="S120" s="16"/>
      <c r="T120" s="16"/>
      <c r="U120" s="16"/>
      <c r="V120" s="16"/>
      <c r="W120" s="16"/>
      <c r="X120" s="16"/>
      <c r="Y120" s="16"/>
    </row>
    <row r="121" customFormat="false" ht="12" hidden="false" customHeight="true" outlineLevel="0" collapsed="false">
      <c r="B121" s="98" t="str">
        <f aca="false">IF( ISBLANK('03.Muestra'!$C34),"",'03.Muestra'!$C34)</f>
        <v/>
      </c>
      <c r="C121" s="98" t="str">
        <f aca="false">IF( ISBLANK('03.Muestra'!$E34),"",'03.Muestra'!$E34)</f>
        <v/>
      </c>
      <c r="D121" s="99" t="str">
        <f aca="false">IF(AND(B121&lt;&gt;"",C121&lt;&gt;""),"N/T","")</f>
        <v/>
      </c>
      <c r="E121" s="73" t="str">
        <f aca="false">IF(D121&lt;&gt;"",IF(AND(B121&lt;&gt;"",C121&lt;&gt;""),"","ERR"),"")</f>
        <v/>
      </c>
      <c r="F121" s="16"/>
      <c r="G121" s="16"/>
      <c r="H121" s="16"/>
      <c r="I121" s="16"/>
      <c r="J121" s="16"/>
      <c r="K121" s="16"/>
      <c r="L121" s="16"/>
      <c r="M121" s="16"/>
      <c r="N121" s="16"/>
      <c r="O121" s="16"/>
      <c r="P121" s="16"/>
      <c r="Q121" s="16"/>
      <c r="R121" s="16"/>
      <c r="S121" s="16"/>
      <c r="T121" s="16"/>
      <c r="U121" s="16"/>
      <c r="V121" s="16"/>
      <c r="W121" s="16"/>
      <c r="X121" s="16"/>
      <c r="Y121" s="16"/>
    </row>
    <row r="122" customFormat="false" ht="12" hidden="false" customHeight="true" outlineLevel="0" collapsed="false">
      <c r="B122" s="98" t="str">
        <f aca="false">IF( ISBLANK('03.Muestra'!$C35),"",'03.Muestra'!$C35)</f>
        <v/>
      </c>
      <c r="C122" s="98" t="str">
        <f aca="false">IF( ISBLANK('03.Muestra'!$E35),"",'03.Muestra'!$E35)</f>
        <v/>
      </c>
      <c r="D122" s="99" t="str">
        <f aca="false">IF(AND(B122&lt;&gt;"",C122&lt;&gt;""),"N/T","")</f>
        <v/>
      </c>
      <c r="E122" s="73" t="str">
        <f aca="false">IF(D122&lt;&gt;"",IF(AND(B122&lt;&gt;"",C122&lt;&gt;""),"","ERR"),"")</f>
        <v/>
      </c>
      <c r="F122" s="0"/>
      <c r="G122" s="16"/>
      <c r="H122" s="16"/>
      <c r="I122" s="16"/>
      <c r="J122" s="16"/>
      <c r="K122" s="16"/>
      <c r="L122" s="16"/>
      <c r="M122" s="16"/>
      <c r="N122" s="16"/>
      <c r="O122" s="16"/>
      <c r="P122" s="16"/>
      <c r="Q122" s="16"/>
      <c r="R122" s="16"/>
      <c r="S122" s="16"/>
      <c r="T122" s="16"/>
      <c r="U122" s="16"/>
      <c r="V122" s="16"/>
      <c r="W122" s="16"/>
      <c r="X122" s="16"/>
      <c r="Y122" s="16"/>
    </row>
    <row r="123" customFormat="false" ht="12" hidden="false" customHeight="true" outlineLevel="0" collapsed="false">
      <c r="B123" s="98" t="str">
        <f aca="false">IF( ISBLANK('03.Muestra'!$C36),"",'03.Muestra'!$C36)</f>
        <v/>
      </c>
      <c r="C123" s="98" t="str">
        <f aca="false">IF( ISBLANK('03.Muestra'!$E36),"",'03.Muestra'!$E36)</f>
        <v/>
      </c>
      <c r="D123" s="99" t="str">
        <f aca="false">IF(AND(B123&lt;&gt;"",C123&lt;&gt;""),"N/T","")</f>
        <v/>
      </c>
      <c r="E123" s="73" t="str">
        <f aca="false">IF(D123&lt;&gt;"",IF(AND(B123&lt;&gt;"",C123&lt;&gt;""),"","ERR"),"")</f>
        <v/>
      </c>
      <c r="F123" s="111"/>
      <c r="G123" s="16"/>
      <c r="H123" s="16"/>
      <c r="I123" s="16"/>
      <c r="J123" s="16"/>
      <c r="K123" s="16"/>
      <c r="L123" s="16"/>
      <c r="M123" s="16"/>
      <c r="N123" s="16"/>
      <c r="O123" s="16"/>
      <c r="P123" s="16"/>
      <c r="Q123" s="16"/>
      <c r="R123" s="16"/>
      <c r="S123" s="16"/>
      <c r="T123" s="16"/>
      <c r="U123" s="16"/>
      <c r="V123" s="16"/>
      <c r="W123" s="16"/>
      <c r="X123" s="16"/>
      <c r="Y123" s="16"/>
    </row>
    <row r="124" customFormat="false" ht="12" hidden="false" customHeight="true" outlineLevel="0" collapsed="false">
      <c r="B124" s="98" t="str">
        <f aca="false">IF( ISBLANK('03.Muestra'!$C37),"",'03.Muestra'!$C37)</f>
        <v/>
      </c>
      <c r="C124" s="98" t="str">
        <f aca="false">IF( ISBLANK('03.Muestra'!$E37),"",'03.Muestra'!$E37)</f>
        <v/>
      </c>
      <c r="D124" s="99" t="str">
        <f aca="false">IF(AND(B124&lt;&gt;"",C124&lt;&gt;""),"N/T","")</f>
        <v/>
      </c>
      <c r="E124" s="73" t="str">
        <f aca="false">IF(D124&lt;&gt;"",IF(AND(B124&lt;&gt;"",C124&lt;&gt;""),"","ERR"),"")</f>
        <v/>
      </c>
      <c r="F124" s="111"/>
      <c r="G124" s="16"/>
      <c r="H124" s="16"/>
      <c r="I124" s="16"/>
      <c r="J124" s="16"/>
      <c r="K124" s="16"/>
      <c r="L124" s="16"/>
      <c r="M124" s="16"/>
      <c r="N124" s="16"/>
      <c r="O124" s="16"/>
      <c r="P124" s="16"/>
      <c r="Q124" s="16"/>
      <c r="R124" s="16"/>
      <c r="S124" s="16"/>
      <c r="T124" s="16"/>
      <c r="U124" s="16"/>
      <c r="V124" s="16"/>
      <c r="W124" s="16"/>
      <c r="X124" s="16"/>
      <c r="Y124" s="16"/>
    </row>
    <row r="125" customFormat="false" ht="12" hidden="false" customHeight="true" outlineLevel="0" collapsed="false">
      <c r="B125" s="98" t="str">
        <f aca="false">IF( ISBLANK('03.Muestra'!$C38),"",'03.Muestra'!$C38)</f>
        <v/>
      </c>
      <c r="C125" s="98" t="str">
        <f aca="false">IF( ISBLANK('03.Muestra'!$E38),"",'03.Muestra'!$E38)</f>
        <v/>
      </c>
      <c r="D125" s="99" t="str">
        <f aca="false">IF(AND(B125&lt;&gt;"",C125&lt;&gt;""),"N/T","")</f>
        <v/>
      </c>
      <c r="E125" s="73" t="str">
        <f aca="false">IF(D125&lt;&gt;"",IF(AND(B125&lt;&gt;"",C125&lt;&gt;""),"","ERR"),"")</f>
        <v/>
      </c>
      <c r="F125" s="111"/>
      <c r="G125" s="16"/>
      <c r="H125" s="16"/>
      <c r="I125" s="16"/>
      <c r="J125" s="16"/>
      <c r="K125" s="16"/>
      <c r="L125" s="16"/>
      <c r="M125" s="16"/>
      <c r="N125" s="16"/>
      <c r="O125" s="16"/>
      <c r="P125" s="16"/>
      <c r="Q125" s="16"/>
      <c r="R125" s="16"/>
      <c r="S125" s="16"/>
      <c r="T125" s="16"/>
      <c r="U125" s="16"/>
      <c r="V125" s="16"/>
      <c r="W125" s="16"/>
      <c r="X125" s="16"/>
      <c r="Y125" s="16"/>
    </row>
    <row r="126" customFormat="false" ht="12" hidden="false" customHeight="true" outlineLevel="0" collapsed="false">
      <c r="B126" s="98" t="str">
        <f aca="false">IF( ISBLANK('03.Muestra'!$C39),"",'03.Muestra'!$C39)</f>
        <v/>
      </c>
      <c r="C126" s="98" t="str">
        <f aca="false">IF( ISBLANK('03.Muestra'!$E39),"",'03.Muestra'!$E39)</f>
        <v/>
      </c>
      <c r="D126" s="99" t="str">
        <f aca="false">IF(AND(B126&lt;&gt;"",C126&lt;&gt;""),"N/T","")</f>
        <v/>
      </c>
      <c r="E126" s="73" t="str">
        <f aca="false">IF(D126&lt;&gt;"",IF(AND(B126&lt;&gt;"",C126&lt;&gt;""),"","ERR"),"")</f>
        <v/>
      </c>
      <c r="F126" s="111"/>
      <c r="G126" s="16"/>
      <c r="H126" s="16"/>
      <c r="I126" s="16"/>
      <c r="J126" s="16"/>
      <c r="K126" s="16"/>
      <c r="L126" s="16"/>
      <c r="M126" s="16"/>
      <c r="N126" s="16"/>
      <c r="O126" s="16"/>
      <c r="P126" s="16"/>
      <c r="Q126" s="16"/>
      <c r="R126" s="16"/>
      <c r="S126" s="16"/>
      <c r="T126" s="16"/>
      <c r="U126" s="16"/>
      <c r="V126" s="16"/>
      <c r="W126" s="16"/>
      <c r="X126" s="16"/>
      <c r="Y126" s="16"/>
    </row>
    <row r="127" customFormat="false" ht="12" hidden="false" customHeight="true" outlineLevel="0" collapsed="false">
      <c r="B127" s="98" t="str">
        <f aca="false">IF( ISBLANK('03.Muestra'!$C40),"",'03.Muestra'!$C40)</f>
        <v/>
      </c>
      <c r="C127" s="98" t="str">
        <f aca="false">IF( ISBLANK('03.Muestra'!$E40),"",'03.Muestra'!$E40)</f>
        <v/>
      </c>
      <c r="D127" s="99" t="str">
        <f aca="false">IF(AND(B127&lt;&gt;"",C127&lt;&gt;""),"N/T","")</f>
        <v/>
      </c>
      <c r="E127" s="73" t="str">
        <f aca="false">IF(D127&lt;&gt;"",IF(AND(B127&lt;&gt;"",C127&lt;&gt;""),"","ERR"),"")</f>
        <v/>
      </c>
      <c r="F127" s="111"/>
      <c r="G127" s="16"/>
      <c r="H127" s="16"/>
      <c r="I127" s="16"/>
      <c r="J127" s="16"/>
      <c r="K127" s="16"/>
      <c r="L127" s="16"/>
      <c r="M127" s="16"/>
      <c r="N127" s="16"/>
      <c r="O127" s="16"/>
      <c r="P127" s="16"/>
      <c r="Q127" s="16"/>
      <c r="R127" s="16"/>
      <c r="S127" s="16"/>
      <c r="T127" s="16"/>
      <c r="U127" s="16"/>
      <c r="V127" s="16"/>
      <c r="W127" s="16"/>
      <c r="X127" s="16"/>
      <c r="Y127" s="16"/>
    </row>
    <row r="128" customFormat="false" ht="12" hidden="false" customHeight="true" outlineLevel="0" collapsed="false">
      <c r="B128" s="98" t="str">
        <f aca="false">IF( ISBLANK('03.Muestra'!$C41),"",'03.Muestra'!$C41)</f>
        <v/>
      </c>
      <c r="C128" s="98" t="str">
        <f aca="false">IF( ISBLANK('03.Muestra'!$E41),"",'03.Muestra'!$E41)</f>
        <v/>
      </c>
      <c r="D128" s="99" t="str">
        <f aca="false">IF(AND(B128&lt;&gt;"",C128&lt;&gt;""),"N/T","")</f>
        <v/>
      </c>
      <c r="E128" s="73" t="str">
        <f aca="false">IF(D128&lt;&gt;"",IF(AND(B128&lt;&gt;"",C128&lt;&gt;""),"","ERR"),"")</f>
        <v/>
      </c>
      <c r="F128" s="111"/>
      <c r="G128" s="16"/>
      <c r="H128" s="16"/>
      <c r="I128" s="16"/>
      <c r="J128" s="16"/>
      <c r="K128" s="16"/>
      <c r="L128" s="16"/>
      <c r="M128" s="16"/>
      <c r="N128" s="16"/>
      <c r="O128" s="16"/>
      <c r="P128" s="16"/>
      <c r="Q128" s="16"/>
      <c r="R128" s="16"/>
      <c r="S128" s="16"/>
      <c r="T128" s="16"/>
      <c r="U128" s="16"/>
      <c r="V128" s="16"/>
      <c r="W128" s="16"/>
      <c r="X128" s="16"/>
      <c r="Y128" s="16"/>
    </row>
    <row r="129" customFormat="false" ht="12" hidden="false" customHeight="true" outlineLevel="0" collapsed="false">
      <c r="B129" s="98" t="str">
        <f aca="false">IF( ISBLANK('03.Muestra'!$C42),"",'03.Muestra'!$C42)</f>
        <v/>
      </c>
      <c r="C129" s="98" t="str">
        <f aca="false">IF( ISBLANK('03.Muestra'!$E42),"",'03.Muestra'!$E42)</f>
        <v/>
      </c>
      <c r="D129" s="99" t="str">
        <f aca="false">IF(AND(B129&lt;&gt;"",C129&lt;&gt;""),"N/T","")</f>
        <v/>
      </c>
      <c r="E129" s="73" t="str">
        <f aca="false">IF(D129&lt;&gt;"",IF(AND(B129&lt;&gt;"",C129&lt;&gt;""),"","ERR"),"")</f>
        <v/>
      </c>
      <c r="F129" s="16"/>
      <c r="G129" s="16"/>
      <c r="H129" s="16"/>
      <c r="I129" s="16"/>
      <c r="J129" s="16"/>
      <c r="K129" s="16"/>
      <c r="L129" s="16"/>
      <c r="M129" s="16"/>
      <c r="N129" s="16"/>
      <c r="O129" s="16"/>
      <c r="P129" s="16"/>
      <c r="Q129" s="16"/>
      <c r="R129" s="16"/>
      <c r="S129" s="16"/>
      <c r="T129" s="16"/>
      <c r="U129" s="16"/>
      <c r="V129" s="16"/>
      <c r="W129" s="16"/>
      <c r="X129" s="16"/>
      <c r="Y129" s="16"/>
    </row>
    <row r="130" customFormat="false" ht="12" hidden="false" customHeight="true" outlineLevel="0" collapsed="false">
      <c r="B130" s="16"/>
      <c r="C130" s="16"/>
      <c r="D130" s="73"/>
      <c r="E130" s="16"/>
      <c r="F130" s="16"/>
      <c r="G130" s="16"/>
      <c r="H130" s="16"/>
      <c r="I130" s="16"/>
      <c r="J130" s="16"/>
      <c r="K130" s="16"/>
      <c r="L130" s="16"/>
      <c r="M130" s="16"/>
      <c r="N130" s="16"/>
      <c r="O130" s="16"/>
      <c r="P130" s="16"/>
      <c r="Q130" s="16"/>
      <c r="R130" s="16"/>
      <c r="S130" s="16"/>
      <c r="T130" s="16"/>
      <c r="U130" s="16"/>
      <c r="V130" s="16"/>
      <c r="W130" s="16"/>
      <c r="X130" s="16"/>
      <c r="Y130" s="16"/>
    </row>
    <row r="131" customFormat="false" ht="12" hidden="false" customHeight="true" outlineLevel="0" collapsed="false">
      <c r="B131" s="16"/>
      <c r="C131" s="16"/>
      <c r="D131" s="73"/>
      <c r="E131" s="94"/>
      <c r="F131" s="16"/>
      <c r="G131" s="16"/>
      <c r="H131" s="16"/>
      <c r="I131" s="16"/>
      <c r="J131" s="16"/>
      <c r="K131" s="16"/>
      <c r="L131" s="16"/>
      <c r="M131" s="16"/>
      <c r="N131" s="16"/>
      <c r="O131" s="16"/>
      <c r="P131" s="16"/>
      <c r="Q131" s="16"/>
      <c r="R131" s="16"/>
      <c r="S131" s="16"/>
      <c r="T131" s="16"/>
      <c r="U131" s="16"/>
      <c r="V131" s="16"/>
      <c r="W131" s="16"/>
      <c r="X131" s="16"/>
      <c r="Y131" s="16"/>
    </row>
    <row r="132" customFormat="false" ht="32.25" hidden="false" customHeight="true" outlineLevel="0" collapsed="false">
      <c r="B132" s="95" t="s">
        <v>137</v>
      </c>
      <c r="C132" s="96" t="s">
        <v>197</v>
      </c>
      <c r="D132" s="97" t="s">
        <v>147</v>
      </c>
      <c r="E132" s="110"/>
      <c r="F132" s="0"/>
      <c r="G132" s="0"/>
      <c r="H132" s="0"/>
      <c r="I132" s="0"/>
      <c r="J132" s="0"/>
      <c r="K132" s="16"/>
      <c r="L132" s="16"/>
      <c r="M132" s="16"/>
      <c r="N132" s="16"/>
      <c r="O132" s="16"/>
      <c r="P132" s="16"/>
      <c r="Q132" s="16"/>
      <c r="R132" s="16"/>
      <c r="S132" s="16"/>
      <c r="T132" s="16"/>
      <c r="U132" s="16"/>
      <c r="V132" s="16"/>
      <c r="W132" s="16"/>
      <c r="X132" s="16"/>
      <c r="Y132" s="16"/>
    </row>
    <row r="133" customFormat="false" ht="12" hidden="false" customHeight="true" outlineLevel="0" collapsed="false">
      <c r="B133" s="98" t="str">
        <f aca="false">IF( ISBLANK('03.Muestra'!$C8),"",'03.Muestra'!$C8)</f>
        <v>Servicio Canario de Salud</v>
      </c>
      <c r="C133" s="98" t="str">
        <f aca="false">IF( ISBLANK('03.Muestra'!$E8),"",'03.Muestra'!$E8)</f>
        <v>https://www3.gobiernodecanarias.org/sanidad/scs/</v>
      </c>
      <c r="D133" s="99" t="s">
        <v>141</v>
      </c>
      <c r="E133" s="73" t="str">
        <f aca="false">IF(D133&lt;&gt;"",IF(AND(B133&lt;&gt;"",C133&lt;&gt;""),"","ERR"),"")</f>
        <v/>
      </c>
      <c r="F133" s="100" t="str">
        <f aca="false" t="array" ref="F133:J133">TRANSPOSE('DATA - Oculta'!$U$9:$U$13)</f>
        <v>N/T</v>
      </c>
      <c r="G133" s="101" t="str">
        <v>N/D</v>
      </c>
      <c r="H133" s="102" t="str">
        <v>N/A</v>
      </c>
      <c r="I133" s="103" t="str">
        <v>Falla</v>
      </c>
      <c r="J133" s="104" t="str">
        <v>Pasa</v>
      </c>
      <c r="K133" s="105" t="s">
        <v>145</v>
      </c>
      <c r="L133" s="16"/>
      <c r="M133" s="16"/>
      <c r="N133" s="16"/>
      <c r="O133" s="16"/>
      <c r="P133" s="16"/>
      <c r="Q133" s="16"/>
      <c r="R133" s="16"/>
      <c r="S133" s="16"/>
      <c r="T133" s="16"/>
      <c r="U133" s="16"/>
      <c r="V133" s="16"/>
      <c r="W133" s="16"/>
      <c r="X133" s="16"/>
      <c r="Y133" s="16"/>
    </row>
    <row r="134" customFormat="false" ht="12" hidden="false" customHeight="true" outlineLevel="0" collapsed="false">
      <c r="B134" s="98" t="str">
        <f aca="false">IF( ISBLANK('03.Muestra'!$C9),"",'03.Muestra'!$C9)</f>
        <v>Profesionales</v>
      </c>
      <c r="C134" s="98" t="str">
        <f aca="false">IF( ISBLANK('03.Muestra'!$E9),"",'03.Muestra'!$E9)</f>
        <v>https://www3.gobiernodecanarias.org/sanidad/scs/tematica.jsp?idCarpeta=381a58ec-a15a-11e9-a502-d7333c007c29</v>
      </c>
      <c r="D134" s="99" t="s">
        <v>138</v>
      </c>
      <c r="E134" s="73" t="str">
        <f aca="false">IF(D134&lt;&gt;"",IF(AND(B134&lt;&gt;"",C134&lt;&gt;""),"","ERR"),"")</f>
        <v/>
      </c>
      <c r="F134" s="106" t="n">
        <f aca="true">COUNTIF($D133:INDIRECT("$D" &amp;  SUM(ROW()-1,'03.Muestra'!$D$45)-1),F133)</f>
        <v>0</v>
      </c>
      <c r="G134" s="106" t="n">
        <f aca="true">COUNTIF($D133:INDIRECT("$D" &amp;  SUM(ROW()-1,'03.Muestra'!$D$45)-1),G133)</f>
        <v>0</v>
      </c>
      <c r="H134" s="106" t="n">
        <f aca="true">COUNTIF($D133:INDIRECT("$D" &amp;  SUM(ROW()-1,'03.Muestra'!$D$45)-1),H133)</f>
        <v>0</v>
      </c>
      <c r="I134" s="106" t="n">
        <f aca="true">COUNTIF($D133:INDIRECT("$D" &amp;  SUM(ROW()-1,'03.Muestra'!$D$45)-1),I133)</f>
        <v>2</v>
      </c>
      <c r="J134" s="106" t="n">
        <f aca="true">COUNTIF($D133:INDIRECT("$D" &amp;  SUM(ROW()-1,'03.Muestra'!$D$45)-1),J133)</f>
        <v>8</v>
      </c>
      <c r="K134" s="106" t="n">
        <f aca="true">IF('03.Muestra'!$D$45=0,0,COUNTBLANK($D133:INDIRECT("$D" &amp;  SUM(ROW()-1,'03.Muestra'!$D$45)-1)))</f>
        <v>0</v>
      </c>
      <c r="L134" s="16"/>
      <c r="M134" s="16"/>
      <c r="N134" s="16"/>
      <c r="O134" s="16"/>
      <c r="P134" s="16"/>
      <c r="Q134" s="16"/>
      <c r="R134" s="16"/>
      <c r="S134" s="16"/>
      <c r="T134" s="16"/>
      <c r="U134" s="16"/>
      <c r="V134" s="16"/>
      <c r="W134" s="16"/>
      <c r="X134" s="16"/>
      <c r="Y134" s="16"/>
    </row>
    <row r="135" customFormat="false" ht="12" hidden="false" customHeight="true" outlineLevel="0" collapsed="false">
      <c r="B135" s="98" t="str">
        <f aca="false">IF( ISBLANK('03.Muestra'!$C10),"",'03.Muestra'!$C10)</f>
        <v>Vacunación frente Covid-19</v>
      </c>
      <c r="C135" s="98" t="str">
        <f aca="false">IF( ISBLANK('03.Muestra'!$E10),"",'03.Muestra'!$E10)</f>
        <v>https://www3.gobiernodecanarias.org/sanidad/scs/contenidoGenerico.jsp?idDocument=c6332147-5728-11eb-8a2c-c902a217e6a5&amp;idCarpeta=e01092c2-7d66-11ea-871d-cb574c2473a4</v>
      </c>
      <c r="D135" s="99" t="s">
        <v>138</v>
      </c>
      <c r="E135" s="73" t="str">
        <f aca="false">IF(D135&lt;&gt;"",IF(AND(B135&lt;&gt;"",C135&lt;&gt;""),"","ERR"),"")</f>
        <v/>
      </c>
      <c r="F135" s="0"/>
      <c r="G135" s="16"/>
      <c r="H135" s="16"/>
      <c r="I135" s="16"/>
      <c r="J135" s="16"/>
      <c r="K135" s="16"/>
      <c r="L135" s="16"/>
      <c r="M135" s="16"/>
      <c r="N135" s="16"/>
      <c r="O135" s="16"/>
      <c r="P135" s="16"/>
      <c r="Q135" s="16"/>
      <c r="R135" s="16"/>
      <c r="S135" s="16"/>
      <c r="T135" s="16"/>
      <c r="U135" s="16"/>
      <c r="V135" s="16"/>
      <c r="W135" s="16"/>
      <c r="X135" s="16"/>
      <c r="Y135" s="16"/>
    </row>
    <row r="136" customFormat="false" ht="12" hidden="false" customHeight="true" outlineLevel="0" collapsed="false">
      <c r="B136" s="98" t="str">
        <f aca="false">IF( ISBLANK('03.Muestra'!$C11),"",'03.Muestra'!$C11)</f>
        <v>SCS-Registro de centros</v>
      </c>
      <c r="C136" s="98" t="str">
        <f aca="false">IF( ISBLANK('03.Muestra'!$E11),"",'03.Muestra'!$E11)</f>
        <v>https://www3.gobiernodecanarias.org/sanidad/scs/RegistroCentros/DoLoad</v>
      </c>
      <c r="D136" s="99" t="s">
        <v>138</v>
      </c>
      <c r="E136" s="73" t="str">
        <f aca="false">IF(D136&lt;&gt;"",IF(AND(B136&lt;&gt;"",C136&lt;&gt;""),"","ERR"),"")</f>
        <v/>
      </c>
      <c r="F136" s="0"/>
      <c r="G136" s="16"/>
      <c r="H136" s="16"/>
      <c r="I136" s="16"/>
      <c r="J136" s="16"/>
      <c r="K136" s="16"/>
      <c r="L136" s="16"/>
      <c r="M136" s="16"/>
      <c r="N136" s="16"/>
      <c r="O136" s="16"/>
      <c r="P136" s="16"/>
      <c r="Q136" s="16"/>
      <c r="R136" s="16"/>
      <c r="S136" s="16"/>
      <c r="T136" s="16"/>
      <c r="U136" s="16"/>
      <c r="V136" s="16"/>
      <c r="W136" s="16"/>
      <c r="X136" s="16"/>
      <c r="Y136" s="16"/>
    </row>
    <row r="137" customFormat="false" ht="12" hidden="false" customHeight="true" outlineLevel="0" collapsed="false">
      <c r="B137" s="98" t="str">
        <f aca="false">IF( ISBLANK('03.Muestra'!$C12),"",'03.Muestra'!$C12)</f>
        <v>MiAutoTestCovid</v>
      </c>
      <c r="C137" s="98" t="str">
        <f aca="false">IF( ISBLANK('03.Muestra'!$E12),"",'03.Muestra'!$E12)</f>
        <v>https://www3.gobiernodecanarias.org/sanidad/scs/Miautotestcovid/</v>
      </c>
      <c r="D137" s="99" t="s">
        <v>138</v>
      </c>
      <c r="E137" s="73" t="str">
        <f aca="false">IF(D137&lt;&gt;"",IF(AND(B137&lt;&gt;"",C137&lt;&gt;""),"","ERR"),"")</f>
        <v/>
      </c>
      <c r="F137" s="0"/>
      <c r="G137" s="16"/>
      <c r="H137" s="16"/>
      <c r="I137" s="16"/>
      <c r="J137" s="16"/>
      <c r="K137" s="16"/>
      <c r="L137" s="16"/>
      <c r="M137" s="16"/>
      <c r="N137" s="16"/>
      <c r="O137" s="16"/>
      <c r="P137" s="16"/>
      <c r="Q137" s="16"/>
      <c r="R137" s="16"/>
      <c r="S137" s="16"/>
      <c r="T137" s="16"/>
      <c r="U137" s="16"/>
      <c r="V137" s="16"/>
      <c r="W137" s="16"/>
      <c r="X137" s="16"/>
      <c r="Y137" s="16"/>
    </row>
    <row r="138" customFormat="false" ht="12" hidden="false" customHeight="true" outlineLevel="0" collapsed="false">
      <c r="B138" s="98" t="str">
        <f aca="false">IF( ISBLANK('03.Muestra'!$C13),"",'03.Muestra'!$C13)</f>
        <v>Informes epidemiológicos</v>
      </c>
      <c r="C138" s="98" t="str">
        <f aca="false">IF( ISBLANK('03.Muestra'!$E13),"",'03.Muestra'!$E13)</f>
        <v>https://www3.gobiernodecanarias.org/sanidad/scs/contenidoGenerico.jsp?idDocument=83670f95-f738-11ea-8b38-0997195c2925&amp;idCarpeta=e01092c2-7d66-11ea-871d-cb574c2473a4</v>
      </c>
      <c r="D138" s="99" t="s">
        <v>138</v>
      </c>
      <c r="E138" s="73" t="str">
        <f aca="false">IF(D138&lt;&gt;"",IF(AND(B138&lt;&gt;"",C138&lt;&gt;""),"","ERR"),"")</f>
        <v/>
      </c>
      <c r="F138" s="0"/>
      <c r="G138" s="16"/>
      <c r="H138" s="16"/>
      <c r="I138" s="16"/>
      <c r="J138" s="16"/>
      <c r="K138" s="16"/>
      <c r="L138" s="16"/>
      <c r="M138" s="16"/>
      <c r="N138" s="16"/>
      <c r="O138" s="16"/>
      <c r="P138" s="16"/>
      <c r="Q138" s="16"/>
      <c r="R138" s="16"/>
      <c r="S138" s="16"/>
      <c r="T138" s="16"/>
      <c r="U138" s="16"/>
      <c r="V138" s="16"/>
      <c r="W138" s="16"/>
      <c r="X138" s="16"/>
      <c r="Y138" s="16"/>
    </row>
    <row r="139" customFormat="false" ht="12" hidden="false" customHeight="true" outlineLevel="0" collapsed="false">
      <c r="B139" s="98" t="str">
        <f aca="false">IF( ISBLANK('03.Muestra'!$C14),"",'03.Muestra'!$C14)</f>
        <v>Mapa Sanitario</v>
      </c>
      <c r="C139" s="98" t="str">
        <f aca="false">IF( ISBLANK('03.Muestra'!$E14),"",'03.Muestra'!$E14)</f>
        <v>https://www3.gobiernodecanarias.org/sanidad/scs/mapa.jsp?idDocument=f1272534-b1e0-11e0-8086-e35e241032d3&amp;idCarpeta=75cf3520-ab2b-11dd-970d-d73a0633ac17</v>
      </c>
      <c r="D139" s="99" t="s">
        <v>138</v>
      </c>
      <c r="E139" s="73" t="str">
        <f aca="false">IF(D139&lt;&gt;"",IF(AND(B139&lt;&gt;"",C139&lt;&gt;""),"","ERR"),"")</f>
        <v/>
      </c>
      <c r="F139" s="16"/>
      <c r="G139" s="16"/>
      <c r="H139" s="16"/>
      <c r="I139" s="16"/>
      <c r="J139" s="16"/>
      <c r="K139" s="16"/>
      <c r="L139" s="16"/>
      <c r="M139" s="16"/>
      <c r="N139" s="16"/>
      <c r="O139" s="16"/>
      <c r="P139" s="16"/>
      <c r="Q139" s="16"/>
      <c r="R139" s="16"/>
      <c r="S139" s="16"/>
      <c r="T139" s="16"/>
      <c r="U139" s="16"/>
      <c r="V139" s="16"/>
      <c r="W139" s="16"/>
      <c r="X139" s="16"/>
      <c r="Y139" s="16"/>
    </row>
    <row r="140" customFormat="false" ht="12" hidden="false" customHeight="true" outlineLevel="0" collapsed="false">
      <c r="B140" s="98" t="str">
        <f aca="false">IF( ISBLANK('03.Muestra'!$C15),"",'03.Muestra'!$C15)</f>
        <v>gaptfformacion</v>
      </c>
      <c r="C140" s="98" t="str">
        <f aca="false">IF( ISBLANK('03.Muestra'!$E15),"",'03.Muestra'!$E15)</f>
        <v>https://www3.gobiernodecanarias.org/scs/gaptfformacion/</v>
      </c>
      <c r="D140" s="99" t="s">
        <v>141</v>
      </c>
      <c r="E140" s="73" t="str">
        <f aca="false">IF(D140&lt;&gt;"",IF(AND(B140&lt;&gt;"",C140&lt;&gt;""),"","ERR"),"")</f>
        <v/>
      </c>
      <c r="F140" s="16"/>
      <c r="G140" s="16"/>
      <c r="H140" s="16"/>
      <c r="I140" s="16"/>
      <c r="J140" s="16"/>
      <c r="K140" s="16"/>
      <c r="L140" s="16"/>
      <c r="M140" s="16"/>
      <c r="N140" s="16"/>
      <c r="O140" s="16"/>
      <c r="P140" s="16"/>
      <c r="Q140" s="16"/>
      <c r="R140" s="16"/>
      <c r="S140" s="16"/>
      <c r="T140" s="16"/>
      <c r="U140" s="16"/>
      <c r="V140" s="16"/>
      <c r="W140" s="16"/>
      <c r="X140" s="16"/>
      <c r="Y140" s="16"/>
    </row>
    <row r="141" customFormat="false" ht="12" hidden="false" customHeight="true" outlineLevel="0" collapsed="false">
      <c r="B141" s="98" t="str">
        <f aca="false">IF( ISBLANK('03.Muestra'!$C16),"",'03.Muestra'!$C16)</f>
        <v>Tarjeta Sanitaria</v>
      </c>
      <c r="C141" s="98" t="str">
        <f aca="false">IF( ISBLANK('03.Muestra'!$E16),"",'03.Muestra'!$E16)</f>
        <v>https://www3.gobiernodecanarias.org/sanidad/scs/contenidoGenerico.jsp?idDocument=9090ca1f-a9bb-11de-ae50-15aa3b9230b7&amp;idCarpeta=ae273cd1-b385-11e9-82f7-8d5cff9227e6</v>
      </c>
      <c r="D141" s="99" t="s">
        <v>138</v>
      </c>
      <c r="E141" s="73" t="str">
        <f aca="false">IF(D141&lt;&gt;"",IF(AND(B141&lt;&gt;"",C141&lt;&gt;""),"","ERR"),"")</f>
        <v/>
      </c>
      <c r="F141" s="16"/>
      <c r="G141" s="16"/>
      <c r="H141" s="16"/>
      <c r="I141" s="16"/>
      <c r="J141" s="16"/>
      <c r="K141" s="16"/>
      <c r="L141" s="16"/>
      <c r="M141" s="16"/>
      <c r="N141" s="16"/>
      <c r="O141" s="16"/>
      <c r="P141" s="16"/>
      <c r="Q141" s="16"/>
      <c r="R141" s="16"/>
      <c r="S141" s="16"/>
      <c r="T141" s="16"/>
      <c r="U141" s="16"/>
      <c r="V141" s="16"/>
      <c r="W141" s="16"/>
      <c r="X141" s="16"/>
      <c r="Y141" s="16"/>
    </row>
    <row r="142" customFormat="false" ht="12" hidden="false" customHeight="true" outlineLevel="0" collapsed="false">
      <c r="B142" s="98" t="str">
        <f aca="false">IF( ISBLANK('03.Muestra'!$C17),"",'03.Muestra'!$C17)</f>
        <v>Mapa Playas</v>
      </c>
      <c r="C142" s="98" t="str">
        <f aca="false">IF( ISBLANK('03.Muestra'!$E17),"",'03.Muestra'!$E17)</f>
        <v>https://www3.gobiernodecanarias.org/sanidad/scs/mapa.jsp?idDocument=0200b78a-a2fa-11e0-9610-f1717f4d08a3&amp;idCarpeta=75cf3520-ab2b-11dd-970d-d73a0633ac17</v>
      </c>
      <c r="D142" s="99" t="s">
        <v>138</v>
      </c>
      <c r="E142" s="73" t="str">
        <f aca="false">IF(D142&lt;&gt;"",IF(AND(B142&lt;&gt;"",C142&lt;&gt;""),"","ERR"),"")</f>
        <v/>
      </c>
      <c r="F142" s="16"/>
      <c r="G142" s="16"/>
      <c r="H142" s="16"/>
      <c r="I142" s="16"/>
      <c r="J142" s="16"/>
      <c r="K142" s="16"/>
      <c r="L142" s="16"/>
      <c r="M142" s="16"/>
      <c r="N142" s="16"/>
      <c r="O142" s="16"/>
      <c r="P142" s="16"/>
      <c r="Q142" s="16"/>
      <c r="R142" s="16"/>
      <c r="S142" s="16"/>
      <c r="T142" s="16"/>
      <c r="U142" s="16"/>
      <c r="V142" s="16"/>
      <c r="W142" s="16"/>
      <c r="X142" s="16"/>
      <c r="Y142" s="16"/>
    </row>
    <row r="143" customFormat="false" ht="12" hidden="false" customHeight="true" outlineLevel="0" collapsed="false">
      <c r="B143" s="98" t="str">
        <f aca="false">IF( ISBLANK('03.Muestra'!$C18),"",'03.Muestra'!$C18)</f>
        <v/>
      </c>
      <c r="C143" s="98" t="str">
        <f aca="false">IF( ISBLANK('03.Muestra'!$E18),"",'03.Muestra'!$E18)</f>
        <v/>
      </c>
      <c r="D143" s="99" t="str">
        <f aca="false">IF(AND(B143&lt;&gt;"",C143&lt;&gt;""),"N/T","")</f>
        <v/>
      </c>
      <c r="E143" s="73" t="str">
        <f aca="false">IF(D143&lt;&gt;"",IF(AND(B143&lt;&gt;"",C143&lt;&gt;""),"","ERR"),"")</f>
        <v/>
      </c>
      <c r="F143" s="16"/>
      <c r="G143" s="16"/>
      <c r="H143" s="16"/>
      <c r="I143" s="16"/>
      <c r="J143" s="16"/>
      <c r="K143" s="16"/>
      <c r="L143" s="16"/>
      <c r="M143" s="16"/>
      <c r="N143" s="16"/>
      <c r="O143" s="16"/>
      <c r="P143" s="16"/>
      <c r="Q143" s="16"/>
      <c r="R143" s="16"/>
      <c r="S143" s="16"/>
      <c r="T143" s="16"/>
      <c r="U143" s="16"/>
      <c r="V143" s="16"/>
      <c r="W143" s="16"/>
      <c r="X143" s="16"/>
      <c r="Y143" s="16"/>
    </row>
    <row r="144" customFormat="false" ht="12" hidden="false" customHeight="true" outlineLevel="0" collapsed="false">
      <c r="B144" s="98" t="str">
        <f aca="false">IF( ISBLANK('03.Muestra'!$C19),"",'03.Muestra'!$C19)</f>
        <v/>
      </c>
      <c r="C144" s="98" t="str">
        <f aca="false">IF( ISBLANK('03.Muestra'!$E19),"",'03.Muestra'!$E19)</f>
        <v/>
      </c>
      <c r="D144" s="99" t="str">
        <f aca="false">IF(AND(B144&lt;&gt;"",C144&lt;&gt;""),"N/T","")</f>
        <v/>
      </c>
      <c r="E144" s="73" t="str">
        <f aca="false">IF(D144&lt;&gt;"",IF(AND(B144&lt;&gt;"",C144&lt;&gt;""),"","ERR"),"")</f>
        <v/>
      </c>
      <c r="F144" s="16"/>
      <c r="G144" s="16"/>
      <c r="H144" s="16"/>
      <c r="I144" s="16"/>
      <c r="J144" s="16"/>
      <c r="K144" s="16"/>
      <c r="L144" s="16"/>
      <c r="M144" s="16"/>
      <c r="N144" s="16"/>
      <c r="O144" s="16"/>
      <c r="P144" s="16"/>
      <c r="Q144" s="16"/>
      <c r="R144" s="16"/>
      <c r="S144" s="16"/>
      <c r="T144" s="16"/>
      <c r="U144" s="16"/>
      <c r="V144" s="16"/>
      <c r="W144" s="16"/>
      <c r="X144" s="16"/>
      <c r="Y144" s="16"/>
    </row>
    <row r="145" customFormat="false" ht="12" hidden="false" customHeight="true" outlineLevel="0" collapsed="false">
      <c r="B145" s="98" t="str">
        <f aca="false">IF( ISBLANK('03.Muestra'!$C20),"",'03.Muestra'!$C20)</f>
        <v/>
      </c>
      <c r="C145" s="98" t="str">
        <f aca="false">IF( ISBLANK('03.Muestra'!$E20),"",'03.Muestra'!$E20)</f>
        <v/>
      </c>
      <c r="D145" s="99" t="str">
        <f aca="false">IF(AND(B145&lt;&gt;"",C145&lt;&gt;""),"N/T","")</f>
        <v/>
      </c>
      <c r="E145" s="73" t="str">
        <f aca="false">IF(D145&lt;&gt;"",IF(AND(B145&lt;&gt;"",C145&lt;&gt;""),"","ERR"),"")</f>
        <v/>
      </c>
      <c r="F145" s="16"/>
      <c r="G145" s="16"/>
      <c r="H145" s="16"/>
      <c r="I145" s="16"/>
      <c r="J145" s="16"/>
      <c r="K145" s="16"/>
      <c r="L145" s="16"/>
      <c r="M145" s="0"/>
      <c r="N145" s="0"/>
      <c r="O145" s="0"/>
      <c r="P145" s="0"/>
      <c r="Q145" s="16"/>
      <c r="R145" s="16"/>
      <c r="S145" s="16"/>
      <c r="T145" s="16"/>
      <c r="U145" s="16"/>
      <c r="V145" s="16"/>
      <c r="W145" s="16"/>
      <c r="X145" s="16"/>
      <c r="Y145" s="16"/>
    </row>
    <row r="146" customFormat="false" ht="12" hidden="false" customHeight="true" outlineLevel="0" collapsed="false">
      <c r="B146" s="98" t="str">
        <f aca="false">IF( ISBLANK('03.Muestra'!$C21),"",'03.Muestra'!$C21)</f>
        <v/>
      </c>
      <c r="C146" s="98" t="str">
        <f aca="false">IF( ISBLANK('03.Muestra'!$E21),"",'03.Muestra'!$E21)</f>
        <v/>
      </c>
      <c r="D146" s="99" t="str">
        <f aca="false">IF(AND(B146&lt;&gt;"",C146&lt;&gt;""),"N/T","")</f>
        <v/>
      </c>
      <c r="E146" s="73" t="str">
        <f aca="false">IF(D146&lt;&gt;"",IF(AND(B146&lt;&gt;"",C146&lt;&gt;""),"","ERR"),"")</f>
        <v/>
      </c>
      <c r="F146" s="16"/>
      <c r="G146" s="16"/>
      <c r="H146" s="16"/>
      <c r="I146" s="16"/>
      <c r="J146" s="16"/>
      <c r="K146" s="16"/>
      <c r="L146" s="16"/>
      <c r="M146" s="0"/>
      <c r="N146" s="0"/>
      <c r="O146" s="0"/>
      <c r="P146" s="0"/>
      <c r="Q146" s="16"/>
      <c r="R146" s="16"/>
      <c r="S146" s="16"/>
      <c r="T146" s="16"/>
      <c r="U146" s="16"/>
      <c r="V146" s="16"/>
      <c r="W146" s="16"/>
      <c r="X146" s="16"/>
      <c r="Y146" s="16"/>
    </row>
    <row r="147" customFormat="false" ht="12" hidden="false" customHeight="true" outlineLevel="0" collapsed="false">
      <c r="B147" s="98" t="str">
        <f aca="false">IF( ISBLANK('03.Muestra'!$C22),"",'03.Muestra'!$C22)</f>
        <v/>
      </c>
      <c r="C147" s="98" t="str">
        <f aca="false">IF( ISBLANK('03.Muestra'!$E22),"",'03.Muestra'!$E22)</f>
        <v/>
      </c>
      <c r="D147" s="99" t="str">
        <f aca="false">IF(AND(B147&lt;&gt;"",C147&lt;&gt;""),"N/T","")</f>
        <v/>
      </c>
      <c r="E147" s="73" t="str">
        <f aca="false">IF(D147&lt;&gt;"",IF(AND(B147&lt;&gt;"",C147&lt;&gt;""),"","ERR"),"")</f>
        <v/>
      </c>
      <c r="F147" s="16"/>
      <c r="G147" s="16"/>
      <c r="H147" s="16"/>
      <c r="I147" s="16"/>
      <c r="J147" s="16"/>
      <c r="K147" s="16"/>
      <c r="L147" s="16"/>
      <c r="M147" s="0"/>
      <c r="N147" s="0"/>
      <c r="O147" s="0"/>
      <c r="P147" s="0"/>
      <c r="Q147" s="16"/>
      <c r="R147" s="16"/>
      <c r="S147" s="16"/>
      <c r="T147" s="16"/>
      <c r="U147" s="16"/>
      <c r="V147" s="16"/>
      <c r="W147" s="16"/>
      <c r="X147" s="16"/>
      <c r="Y147" s="16"/>
    </row>
    <row r="148" customFormat="false" ht="12" hidden="false" customHeight="true" outlineLevel="0" collapsed="false">
      <c r="B148" s="98" t="str">
        <f aca="false">IF( ISBLANK('03.Muestra'!$C23),"",'03.Muestra'!$C23)</f>
        <v/>
      </c>
      <c r="C148" s="98" t="str">
        <f aca="false">IF( ISBLANK('03.Muestra'!$E23),"",'03.Muestra'!$E23)</f>
        <v/>
      </c>
      <c r="D148" s="99" t="str">
        <f aca="false">IF(AND(B148&lt;&gt;"",C148&lt;&gt;""),"N/T","")</f>
        <v/>
      </c>
      <c r="E148" s="73" t="str">
        <f aca="false">IF(D148&lt;&gt;"",IF(AND(B148&lt;&gt;"",C148&lt;&gt;""),"","ERR"),"")</f>
        <v/>
      </c>
      <c r="F148" s="16"/>
      <c r="G148" s="16"/>
      <c r="H148" s="16"/>
      <c r="I148" s="16"/>
      <c r="J148" s="16"/>
      <c r="K148" s="16"/>
      <c r="L148" s="16"/>
      <c r="M148" s="0"/>
      <c r="N148" s="0"/>
      <c r="O148" s="0"/>
      <c r="P148" s="0"/>
      <c r="Q148" s="16"/>
      <c r="R148" s="16"/>
      <c r="S148" s="16"/>
      <c r="T148" s="16"/>
      <c r="U148" s="16"/>
      <c r="V148" s="16"/>
      <c r="W148" s="16"/>
      <c r="X148" s="16"/>
      <c r="Y148" s="16"/>
    </row>
    <row r="149" customFormat="false" ht="12" hidden="false" customHeight="true" outlineLevel="0" collapsed="false">
      <c r="B149" s="98" t="str">
        <f aca="false">IF( ISBLANK('03.Muestra'!$C24),"",'03.Muestra'!$C24)</f>
        <v/>
      </c>
      <c r="C149" s="98" t="str">
        <f aca="false">IF( ISBLANK('03.Muestra'!$E24),"",'03.Muestra'!$E24)</f>
        <v/>
      </c>
      <c r="D149" s="99" t="str">
        <f aca="false">IF(AND(B149&lt;&gt;"",C149&lt;&gt;""),"N/T","")</f>
        <v/>
      </c>
      <c r="E149" s="73" t="str">
        <f aca="false">IF(D149&lt;&gt;"",IF(AND(B149&lt;&gt;"",C149&lt;&gt;""),"","ERR"),"")</f>
        <v/>
      </c>
      <c r="F149" s="16"/>
      <c r="G149" s="16"/>
      <c r="H149" s="16"/>
      <c r="I149" s="16"/>
      <c r="J149" s="16"/>
      <c r="K149" s="16"/>
      <c r="L149" s="16"/>
      <c r="M149" s="0"/>
      <c r="N149" s="0"/>
      <c r="O149" s="0"/>
      <c r="P149" s="0"/>
      <c r="Q149" s="16"/>
      <c r="R149" s="16"/>
      <c r="S149" s="16"/>
      <c r="T149" s="16"/>
      <c r="U149" s="16"/>
      <c r="V149" s="16"/>
      <c r="W149" s="16"/>
      <c r="X149" s="16"/>
      <c r="Y149" s="16"/>
    </row>
    <row r="150" customFormat="false" ht="12" hidden="false" customHeight="true" outlineLevel="0" collapsed="false">
      <c r="B150" s="98" t="str">
        <f aca="false">IF( ISBLANK('03.Muestra'!$C25),"",'03.Muestra'!$C25)</f>
        <v/>
      </c>
      <c r="C150" s="98" t="str">
        <f aca="false">IF( ISBLANK('03.Muestra'!$E25),"",'03.Muestra'!$E25)</f>
        <v/>
      </c>
      <c r="D150" s="99" t="str">
        <f aca="false">IF(AND(B150&lt;&gt;"",C150&lt;&gt;""),"N/T","")</f>
        <v/>
      </c>
      <c r="E150" s="73" t="str">
        <f aca="false">IF(D150&lt;&gt;"",IF(AND(B150&lt;&gt;"",C150&lt;&gt;""),"","ERR"),"")</f>
        <v/>
      </c>
      <c r="F150" s="16"/>
      <c r="G150" s="16"/>
      <c r="H150" s="16"/>
      <c r="I150" s="16"/>
      <c r="J150" s="16"/>
      <c r="K150" s="16"/>
      <c r="L150" s="16"/>
      <c r="M150" s="0"/>
      <c r="N150" s="0"/>
      <c r="O150" s="0"/>
      <c r="P150" s="0"/>
      <c r="Q150" s="16"/>
      <c r="R150" s="16"/>
      <c r="S150" s="16"/>
      <c r="T150" s="16"/>
      <c r="U150" s="16"/>
      <c r="V150" s="16"/>
      <c r="W150" s="16"/>
      <c r="X150" s="16"/>
      <c r="Y150" s="16"/>
    </row>
    <row r="151" customFormat="false" ht="12" hidden="false" customHeight="true" outlineLevel="0" collapsed="false">
      <c r="B151" s="98" t="str">
        <f aca="false">IF( ISBLANK('03.Muestra'!$C26),"",'03.Muestra'!$C26)</f>
        <v/>
      </c>
      <c r="C151" s="98" t="str">
        <f aca="false">IF( ISBLANK('03.Muestra'!$E26),"",'03.Muestra'!$E26)</f>
        <v/>
      </c>
      <c r="D151" s="99" t="str">
        <f aca="false">IF(AND(B151&lt;&gt;"",C151&lt;&gt;""),"N/T","")</f>
        <v/>
      </c>
      <c r="E151" s="73" t="str">
        <f aca="false">IF(D151&lt;&gt;"",IF(AND(B151&lt;&gt;"",C151&lt;&gt;""),"","ERR"),"")</f>
        <v/>
      </c>
      <c r="F151" s="16"/>
      <c r="G151" s="16"/>
      <c r="H151" s="16"/>
      <c r="I151" s="16"/>
      <c r="J151" s="16"/>
      <c r="K151" s="16"/>
      <c r="L151" s="16"/>
      <c r="M151" s="0"/>
      <c r="N151" s="0"/>
      <c r="O151" s="0"/>
      <c r="P151" s="0"/>
      <c r="Q151" s="16"/>
      <c r="R151" s="16"/>
      <c r="S151" s="16"/>
      <c r="T151" s="16"/>
      <c r="U151" s="16"/>
      <c r="V151" s="16"/>
      <c r="W151" s="16"/>
      <c r="X151" s="16"/>
      <c r="Y151" s="16"/>
    </row>
    <row r="152" customFormat="false" ht="12" hidden="false" customHeight="true" outlineLevel="0" collapsed="false">
      <c r="B152" s="98" t="str">
        <f aca="false">IF( ISBLANK('03.Muestra'!$C27),"",'03.Muestra'!$C27)</f>
        <v/>
      </c>
      <c r="C152" s="98" t="str">
        <f aca="false">IF( ISBLANK('03.Muestra'!$E27),"",'03.Muestra'!$E27)</f>
        <v/>
      </c>
      <c r="D152" s="99" t="str">
        <f aca="false">IF(AND(B152&lt;&gt;"",C152&lt;&gt;""),"N/T","")</f>
        <v/>
      </c>
      <c r="E152" s="73" t="str">
        <f aca="false">IF(D152&lt;&gt;"",IF(AND(B152&lt;&gt;"",C152&lt;&gt;""),"","ERR"),"")</f>
        <v/>
      </c>
      <c r="F152" s="16"/>
      <c r="G152" s="16"/>
      <c r="H152" s="16"/>
      <c r="I152" s="16"/>
      <c r="J152" s="16"/>
      <c r="K152" s="16"/>
      <c r="L152" s="16"/>
      <c r="M152" s="0"/>
      <c r="N152" s="0"/>
      <c r="O152" s="0"/>
      <c r="P152" s="0"/>
      <c r="Q152" s="16"/>
      <c r="R152" s="16"/>
      <c r="S152" s="16"/>
      <c r="T152" s="16"/>
      <c r="U152" s="16"/>
      <c r="V152" s="16"/>
      <c r="W152" s="16"/>
      <c r="X152" s="16"/>
      <c r="Y152" s="16"/>
    </row>
    <row r="153" customFormat="false" ht="12" hidden="false" customHeight="true" outlineLevel="0" collapsed="false">
      <c r="B153" s="98" t="str">
        <f aca="false">IF( ISBLANK('03.Muestra'!$C28),"",'03.Muestra'!$C28)</f>
        <v/>
      </c>
      <c r="C153" s="98" t="str">
        <f aca="false">IF( ISBLANK('03.Muestra'!$E28),"",'03.Muestra'!$E28)</f>
        <v/>
      </c>
      <c r="D153" s="99" t="str">
        <f aca="false">IF(AND(B153&lt;&gt;"",C153&lt;&gt;""),"N/T","")</f>
        <v/>
      </c>
      <c r="E153" s="73" t="str">
        <f aca="false">IF(D153&lt;&gt;"",IF(AND(B153&lt;&gt;"",C153&lt;&gt;""),"","ERR"),"")</f>
        <v/>
      </c>
      <c r="F153" s="16"/>
      <c r="G153" s="16"/>
      <c r="H153" s="16"/>
      <c r="I153" s="16"/>
      <c r="J153" s="16"/>
      <c r="K153" s="16"/>
      <c r="L153" s="16"/>
      <c r="M153" s="0"/>
      <c r="N153" s="0"/>
      <c r="O153" s="0"/>
      <c r="P153" s="0"/>
      <c r="Q153" s="16"/>
      <c r="R153" s="16"/>
      <c r="S153" s="16"/>
      <c r="T153" s="16"/>
      <c r="U153" s="16"/>
      <c r="V153" s="16"/>
      <c r="W153" s="16"/>
      <c r="X153" s="16"/>
      <c r="Y153" s="16"/>
    </row>
    <row r="154" customFormat="false" ht="12" hidden="false" customHeight="true" outlineLevel="0" collapsed="false">
      <c r="B154" s="98" t="str">
        <f aca="false">IF( ISBLANK('03.Muestra'!$C29),"",'03.Muestra'!$C29)</f>
        <v/>
      </c>
      <c r="C154" s="98" t="str">
        <f aca="false">IF( ISBLANK('03.Muestra'!$E29),"",'03.Muestra'!$E29)</f>
        <v/>
      </c>
      <c r="D154" s="99" t="str">
        <f aca="false">IF(AND(B154&lt;&gt;"",C154&lt;&gt;""),"N/T","")</f>
        <v/>
      </c>
      <c r="E154" s="73" t="str">
        <f aca="false">IF(D154&lt;&gt;"",IF(AND(B154&lt;&gt;"",C154&lt;&gt;""),"","ERR"),"")</f>
        <v/>
      </c>
      <c r="F154" s="16"/>
      <c r="G154" s="16"/>
      <c r="H154" s="16"/>
      <c r="I154" s="16"/>
      <c r="J154" s="16"/>
      <c r="K154" s="16"/>
      <c r="L154" s="16"/>
      <c r="M154" s="0"/>
      <c r="N154" s="0"/>
      <c r="O154" s="0"/>
      <c r="P154" s="0"/>
      <c r="Q154" s="16"/>
      <c r="R154" s="16"/>
      <c r="S154" s="16"/>
      <c r="T154" s="16"/>
      <c r="U154" s="16"/>
      <c r="V154" s="16"/>
      <c r="W154" s="16"/>
      <c r="X154" s="16"/>
      <c r="Y154" s="16"/>
    </row>
    <row r="155" customFormat="false" ht="12" hidden="false" customHeight="true" outlineLevel="0" collapsed="false">
      <c r="B155" s="98" t="str">
        <f aca="false">IF( ISBLANK('03.Muestra'!$C30),"",'03.Muestra'!$C30)</f>
        <v/>
      </c>
      <c r="C155" s="98" t="str">
        <f aca="false">IF( ISBLANK('03.Muestra'!$E30),"",'03.Muestra'!$E30)</f>
        <v/>
      </c>
      <c r="D155" s="99" t="str">
        <f aca="false">IF(AND(B155&lt;&gt;"",C155&lt;&gt;""),"N/T","")</f>
        <v/>
      </c>
      <c r="E155" s="73" t="str">
        <f aca="false">IF(D155&lt;&gt;"",IF(AND(B155&lt;&gt;"",C155&lt;&gt;""),"","ERR"),"")</f>
        <v/>
      </c>
      <c r="F155" s="16"/>
      <c r="G155" s="16"/>
      <c r="H155" s="16"/>
      <c r="I155" s="16"/>
      <c r="J155" s="16"/>
      <c r="K155" s="16"/>
      <c r="L155" s="16"/>
      <c r="M155" s="0"/>
      <c r="N155" s="0"/>
      <c r="O155" s="0"/>
      <c r="P155" s="0"/>
      <c r="Q155" s="16"/>
      <c r="R155" s="16"/>
      <c r="S155" s="16"/>
      <c r="T155" s="16"/>
      <c r="U155" s="16"/>
      <c r="V155" s="16"/>
      <c r="W155" s="16"/>
      <c r="X155" s="16"/>
      <c r="Y155" s="16"/>
    </row>
    <row r="156" customFormat="false" ht="12" hidden="false" customHeight="true" outlineLevel="0" collapsed="false">
      <c r="B156" s="98" t="str">
        <f aca="false">IF( ISBLANK('03.Muestra'!$C31),"",'03.Muestra'!$C31)</f>
        <v/>
      </c>
      <c r="C156" s="98" t="str">
        <f aca="false">IF( ISBLANK('03.Muestra'!$E31),"",'03.Muestra'!$E31)</f>
        <v/>
      </c>
      <c r="D156" s="99" t="str">
        <f aca="false">IF(AND(B156&lt;&gt;"",C156&lt;&gt;""),"N/T","")</f>
        <v/>
      </c>
      <c r="E156" s="73" t="str">
        <f aca="false">IF(D156&lt;&gt;"",IF(AND(B156&lt;&gt;"",C156&lt;&gt;""),"","ERR"),"")</f>
        <v/>
      </c>
      <c r="F156" s="16"/>
      <c r="G156" s="16"/>
      <c r="H156" s="16"/>
      <c r="I156" s="16"/>
      <c r="J156" s="16"/>
      <c r="K156" s="16"/>
      <c r="L156" s="16"/>
      <c r="M156" s="16"/>
      <c r="N156" s="16"/>
      <c r="O156" s="16"/>
      <c r="P156" s="16"/>
      <c r="Q156" s="16"/>
      <c r="R156" s="16"/>
      <c r="S156" s="16"/>
      <c r="T156" s="16"/>
      <c r="U156" s="16"/>
      <c r="V156" s="16"/>
      <c r="W156" s="16"/>
      <c r="X156" s="16"/>
      <c r="Y156" s="16"/>
    </row>
    <row r="157" customFormat="false" ht="12" hidden="false" customHeight="true" outlineLevel="0" collapsed="false">
      <c r="B157" s="98" t="str">
        <f aca="false">IF( ISBLANK('03.Muestra'!$C32),"",'03.Muestra'!$C32)</f>
        <v/>
      </c>
      <c r="C157" s="98" t="str">
        <f aca="false">IF( ISBLANK('03.Muestra'!$E32),"",'03.Muestra'!$E32)</f>
        <v/>
      </c>
      <c r="D157" s="99" t="str">
        <f aca="false">IF(AND(B157&lt;&gt;"",C157&lt;&gt;""),"N/T","")</f>
        <v/>
      </c>
      <c r="E157" s="73" t="str">
        <f aca="false">IF(D157&lt;&gt;"",IF(AND(B157&lt;&gt;"",C157&lt;&gt;""),"","ERR"),"")</f>
        <v/>
      </c>
      <c r="F157" s="16"/>
      <c r="G157" s="16"/>
      <c r="H157" s="16"/>
      <c r="I157" s="16"/>
      <c r="J157" s="16"/>
      <c r="K157" s="16"/>
      <c r="L157" s="16"/>
      <c r="M157" s="16"/>
      <c r="N157" s="16"/>
      <c r="O157" s="16"/>
      <c r="P157" s="16"/>
      <c r="Q157" s="16"/>
      <c r="R157" s="16"/>
      <c r="S157" s="16"/>
      <c r="T157" s="16"/>
      <c r="U157" s="16"/>
      <c r="V157" s="16"/>
      <c r="W157" s="16"/>
      <c r="X157" s="16"/>
      <c r="Y157" s="16"/>
    </row>
    <row r="158" customFormat="false" ht="12" hidden="false" customHeight="true" outlineLevel="0" collapsed="false">
      <c r="B158" s="98" t="str">
        <f aca="false">IF( ISBLANK('03.Muestra'!$C33),"",'03.Muestra'!$C33)</f>
        <v/>
      </c>
      <c r="C158" s="98" t="str">
        <f aca="false">IF( ISBLANK('03.Muestra'!$E33),"",'03.Muestra'!$E33)</f>
        <v/>
      </c>
      <c r="D158" s="99" t="str">
        <f aca="false">IF(AND(B158&lt;&gt;"",C158&lt;&gt;""),"N/T","")</f>
        <v/>
      </c>
      <c r="E158" s="73" t="str">
        <f aca="false">IF(D158&lt;&gt;"",IF(AND(B158&lt;&gt;"",C158&lt;&gt;""),"","ERR"),"")</f>
        <v/>
      </c>
      <c r="F158" s="16"/>
      <c r="G158" s="16"/>
      <c r="H158" s="16"/>
      <c r="I158" s="16"/>
      <c r="J158" s="16"/>
      <c r="K158" s="16"/>
      <c r="L158" s="16"/>
      <c r="M158" s="16"/>
      <c r="N158" s="16"/>
      <c r="O158" s="16"/>
      <c r="P158" s="16"/>
      <c r="Q158" s="16"/>
      <c r="R158" s="16"/>
      <c r="S158" s="16"/>
      <c r="T158" s="16"/>
      <c r="U158" s="16"/>
      <c r="V158" s="16"/>
      <c r="W158" s="16"/>
      <c r="X158" s="16"/>
      <c r="Y158" s="16"/>
    </row>
    <row r="159" customFormat="false" ht="12" hidden="false" customHeight="true" outlineLevel="0" collapsed="false">
      <c r="B159" s="98" t="str">
        <f aca="false">IF( ISBLANK('03.Muestra'!$C34),"",'03.Muestra'!$C34)</f>
        <v/>
      </c>
      <c r="C159" s="98" t="str">
        <f aca="false">IF( ISBLANK('03.Muestra'!$E34),"",'03.Muestra'!$E34)</f>
        <v/>
      </c>
      <c r="D159" s="99" t="str">
        <f aca="false">IF(AND(B159&lt;&gt;"",C159&lt;&gt;""),"N/T","")</f>
        <v/>
      </c>
      <c r="E159" s="73" t="str">
        <f aca="false">IF(D159&lt;&gt;"",IF(AND(B159&lt;&gt;"",C159&lt;&gt;""),"","ERR"),"")</f>
        <v/>
      </c>
      <c r="F159" s="16"/>
      <c r="G159" s="16"/>
      <c r="H159" s="16"/>
      <c r="I159" s="16"/>
      <c r="J159" s="16"/>
      <c r="K159" s="16"/>
      <c r="L159" s="16"/>
      <c r="M159" s="16"/>
      <c r="N159" s="16"/>
      <c r="O159" s="16"/>
      <c r="P159" s="16"/>
      <c r="Q159" s="16"/>
      <c r="R159" s="16"/>
      <c r="S159" s="16"/>
      <c r="T159" s="16"/>
      <c r="U159" s="16"/>
      <c r="V159" s="16"/>
      <c r="W159" s="16"/>
      <c r="X159" s="16"/>
      <c r="Y159" s="16"/>
    </row>
    <row r="160" customFormat="false" ht="12" hidden="false" customHeight="true" outlineLevel="0" collapsed="false">
      <c r="B160" s="98" t="str">
        <f aca="false">IF( ISBLANK('03.Muestra'!$C35),"",'03.Muestra'!$C35)</f>
        <v/>
      </c>
      <c r="C160" s="98" t="str">
        <f aca="false">IF( ISBLANK('03.Muestra'!$E35),"",'03.Muestra'!$E35)</f>
        <v/>
      </c>
      <c r="D160" s="99" t="str">
        <f aca="false">IF(AND(B160&lt;&gt;"",C160&lt;&gt;""),"N/T","")</f>
        <v/>
      </c>
      <c r="E160" s="73" t="str">
        <f aca="false">IF(D160&lt;&gt;"",IF(AND(B160&lt;&gt;"",C160&lt;&gt;""),"","ERR"),"")</f>
        <v/>
      </c>
      <c r="F160" s="0"/>
      <c r="G160" s="16"/>
      <c r="H160" s="16"/>
      <c r="I160" s="16"/>
      <c r="J160" s="16"/>
      <c r="K160" s="16"/>
      <c r="L160" s="16"/>
      <c r="M160" s="16"/>
      <c r="N160" s="16"/>
      <c r="O160" s="16"/>
      <c r="P160" s="16"/>
      <c r="Q160" s="16"/>
      <c r="R160" s="16"/>
      <c r="S160" s="16"/>
      <c r="T160" s="16"/>
      <c r="U160" s="16"/>
      <c r="V160" s="16"/>
      <c r="W160" s="16"/>
      <c r="X160" s="16"/>
      <c r="Y160" s="16"/>
    </row>
    <row r="161" customFormat="false" ht="12" hidden="false" customHeight="true" outlineLevel="0" collapsed="false">
      <c r="B161" s="98" t="str">
        <f aca="false">IF( ISBLANK('03.Muestra'!$C36),"",'03.Muestra'!$C36)</f>
        <v/>
      </c>
      <c r="C161" s="98" t="str">
        <f aca="false">IF( ISBLANK('03.Muestra'!$E36),"",'03.Muestra'!$E36)</f>
        <v/>
      </c>
      <c r="D161" s="99" t="str">
        <f aca="false">IF(AND(B161&lt;&gt;"",C161&lt;&gt;""),"N/T","")</f>
        <v/>
      </c>
      <c r="E161" s="73" t="str">
        <f aca="false">IF(D161&lt;&gt;"",IF(AND(B161&lt;&gt;"",C161&lt;&gt;""),"","ERR"),"")</f>
        <v/>
      </c>
      <c r="F161" s="111"/>
      <c r="G161" s="16"/>
      <c r="H161" s="16"/>
      <c r="I161" s="16"/>
      <c r="J161" s="16"/>
      <c r="K161" s="16"/>
      <c r="L161" s="16"/>
      <c r="M161" s="16"/>
      <c r="N161" s="16"/>
      <c r="O161" s="16"/>
      <c r="P161" s="16"/>
      <c r="Q161" s="16"/>
      <c r="R161" s="16"/>
      <c r="S161" s="16"/>
      <c r="T161" s="16"/>
      <c r="U161" s="16"/>
      <c r="V161" s="16"/>
      <c r="W161" s="16"/>
      <c r="X161" s="16"/>
      <c r="Y161" s="16"/>
    </row>
    <row r="162" customFormat="false" ht="12" hidden="false" customHeight="true" outlineLevel="0" collapsed="false">
      <c r="B162" s="98" t="str">
        <f aca="false">IF( ISBLANK('03.Muestra'!$C37),"",'03.Muestra'!$C37)</f>
        <v/>
      </c>
      <c r="C162" s="98" t="str">
        <f aca="false">IF( ISBLANK('03.Muestra'!$E37),"",'03.Muestra'!$E37)</f>
        <v/>
      </c>
      <c r="D162" s="99" t="str">
        <f aca="false">IF(AND(B162&lt;&gt;"",C162&lt;&gt;""),"N/T","")</f>
        <v/>
      </c>
      <c r="E162" s="73" t="str">
        <f aca="false">IF(D162&lt;&gt;"",IF(AND(B162&lt;&gt;"",C162&lt;&gt;""),"","ERR"),"")</f>
        <v/>
      </c>
      <c r="F162" s="111"/>
      <c r="G162" s="16"/>
      <c r="H162" s="16"/>
      <c r="I162" s="16"/>
      <c r="J162" s="16"/>
      <c r="K162" s="16"/>
      <c r="L162" s="16"/>
      <c r="M162" s="16"/>
      <c r="N162" s="16"/>
      <c r="O162" s="16"/>
      <c r="P162" s="16"/>
      <c r="Q162" s="16"/>
      <c r="R162" s="16"/>
      <c r="S162" s="16"/>
      <c r="T162" s="16"/>
      <c r="U162" s="16"/>
      <c r="V162" s="16"/>
      <c r="W162" s="16"/>
      <c r="X162" s="16"/>
      <c r="Y162" s="16"/>
    </row>
    <row r="163" customFormat="false" ht="12" hidden="false" customHeight="true" outlineLevel="0" collapsed="false">
      <c r="B163" s="98" t="str">
        <f aca="false">IF( ISBLANK('03.Muestra'!$C38),"",'03.Muestra'!$C38)</f>
        <v/>
      </c>
      <c r="C163" s="98" t="str">
        <f aca="false">IF( ISBLANK('03.Muestra'!$E38),"",'03.Muestra'!$E38)</f>
        <v/>
      </c>
      <c r="D163" s="99" t="str">
        <f aca="false">IF(AND(B163&lt;&gt;"",C163&lt;&gt;""),"N/T","")</f>
        <v/>
      </c>
      <c r="E163" s="73" t="str">
        <f aca="false">IF(D163&lt;&gt;"",IF(AND(B163&lt;&gt;"",C163&lt;&gt;""),"","ERR"),"")</f>
        <v/>
      </c>
      <c r="F163" s="111"/>
      <c r="G163" s="16"/>
      <c r="H163" s="16"/>
      <c r="I163" s="16"/>
      <c r="J163" s="16"/>
      <c r="K163" s="16"/>
      <c r="L163" s="16"/>
      <c r="M163" s="16"/>
      <c r="N163" s="16"/>
      <c r="O163" s="16"/>
      <c r="P163" s="16"/>
      <c r="Q163" s="16"/>
      <c r="R163" s="16"/>
      <c r="S163" s="16"/>
      <c r="T163" s="16"/>
      <c r="U163" s="16"/>
      <c r="V163" s="16"/>
      <c r="W163" s="16"/>
      <c r="X163" s="16"/>
      <c r="Y163" s="16"/>
    </row>
    <row r="164" customFormat="false" ht="12" hidden="false" customHeight="true" outlineLevel="0" collapsed="false">
      <c r="B164" s="98" t="str">
        <f aca="false">IF( ISBLANK('03.Muestra'!$C39),"",'03.Muestra'!$C39)</f>
        <v/>
      </c>
      <c r="C164" s="98" t="str">
        <f aca="false">IF( ISBLANK('03.Muestra'!$E39),"",'03.Muestra'!$E39)</f>
        <v/>
      </c>
      <c r="D164" s="99" t="str">
        <f aca="false">IF(AND(B164&lt;&gt;"",C164&lt;&gt;""),"N/T","")</f>
        <v/>
      </c>
      <c r="E164" s="73" t="str">
        <f aca="false">IF(D164&lt;&gt;"",IF(AND(B164&lt;&gt;"",C164&lt;&gt;""),"","ERR"),"")</f>
        <v/>
      </c>
      <c r="F164" s="111"/>
      <c r="G164" s="16"/>
      <c r="H164" s="16"/>
      <c r="I164" s="16"/>
      <c r="J164" s="16"/>
      <c r="K164" s="16"/>
      <c r="L164" s="16"/>
      <c r="M164" s="16"/>
      <c r="N164" s="16"/>
      <c r="O164" s="16"/>
      <c r="P164" s="16"/>
      <c r="Q164" s="16"/>
      <c r="R164" s="16"/>
      <c r="S164" s="16"/>
      <c r="T164" s="16"/>
      <c r="U164" s="16"/>
      <c r="V164" s="16"/>
      <c r="W164" s="16"/>
      <c r="X164" s="16"/>
      <c r="Y164" s="16"/>
    </row>
    <row r="165" customFormat="false" ht="12" hidden="false" customHeight="true" outlineLevel="0" collapsed="false">
      <c r="B165" s="98" t="str">
        <f aca="false">IF( ISBLANK('03.Muestra'!$C40),"",'03.Muestra'!$C40)</f>
        <v/>
      </c>
      <c r="C165" s="98" t="str">
        <f aca="false">IF( ISBLANK('03.Muestra'!$E40),"",'03.Muestra'!$E40)</f>
        <v/>
      </c>
      <c r="D165" s="99" t="str">
        <f aca="false">IF(AND(B165&lt;&gt;"",C165&lt;&gt;""),"N/T","")</f>
        <v/>
      </c>
      <c r="E165" s="73" t="str">
        <f aca="false">IF(D165&lt;&gt;"",IF(AND(B165&lt;&gt;"",C165&lt;&gt;""),"","ERR"),"")</f>
        <v/>
      </c>
      <c r="F165" s="111"/>
      <c r="G165" s="16"/>
      <c r="H165" s="16"/>
      <c r="I165" s="16"/>
      <c r="J165" s="16"/>
      <c r="K165" s="16"/>
      <c r="L165" s="16"/>
      <c r="M165" s="16"/>
      <c r="N165" s="16"/>
      <c r="O165" s="16"/>
      <c r="P165" s="16"/>
      <c r="Q165" s="16"/>
      <c r="R165" s="16"/>
      <c r="S165" s="16"/>
      <c r="T165" s="16"/>
      <c r="U165" s="16"/>
      <c r="V165" s="16"/>
      <c r="W165" s="16"/>
      <c r="X165" s="16"/>
      <c r="Y165" s="16"/>
    </row>
    <row r="166" customFormat="false" ht="12" hidden="false" customHeight="true" outlineLevel="0" collapsed="false">
      <c r="B166" s="98" t="str">
        <f aca="false">IF( ISBLANK('03.Muestra'!$C41),"",'03.Muestra'!$C41)</f>
        <v/>
      </c>
      <c r="C166" s="98" t="str">
        <f aca="false">IF( ISBLANK('03.Muestra'!$E41),"",'03.Muestra'!$E41)</f>
        <v/>
      </c>
      <c r="D166" s="99" t="str">
        <f aca="false">IF(AND(B166&lt;&gt;"",C166&lt;&gt;""),"N/T","")</f>
        <v/>
      </c>
      <c r="E166" s="73" t="str">
        <f aca="false">IF(D166&lt;&gt;"",IF(AND(B166&lt;&gt;"",C166&lt;&gt;""),"","ERR"),"")</f>
        <v/>
      </c>
      <c r="F166" s="111"/>
      <c r="G166" s="16"/>
      <c r="H166" s="16"/>
      <c r="I166" s="16"/>
      <c r="J166" s="16"/>
      <c r="K166" s="16"/>
      <c r="L166" s="16"/>
      <c r="M166" s="16"/>
      <c r="N166" s="16"/>
      <c r="O166" s="16"/>
      <c r="P166" s="16"/>
      <c r="Q166" s="16"/>
      <c r="R166" s="16"/>
      <c r="S166" s="16"/>
      <c r="T166" s="16"/>
      <c r="U166" s="16"/>
      <c r="V166" s="16"/>
      <c r="W166" s="16"/>
      <c r="X166" s="16"/>
      <c r="Y166" s="16"/>
    </row>
    <row r="167" customFormat="false" ht="12" hidden="false" customHeight="true" outlineLevel="0" collapsed="false">
      <c r="B167" s="98" t="str">
        <f aca="false">IF( ISBLANK('03.Muestra'!$C42),"",'03.Muestra'!$C42)</f>
        <v/>
      </c>
      <c r="C167" s="98" t="str">
        <f aca="false">IF( ISBLANK('03.Muestra'!$E42),"",'03.Muestra'!$E42)</f>
        <v/>
      </c>
      <c r="D167" s="99" t="str">
        <f aca="false">IF(AND(B167&lt;&gt;"",C167&lt;&gt;""),"N/T","")</f>
        <v/>
      </c>
      <c r="E167" s="73" t="str">
        <f aca="false">IF(D167&lt;&gt;"",IF(AND(B167&lt;&gt;"",C167&lt;&gt;""),"","ERR"),"")</f>
        <v/>
      </c>
      <c r="F167" s="16"/>
      <c r="G167" s="16"/>
      <c r="H167" s="16"/>
      <c r="I167" s="16"/>
      <c r="J167" s="16"/>
      <c r="K167" s="16"/>
      <c r="L167" s="16"/>
      <c r="M167" s="16"/>
      <c r="N167" s="16"/>
      <c r="O167" s="16"/>
      <c r="P167" s="16"/>
      <c r="Q167" s="16"/>
      <c r="R167" s="16"/>
      <c r="S167" s="16"/>
      <c r="T167" s="16"/>
      <c r="U167" s="16"/>
      <c r="V167" s="16"/>
      <c r="W167" s="16"/>
      <c r="X167" s="16"/>
      <c r="Y167" s="16"/>
    </row>
    <row r="168" customFormat="false" ht="12" hidden="false" customHeight="true" outlineLevel="0" collapsed="false">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customFormat="false" ht="12" hidden="false" customHeight="true" outlineLevel="0" collapsed="false">
      <c r="B169" s="16"/>
      <c r="C169" s="16"/>
      <c r="D169" s="73"/>
      <c r="E169" s="94"/>
      <c r="F169" s="16"/>
      <c r="G169" s="16"/>
      <c r="H169" s="16"/>
      <c r="I169" s="16"/>
      <c r="J169" s="16"/>
      <c r="K169" s="16"/>
      <c r="L169" s="16"/>
      <c r="M169" s="16"/>
      <c r="N169" s="16"/>
      <c r="O169" s="16"/>
      <c r="P169" s="16"/>
      <c r="Q169" s="16"/>
      <c r="R169" s="16"/>
      <c r="S169" s="16"/>
      <c r="T169" s="16"/>
      <c r="U169" s="16"/>
      <c r="V169" s="16"/>
      <c r="W169" s="16"/>
      <c r="X169" s="16"/>
      <c r="Y169" s="16"/>
    </row>
    <row r="170" customFormat="false" ht="32.25" hidden="false" customHeight="true" outlineLevel="0" collapsed="false">
      <c r="B170" s="120" t="s">
        <v>140</v>
      </c>
      <c r="C170" s="96" t="s">
        <v>198</v>
      </c>
      <c r="D170" s="97" t="s">
        <v>147</v>
      </c>
      <c r="E170" s="110"/>
      <c r="F170" s="0"/>
      <c r="G170" s="0"/>
      <c r="H170" s="0"/>
      <c r="I170" s="0"/>
      <c r="J170" s="0"/>
      <c r="K170" s="16"/>
      <c r="L170" s="16"/>
      <c r="M170" s="16"/>
      <c r="N170" s="16"/>
      <c r="O170" s="16"/>
      <c r="P170" s="16"/>
      <c r="Q170" s="16"/>
      <c r="R170" s="16"/>
      <c r="S170" s="16"/>
      <c r="T170" s="16"/>
      <c r="U170" s="16"/>
      <c r="V170" s="16"/>
      <c r="W170" s="16"/>
      <c r="X170" s="16"/>
      <c r="Y170" s="16"/>
    </row>
    <row r="171" customFormat="false" ht="12" hidden="false" customHeight="true" outlineLevel="0" collapsed="false">
      <c r="B171" s="98" t="str">
        <f aca="false">IF( ISBLANK('03.Muestra'!$C8),"",'03.Muestra'!$C8)</f>
        <v>Servicio Canario de Salud</v>
      </c>
      <c r="C171" s="98" t="str">
        <f aca="false">IF( ISBLANK('03.Muestra'!$E8),"",'03.Muestra'!$E8)</f>
        <v>https://www3.gobiernodecanarias.org/sanidad/scs/</v>
      </c>
      <c r="D171" s="99" t="s">
        <v>138</v>
      </c>
      <c r="E171" s="73" t="str">
        <f aca="false">IF(D171&lt;&gt;"",IF(AND(B171&lt;&gt;"",C171&lt;&gt;""),"","ERR"),"")</f>
        <v/>
      </c>
      <c r="F171" s="100" t="str">
        <f aca="false" t="array" ref="F171:J171">TRANSPOSE('DATA - Oculta'!$U$9:$U$13)</f>
        <v>N/T</v>
      </c>
      <c r="G171" s="101" t="str">
        <v>N/D</v>
      </c>
      <c r="H171" s="102" t="str">
        <v>N/A</v>
      </c>
      <c r="I171" s="103" t="str">
        <v>Falla</v>
      </c>
      <c r="J171" s="104" t="str">
        <v>Pasa</v>
      </c>
      <c r="K171" s="105" t="s">
        <v>145</v>
      </c>
      <c r="L171" s="16"/>
      <c r="M171" s="16"/>
      <c r="N171" s="16"/>
      <c r="O171" s="16"/>
      <c r="P171" s="16"/>
      <c r="Q171" s="16"/>
      <c r="R171" s="16"/>
      <c r="S171" s="16"/>
      <c r="T171" s="16"/>
      <c r="U171" s="16"/>
      <c r="V171" s="16"/>
      <c r="W171" s="16"/>
      <c r="X171" s="16"/>
      <c r="Y171" s="16"/>
    </row>
    <row r="172" customFormat="false" ht="12" hidden="false" customHeight="true" outlineLevel="0" collapsed="false">
      <c r="B172" s="98" t="str">
        <f aca="false">IF( ISBLANK('03.Muestra'!$C9),"",'03.Muestra'!$C9)</f>
        <v>Profesionales</v>
      </c>
      <c r="C172" s="98" t="str">
        <f aca="false">IF( ISBLANK('03.Muestra'!$E9),"",'03.Muestra'!$E9)</f>
        <v>https://www3.gobiernodecanarias.org/sanidad/scs/tematica.jsp?idCarpeta=381a58ec-a15a-11e9-a502-d7333c007c29</v>
      </c>
      <c r="D172" s="99" t="s">
        <v>138</v>
      </c>
      <c r="E172" s="73" t="str">
        <f aca="false">IF(D172&lt;&gt;"",IF(AND(B172&lt;&gt;"",C172&lt;&gt;""),"","ERR"),"")</f>
        <v/>
      </c>
      <c r="F172" s="106" t="n">
        <f aca="true">COUNTIF($D171:INDIRECT("$D" &amp;  SUM(ROW()-1,'03.Muestra'!$D$45)-1),F171)</f>
        <v>0</v>
      </c>
      <c r="G172" s="106" t="n">
        <f aca="true">COUNTIF($D171:INDIRECT("$D" &amp;  SUM(ROW()-1,'03.Muestra'!$D$45)-1),G171)</f>
        <v>0</v>
      </c>
      <c r="H172" s="106" t="n">
        <f aca="true">COUNTIF($D171:INDIRECT("$D" &amp;  SUM(ROW()-1,'03.Muestra'!$D$45)-1),H171)</f>
        <v>0</v>
      </c>
      <c r="I172" s="106" t="n">
        <f aca="true">COUNTIF($D171:INDIRECT("$D" &amp;  SUM(ROW()-1,'03.Muestra'!$D$45)-1),I171)</f>
        <v>0</v>
      </c>
      <c r="J172" s="106" t="n">
        <f aca="true">COUNTIF($D171:INDIRECT("$D" &amp;  SUM(ROW()-1,'03.Muestra'!$D$45)-1),J171)</f>
        <v>10</v>
      </c>
      <c r="K172" s="106" t="n">
        <f aca="true">IF('03.Muestra'!$D$45=0,0,COUNTBLANK($D171:INDIRECT("$D" &amp;  SUM(ROW()-1,'03.Muestra'!$D$45)-1)))</f>
        <v>0</v>
      </c>
      <c r="L172" s="16"/>
      <c r="M172" s="16"/>
      <c r="N172" s="16"/>
      <c r="O172" s="16"/>
      <c r="P172" s="16"/>
      <c r="Q172" s="16"/>
      <c r="R172" s="16"/>
      <c r="S172" s="16"/>
      <c r="T172" s="16"/>
      <c r="U172" s="16"/>
      <c r="V172" s="16"/>
      <c r="W172" s="16"/>
      <c r="X172" s="16"/>
      <c r="Y172" s="16"/>
    </row>
    <row r="173" customFormat="false" ht="12" hidden="false" customHeight="true" outlineLevel="0" collapsed="false">
      <c r="B173" s="98" t="str">
        <f aca="false">IF( ISBLANK('03.Muestra'!$C10),"",'03.Muestra'!$C10)</f>
        <v>Vacunación frente Covid-19</v>
      </c>
      <c r="C173" s="98" t="str">
        <f aca="false">IF( ISBLANK('03.Muestra'!$E10),"",'03.Muestra'!$E10)</f>
        <v>https://www3.gobiernodecanarias.org/sanidad/scs/contenidoGenerico.jsp?idDocument=c6332147-5728-11eb-8a2c-c902a217e6a5&amp;idCarpeta=e01092c2-7d66-11ea-871d-cb574c2473a4</v>
      </c>
      <c r="D173" s="99" t="s">
        <v>138</v>
      </c>
      <c r="E173" s="73" t="str">
        <f aca="false">IF(D173&lt;&gt;"",IF(AND(B173&lt;&gt;"",C173&lt;&gt;""),"","ERR"),"")</f>
        <v/>
      </c>
      <c r="F173" s="0"/>
      <c r="G173" s="16"/>
      <c r="H173" s="16"/>
      <c r="I173" s="16"/>
      <c r="J173" s="16"/>
      <c r="K173" s="16"/>
      <c r="L173" s="16"/>
      <c r="M173" s="16"/>
      <c r="N173" s="16"/>
      <c r="O173" s="16"/>
      <c r="P173" s="16"/>
      <c r="Q173" s="16"/>
      <c r="R173" s="16"/>
      <c r="S173" s="16"/>
      <c r="T173" s="16"/>
      <c r="U173" s="16"/>
      <c r="V173" s="16"/>
      <c r="W173" s="16"/>
      <c r="X173" s="16"/>
      <c r="Y173" s="16"/>
    </row>
    <row r="174" customFormat="false" ht="12" hidden="false" customHeight="true" outlineLevel="0" collapsed="false">
      <c r="B174" s="98" t="str">
        <f aca="false">IF( ISBLANK('03.Muestra'!$C11),"",'03.Muestra'!$C11)</f>
        <v>SCS-Registro de centros</v>
      </c>
      <c r="C174" s="98" t="str">
        <f aca="false">IF( ISBLANK('03.Muestra'!$E11),"",'03.Muestra'!$E11)</f>
        <v>https://www3.gobiernodecanarias.org/sanidad/scs/RegistroCentros/DoLoad</v>
      </c>
      <c r="D174" s="99" t="s">
        <v>138</v>
      </c>
      <c r="E174" s="73" t="str">
        <f aca="false">IF(D174&lt;&gt;"",IF(AND(B174&lt;&gt;"",C174&lt;&gt;""),"","ERR"),"")</f>
        <v/>
      </c>
      <c r="F174" s="0"/>
      <c r="G174" s="16"/>
      <c r="H174" s="16"/>
      <c r="I174" s="16"/>
      <c r="J174" s="16"/>
      <c r="K174" s="16"/>
      <c r="L174" s="16"/>
      <c r="M174" s="16"/>
      <c r="N174" s="16"/>
      <c r="O174" s="16"/>
      <c r="P174" s="16"/>
      <c r="Q174" s="16"/>
      <c r="R174" s="16"/>
      <c r="S174" s="16"/>
      <c r="T174" s="16"/>
      <c r="U174" s="16"/>
      <c r="V174" s="16"/>
      <c r="W174" s="16"/>
      <c r="X174" s="16"/>
      <c r="Y174" s="16"/>
    </row>
    <row r="175" customFormat="false" ht="12" hidden="false" customHeight="true" outlineLevel="0" collapsed="false">
      <c r="B175" s="98" t="str">
        <f aca="false">IF( ISBLANK('03.Muestra'!$C12),"",'03.Muestra'!$C12)</f>
        <v>MiAutoTestCovid</v>
      </c>
      <c r="C175" s="98" t="str">
        <f aca="false">IF( ISBLANK('03.Muestra'!$E12),"",'03.Muestra'!$E12)</f>
        <v>https://www3.gobiernodecanarias.org/sanidad/scs/Miautotestcovid/</v>
      </c>
      <c r="D175" s="99" t="s">
        <v>138</v>
      </c>
      <c r="E175" s="73" t="str">
        <f aca="false">IF(D175&lt;&gt;"",IF(AND(B175&lt;&gt;"",C175&lt;&gt;""),"","ERR"),"")</f>
        <v/>
      </c>
      <c r="F175" s="0"/>
      <c r="G175" s="16"/>
      <c r="H175" s="16"/>
      <c r="I175" s="16"/>
      <c r="J175" s="16"/>
      <c r="K175" s="16"/>
      <c r="L175" s="16"/>
      <c r="M175" s="16"/>
      <c r="N175" s="16"/>
      <c r="O175" s="16"/>
      <c r="P175" s="16"/>
      <c r="Q175" s="16"/>
      <c r="R175" s="16"/>
      <c r="S175" s="16"/>
      <c r="T175" s="16"/>
      <c r="U175" s="16"/>
      <c r="V175" s="16"/>
      <c r="W175" s="16"/>
      <c r="X175" s="16"/>
      <c r="Y175" s="16"/>
    </row>
    <row r="176" customFormat="false" ht="12" hidden="false" customHeight="true" outlineLevel="0" collapsed="false">
      <c r="B176" s="98" t="str">
        <f aca="false">IF( ISBLANK('03.Muestra'!$C13),"",'03.Muestra'!$C13)</f>
        <v>Informes epidemiológicos</v>
      </c>
      <c r="C176" s="98" t="str">
        <f aca="false">IF( ISBLANK('03.Muestra'!$E13),"",'03.Muestra'!$E13)</f>
        <v>https://www3.gobiernodecanarias.org/sanidad/scs/contenidoGenerico.jsp?idDocument=83670f95-f738-11ea-8b38-0997195c2925&amp;idCarpeta=e01092c2-7d66-11ea-871d-cb574c2473a4</v>
      </c>
      <c r="D176" s="99" t="s">
        <v>138</v>
      </c>
      <c r="E176" s="73" t="str">
        <f aca="false">IF(D176&lt;&gt;"",IF(AND(B176&lt;&gt;"",C176&lt;&gt;""),"","ERR"),"")</f>
        <v/>
      </c>
      <c r="F176" s="0"/>
      <c r="G176" s="16"/>
      <c r="H176" s="16"/>
      <c r="I176" s="16"/>
      <c r="J176" s="16"/>
      <c r="K176" s="16"/>
      <c r="L176" s="16"/>
      <c r="M176" s="16"/>
      <c r="N176" s="16"/>
      <c r="O176" s="16"/>
      <c r="P176" s="16"/>
      <c r="Q176" s="16"/>
      <c r="R176" s="16"/>
      <c r="S176" s="16"/>
      <c r="T176" s="16"/>
      <c r="U176" s="16"/>
      <c r="V176" s="16"/>
      <c r="W176" s="16"/>
      <c r="X176" s="16"/>
      <c r="Y176" s="16"/>
    </row>
    <row r="177" customFormat="false" ht="12" hidden="false" customHeight="true" outlineLevel="0" collapsed="false">
      <c r="B177" s="98" t="str">
        <f aca="false">IF( ISBLANK('03.Muestra'!$C14),"",'03.Muestra'!$C14)</f>
        <v>Mapa Sanitario</v>
      </c>
      <c r="C177" s="98" t="str">
        <f aca="false">IF( ISBLANK('03.Muestra'!$E14),"",'03.Muestra'!$E14)</f>
        <v>https://www3.gobiernodecanarias.org/sanidad/scs/mapa.jsp?idDocument=f1272534-b1e0-11e0-8086-e35e241032d3&amp;idCarpeta=75cf3520-ab2b-11dd-970d-d73a0633ac17</v>
      </c>
      <c r="D177" s="99" t="s">
        <v>138</v>
      </c>
      <c r="E177" s="73" t="str">
        <f aca="false">IF(D177&lt;&gt;"",IF(AND(B177&lt;&gt;"",C177&lt;&gt;""),"","ERR"),"")</f>
        <v/>
      </c>
      <c r="F177" s="16"/>
      <c r="G177" s="16"/>
      <c r="H177" s="16"/>
      <c r="I177" s="16"/>
      <c r="J177" s="16"/>
      <c r="K177" s="16"/>
      <c r="L177" s="16"/>
      <c r="M177" s="16"/>
      <c r="N177" s="16"/>
      <c r="O177" s="16"/>
      <c r="P177" s="16"/>
      <c r="Q177" s="16"/>
      <c r="R177" s="16"/>
      <c r="S177" s="16"/>
      <c r="T177" s="16"/>
      <c r="U177" s="16"/>
      <c r="V177" s="16"/>
      <c r="W177" s="16"/>
      <c r="X177" s="16"/>
      <c r="Y177" s="16"/>
    </row>
    <row r="178" customFormat="false" ht="12" hidden="false" customHeight="true" outlineLevel="0" collapsed="false">
      <c r="B178" s="98" t="str">
        <f aca="false">IF( ISBLANK('03.Muestra'!$C15),"",'03.Muestra'!$C15)</f>
        <v>gaptfformacion</v>
      </c>
      <c r="C178" s="98" t="str">
        <f aca="false">IF( ISBLANK('03.Muestra'!$E15),"",'03.Muestra'!$E15)</f>
        <v>https://www3.gobiernodecanarias.org/scs/gaptfformacion/</v>
      </c>
      <c r="D178" s="99" t="s">
        <v>138</v>
      </c>
      <c r="E178" s="73" t="str">
        <f aca="false">IF(D178&lt;&gt;"",IF(AND(B178&lt;&gt;"",C178&lt;&gt;""),"","ERR"),"")</f>
        <v/>
      </c>
      <c r="F178" s="16"/>
      <c r="G178" s="16"/>
      <c r="H178" s="16"/>
      <c r="I178" s="16"/>
      <c r="J178" s="16"/>
      <c r="K178" s="16"/>
      <c r="L178" s="16"/>
      <c r="M178" s="16"/>
      <c r="N178" s="16"/>
      <c r="O178" s="16"/>
      <c r="P178" s="16"/>
      <c r="Q178" s="16"/>
      <c r="R178" s="16"/>
      <c r="S178" s="16"/>
      <c r="T178" s="16"/>
      <c r="U178" s="16"/>
      <c r="V178" s="16"/>
      <c r="W178" s="16"/>
      <c r="X178" s="16"/>
      <c r="Y178" s="16"/>
    </row>
    <row r="179" customFormat="false" ht="12" hidden="false" customHeight="true" outlineLevel="0" collapsed="false">
      <c r="B179" s="98" t="str">
        <f aca="false">IF( ISBLANK('03.Muestra'!$C16),"",'03.Muestra'!$C16)</f>
        <v>Tarjeta Sanitaria</v>
      </c>
      <c r="C179" s="98" t="str">
        <f aca="false">IF( ISBLANK('03.Muestra'!$E16),"",'03.Muestra'!$E16)</f>
        <v>https://www3.gobiernodecanarias.org/sanidad/scs/contenidoGenerico.jsp?idDocument=9090ca1f-a9bb-11de-ae50-15aa3b9230b7&amp;idCarpeta=ae273cd1-b385-11e9-82f7-8d5cff9227e6</v>
      </c>
      <c r="D179" s="99" t="s">
        <v>138</v>
      </c>
      <c r="E179" s="73" t="str">
        <f aca="false">IF(D179&lt;&gt;"",IF(AND(B179&lt;&gt;"",C179&lt;&gt;""),"","ERR"),"")</f>
        <v/>
      </c>
      <c r="F179" s="16"/>
      <c r="G179" s="16"/>
      <c r="H179" s="16"/>
      <c r="I179" s="16"/>
      <c r="J179" s="16"/>
      <c r="K179" s="16"/>
      <c r="L179" s="16"/>
      <c r="M179" s="16"/>
      <c r="N179" s="16"/>
      <c r="O179" s="16"/>
      <c r="P179" s="16"/>
      <c r="Q179" s="16"/>
      <c r="R179" s="16"/>
      <c r="S179" s="16"/>
      <c r="T179" s="16"/>
      <c r="U179" s="16"/>
      <c r="V179" s="16"/>
      <c r="W179" s="16"/>
      <c r="X179" s="16"/>
      <c r="Y179" s="16"/>
    </row>
    <row r="180" customFormat="false" ht="12" hidden="false" customHeight="true" outlineLevel="0" collapsed="false">
      <c r="B180" s="98" t="str">
        <f aca="false">IF( ISBLANK('03.Muestra'!$C17),"",'03.Muestra'!$C17)</f>
        <v>Mapa Playas</v>
      </c>
      <c r="C180" s="98" t="str">
        <f aca="false">IF( ISBLANK('03.Muestra'!$E17),"",'03.Muestra'!$E17)</f>
        <v>https://www3.gobiernodecanarias.org/sanidad/scs/mapa.jsp?idDocument=0200b78a-a2fa-11e0-9610-f1717f4d08a3&amp;idCarpeta=75cf3520-ab2b-11dd-970d-d73a0633ac17</v>
      </c>
      <c r="D180" s="99" t="s">
        <v>138</v>
      </c>
      <c r="E180" s="73" t="str">
        <f aca="false">IF(D180&lt;&gt;"",IF(AND(B180&lt;&gt;"",C180&lt;&gt;""),"","ERR"),"")</f>
        <v/>
      </c>
      <c r="F180" s="16"/>
      <c r="G180" s="16"/>
      <c r="H180" s="16"/>
      <c r="I180" s="16"/>
      <c r="J180" s="16"/>
      <c r="K180" s="16"/>
      <c r="L180" s="16"/>
      <c r="M180" s="16"/>
      <c r="N180" s="16"/>
      <c r="O180" s="16"/>
      <c r="P180" s="16"/>
      <c r="Q180" s="16"/>
      <c r="R180" s="16"/>
      <c r="S180" s="16"/>
      <c r="T180" s="16"/>
      <c r="U180" s="16"/>
      <c r="V180" s="16"/>
      <c r="W180" s="16"/>
      <c r="X180" s="16"/>
      <c r="Y180" s="16"/>
    </row>
    <row r="181" customFormat="false" ht="12" hidden="false" customHeight="true" outlineLevel="0" collapsed="false">
      <c r="B181" s="98" t="str">
        <f aca="false">IF( ISBLANK('03.Muestra'!$C18),"",'03.Muestra'!$C18)</f>
        <v/>
      </c>
      <c r="C181" s="98" t="str">
        <f aca="false">IF( ISBLANK('03.Muestra'!$E18),"",'03.Muestra'!$E18)</f>
        <v/>
      </c>
      <c r="D181" s="99" t="str">
        <f aca="false">IF(AND(B181&lt;&gt;"",C181&lt;&gt;""),"N/T","")</f>
        <v/>
      </c>
      <c r="E181" s="73" t="str">
        <f aca="false">IF(D181&lt;&gt;"",IF(AND(B181&lt;&gt;"",C181&lt;&gt;""),"","ERR"),"")</f>
        <v/>
      </c>
      <c r="F181" s="16"/>
      <c r="G181" s="16"/>
      <c r="H181" s="16"/>
      <c r="I181" s="16"/>
      <c r="J181" s="16"/>
      <c r="K181" s="16"/>
      <c r="L181" s="16"/>
      <c r="M181" s="16"/>
      <c r="N181" s="16"/>
      <c r="O181" s="16"/>
      <c r="P181" s="16"/>
      <c r="Q181" s="16"/>
      <c r="R181" s="16"/>
      <c r="S181" s="16"/>
      <c r="T181" s="16"/>
      <c r="U181" s="16"/>
      <c r="V181" s="16"/>
      <c r="W181" s="16"/>
      <c r="X181" s="16"/>
      <c r="Y181" s="16"/>
    </row>
    <row r="182" customFormat="false" ht="12" hidden="false" customHeight="true" outlineLevel="0" collapsed="false">
      <c r="B182" s="98" t="str">
        <f aca="false">IF( ISBLANK('03.Muestra'!$C19),"",'03.Muestra'!$C19)</f>
        <v/>
      </c>
      <c r="C182" s="98" t="str">
        <f aca="false">IF( ISBLANK('03.Muestra'!$E19),"",'03.Muestra'!$E19)</f>
        <v/>
      </c>
      <c r="D182" s="99" t="str">
        <f aca="false">IF(AND(B182&lt;&gt;"",C182&lt;&gt;""),"N/T","")</f>
        <v/>
      </c>
      <c r="E182" s="73" t="str">
        <f aca="false">IF(D182&lt;&gt;"",IF(AND(B182&lt;&gt;"",C182&lt;&gt;""),"","ERR"),"")</f>
        <v/>
      </c>
      <c r="F182" s="16"/>
      <c r="G182" s="16"/>
      <c r="H182" s="16"/>
      <c r="I182" s="16"/>
      <c r="J182" s="16"/>
      <c r="K182" s="16"/>
      <c r="L182" s="16"/>
      <c r="M182" s="16"/>
      <c r="N182" s="16"/>
      <c r="O182" s="16"/>
      <c r="P182" s="16"/>
      <c r="Q182" s="16"/>
      <c r="R182" s="16"/>
      <c r="S182" s="16"/>
      <c r="T182" s="16"/>
      <c r="U182" s="16"/>
      <c r="V182" s="16"/>
      <c r="W182" s="16"/>
      <c r="X182" s="16"/>
      <c r="Y182" s="16"/>
    </row>
    <row r="183" customFormat="false" ht="12" hidden="false" customHeight="true" outlineLevel="0" collapsed="false">
      <c r="B183" s="98" t="str">
        <f aca="false">IF( ISBLANK('03.Muestra'!$C20),"",'03.Muestra'!$C20)</f>
        <v/>
      </c>
      <c r="C183" s="98" t="str">
        <f aca="false">IF( ISBLANK('03.Muestra'!$E20),"",'03.Muestra'!$E20)</f>
        <v/>
      </c>
      <c r="D183" s="99" t="str">
        <f aca="false">IF(AND(B183&lt;&gt;"",C183&lt;&gt;""),"N/T","")</f>
        <v/>
      </c>
      <c r="E183" s="73" t="str">
        <f aca="false">IF(D183&lt;&gt;"",IF(AND(B183&lt;&gt;"",C183&lt;&gt;""),"","ERR"),"")</f>
        <v/>
      </c>
      <c r="F183" s="16"/>
      <c r="G183" s="16"/>
      <c r="H183" s="16"/>
      <c r="I183" s="16"/>
      <c r="J183" s="16"/>
      <c r="K183" s="16"/>
      <c r="L183" s="16"/>
      <c r="M183" s="0"/>
      <c r="N183" s="0"/>
      <c r="O183" s="0"/>
      <c r="P183" s="0"/>
      <c r="Q183" s="16"/>
      <c r="R183" s="16"/>
      <c r="S183" s="16"/>
      <c r="T183" s="16"/>
      <c r="U183" s="16"/>
      <c r="V183" s="16"/>
      <c r="W183" s="16"/>
      <c r="X183" s="16"/>
      <c r="Y183" s="16"/>
    </row>
    <row r="184" customFormat="false" ht="12" hidden="false" customHeight="true" outlineLevel="0" collapsed="false">
      <c r="B184" s="98" t="str">
        <f aca="false">IF( ISBLANK('03.Muestra'!$C21),"",'03.Muestra'!$C21)</f>
        <v/>
      </c>
      <c r="C184" s="98" t="str">
        <f aca="false">IF( ISBLANK('03.Muestra'!$E21),"",'03.Muestra'!$E21)</f>
        <v/>
      </c>
      <c r="D184" s="99" t="str">
        <f aca="false">IF(AND(B184&lt;&gt;"",C184&lt;&gt;""),"N/T","")</f>
        <v/>
      </c>
      <c r="E184" s="73" t="str">
        <f aca="false">IF(D184&lt;&gt;"",IF(AND(B184&lt;&gt;"",C184&lt;&gt;""),"","ERR"),"")</f>
        <v/>
      </c>
      <c r="F184" s="16"/>
      <c r="G184" s="16"/>
      <c r="H184" s="16"/>
      <c r="I184" s="16"/>
      <c r="J184" s="16"/>
      <c r="K184" s="16"/>
      <c r="L184" s="16"/>
      <c r="M184" s="0"/>
      <c r="N184" s="0"/>
      <c r="O184" s="0"/>
      <c r="P184" s="0"/>
      <c r="Q184" s="16"/>
      <c r="R184" s="16"/>
      <c r="S184" s="16"/>
      <c r="T184" s="16"/>
      <c r="U184" s="16"/>
      <c r="V184" s="16"/>
      <c r="W184" s="16"/>
      <c r="X184" s="16"/>
      <c r="Y184" s="16"/>
    </row>
    <row r="185" customFormat="false" ht="12" hidden="false" customHeight="true" outlineLevel="0" collapsed="false">
      <c r="B185" s="98" t="str">
        <f aca="false">IF( ISBLANK('03.Muestra'!$C22),"",'03.Muestra'!$C22)</f>
        <v/>
      </c>
      <c r="C185" s="98" t="str">
        <f aca="false">IF( ISBLANK('03.Muestra'!$E22),"",'03.Muestra'!$E22)</f>
        <v/>
      </c>
      <c r="D185" s="99" t="str">
        <f aca="false">IF(AND(B185&lt;&gt;"",C185&lt;&gt;""),"N/T","")</f>
        <v/>
      </c>
      <c r="E185" s="73" t="str">
        <f aca="false">IF(D185&lt;&gt;"",IF(AND(B185&lt;&gt;"",C185&lt;&gt;""),"","ERR"),"")</f>
        <v/>
      </c>
      <c r="F185" s="16"/>
      <c r="G185" s="16"/>
      <c r="H185" s="16"/>
      <c r="I185" s="16"/>
      <c r="J185" s="16"/>
      <c r="K185" s="16"/>
      <c r="L185" s="16"/>
      <c r="M185" s="0"/>
      <c r="N185" s="0"/>
      <c r="O185" s="0"/>
      <c r="P185" s="0"/>
      <c r="Q185" s="16"/>
      <c r="R185" s="16"/>
      <c r="S185" s="16"/>
      <c r="T185" s="16"/>
      <c r="U185" s="16"/>
      <c r="V185" s="16"/>
      <c r="W185" s="16"/>
      <c r="X185" s="16"/>
      <c r="Y185" s="16"/>
    </row>
    <row r="186" customFormat="false" ht="12" hidden="false" customHeight="true" outlineLevel="0" collapsed="false">
      <c r="B186" s="98" t="str">
        <f aca="false">IF( ISBLANK('03.Muestra'!$C23),"",'03.Muestra'!$C23)</f>
        <v/>
      </c>
      <c r="C186" s="98" t="str">
        <f aca="false">IF( ISBLANK('03.Muestra'!$E23),"",'03.Muestra'!$E23)</f>
        <v/>
      </c>
      <c r="D186" s="99" t="str">
        <f aca="false">IF(AND(B186&lt;&gt;"",C186&lt;&gt;""),"N/T","")</f>
        <v/>
      </c>
      <c r="E186" s="73" t="str">
        <f aca="false">IF(D186&lt;&gt;"",IF(AND(B186&lt;&gt;"",C186&lt;&gt;""),"","ERR"),"")</f>
        <v/>
      </c>
      <c r="F186" s="16"/>
      <c r="G186" s="16"/>
      <c r="H186" s="16"/>
      <c r="I186" s="16"/>
      <c r="J186" s="16"/>
      <c r="K186" s="16"/>
      <c r="L186" s="16"/>
      <c r="M186" s="0"/>
      <c r="N186" s="0"/>
      <c r="O186" s="0"/>
      <c r="P186" s="0"/>
      <c r="Q186" s="16"/>
      <c r="R186" s="16"/>
      <c r="S186" s="16"/>
      <c r="T186" s="16"/>
      <c r="U186" s="16"/>
      <c r="V186" s="16"/>
      <c r="W186" s="16"/>
      <c r="X186" s="16"/>
      <c r="Y186" s="16"/>
    </row>
    <row r="187" customFormat="false" ht="12" hidden="false" customHeight="true" outlineLevel="0" collapsed="false">
      <c r="B187" s="98" t="str">
        <f aca="false">IF( ISBLANK('03.Muestra'!$C24),"",'03.Muestra'!$C24)</f>
        <v/>
      </c>
      <c r="C187" s="98" t="str">
        <f aca="false">IF( ISBLANK('03.Muestra'!$E24),"",'03.Muestra'!$E24)</f>
        <v/>
      </c>
      <c r="D187" s="99" t="str">
        <f aca="false">IF(AND(B187&lt;&gt;"",C187&lt;&gt;""),"N/T","")</f>
        <v/>
      </c>
      <c r="E187" s="73" t="str">
        <f aca="false">IF(D187&lt;&gt;"",IF(AND(B187&lt;&gt;"",C187&lt;&gt;""),"","ERR"),"")</f>
        <v/>
      </c>
      <c r="F187" s="16"/>
      <c r="G187" s="16"/>
      <c r="H187" s="16"/>
      <c r="I187" s="16"/>
      <c r="J187" s="16"/>
      <c r="K187" s="16"/>
      <c r="L187" s="16"/>
      <c r="M187" s="0"/>
      <c r="N187" s="0"/>
      <c r="O187" s="0"/>
      <c r="P187" s="0"/>
      <c r="Q187" s="16"/>
      <c r="R187" s="16"/>
      <c r="S187" s="16"/>
      <c r="T187" s="16"/>
      <c r="U187" s="16"/>
      <c r="V187" s="16"/>
      <c r="W187" s="16"/>
      <c r="X187" s="16"/>
      <c r="Y187" s="16"/>
    </row>
    <row r="188" customFormat="false" ht="12" hidden="false" customHeight="true" outlineLevel="0" collapsed="false">
      <c r="B188" s="98" t="str">
        <f aca="false">IF( ISBLANK('03.Muestra'!$C25),"",'03.Muestra'!$C25)</f>
        <v/>
      </c>
      <c r="C188" s="98" t="str">
        <f aca="false">IF( ISBLANK('03.Muestra'!$E25),"",'03.Muestra'!$E25)</f>
        <v/>
      </c>
      <c r="D188" s="99" t="str">
        <f aca="false">IF(AND(B188&lt;&gt;"",C188&lt;&gt;""),"N/T","")</f>
        <v/>
      </c>
      <c r="E188" s="73" t="str">
        <f aca="false">IF(D188&lt;&gt;"",IF(AND(B188&lt;&gt;"",C188&lt;&gt;""),"","ERR"),"")</f>
        <v/>
      </c>
      <c r="F188" s="16"/>
      <c r="G188" s="16"/>
      <c r="H188" s="16"/>
      <c r="I188" s="16"/>
      <c r="J188" s="16"/>
      <c r="K188" s="16"/>
      <c r="L188" s="16"/>
      <c r="M188" s="0"/>
      <c r="N188" s="0"/>
      <c r="O188" s="0"/>
      <c r="P188" s="0"/>
      <c r="Q188" s="16"/>
      <c r="R188" s="16"/>
      <c r="S188" s="16"/>
      <c r="T188" s="16"/>
      <c r="U188" s="16"/>
      <c r="V188" s="16"/>
      <c r="W188" s="16"/>
      <c r="X188" s="16"/>
      <c r="Y188" s="16"/>
    </row>
    <row r="189" customFormat="false" ht="12" hidden="false" customHeight="true" outlineLevel="0" collapsed="false">
      <c r="B189" s="98" t="str">
        <f aca="false">IF( ISBLANK('03.Muestra'!$C26),"",'03.Muestra'!$C26)</f>
        <v/>
      </c>
      <c r="C189" s="98" t="str">
        <f aca="false">IF( ISBLANK('03.Muestra'!$E26),"",'03.Muestra'!$E26)</f>
        <v/>
      </c>
      <c r="D189" s="99" t="str">
        <f aca="false">IF(AND(B189&lt;&gt;"",C189&lt;&gt;""),"N/T","")</f>
        <v/>
      </c>
      <c r="E189" s="73" t="str">
        <f aca="false">IF(D189&lt;&gt;"",IF(AND(B189&lt;&gt;"",C189&lt;&gt;""),"","ERR"),"")</f>
        <v/>
      </c>
      <c r="F189" s="16"/>
      <c r="G189" s="16"/>
      <c r="H189" s="16"/>
      <c r="I189" s="16"/>
      <c r="J189" s="16"/>
      <c r="K189" s="16"/>
      <c r="L189" s="16"/>
      <c r="M189" s="0"/>
      <c r="N189" s="0"/>
      <c r="O189" s="0"/>
      <c r="P189" s="0"/>
      <c r="Q189" s="16"/>
      <c r="R189" s="16"/>
      <c r="S189" s="16"/>
      <c r="T189" s="16"/>
      <c r="U189" s="16"/>
      <c r="V189" s="16"/>
      <c r="W189" s="16"/>
      <c r="X189" s="16"/>
      <c r="Y189" s="16"/>
    </row>
    <row r="190" customFormat="false" ht="12" hidden="false" customHeight="true" outlineLevel="0" collapsed="false">
      <c r="B190" s="98" t="str">
        <f aca="false">IF( ISBLANK('03.Muestra'!$C27),"",'03.Muestra'!$C27)</f>
        <v/>
      </c>
      <c r="C190" s="98" t="str">
        <f aca="false">IF( ISBLANK('03.Muestra'!$E27),"",'03.Muestra'!$E27)</f>
        <v/>
      </c>
      <c r="D190" s="99" t="str">
        <f aca="false">IF(AND(B190&lt;&gt;"",C190&lt;&gt;""),"N/T","")</f>
        <v/>
      </c>
      <c r="E190" s="73" t="str">
        <f aca="false">IF(D190&lt;&gt;"",IF(AND(B190&lt;&gt;"",C190&lt;&gt;""),"","ERR"),"")</f>
        <v/>
      </c>
      <c r="F190" s="16"/>
      <c r="G190" s="16"/>
      <c r="H190" s="16"/>
      <c r="I190" s="16"/>
      <c r="J190" s="16"/>
      <c r="K190" s="16"/>
      <c r="L190" s="16"/>
      <c r="M190" s="0"/>
      <c r="N190" s="0"/>
      <c r="O190" s="0"/>
      <c r="P190" s="0"/>
      <c r="Q190" s="16"/>
      <c r="R190" s="16"/>
      <c r="S190" s="16"/>
      <c r="T190" s="16"/>
      <c r="U190" s="16"/>
      <c r="V190" s="16"/>
      <c r="W190" s="16"/>
      <c r="X190" s="16"/>
      <c r="Y190" s="16"/>
    </row>
    <row r="191" customFormat="false" ht="12" hidden="false" customHeight="true" outlineLevel="0" collapsed="false">
      <c r="B191" s="98" t="str">
        <f aca="false">IF( ISBLANK('03.Muestra'!$C28),"",'03.Muestra'!$C28)</f>
        <v/>
      </c>
      <c r="C191" s="98" t="str">
        <f aca="false">IF( ISBLANK('03.Muestra'!$E28),"",'03.Muestra'!$E28)</f>
        <v/>
      </c>
      <c r="D191" s="99" t="str">
        <f aca="false">IF(AND(B191&lt;&gt;"",C191&lt;&gt;""),"N/T","")</f>
        <v/>
      </c>
      <c r="E191" s="73" t="str">
        <f aca="false">IF(D191&lt;&gt;"",IF(AND(B191&lt;&gt;"",C191&lt;&gt;""),"","ERR"),"")</f>
        <v/>
      </c>
      <c r="F191" s="16"/>
      <c r="G191" s="16"/>
      <c r="H191" s="16"/>
      <c r="I191" s="16"/>
      <c r="J191" s="16"/>
      <c r="K191" s="16"/>
      <c r="L191" s="16"/>
      <c r="M191" s="0"/>
      <c r="N191" s="0"/>
      <c r="O191" s="0"/>
      <c r="P191" s="0"/>
      <c r="Q191" s="16"/>
      <c r="R191" s="16"/>
      <c r="S191" s="16"/>
      <c r="T191" s="16"/>
      <c r="U191" s="16"/>
      <c r="V191" s="16"/>
      <c r="W191" s="16"/>
      <c r="X191" s="16"/>
      <c r="Y191" s="16"/>
    </row>
    <row r="192" customFormat="false" ht="12" hidden="false" customHeight="true" outlineLevel="0" collapsed="false">
      <c r="B192" s="98" t="str">
        <f aca="false">IF( ISBLANK('03.Muestra'!$C29),"",'03.Muestra'!$C29)</f>
        <v/>
      </c>
      <c r="C192" s="98" t="str">
        <f aca="false">IF( ISBLANK('03.Muestra'!$E29),"",'03.Muestra'!$E29)</f>
        <v/>
      </c>
      <c r="D192" s="99" t="str">
        <f aca="false">IF(AND(B192&lt;&gt;"",C192&lt;&gt;""),"N/T","")</f>
        <v/>
      </c>
      <c r="E192" s="73" t="str">
        <f aca="false">IF(D192&lt;&gt;"",IF(AND(B192&lt;&gt;"",C192&lt;&gt;""),"","ERR"),"")</f>
        <v/>
      </c>
      <c r="F192" s="16"/>
      <c r="G192" s="16"/>
      <c r="H192" s="16"/>
      <c r="I192" s="16"/>
      <c r="J192" s="16"/>
      <c r="K192" s="16"/>
      <c r="L192" s="16"/>
      <c r="M192" s="0"/>
      <c r="N192" s="0"/>
      <c r="O192" s="0"/>
      <c r="P192" s="0"/>
      <c r="Q192" s="16"/>
      <c r="R192" s="16"/>
      <c r="S192" s="16"/>
      <c r="T192" s="16"/>
      <c r="U192" s="16"/>
      <c r="V192" s="16"/>
      <c r="W192" s="16"/>
      <c r="X192" s="16"/>
      <c r="Y192" s="16"/>
    </row>
    <row r="193" customFormat="false" ht="12" hidden="false" customHeight="true" outlineLevel="0" collapsed="false">
      <c r="B193" s="98" t="str">
        <f aca="false">IF( ISBLANK('03.Muestra'!$C30),"",'03.Muestra'!$C30)</f>
        <v/>
      </c>
      <c r="C193" s="98" t="str">
        <f aca="false">IF( ISBLANK('03.Muestra'!$E30),"",'03.Muestra'!$E30)</f>
        <v/>
      </c>
      <c r="D193" s="99" t="str">
        <f aca="false">IF(AND(B193&lt;&gt;"",C193&lt;&gt;""),"N/T","")</f>
        <v/>
      </c>
      <c r="E193" s="73" t="str">
        <f aca="false">IF(D193&lt;&gt;"",IF(AND(B193&lt;&gt;"",C193&lt;&gt;""),"","ERR"),"")</f>
        <v/>
      </c>
      <c r="F193" s="16"/>
      <c r="G193" s="16"/>
      <c r="H193" s="16"/>
      <c r="I193" s="16"/>
      <c r="J193" s="16"/>
      <c r="K193" s="16"/>
      <c r="L193" s="16"/>
      <c r="M193" s="0"/>
      <c r="N193" s="0"/>
      <c r="O193" s="0"/>
      <c r="P193" s="0"/>
      <c r="Q193" s="16"/>
      <c r="R193" s="16"/>
      <c r="S193" s="16"/>
      <c r="T193" s="16"/>
      <c r="U193" s="16"/>
      <c r="V193" s="16"/>
      <c r="W193" s="16"/>
      <c r="X193" s="16"/>
      <c r="Y193" s="16"/>
    </row>
    <row r="194" customFormat="false" ht="12" hidden="false" customHeight="true" outlineLevel="0" collapsed="false">
      <c r="B194" s="98" t="str">
        <f aca="false">IF( ISBLANK('03.Muestra'!$C31),"",'03.Muestra'!$C31)</f>
        <v/>
      </c>
      <c r="C194" s="98" t="str">
        <f aca="false">IF( ISBLANK('03.Muestra'!$E31),"",'03.Muestra'!$E31)</f>
        <v/>
      </c>
      <c r="D194" s="99" t="str">
        <f aca="false">IF(AND(B194&lt;&gt;"",C194&lt;&gt;""),"N/T","")</f>
        <v/>
      </c>
      <c r="E194" s="73" t="str">
        <f aca="false">IF(D194&lt;&gt;"",IF(AND(B194&lt;&gt;"",C194&lt;&gt;""),"","ERR"),"")</f>
        <v/>
      </c>
      <c r="F194" s="16"/>
      <c r="G194" s="16"/>
      <c r="H194" s="16"/>
      <c r="I194" s="16"/>
      <c r="J194" s="16"/>
      <c r="K194" s="16"/>
      <c r="L194" s="16"/>
      <c r="M194" s="16"/>
      <c r="N194" s="16"/>
      <c r="O194" s="16"/>
      <c r="P194" s="16"/>
      <c r="Q194" s="16"/>
      <c r="R194" s="16"/>
      <c r="S194" s="16"/>
      <c r="T194" s="16"/>
      <c r="U194" s="16"/>
      <c r="V194" s="16"/>
      <c r="W194" s="16"/>
      <c r="X194" s="16"/>
      <c r="Y194" s="16"/>
    </row>
    <row r="195" customFormat="false" ht="12" hidden="false" customHeight="true" outlineLevel="0" collapsed="false">
      <c r="B195" s="98" t="str">
        <f aca="false">IF( ISBLANK('03.Muestra'!$C32),"",'03.Muestra'!$C32)</f>
        <v/>
      </c>
      <c r="C195" s="98" t="str">
        <f aca="false">IF( ISBLANK('03.Muestra'!$E32),"",'03.Muestra'!$E32)</f>
        <v/>
      </c>
      <c r="D195" s="99" t="str">
        <f aca="false">IF(AND(B195&lt;&gt;"",C195&lt;&gt;""),"N/T","")</f>
        <v/>
      </c>
      <c r="E195" s="73" t="str">
        <f aca="false">IF(D195&lt;&gt;"",IF(AND(B195&lt;&gt;"",C195&lt;&gt;""),"","ERR"),"")</f>
        <v/>
      </c>
      <c r="F195" s="16"/>
      <c r="G195" s="16"/>
      <c r="H195" s="16"/>
      <c r="I195" s="16"/>
      <c r="J195" s="16"/>
      <c r="K195" s="16"/>
      <c r="L195" s="16"/>
      <c r="M195" s="16"/>
      <c r="N195" s="16"/>
      <c r="O195" s="16"/>
      <c r="P195" s="16"/>
      <c r="Q195" s="16"/>
      <c r="R195" s="16"/>
      <c r="S195" s="16"/>
      <c r="T195" s="16"/>
      <c r="U195" s="16"/>
      <c r="V195" s="16"/>
      <c r="W195" s="16"/>
      <c r="X195" s="16"/>
      <c r="Y195" s="16"/>
    </row>
    <row r="196" customFormat="false" ht="12" hidden="false" customHeight="true" outlineLevel="0" collapsed="false">
      <c r="B196" s="98" t="str">
        <f aca="false">IF( ISBLANK('03.Muestra'!$C33),"",'03.Muestra'!$C33)</f>
        <v/>
      </c>
      <c r="C196" s="98" t="str">
        <f aca="false">IF( ISBLANK('03.Muestra'!$E33),"",'03.Muestra'!$E33)</f>
        <v/>
      </c>
      <c r="D196" s="99" t="str">
        <f aca="false">IF(AND(B196&lt;&gt;"",C196&lt;&gt;""),"N/T","")</f>
        <v/>
      </c>
      <c r="E196" s="73" t="str">
        <f aca="false">IF(D196&lt;&gt;"",IF(AND(B196&lt;&gt;"",C196&lt;&gt;""),"","ERR"),"")</f>
        <v/>
      </c>
      <c r="F196" s="16"/>
      <c r="G196" s="16"/>
      <c r="H196" s="16"/>
      <c r="I196" s="16"/>
      <c r="J196" s="16"/>
      <c r="K196" s="16"/>
      <c r="L196" s="16"/>
      <c r="M196" s="16"/>
      <c r="N196" s="16"/>
      <c r="O196" s="16"/>
      <c r="P196" s="16"/>
      <c r="Q196" s="16"/>
      <c r="R196" s="16"/>
      <c r="S196" s="16"/>
      <c r="T196" s="16"/>
      <c r="U196" s="16"/>
      <c r="V196" s="16"/>
      <c r="W196" s="16"/>
      <c r="X196" s="16"/>
      <c r="Y196" s="16"/>
    </row>
    <row r="197" customFormat="false" ht="12" hidden="false" customHeight="true" outlineLevel="0" collapsed="false">
      <c r="B197" s="98" t="str">
        <f aca="false">IF( ISBLANK('03.Muestra'!$C34),"",'03.Muestra'!$C34)</f>
        <v/>
      </c>
      <c r="C197" s="98" t="str">
        <f aca="false">IF( ISBLANK('03.Muestra'!$E34),"",'03.Muestra'!$E34)</f>
        <v/>
      </c>
      <c r="D197" s="99" t="str">
        <f aca="false">IF(AND(B197&lt;&gt;"",C197&lt;&gt;""),"N/T","")</f>
        <v/>
      </c>
      <c r="E197" s="73" t="str">
        <f aca="false">IF(D197&lt;&gt;"",IF(AND(B197&lt;&gt;"",C197&lt;&gt;""),"","ERR"),"")</f>
        <v/>
      </c>
      <c r="F197" s="16"/>
      <c r="G197" s="16"/>
      <c r="H197" s="16"/>
      <c r="I197" s="16"/>
      <c r="J197" s="16"/>
      <c r="K197" s="16"/>
      <c r="L197" s="16"/>
      <c r="M197" s="16"/>
      <c r="N197" s="16"/>
      <c r="O197" s="16"/>
      <c r="P197" s="16"/>
      <c r="Q197" s="16"/>
      <c r="R197" s="16"/>
      <c r="S197" s="16"/>
      <c r="T197" s="16"/>
      <c r="U197" s="16"/>
      <c r="V197" s="16"/>
      <c r="W197" s="16"/>
      <c r="X197" s="16"/>
      <c r="Y197" s="16"/>
    </row>
    <row r="198" customFormat="false" ht="12" hidden="false" customHeight="true" outlineLevel="0" collapsed="false">
      <c r="B198" s="98" t="str">
        <f aca="false">IF( ISBLANK('03.Muestra'!$C35),"",'03.Muestra'!$C35)</f>
        <v/>
      </c>
      <c r="C198" s="98" t="str">
        <f aca="false">IF( ISBLANK('03.Muestra'!$E35),"",'03.Muestra'!$E35)</f>
        <v/>
      </c>
      <c r="D198" s="99" t="str">
        <f aca="false">IF(AND(B198&lt;&gt;"",C198&lt;&gt;""),"N/T","")</f>
        <v/>
      </c>
      <c r="E198" s="73" t="str">
        <f aca="false">IF(D198&lt;&gt;"",IF(AND(B198&lt;&gt;"",C198&lt;&gt;""),"","ERR"),"")</f>
        <v/>
      </c>
      <c r="F198" s="0"/>
      <c r="G198" s="16"/>
      <c r="H198" s="16"/>
      <c r="I198" s="16"/>
      <c r="J198" s="16"/>
      <c r="K198" s="16"/>
      <c r="L198" s="16"/>
      <c r="M198" s="16"/>
      <c r="N198" s="16"/>
      <c r="O198" s="16"/>
      <c r="P198" s="16"/>
      <c r="Q198" s="16"/>
      <c r="R198" s="16"/>
      <c r="S198" s="16"/>
      <c r="T198" s="16"/>
      <c r="U198" s="16"/>
      <c r="V198" s="16"/>
      <c r="W198" s="16"/>
      <c r="X198" s="16"/>
      <c r="Y198" s="16"/>
    </row>
    <row r="199" customFormat="false" ht="12" hidden="false" customHeight="true" outlineLevel="0" collapsed="false">
      <c r="B199" s="98" t="str">
        <f aca="false">IF( ISBLANK('03.Muestra'!$C36),"",'03.Muestra'!$C36)</f>
        <v/>
      </c>
      <c r="C199" s="98" t="str">
        <f aca="false">IF( ISBLANK('03.Muestra'!$E36),"",'03.Muestra'!$E36)</f>
        <v/>
      </c>
      <c r="D199" s="99" t="str">
        <f aca="false">IF(AND(B199&lt;&gt;"",C199&lt;&gt;""),"N/T","")</f>
        <v/>
      </c>
      <c r="E199" s="73" t="str">
        <f aca="false">IF(D199&lt;&gt;"",IF(AND(B199&lt;&gt;"",C199&lt;&gt;""),"","ERR"),"")</f>
        <v/>
      </c>
      <c r="F199" s="111"/>
      <c r="G199" s="16"/>
      <c r="H199" s="16"/>
      <c r="I199" s="16"/>
      <c r="J199" s="16"/>
      <c r="K199" s="16"/>
      <c r="L199" s="16"/>
      <c r="M199" s="16"/>
      <c r="N199" s="16"/>
      <c r="O199" s="16"/>
      <c r="P199" s="16"/>
      <c r="Q199" s="16"/>
      <c r="R199" s="16"/>
      <c r="S199" s="16"/>
      <c r="T199" s="16"/>
      <c r="U199" s="16"/>
      <c r="V199" s="16"/>
      <c r="W199" s="16"/>
      <c r="X199" s="16"/>
      <c r="Y199" s="16"/>
    </row>
    <row r="200" customFormat="false" ht="12" hidden="false" customHeight="true" outlineLevel="0" collapsed="false">
      <c r="B200" s="98" t="str">
        <f aca="false">IF( ISBLANK('03.Muestra'!$C37),"",'03.Muestra'!$C37)</f>
        <v/>
      </c>
      <c r="C200" s="98" t="str">
        <f aca="false">IF( ISBLANK('03.Muestra'!$E37),"",'03.Muestra'!$E37)</f>
        <v/>
      </c>
      <c r="D200" s="99" t="str">
        <f aca="false">IF(AND(B200&lt;&gt;"",C200&lt;&gt;""),"N/T","")</f>
        <v/>
      </c>
      <c r="E200" s="73" t="str">
        <f aca="false">IF(D200&lt;&gt;"",IF(AND(B200&lt;&gt;"",C200&lt;&gt;""),"","ERR"),"")</f>
        <v/>
      </c>
      <c r="F200" s="111"/>
      <c r="G200" s="16"/>
      <c r="H200" s="16"/>
      <c r="I200" s="16"/>
      <c r="J200" s="16"/>
      <c r="K200" s="16"/>
      <c r="L200" s="16"/>
      <c r="M200" s="16"/>
      <c r="N200" s="16"/>
      <c r="O200" s="16"/>
      <c r="P200" s="16"/>
      <c r="Q200" s="16"/>
      <c r="R200" s="16"/>
      <c r="S200" s="16"/>
      <c r="T200" s="16"/>
      <c r="U200" s="16"/>
      <c r="V200" s="16"/>
      <c r="W200" s="16"/>
      <c r="X200" s="16"/>
      <c r="Y200" s="16"/>
    </row>
    <row r="201" customFormat="false" ht="12" hidden="false" customHeight="true" outlineLevel="0" collapsed="false">
      <c r="B201" s="98" t="str">
        <f aca="false">IF( ISBLANK('03.Muestra'!$C38),"",'03.Muestra'!$C38)</f>
        <v/>
      </c>
      <c r="C201" s="98" t="str">
        <f aca="false">IF( ISBLANK('03.Muestra'!$E38),"",'03.Muestra'!$E38)</f>
        <v/>
      </c>
      <c r="D201" s="99" t="str">
        <f aca="false">IF(AND(B201&lt;&gt;"",C201&lt;&gt;""),"N/T","")</f>
        <v/>
      </c>
      <c r="E201" s="73" t="str">
        <f aca="false">IF(D201&lt;&gt;"",IF(AND(B201&lt;&gt;"",C201&lt;&gt;""),"","ERR"),"")</f>
        <v/>
      </c>
      <c r="F201" s="111"/>
      <c r="G201" s="16"/>
      <c r="H201" s="16"/>
      <c r="I201" s="16"/>
      <c r="J201" s="16"/>
      <c r="K201" s="16"/>
      <c r="L201" s="16"/>
      <c r="M201" s="16"/>
      <c r="N201" s="16"/>
      <c r="O201" s="16"/>
      <c r="P201" s="16"/>
      <c r="Q201" s="16"/>
      <c r="R201" s="16"/>
      <c r="S201" s="16"/>
      <c r="T201" s="16"/>
      <c r="U201" s="16"/>
      <c r="V201" s="16"/>
      <c r="W201" s="16"/>
      <c r="X201" s="16"/>
      <c r="Y201" s="16"/>
    </row>
    <row r="202" customFormat="false" ht="12" hidden="false" customHeight="true" outlineLevel="0" collapsed="false">
      <c r="B202" s="98" t="str">
        <f aca="false">IF( ISBLANK('03.Muestra'!$C39),"",'03.Muestra'!$C39)</f>
        <v/>
      </c>
      <c r="C202" s="98" t="str">
        <f aca="false">IF( ISBLANK('03.Muestra'!$E39),"",'03.Muestra'!$E39)</f>
        <v/>
      </c>
      <c r="D202" s="99" t="str">
        <f aca="false">IF(AND(B202&lt;&gt;"",C202&lt;&gt;""),"N/T","")</f>
        <v/>
      </c>
      <c r="E202" s="73" t="str">
        <f aca="false">IF(D202&lt;&gt;"",IF(AND(B202&lt;&gt;"",C202&lt;&gt;""),"","ERR"),"")</f>
        <v/>
      </c>
      <c r="F202" s="111"/>
      <c r="G202" s="16"/>
      <c r="H202" s="16"/>
      <c r="I202" s="16"/>
      <c r="J202" s="16"/>
      <c r="K202" s="16"/>
      <c r="L202" s="16"/>
      <c r="M202" s="16"/>
      <c r="N202" s="16"/>
      <c r="O202" s="16"/>
      <c r="P202" s="16"/>
      <c r="Q202" s="16"/>
      <c r="R202" s="16"/>
      <c r="S202" s="16"/>
      <c r="T202" s="16"/>
      <c r="U202" s="16"/>
      <c r="V202" s="16"/>
      <c r="W202" s="16"/>
      <c r="X202" s="16"/>
      <c r="Y202" s="16"/>
    </row>
    <row r="203" customFormat="false" ht="12" hidden="false" customHeight="true" outlineLevel="0" collapsed="false">
      <c r="B203" s="98" t="str">
        <f aca="false">IF( ISBLANK('03.Muestra'!$C40),"",'03.Muestra'!$C40)</f>
        <v/>
      </c>
      <c r="C203" s="98" t="str">
        <f aca="false">IF( ISBLANK('03.Muestra'!$E40),"",'03.Muestra'!$E40)</f>
        <v/>
      </c>
      <c r="D203" s="99" t="str">
        <f aca="false">IF(AND(B203&lt;&gt;"",C203&lt;&gt;""),"N/T","")</f>
        <v/>
      </c>
      <c r="E203" s="73" t="str">
        <f aca="false">IF(D203&lt;&gt;"",IF(AND(B203&lt;&gt;"",C203&lt;&gt;""),"","ERR"),"")</f>
        <v/>
      </c>
      <c r="F203" s="111"/>
      <c r="G203" s="16"/>
      <c r="H203" s="16"/>
      <c r="I203" s="16"/>
      <c r="J203" s="16"/>
      <c r="K203" s="16"/>
      <c r="L203" s="16"/>
      <c r="M203" s="16"/>
      <c r="N203" s="16"/>
      <c r="O203" s="16"/>
      <c r="P203" s="16"/>
      <c r="Q203" s="16"/>
      <c r="R203" s="16"/>
      <c r="S203" s="16"/>
      <c r="T203" s="16"/>
      <c r="U203" s="16"/>
      <c r="V203" s="16"/>
      <c r="W203" s="16"/>
      <c r="X203" s="16"/>
      <c r="Y203" s="16"/>
    </row>
    <row r="204" customFormat="false" ht="12" hidden="false" customHeight="true" outlineLevel="0" collapsed="false">
      <c r="B204" s="98" t="str">
        <f aca="false">IF( ISBLANK('03.Muestra'!$C41),"",'03.Muestra'!$C41)</f>
        <v/>
      </c>
      <c r="C204" s="98" t="str">
        <f aca="false">IF( ISBLANK('03.Muestra'!$E41),"",'03.Muestra'!$E41)</f>
        <v/>
      </c>
      <c r="D204" s="99" t="str">
        <f aca="false">IF(AND(B204&lt;&gt;"",C204&lt;&gt;""),"N/T","")</f>
        <v/>
      </c>
      <c r="E204" s="73" t="str">
        <f aca="false">IF(D204&lt;&gt;"",IF(AND(B204&lt;&gt;"",C204&lt;&gt;""),"","ERR"),"")</f>
        <v/>
      </c>
      <c r="F204" s="111"/>
      <c r="G204" s="16"/>
      <c r="H204" s="16"/>
      <c r="I204" s="16"/>
      <c r="J204" s="16"/>
      <c r="K204" s="16"/>
      <c r="L204" s="16"/>
      <c r="M204" s="16"/>
      <c r="N204" s="16"/>
      <c r="O204" s="16"/>
      <c r="P204" s="16"/>
      <c r="Q204" s="16"/>
      <c r="R204" s="16"/>
      <c r="S204" s="16"/>
      <c r="T204" s="16"/>
      <c r="U204" s="16"/>
      <c r="V204" s="16"/>
      <c r="W204" s="16"/>
      <c r="X204" s="16"/>
      <c r="Y204" s="16"/>
    </row>
    <row r="205" customFormat="false" ht="12" hidden="false" customHeight="true" outlineLevel="0" collapsed="false">
      <c r="B205" s="98" t="str">
        <f aca="false">IF( ISBLANK('03.Muestra'!$C42),"",'03.Muestra'!$C42)</f>
        <v/>
      </c>
      <c r="C205" s="98" t="str">
        <f aca="false">IF( ISBLANK('03.Muestra'!$E42),"",'03.Muestra'!$E42)</f>
        <v/>
      </c>
      <c r="D205" s="99" t="str">
        <f aca="false">IF(AND(B205&lt;&gt;"",C205&lt;&gt;""),"N/T","")</f>
        <v/>
      </c>
      <c r="E205" s="73" t="str">
        <f aca="false">IF(D205&lt;&gt;"",IF(AND(B205&lt;&gt;"",C205&lt;&gt;""),"","ERR"),"")</f>
        <v/>
      </c>
      <c r="F205" s="16"/>
      <c r="G205" s="16"/>
      <c r="H205" s="16"/>
      <c r="I205" s="16"/>
      <c r="J205" s="16"/>
      <c r="K205" s="16"/>
      <c r="L205" s="16"/>
      <c r="M205" s="16"/>
      <c r="N205" s="16"/>
      <c r="O205" s="16"/>
      <c r="P205" s="16"/>
      <c r="Q205" s="16"/>
      <c r="R205" s="16"/>
      <c r="S205" s="16"/>
      <c r="T205" s="16"/>
      <c r="U205" s="16"/>
      <c r="V205" s="16"/>
      <c r="W205" s="16"/>
      <c r="X205" s="16"/>
      <c r="Y205" s="16"/>
    </row>
    <row r="206" customFormat="false" ht="12" hidden="false" customHeight="true" outlineLevel="0" collapsed="false">
      <c r="B206" s="16"/>
      <c r="C206" s="16"/>
      <c r="D206" s="73"/>
      <c r="E206" s="16"/>
      <c r="F206" s="16"/>
      <c r="G206" s="16"/>
      <c r="H206" s="16"/>
      <c r="I206" s="16"/>
      <c r="J206" s="16"/>
      <c r="K206" s="16"/>
      <c r="L206" s="16"/>
      <c r="M206" s="16"/>
      <c r="N206" s="16"/>
      <c r="O206" s="16"/>
      <c r="P206" s="16"/>
      <c r="Q206" s="16"/>
      <c r="R206" s="16"/>
      <c r="S206" s="16"/>
      <c r="T206" s="16"/>
      <c r="U206" s="16"/>
      <c r="V206" s="16"/>
      <c r="W206" s="16"/>
      <c r="X206" s="16"/>
      <c r="Y206" s="16"/>
    </row>
    <row r="207" customFormat="false" ht="12" hidden="false" customHeight="true" outlineLevel="0" collapsed="false">
      <c r="B207" s="16"/>
      <c r="C207" s="16"/>
      <c r="D207" s="73"/>
      <c r="E207" s="94"/>
      <c r="F207" s="16"/>
      <c r="G207" s="16"/>
      <c r="H207" s="16"/>
      <c r="I207" s="16"/>
      <c r="J207" s="16"/>
      <c r="K207" s="16"/>
      <c r="L207" s="16"/>
      <c r="M207" s="16"/>
      <c r="N207" s="16"/>
      <c r="O207" s="16"/>
      <c r="P207" s="16"/>
      <c r="Q207" s="16"/>
      <c r="R207" s="16"/>
      <c r="S207" s="16"/>
      <c r="T207" s="16"/>
      <c r="U207" s="16"/>
      <c r="V207" s="16"/>
      <c r="W207" s="16"/>
      <c r="X207" s="16"/>
      <c r="Y207" s="16"/>
    </row>
    <row r="208" customFormat="false" ht="32.25" hidden="false" customHeight="true" outlineLevel="0" collapsed="false">
      <c r="B208" s="120" t="s">
        <v>140</v>
      </c>
      <c r="C208" s="96" t="s">
        <v>199</v>
      </c>
      <c r="D208" s="97" t="s">
        <v>147</v>
      </c>
      <c r="E208" s="110"/>
      <c r="F208" s="0"/>
      <c r="G208" s="0"/>
      <c r="H208" s="0"/>
      <c r="I208" s="0"/>
      <c r="J208" s="0"/>
      <c r="K208" s="16"/>
      <c r="L208" s="16"/>
      <c r="M208" s="16"/>
      <c r="N208" s="16"/>
      <c r="O208" s="16"/>
      <c r="P208" s="16"/>
      <c r="Q208" s="16"/>
      <c r="R208" s="16"/>
      <c r="S208" s="16"/>
      <c r="T208" s="16"/>
      <c r="U208" s="16"/>
      <c r="V208" s="16"/>
      <c r="W208" s="16"/>
      <c r="X208" s="16"/>
      <c r="Y208" s="16"/>
    </row>
    <row r="209" customFormat="false" ht="12" hidden="false" customHeight="true" outlineLevel="0" collapsed="false">
      <c r="B209" s="98" t="str">
        <f aca="false">IF( ISBLANK('03.Muestra'!$C8),"",'03.Muestra'!$C8)</f>
        <v>Servicio Canario de Salud</v>
      </c>
      <c r="C209" s="98" t="str">
        <f aca="false">IF( ISBLANK('03.Muestra'!$E8),"",'03.Muestra'!$E8)</f>
        <v>https://www3.gobiernodecanarias.org/sanidad/scs/</v>
      </c>
      <c r="D209" s="99" t="s">
        <v>138</v>
      </c>
      <c r="E209" s="73" t="str">
        <f aca="false">IF(D209&lt;&gt;"",IF(AND(B209&lt;&gt;"",C209&lt;&gt;""),"","ERR"),"")</f>
        <v/>
      </c>
      <c r="F209" s="100" t="str">
        <f aca="false" t="array" ref="F209:J209">TRANSPOSE('DATA - Oculta'!$U$9:$U$13)</f>
        <v>N/T</v>
      </c>
      <c r="G209" s="101" t="str">
        <v>N/D</v>
      </c>
      <c r="H209" s="102" t="str">
        <v>N/A</v>
      </c>
      <c r="I209" s="103" t="str">
        <v>Falla</v>
      </c>
      <c r="J209" s="104" t="str">
        <v>Pasa</v>
      </c>
      <c r="K209" s="105" t="s">
        <v>145</v>
      </c>
      <c r="L209" s="16"/>
      <c r="M209" s="16"/>
      <c r="N209" s="16"/>
      <c r="O209" s="16"/>
      <c r="P209" s="16"/>
      <c r="Q209" s="16"/>
      <c r="R209" s="16"/>
      <c r="S209" s="16"/>
      <c r="T209" s="16"/>
      <c r="U209" s="16"/>
      <c r="V209" s="16"/>
      <c r="W209" s="16"/>
      <c r="X209" s="16"/>
      <c r="Y209" s="16"/>
    </row>
    <row r="210" customFormat="false" ht="12" hidden="false" customHeight="true" outlineLevel="0" collapsed="false">
      <c r="B210" s="98" t="str">
        <f aca="false">IF( ISBLANK('03.Muestra'!$C9),"",'03.Muestra'!$C9)</f>
        <v>Profesionales</v>
      </c>
      <c r="C210" s="98" t="str">
        <f aca="false">IF( ISBLANK('03.Muestra'!$E9),"",'03.Muestra'!$E9)</f>
        <v>https://www3.gobiernodecanarias.org/sanidad/scs/tematica.jsp?idCarpeta=381a58ec-a15a-11e9-a502-d7333c007c29</v>
      </c>
      <c r="D210" s="99" t="s">
        <v>138</v>
      </c>
      <c r="E210" s="73" t="str">
        <f aca="false">IF(D210&lt;&gt;"",IF(AND(B210&lt;&gt;"",C210&lt;&gt;""),"","ERR"),"")</f>
        <v/>
      </c>
      <c r="F210" s="106" t="n">
        <f aca="true">COUNTIF($D209:INDIRECT("$D" &amp;  SUM(ROW()-1,'03.Muestra'!$D$45)-1),F209)</f>
        <v>0</v>
      </c>
      <c r="G210" s="106" t="n">
        <f aca="true">COUNTIF($D209:INDIRECT("$D" &amp;  SUM(ROW()-1,'03.Muestra'!$D$45)-1),G209)</f>
        <v>0</v>
      </c>
      <c r="H210" s="106" t="n">
        <f aca="true">COUNTIF($D209:INDIRECT("$D" &amp;  SUM(ROW()-1,'03.Muestra'!$D$45)-1),H209)</f>
        <v>0</v>
      </c>
      <c r="I210" s="106" t="n">
        <f aca="true">COUNTIF($D209:INDIRECT("$D" &amp;  SUM(ROW()-1,'03.Muestra'!$D$45)-1),I209)</f>
        <v>0</v>
      </c>
      <c r="J210" s="106" t="n">
        <f aca="true">COUNTIF($D209:INDIRECT("$D" &amp;  SUM(ROW()-1,'03.Muestra'!$D$45)-1),J209)</f>
        <v>10</v>
      </c>
      <c r="K210" s="106" t="n">
        <f aca="true">IF('03.Muestra'!$D$45=0,0,COUNTBLANK($D209:INDIRECT("$D" &amp;  SUM(ROW()-1,'03.Muestra'!$D$45)-1)))</f>
        <v>0</v>
      </c>
      <c r="L210" s="16"/>
      <c r="M210" s="16"/>
      <c r="N210" s="16"/>
      <c r="O210" s="16"/>
      <c r="P210" s="16"/>
      <c r="Q210" s="16"/>
      <c r="R210" s="16"/>
      <c r="S210" s="16"/>
      <c r="T210" s="16"/>
      <c r="U210" s="16"/>
      <c r="V210" s="16"/>
      <c r="W210" s="16"/>
      <c r="X210" s="16"/>
      <c r="Y210" s="16"/>
    </row>
    <row r="211" customFormat="false" ht="12" hidden="false" customHeight="true" outlineLevel="0" collapsed="false">
      <c r="B211" s="98" t="str">
        <f aca="false">IF( ISBLANK('03.Muestra'!$C10),"",'03.Muestra'!$C10)</f>
        <v>Vacunación frente Covid-19</v>
      </c>
      <c r="C211" s="98" t="str">
        <f aca="false">IF( ISBLANK('03.Muestra'!$E10),"",'03.Muestra'!$E10)</f>
        <v>https://www3.gobiernodecanarias.org/sanidad/scs/contenidoGenerico.jsp?idDocument=c6332147-5728-11eb-8a2c-c902a217e6a5&amp;idCarpeta=e01092c2-7d66-11ea-871d-cb574c2473a4</v>
      </c>
      <c r="D211" s="99" t="s">
        <v>138</v>
      </c>
      <c r="E211" s="73" t="str">
        <f aca="false">IF(D211&lt;&gt;"",IF(AND(B211&lt;&gt;"",C211&lt;&gt;""),"","ERR"),"")</f>
        <v/>
      </c>
      <c r="F211" s="0"/>
      <c r="G211" s="16"/>
      <c r="H211" s="16"/>
      <c r="I211" s="16"/>
      <c r="J211" s="16"/>
      <c r="K211" s="16"/>
      <c r="L211" s="16"/>
      <c r="M211" s="16"/>
      <c r="N211" s="16"/>
      <c r="O211" s="16"/>
      <c r="P211" s="16"/>
      <c r="Q211" s="16"/>
      <c r="R211" s="16"/>
      <c r="S211" s="16"/>
      <c r="T211" s="16"/>
      <c r="U211" s="16"/>
      <c r="V211" s="16"/>
      <c r="W211" s="16"/>
      <c r="X211" s="16"/>
      <c r="Y211" s="16"/>
    </row>
    <row r="212" customFormat="false" ht="12" hidden="false" customHeight="true" outlineLevel="0" collapsed="false">
      <c r="B212" s="98" t="str">
        <f aca="false">IF( ISBLANK('03.Muestra'!$C11),"",'03.Muestra'!$C11)</f>
        <v>SCS-Registro de centros</v>
      </c>
      <c r="C212" s="98" t="str">
        <f aca="false">IF( ISBLANK('03.Muestra'!$E11),"",'03.Muestra'!$E11)</f>
        <v>https://www3.gobiernodecanarias.org/sanidad/scs/RegistroCentros/DoLoad</v>
      </c>
      <c r="D212" s="99" t="s">
        <v>138</v>
      </c>
      <c r="E212" s="73" t="str">
        <f aca="false">IF(D212&lt;&gt;"",IF(AND(B212&lt;&gt;"",C212&lt;&gt;""),"","ERR"),"")</f>
        <v/>
      </c>
      <c r="F212" s="0"/>
      <c r="G212" s="16"/>
      <c r="H212" s="16"/>
      <c r="I212" s="16"/>
      <c r="J212" s="16"/>
      <c r="K212" s="16"/>
      <c r="L212" s="16"/>
      <c r="M212" s="16"/>
      <c r="N212" s="16"/>
      <c r="O212" s="16"/>
      <c r="P212" s="16"/>
      <c r="Q212" s="16"/>
      <c r="R212" s="16"/>
      <c r="S212" s="16"/>
      <c r="T212" s="16"/>
      <c r="U212" s="16"/>
      <c r="V212" s="16"/>
      <c r="W212" s="16"/>
      <c r="X212" s="16"/>
      <c r="Y212" s="16"/>
    </row>
    <row r="213" customFormat="false" ht="12" hidden="false" customHeight="true" outlineLevel="0" collapsed="false">
      <c r="B213" s="98" t="str">
        <f aca="false">IF( ISBLANK('03.Muestra'!$C12),"",'03.Muestra'!$C12)</f>
        <v>MiAutoTestCovid</v>
      </c>
      <c r="C213" s="98" t="str">
        <f aca="false">IF( ISBLANK('03.Muestra'!$E12),"",'03.Muestra'!$E12)</f>
        <v>https://www3.gobiernodecanarias.org/sanidad/scs/Miautotestcovid/</v>
      </c>
      <c r="D213" s="99" t="s">
        <v>138</v>
      </c>
      <c r="E213" s="73" t="str">
        <f aca="false">IF(D213&lt;&gt;"",IF(AND(B213&lt;&gt;"",C213&lt;&gt;""),"","ERR"),"")</f>
        <v/>
      </c>
      <c r="F213" s="0"/>
      <c r="G213" s="16"/>
      <c r="H213" s="16"/>
      <c r="I213" s="16"/>
      <c r="J213" s="16"/>
      <c r="K213" s="16"/>
      <c r="L213" s="16"/>
      <c r="M213" s="16"/>
      <c r="N213" s="16"/>
      <c r="O213" s="16"/>
      <c r="P213" s="16"/>
      <c r="Q213" s="16"/>
      <c r="R213" s="16"/>
      <c r="S213" s="16"/>
      <c r="T213" s="16"/>
      <c r="U213" s="16"/>
      <c r="V213" s="16"/>
      <c r="W213" s="16"/>
      <c r="X213" s="16"/>
      <c r="Y213" s="16"/>
    </row>
    <row r="214" customFormat="false" ht="12" hidden="false" customHeight="true" outlineLevel="0" collapsed="false">
      <c r="B214" s="98" t="str">
        <f aca="false">IF( ISBLANK('03.Muestra'!$C13),"",'03.Muestra'!$C13)</f>
        <v>Informes epidemiológicos</v>
      </c>
      <c r="C214" s="98" t="str">
        <f aca="false">IF( ISBLANK('03.Muestra'!$E13),"",'03.Muestra'!$E13)</f>
        <v>https://www3.gobiernodecanarias.org/sanidad/scs/contenidoGenerico.jsp?idDocument=83670f95-f738-11ea-8b38-0997195c2925&amp;idCarpeta=e01092c2-7d66-11ea-871d-cb574c2473a4</v>
      </c>
      <c r="D214" s="99" t="s">
        <v>138</v>
      </c>
      <c r="E214" s="73" t="str">
        <f aca="false">IF(D214&lt;&gt;"",IF(AND(B214&lt;&gt;"",C214&lt;&gt;""),"","ERR"),"")</f>
        <v/>
      </c>
      <c r="F214" s="0"/>
      <c r="G214" s="16"/>
      <c r="H214" s="16"/>
      <c r="I214" s="16"/>
      <c r="J214" s="16"/>
      <c r="K214" s="16"/>
      <c r="L214" s="16"/>
      <c r="M214" s="16"/>
      <c r="N214" s="16"/>
      <c r="O214" s="16"/>
      <c r="P214" s="16"/>
      <c r="Q214" s="16"/>
      <c r="R214" s="16"/>
      <c r="S214" s="16"/>
      <c r="T214" s="16"/>
      <c r="U214" s="16"/>
      <c r="V214" s="16"/>
      <c r="W214" s="16"/>
      <c r="X214" s="16"/>
      <c r="Y214" s="16"/>
    </row>
    <row r="215" customFormat="false" ht="12" hidden="false" customHeight="true" outlineLevel="0" collapsed="false">
      <c r="B215" s="98" t="str">
        <f aca="false">IF( ISBLANK('03.Muestra'!$C14),"",'03.Muestra'!$C14)</f>
        <v>Mapa Sanitario</v>
      </c>
      <c r="C215" s="98" t="str">
        <f aca="false">IF( ISBLANK('03.Muestra'!$E14),"",'03.Muestra'!$E14)</f>
        <v>https://www3.gobiernodecanarias.org/sanidad/scs/mapa.jsp?idDocument=f1272534-b1e0-11e0-8086-e35e241032d3&amp;idCarpeta=75cf3520-ab2b-11dd-970d-d73a0633ac17</v>
      </c>
      <c r="D215" s="99" t="s">
        <v>138</v>
      </c>
      <c r="E215" s="73" t="str">
        <f aca="false">IF(D215&lt;&gt;"",IF(AND(B215&lt;&gt;"",C215&lt;&gt;""),"","ERR"),"")</f>
        <v/>
      </c>
      <c r="F215" s="16"/>
      <c r="G215" s="16"/>
      <c r="H215" s="16"/>
      <c r="I215" s="16"/>
      <c r="J215" s="16"/>
      <c r="K215" s="16"/>
      <c r="L215" s="16"/>
      <c r="M215" s="16"/>
      <c r="N215" s="16"/>
      <c r="O215" s="16"/>
      <c r="P215" s="16"/>
      <c r="Q215" s="16"/>
      <c r="R215" s="16"/>
      <c r="S215" s="16"/>
      <c r="T215" s="16"/>
      <c r="U215" s="16"/>
      <c r="V215" s="16"/>
      <c r="W215" s="16"/>
      <c r="X215" s="16"/>
      <c r="Y215" s="16"/>
    </row>
    <row r="216" customFormat="false" ht="12" hidden="false" customHeight="true" outlineLevel="0" collapsed="false">
      <c r="B216" s="98" t="str">
        <f aca="false">IF( ISBLANK('03.Muestra'!$C15),"",'03.Muestra'!$C15)</f>
        <v>gaptfformacion</v>
      </c>
      <c r="C216" s="98" t="str">
        <f aca="false">IF( ISBLANK('03.Muestra'!$E15),"",'03.Muestra'!$E15)</f>
        <v>https://www3.gobiernodecanarias.org/scs/gaptfformacion/</v>
      </c>
      <c r="D216" s="99" t="s">
        <v>138</v>
      </c>
      <c r="E216" s="73" t="str">
        <f aca="false">IF(D216&lt;&gt;"",IF(AND(B216&lt;&gt;"",C216&lt;&gt;""),"","ERR"),"")</f>
        <v/>
      </c>
      <c r="F216" s="16"/>
      <c r="G216" s="16"/>
      <c r="H216" s="16"/>
      <c r="I216" s="16"/>
      <c r="J216" s="16"/>
      <c r="K216" s="16"/>
      <c r="L216" s="16"/>
      <c r="M216" s="16"/>
      <c r="N216" s="16"/>
      <c r="O216" s="16"/>
      <c r="P216" s="16"/>
      <c r="Q216" s="16"/>
      <c r="R216" s="16"/>
      <c r="S216" s="16"/>
      <c r="T216" s="16"/>
      <c r="U216" s="16"/>
      <c r="V216" s="16"/>
      <c r="W216" s="16"/>
      <c r="X216" s="16"/>
      <c r="Y216" s="16"/>
    </row>
    <row r="217" customFormat="false" ht="12" hidden="false" customHeight="true" outlineLevel="0" collapsed="false">
      <c r="B217" s="98" t="str">
        <f aca="false">IF( ISBLANK('03.Muestra'!$C16),"",'03.Muestra'!$C16)</f>
        <v>Tarjeta Sanitaria</v>
      </c>
      <c r="C217" s="98" t="str">
        <f aca="false">IF( ISBLANK('03.Muestra'!$E16),"",'03.Muestra'!$E16)</f>
        <v>https://www3.gobiernodecanarias.org/sanidad/scs/contenidoGenerico.jsp?idDocument=9090ca1f-a9bb-11de-ae50-15aa3b9230b7&amp;idCarpeta=ae273cd1-b385-11e9-82f7-8d5cff9227e6</v>
      </c>
      <c r="D217" s="99" t="s">
        <v>138</v>
      </c>
      <c r="E217" s="73" t="str">
        <f aca="false">IF(D217&lt;&gt;"",IF(AND(B217&lt;&gt;"",C217&lt;&gt;""),"","ERR"),"")</f>
        <v/>
      </c>
      <c r="F217" s="16"/>
      <c r="G217" s="16"/>
      <c r="H217" s="16"/>
      <c r="I217" s="16"/>
      <c r="J217" s="16"/>
      <c r="K217" s="16"/>
      <c r="L217" s="16"/>
      <c r="M217" s="16"/>
      <c r="N217" s="16"/>
      <c r="O217" s="16"/>
      <c r="P217" s="16"/>
      <c r="Q217" s="16"/>
      <c r="R217" s="16"/>
      <c r="S217" s="16"/>
      <c r="T217" s="16"/>
      <c r="U217" s="16"/>
      <c r="V217" s="16"/>
      <c r="W217" s="16"/>
      <c r="X217" s="16"/>
      <c r="Y217" s="16"/>
    </row>
    <row r="218" customFormat="false" ht="12" hidden="false" customHeight="true" outlineLevel="0" collapsed="false">
      <c r="B218" s="98" t="str">
        <f aca="false">IF( ISBLANK('03.Muestra'!$C17),"",'03.Muestra'!$C17)</f>
        <v>Mapa Playas</v>
      </c>
      <c r="C218" s="98" t="str">
        <f aca="false">IF( ISBLANK('03.Muestra'!$E17),"",'03.Muestra'!$E17)</f>
        <v>https://www3.gobiernodecanarias.org/sanidad/scs/mapa.jsp?idDocument=0200b78a-a2fa-11e0-9610-f1717f4d08a3&amp;idCarpeta=75cf3520-ab2b-11dd-970d-d73a0633ac17</v>
      </c>
      <c r="D218" s="99" t="s">
        <v>138</v>
      </c>
      <c r="E218" s="73" t="str">
        <f aca="false">IF(D218&lt;&gt;"",IF(AND(B218&lt;&gt;"",C218&lt;&gt;""),"","ERR"),"")</f>
        <v/>
      </c>
      <c r="F218" s="16"/>
      <c r="G218" s="16"/>
      <c r="H218" s="16"/>
      <c r="I218" s="16"/>
      <c r="J218" s="16"/>
      <c r="K218" s="16"/>
      <c r="L218" s="16"/>
      <c r="M218" s="16"/>
      <c r="N218" s="16"/>
      <c r="O218" s="16"/>
      <c r="P218" s="16"/>
      <c r="Q218" s="16"/>
      <c r="R218" s="16"/>
      <c r="S218" s="16"/>
      <c r="T218" s="16"/>
      <c r="U218" s="16"/>
      <c r="V218" s="16"/>
      <c r="W218" s="16"/>
      <c r="X218" s="16"/>
      <c r="Y218" s="16"/>
    </row>
    <row r="219" customFormat="false" ht="12" hidden="false" customHeight="true" outlineLevel="0" collapsed="false">
      <c r="B219" s="98" t="str">
        <f aca="false">IF( ISBLANK('03.Muestra'!$C18),"",'03.Muestra'!$C18)</f>
        <v/>
      </c>
      <c r="C219" s="98" t="str">
        <f aca="false">IF( ISBLANK('03.Muestra'!$E18),"",'03.Muestra'!$E18)</f>
        <v/>
      </c>
      <c r="D219" s="99" t="str">
        <f aca="false">IF(AND(B219&lt;&gt;"",C219&lt;&gt;""),"N/T","")</f>
        <v/>
      </c>
      <c r="E219" s="73" t="str">
        <f aca="false">IF(D219&lt;&gt;"",IF(AND(B219&lt;&gt;"",C219&lt;&gt;""),"","ERR"),"")</f>
        <v/>
      </c>
      <c r="F219" s="16"/>
      <c r="G219" s="16"/>
      <c r="H219" s="16"/>
      <c r="I219" s="16"/>
      <c r="J219" s="16"/>
      <c r="K219" s="16"/>
      <c r="L219" s="16"/>
      <c r="M219" s="16"/>
      <c r="N219" s="16"/>
      <c r="O219" s="16"/>
      <c r="P219" s="16"/>
      <c r="Q219" s="16"/>
      <c r="R219" s="16"/>
      <c r="S219" s="16"/>
      <c r="T219" s="16"/>
      <c r="U219" s="16"/>
      <c r="V219" s="16"/>
      <c r="W219" s="16"/>
      <c r="X219" s="16"/>
      <c r="Y219" s="16"/>
    </row>
    <row r="220" customFormat="false" ht="12" hidden="false" customHeight="true" outlineLevel="0" collapsed="false">
      <c r="B220" s="98" t="str">
        <f aca="false">IF( ISBLANK('03.Muestra'!$C19),"",'03.Muestra'!$C19)</f>
        <v/>
      </c>
      <c r="C220" s="98" t="str">
        <f aca="false">IF( ISBLANK('03.Muestra'!$E19),"",'03.Muestra'!$E19)</f>
        <v/>
      </c>
      <c r="D220" s="99" t="str">
        <f aca="false">IF(AND(B220&lt;&gt;"",C220&lt;&gt;""),"N/T","")</f>
        <v/>
      </c>
      <c r="E220" s="73" t="str">
        <f aca="false">IF(D220&lt;&gt;"",IF(AND(B220&lt;&gt;"",C220&lt;&gt;""),"","ERR"),"")</f>
        <v/>
      </c>
      <c r="F220" s="16"/>
      <c r="G220" s="16"/>
      <c r="H220" s="16"/>
      <c r="I220" s="16"/>
      <c r="J220" s="16"/>
      <c r="K220" s="16"/>
      <c r="L220" s="16"/>
      <c r="M220" s="16"/>
      <c r="N220" s="16"/>
      <c r="O220" s="16"/>
      <c r="P220" s="16"/>
      <c r="Q220" s="16"/>
      <c r="R220" s="16"/>
      <c r="S220" s="16"/>
      <c r="T220" s="16"/>
      <c r="U220" s="16"/>
      <c r="V220" s="16"/>
      <c r="W220" s="16"/>
      <c r="X220" s="16"/>
      <c r="Y220" s="16"/>
    </row>
    <row r="221" customFormat="false" ht="12" hidden="false" customHeight="true" outlineLevel="0" collapsed="false">
      <c r="B221" s="98" t="str">
        <f aca="false">IF( ISBLANK('03.Muestra'!$C20),"",'03.Muestra'!$C20)</f>
        <v/>
      </c>
      <c r="C221" s="98" t="str">
        <f aca="false">IF( ISBLANK('03.Muestra'!$E20),"",'03.Muestra'!$E20)</f>
        <v/>
      </c>
      <c r="D221" s="99" t="str">
        <f aca="false">IF(AND(B221&lt;&gt;"",C221&lt;&gt;""),"N/T","")</f>
        <v/>
      </c>
      <c r="E221" s="73" t="str">
        <f aca="false">IF(D221&lt;&gt;"",IF(AND(B221&lt;&gt;"",C221&lt;&gt;""),"","ERR"),"")</f>
        <v/>
      </c>
      <c r="F221" s="16"/>
      <c r="G221" s="16"/>
      <c r="H221" s="16"/>
      <c r="I221" s="16"/>
      <c r="J221" s="16"/>
      <c r="K221" s="16"/>
      <c r="L221" s="16"/>
      <c r="M221" s="0"/>
      <c r="N221" s="0"/>
      <c r="O221" s="0"/>
      <c r="P221" s="0"/>
      <c r="Q221" s="16"/>
      <c r="R221" s="16"/>
      <c r="S221" s="16"/>
      <c r="T221" s="16"/>
      <c r="U221" s="16"/>
      <c r="V221" s="16"/>
      <c r="W221" s="16"/>
      <c r="X221" s="16"/>
      <c r="Y221" s="16"/>
    </row>
    <row r="222" customFormat="false" ht="12" hidden="false" customHeight="true" outlineLevel="0" collapsed="false">
      <c r="B222" s="98" t="str">
        <f aca="false">IF( ISBLANK('03.Muestra'!$C21),"",'03.Muestra'!$C21)</f>
        <v/>
      </c>
      <c r="C222" s="98" t="str">
        <f aca="false">IF( ISBLANK('03.Muestra'!$E21),"",'03.Muestra'!$E21)</f>
        <v/>
      </c>
      <c r="D222" s="99" t="str">
        <f aca="false">IF(AND(B222&lt;&gt;"",C222&lt;&gt;""),"N/T","")</f>
        <v/>
      </c>
      <c r="E222" s="73" t="str">
        <f aca="false">IF(D222&lt;&gt;"",IF(AND(B222&lt;&gt;"",C222&lt;&gt;""),"","ERR"),"")</f>
        <v/>
      </c>
      <c r="F222" s="16"/>
      <c r="G222" s="16"/>
      <c r="H222" s="16"/>
      <c r="I222" s="16"/>
      <c r="J222" s="16"/>
      <c r="K222" s="16"/>
      <c r="L222" s="16"/>
      <c r="M222" s="0"/>
      <c r="N222" s="0"/>
      <c r="O222" s="0"/>
      <c r="P222" s="0"/>
      <c r="Q222" s="16"/>
      <c r="R222" s="16"/>
      <c r="S222" s="16"/>
      <c r="T222" s="16"/>
      <c r="U222" s="16"/>
      <c r="V222" s="16"/>
      <c r="W222" s="16"/>
      <c r="X222" s="16"/>
      <c r="Y222" s="16"/>
    </row>
    <row r="223" customFormat="false" ht="12" hidden="false" customHeight="true" outlineLevel="0" collapsed="false">
      <c r="B223" s="98" t="str">
        <f aca="false">IF( ISBLANK('03.Muestra'!$C22),"",'03.Muestra'!$C22)</f>
        <v/>
      </c>
      <c r="C223" s="98" t="str">
        <f aca="false">IF( ISBLANK('03.Muestra'!$E22),"",'03.Muestra'!$E22)</f>
        <v/>
      </c>
      <c r="D223" s="99" t="str">
        <f aca="false">IF(AND(B223&lt;&gt;"",C223&lt;&gt;""),"N/T","")</f>
        <v/>
      </c>
      <c r="E223" s="73" t="str">
        <f aca="false">IF(D223&lt;&gt;"",IF(AND(B223&lt;&gt;"",C223&lt;&gt;""),"","ERR"),"")</f>
        <v/>
      </c>
      <c r="F223" s="16"/>
      <c r="G223" s="16"/>
      <c r="H223" s="16"/>
      <c r="I223" s="16"/>
      <c r="J223" s="16"/>
      <c r="K223" s="16"/>
      <c r="L223" s="16"/>
      <c r="M223" s="0"/>
      <c r="N223" s="0"/>
      <c r="O223" s="0"/>
      <c r="P223" s="0"/>
      <c r="Q223" s="16"/>
      <c r="R223" s="16"/>
      <c r="S223" s="16"/>
      <c r="T223" s="16"/>
      <c r="U223" s="16"/>
      <c r="V223" s="16"/>
      <c r="W223" s="16"/>
      <c r="X223" s="16"/>
      <c r="Y223" s="16"/>
    </row>
    <row r="224" customFormat="false" ht="12" hidden="false" customHeight="true" outlineLevel="0" collapsed="false">
      <c r="B224" s="98" t="str">
        <f aca="false">IF( ISBLANK('03.Muestra'!$C23),"",'03.Muestra'!$C23)</f>
        <v/>
      </c>
      <c r="C224" s="98" t="str">
        <f aca="false">IF( ISBLANK('03.Muestra'!$E23),"",'03.Muestra'!$E23)</f>
        <v/>
      </c>
      <c r="D224" s="99" t="str">
        <f aca="false">IF(AND(B224&lt;&gt;"",C224&lt;&gt;""),"N/T","")</f>
        <v/>
      </c>
      <c r="E224" s="73" t="str">
        <f aca="false">IF(D224&lt;&gt;"",IF(AND(B224&lt;&gt;"",C224&lt;&gt;""),"","ERR"),"")</f>
        <v/>
      </c>
      <c r="F224" s="16"/>
      <c r="G224" s="16"/>
      <c r="H224" s="16"/>
      <c r="I224" s="16"/>
      <c r="J224" s="16"/>
      <c r="K224" s="16"/>
      <c r="L224" s="16"/>
      <c r="M224" s="0"/>
      <c r="N224" s="0"/>
      <c r="O224" s="0"/>
      <c r="P224" s="0"/>
      <c r="Q224" s="16"/>
      <c r="R224" s="16"/>
      <c r="S224" s="16"/>
      <c r="T224" s="16"/>
      <c r="U224" s="16"/>
      <c r="V224" s="16"/>
      <c r="W224" s="16"/>
      <c r="X224" s="16"/>
      <c r="Y224" s="16"/>
    </row>
    <row r="225" customFormat="false" ht="12" hidden="false" customHeight="true" outlineLevel="0" collapsed="false">
      <c r="B225" s="98" t="str">
        <f aca="false">IF( ISBLANK('03.Muestra'!$C24),"",'03.Muestra'!$C24)</f>
        <v/>
      </c>
      <c r="C225" s="98" t="str">
        <f aca="false">IF( ISBLANK('03.Muestra'!$E24),"",'03.Muestra'!$E24)</f>
        <v/>
      </c>
      <c r="D225" s="99" t="str">
        <f aca="false">IF(AND(B225&lt;&gt;"",C225&lt;&gt;""),"N/T","")</f>
        <v/>
      </c>
      <c r="E225" s="73" t="str">
        <f aca="false">IF(D225&lt;&gt;"",IF(AND(B225&lt;&gt;"",C225&lt;&gt;""),"","ERR"),"")</f>
        <v/>
      </c>
      <c r="F225" s="16"/>
      <c r="G225" s="16"/>
      <c r="H225" s="16"/>
      <c r="I225" s="16"/>
      <c r="J225" s="16"/>
      <c r="K225" s="16"/>
      <c r="L225" s="16"/>
      <c r="M225" s="0"/>
      <c r="N225" s="0"/>
      <c r="O225" s="0"/>
      <c r="P225" s="0"/>
      <c r="Q225" s="16"/>
      <c r="R225" s="16"/>
      <c r="S225" s="16"/>
      <c r="T225" s="16"/>
      <c r="U225" s="16"/>
      <c r="V225" s="16"/>
      <c r="W225" s="16"/>
      <c r="X225" s="16"/>
      <c r="Y225" s="16"/>
    </row>
    <row r="226" customFormat="false" ht="12" hidden="false" customHeight="true" outlineLevel="0" collapsed="false">
      <c r="B226" s="98" t="str">
        <f aca="false">IF( ISBLANK('03.Muestra'!$C25),"",'03.Muestra'!$C25)</f>
        <v/>
      </c>
      <c r="C226" s="98" t="str">
        <f aca="false">IF( ISBLANK('03.Muestra'!$E25),"",'03.Muestra'!$E25)</f>
        <v/>
      </c>
      <c r="D226" s="99" t="str">
        <f aca="false">IF(AND(B226&lt;&gt;"",C226&lt;&gt;""),"N/T","")</f>
        <v/>
      </c>
      <c r="E226" s="73" t="str">
        <f aca="false">IF(D226&lt;&gt;"",IF(AND(B226&lt;&gt;"",C226&lt;&gt;""),"","ERR"),"")</f>
        <v/>
      </c>
      <c r="F226" s="16"/>
      <c r="G226" s="16"/>
      <c r="H226" s="16"/>
      <c r="I226" s="16"/>
      <c r="J226" s="16"/>
      <c r="K226" s="16"/>
      <c r="L226" s="16"/>
      <c r="M226" s="0"/>
      <c r="N226" s="0"/>
      <c r="O226" s="0"/>
      <c r="P226" s="0"/>
      <c r="Q226" s="16"/>
      <c r="R226" s="16"/>
      <c r="S226" s="16"/>
      <c r="T226" s="16"/>
      <c r="U226" s="16"/>
      <c r="V226" s="16"/>
      <c r="W226" s="16"/>
      <c r="X226" s="16"/>
      <c r="Y226" s="16"/>
    </row>
    <row r="227" customFormat="false" ht="12" hidden="false" customHeight="true" outlineLevel="0" collapsed="false">
      <c r="B227" s="98" t="str">
        <f aca="false">IF( ISBLANK('03.Muestra'!$C26),"",'03.Muestra'!$C26)</f>
        <v/>
      </c>
      <c r="C227" s="98" t="str">
        <f aca="false">IF( ISBLANK('03.Muestra'!$E26),"",'03.Muestra'!$E26)</f>
        <v/>
      </c>
      <c r="D227" s="99" t="str">
        <f aca="false">IF(AND(B227&lt;&gt;"",C227&lt;&gt;""),"N/T","")</f>
        <v/>
      </c>
      <c r="E227" s="73" t="str">
        <f aca="false">IF(D227&lt;&gt;"",IF(AND(B227&lt;&gt;"",C227&lt;&gt;""),"","ERR"),"")</f>
        <v/>
      </c>
      <c r="F227" s="16"/>
      <c r="G227" s="16"/>
      <c r="H227" s="16"/>
      <c r="I227" s="16"/>
      <c r="J227" s="16"/>
      <c r="K227" s="16"/>
      <c r="L227" s="16"/>
      <c r="M227" s="0"/>
      <c r="N227" s="0"/>
      <c r="O227" s="0"/>
      <c r="P227" s="0"/>
      <c r="Q227" s="16"/>
      <c r="R227" s="16"/>
      <c r="S227" s="16"/>
      <c r="T227" s="16"/>
      <c r="U227" s="16"/>
      <c r="V227" s="16"/>
      <c r="W227" s="16"/>
      <c r="X227" s="16"/>
      <c r="Y227" s="16"/>
    </row>
    <row r="228" customFormat="false" ht="12" hidden="false" customHeight="true" outlineLevel="0" collapsed="false">
      <c r="B228" s="98" t="str">
        <f aca="false">IF( ISBLANK('03.Muestra'!$C27),"",'03.Muestra'!$C27)</f>
        <v/>
      </c>
      <c r="C228" s="98" t="str">
        <f aca="false">IF( ISBLANK('03.Muestra'!$E27),"",'03.Muestra'!$E27)</f>
        <v/>
      </c>
      <c r="D228" s="99" t="str">
        <f aca="false">IF(AND(B228&lt;&gt;"",C228&lt;&gt;""),"N/T","")</f>
        <v/>
      </c>
      <c r="E228" s="73" t="str">
        <f aca="false">IF(D228&lt;&gt;"",IF(AND(B228&lt;&gt;"",C228&lt;&gt;""),"","ERR"),"")</f>
        <v/>
      </c>
      <c r="F228" s="16"/>
      <c r="G228" s="16"/>
      <c r="H228" s="16"/>
      <c r="I228" s="16"/>
      <c r="J228" s="16"/>
      <c r="K228" s="16"/>
      <c r="L228" s="16"/>
      <c r="M228" s="0"/>
      <c r="N228" s="0"/>
      <c r="O228" s="0"/>
      <c r="P228" s="0"/>
      <c r="Q228" s="16"/>
      <c r="R228" s="16"/>
      <c r="S228" s="16"/>
      <c r="T228" s="16"/>
      <c r="U228" s="16"/>
      <c r="V228" s="16"/>
      <c r="W228" s="16"/>
      <c r="X228" s="16"/>
      <c r="Y228" s="16"/>
    </row>
    <row r="229" customFormat="false" ht="12" hidden="false" customHeight="true" outlineLevel="0" collapsed="false">
      <c r="B229" s="98" t="str">
        <f aca="false">IF( ISBLANK('03.Muestra'!$C28),"",'03.Muestra'!$C28)</f>
        <v/>
      </c>
      <c r="C229" s="98" t="str">
        <f aca="false">IF( ISBLANK('03.Muestra'!$E28),"",'03.Muestra'!$E28)</f>
        <v/>
      </c>
      <c r="D229" s="99" t="str">
        <f aca="false">IF(AND(B229&lt;&gt;"",C229&lt;&gt;""),"N/T","")</f>
        <v/>
      </c>
      <c r="E229" s="73" t="str">
        <f aca="false">IF(D229&lt;&gt;"",IF(AND(B229&lt;&gt;"",C229&lt;&gt;""),"","ERR"),"")</f>
        <v/>
      </c>
      <c r="F229" s="16"/>
      <c r="G229" s="16"/>
      <c r="H229" s="16"/>
      <c r="I229" s="16"/>
      <c r="J229" s="16"/>
      <c r="K229" s="16"/>
      <c r="L229" s="16"/>
      <c r="M229" s="0"/>
      <c r="N229" s="0"/>
      <c r="O229" s="0"/>
      <c r="P229" s="0"/>
      <c r="Q229" s="16"/>
      <c r="R229" s="16"/>
      <c r="S229" s="16"/>
      <c r="T229" s="16"/>
      <c r="U229" s="16"/>
      <c r="V229" s="16"/>
      <c r="W229" s="16"/>
      <c r="X229" s="16"/>
      <c r="Y229" s="16"/>
    </row>
    <row r="230" customFormat="false" ht="12" hidden="false" customHeight="true" outlineLevel="0" collapsed="false">
      <c r="B230" s="98" t="str">
        <f aca="false">IF( ISBLANK('03.Muestra'!$C29),"",'03.Muestra'!$C29)</f>
        <v/>
      </c>
      <c r="C230" s="98" t="str">
        <f aca="false">IF( ISBLANK('03.Muestra'!$E29),"",'03.Muestra'!$E29)</f>
        <v/>
      </c>
      <c r="D230" s="99" t="str">
        <f aca="false">IF(AND(B230&lt;&gt;"",C230&lt;&gt;""),"N/T","")</f>
        <v/>
      </c>
      <c r="E230" s="73" t="str">
        <f aca="false">IF(D230&lt;&gt;"",IF(AND(B230&lt;&gt;"",C230&lt;&gt;""),"","ERR"),"")</f>
        <v/>
      </c>
      <c r="F230" s="16"/>
      <c r="G230" s="16"/>
      <c r="H230" s="16"/>
      <c r="I230" s="16"/>
      <c r="J230" s="16"/>
      <c r="K230" s="16"/>
      <c r="L230" s="16"/>
      <c r="M230" s="0"/>
      <c r="N230" s="0"/>
      <c r="O230" s="0"/>
      <c r="P230" s="0"/>
      <c r="Q230" s="16"/>
      <c r="R230" s="16"/>
      <c r="S230" s="16"/>
      <c r="T230" s="16"/>
      <c r="U230" s="16"/>
      <c r="V230" s="16"/>
      <c r="W230" s="16"/>
      <c r="X230" s="16"/>
      <c r="Y230" s="16"/>
    </row>
    <row r="231" customFormat="false" ht="12" hidden="false" customHeight="true" outlineLevel="0" collapsed="false">
      <c r="B231" s="98" t="str">
        <f aca="false">IF( ISBLANK('03.Muestra'!$C30),"",'03.Muestra'!$C30)</f>
        <v/>
      </c>
      <c r="C231" s="98" t="str">
        <f aca="false">IF( ISBLANK('03.Muestra'!$E30),"",'03.Muestra'!$E30)</f>
        <v/>
      </c>
      <c r="D231" s="99" t="str">
        <f aca="false">IF(AND(B231&lt;&gt;"",C231&lt;&gt;""),"N/T","")</f>
        <v/>
      </c>
      <c r="E231" s="73" t="str">
        <f aca="false">IF(D231&lt;&gt;"",IF(AND(B231&lt;&gt;"",C231&lt;&gt;""),"","ERR"),"")</f>
        <v/>
      </c>
      <c r="F231" s="16"/>
      <c r="G231" s="16"/>
      <c r="H231" s="16"/>
      <c r="I231" s="16"/>
      <c r="J231" s="16"/>
      <c r="K231" s="16"/>
      <c r="L231" s="16"/>
      <c r="M231" s="0"/>
      <c r="N231" s="0"/>
      <c r="O231" s="0"/>
      <c r="P231" s="0"/>
      <c r="Q231" s="16"/>
      <c r="R231" s="16"/>
      <c r="S231" s="16"/>
      <c r="T231" s="16"/>
      <c r="U231" s="16"/>
      <c r="V231" s="16"/>
      <c r="W231" s="16"/>
      <c r="X231" s="16"/>
      <c r="Y231" s="16"/>
    </row>
    <row r="232" customFormat="false" ht="12" hidden="false" customHeight="true" outlineLevel="0" collapsed="false">
      <c r="B232" s="98" t="str">
        <f aca="false">IF( ISBLANK('03.Muestra'!$C31),"",'03.Muestra'!$C31)</f>
        <v/>
      </c>
      <c r="C232" s="98" t="str">
        <f aca="false">IF( ISBLANK('03.Muestra'!$E31),"",'03.Muestra'!$E31)</f>
        <v/>
      </c>
      <c r="D232" s="99" t="str">
        <f aca="false">IF(AND(B232&lt;&gt;"",C232&lt;&gt;""),"N/T","")</f>
        <v/>
      </c>
      <c r="E232" s="73" t="str">
        <f aca="false">IF(D232&lt;&gt;"",IF(AND(B232&lt;&gt;"",C232&lt;&gt;""),"","ERR"),"")</f>
        <v/>
      </c>
      <c r="F232" s="16"/>
      <c r="G232" s="16"/>
      <c r="H232" s="16"/>
      <c r="I232" s="16"/>
      <c r="J232" s="16"/>
      <c r="K232" s="16"/>
      <c r="L232" s="16"/>
      <c r="M232" s="16"/>
      <c r="N232" s="16"/>
      <c r="O232" s="16"/>
      <c r="P232" s="16"/>
      <c r="Q232" s="16"/>
      <c r="R232" s="16"/>
      <c r="S232" s="16"/>
      <c r="T232" s="16"/>
      <c r="U232" s="16"/>
      <c r="V232" s="16"/>
      <c r="W232" s="16"/>
      <c r="X232" s="16"/>
      <c r="Y232" s="16"/>
    </row>
    <row r="233" customFormat="false" ht="12" hidden="false" customHeight="true" outlineLevel="0" collapsed="false">
      <c r="B233" s="98" t="str">
        <f aca="false">IF( ISBLANK('03.Muestra'!$C32),"",'03.Muestra'!$C32)</f>
        <v/>
      </c>
      <c r="C233" s="98" t="str">
        <f aca="false">IF( ISBLANK('03.Muestra'!$E32),"",'03.Muestra'!$E32)</f>
        <v/>
      </c>
      <c r="D233" s="99" t="str">
        <f aca="false">IF(AND(B233&lt;&gt;"",C233&lt;&gt;""),"N/T","")</f>
        <v/>
      </c>
      <c r="E233" s="73" t="str">
        <f aca="false">IF(D233&lt;&gt;"",IF(AND(B233&lt;&gt;"",C233&lt;&gt;""),"","ERR"),"")</f>
        <v/>
      </c>
      <c r="F233" s="16"/>
      <c r="G233" s="16"/>
      <c r="H233" s="16"/>
      <c r="I233" s="16"/>
      <c r="J233" s="16"/>
      <c r="K233" s="16"/>
      <c r="L233" s="16"/>
      <c r="M233" s="16"/>
      <c r="N233" s="16"/>
      <c r="O233" s="16"/>
      <c r="P233" s="16"/>
      <c r="Q233" s="16"/>
      <c r="R233" s="16"/>
      <c r="S233" s="16"/>
      <c r="T233" s="16"/>
      <c r="U233" s="16"/>
      <c r="V233" s="16"/>
      <c r="W233" s="16"/>
      <c r="X233" s="16"/>
      <c r="Y233" s="16"/>
    </row>
    <row r="234" customFormat="false" ht="12" hidden="false" customHeight="true" outlineLevel="0" collapsed="false">
      <c r="B234" s="98" t="str">
        <f aca="false">IF( ISBLANK('03.Muestra'!$C33),"",'03.Muestra'!$C33)</f>
        <v/>
      </c>
      <c r="C234" s="98" t="str">
        <f aca="false">IF( ISBLANK('03.Muestra'!$E33),"",'03.Muestra'!$E33)</f>
        <v/>
      </c>
      <c r="D234" s="99" t="str">
        <f aca="false">IF(AND(B234&lt;&gt;"",C234&lt;&gt;""),"N/T","")</f>
        <v/>
      </c>
      <c r="E234" s="73" t="str">
        <f aca="false">IF(D234&lt;&gt;"",IF(AND(B234&lt;&gt;"",C234&lt;&gt;""),"","ERR"),"")</f>
        <v/>
      </c>
      <c r="F234" s="16"/>
      <c r="G234" s="16"/>
      <c r="H234" s="16"/>
      <c r="I234" s="16"/>
      <c r="J234" s="16"/>
      <c r="K234" s="16"/>
      <c r="L234" s="16"/>
      <c r="M234" s="16"/>
      <c r="N234" s="16"/>
      <c r="O234" s="16"/>
      <c r="P234" s="16"/>
      <c r="Q234" s="16"/>
      <c r="R234" s="16"/>
      <c r="S234" s="16"/>
      <c r="T234" s="16"/>
      <c r="U234" s="16"/>
      <c r="V234" s="16"/>
      <c r="W234" s="16"/>
      <c r="X234" s="16"/>
      <c r="Y234" s="16"/>
    </row>
    <row r="235" customFormat="false" ht="12" hidden="false" customHeight="true" outlineLevel="0" collapsed="false">
      <c r="B235" s="98" t="str">
        <f aca="false">IF( ISBLANK('03.Muestra'!$C34),"",'03.Muestra'!$C34)</f>
        <v/>
      </c>
      <c r="C235" s="98" t="str">
        <f aca="false">IF( ISBLANK('03.Muestra'!$E34),"",'03.Muestra'!$E34)</f>
        <v/>
      </c>
      <c r="D235" s="99" t="str">
        <f aca="false">IF(AND(B235&lt;&gt;"",C235&lt;&gt;""),"N/T","")</f>
        <v/>
      </c>
      <c r="E235" s="73" t="str">
        <f aca="false">IF(D235&lt;&gt;"",IF(AND(B235&lt;&gt;"",C235&lt;&gt;""),"","ERR"),"")</f>
        <v/>
      </c>
      <c r="F235" s="16"/>
      <c r="G235" s="16"/>
      <c r="H235" s="16"/>
      <c r="I235" s="16"/>
      <c r="J235" s="16"/>
      <c r="K235" s="16"/>
      <c r="L235" s="16"/>
      <c r="M235" s="16"/>
      <c r="N235" s="16"/>
      <c r="O235" s="16"/>
      <c r="P235" s="16"/>
      <c r="Q235" s="16"/>
      <c r="R235" s="16"/>
      <c r="S235" s="16"/>
      <c r="T235" s="16"/>
      <c r="U235" s="16"/>
      <c r="V235" s="16"/>
      <c r="W235" s="16"/>
      <c r="X235" s="16"/>
      <c r="Y235" s="16"/>
    </row>
    <row r="236" customFormat="false" ht="12" hidden="false" customHeight="true" outlineLevel="0" collapsed="false">
      <c r="B236" s="98" t="str">
        <f aca="false">IF( ISBLANK('03.Muestra'!$C35),"",'03.Muestra'!$C35)</f>
        <v/>
      </c>
      <c r="C236" s="98" t="str">
        <f aca="false">IF( ISBLANK('03.Muestra'!$E35),"",'03.Muestra'!$E35)</f>
        <v/>
      </c>
      <c r="D236" s="99" t="str">
        <f aca="false">IF(AND(B236&lt;&gt;"",C236&lt;&gt;""),"N/T","")</f>
        <v/>
      </c>
      <c r="E236" s="73" t="str">
        <f aca="false">IF(D236&lt;&gt;"",IF(AND(B236&lt;&gt;"",C236&lt;&gt;""),"","ERR"),"")</f>
        <v/>
      </c>
      <c r="F236" s="0"/>
      <c r="G236" s="16"/>
      <c r="H236" s="16"/>
      <c r="I236" s="16"/>
      <c r="J236" s="16"/>
      <c r="K236" s="16"/>
      <c r="L236" s="16"/>
      <c r="M236" s="16"/>
      <c r="N236" s="16"/>
      <c r="O236" s="16"/>
      <c r="P236" s="16"/>
      <c r="Q236" s="16"/>
      <c r="R236" s="16"/>
      <c r="S236" s="16"/>
      <c r="T236" s="16"/>
      <c r="U236" s="16"/>
      <c r="V236" s="16"/>
      <c r="W236" s="16"/>
      <c r="X236" s="16"/>
      <c r="Y236" s="16"/>
    </row>
    <row r="237" customFormat="false" ht="12" hidden="false" customHeight="true" outlineLevel="0" collapsed="false">
      <c r="B237" s="98" t="str">
        <f aca="false">IF( ISBLANK('03.Muestra'!$C36),"",'03.Muestra'!$C36)</f>
        <v/>
      </c>
      <c r="C237" s="98" t="str">
        <f aca="false">IF( ISBLANK('03.Muestra'!$E36),"",'03.Muestra'!$E36)</f>
        <v/>
      </c>
      <c r="D237" s="99" t="str">
        <f aca="false">IF(AND(B237&lt;&gt;"",C237&lt;&gt;""),"N/T","")</f>
        <v/>
      </c>
      <c r="E237" s="73" t="str">
        <f aca="false">IF(D237&lt;&gt;"",IF(AND(B237&lt;&gt;"",C237&lt;&gt;""),"","ERR"),"")</f>
        <v/>
      </c>
      <c r="F237" s="111"/>
      <c r="G237" s="16"/>
      <c r="H237" s="16"/>
      <c r="I237" s="16"/>
      <c r="J237" s="16"/>
      <c r="K237" s="16"/>
      <c r="L237" s="16"/>
      <c r="M237" s="16"/>
      <c r="N237" s="16"/>
      <c r="O237" s="16"/>
      <c r="P237" s="16"/>
      <c r="Q237" s="16"/>
      <c r="R237" s="16"/>
      <c r="S237" s="16"/>
      <c r="T237" s="16"/>
      <c r="U237" s="16"/>
      <c r="V237" s="16"/>
      <c r="W237" s="16"/>
      <c r="X237" s="16"/>
      <c r="Y237" s="16"/>
    </row>
    <row r="238" customFormat="false" ht="12" hidden="false" customHeight="true" outlineLevel="0" collapsed="false">
      <c r="B238" s="98" t="str">
        <f aca="false">IF( ISBLANK('03.Muestra'!$C37),"",'03.Muestra'!$C37)</f>
        <v/>
      </c>
      <c r="C238" s="98" t="str">
        <f aca="false">IF( ISBLANK('03.Muestra'!$E37),"",'03.Muestra'!$E37)</f>
        <v/>
      </c>
      <c r="D238" s="99" t="str">
        <f aca="false">IF(AND(B238&lt;&gt;"",C238&lt;&gt;""),"N/T","")</f>
        <v/>
      </c>
      <c r="E238" s="73" t="str">
        <f aca="false">IF(D238&lt;&gt;"",IF(AND(B238&lt;&gt;"",C238&lt;&gt;""),"","ERR"),"")</f>
        <v/>
      </c>
      <c r="F238" s="111"/>
      <c r="G238" s="16"/>
      <c r="H238" s="16"/>
      <c r="I238" s="16"/>
      <c r="J238" s="16"/>
      <c r="K238" s="16"/>
      <c r="L238" s="16"/>
      <c r="M238" s="16"/>
      <c r="N238" s="16"/>
      <c r="O238" s="16"/>
      <c r="P238" s="16"/>
      <c r="Q238" s="16"/>
      <c r="R238" s="16"/>
      <c r="S238" s="16"/>
      <c r="T238" s="16"/>
      <c r="U238" s="16"/>
      <c r="V238" s="16"/>
      <c r="W238" s="16"/>
      <c r="X238" s="16"/>
      <c r="Y238" s="16"/>
    </row>
    <row r="239" customFormat="false" ht="12" hidden="false" customHeight="true" outlineLevel="0" collapsed="false">
      <c r="B239" s="98" t="str">
        <f aca="false">IF( ISBLANK('03.Muestra'!$C38),"",'03.Muestra'!$C38)</f>
        <v/>
      </c>
      <c r="C239" s="98" t="str">
        <f aca="false">IF( ISBLANK('03.Muestra'!$E38),"",'03.Muestra'!$E38)</f>
        <v/>
      </c>
      <c r="D239" s="99" t="str">
        <f aca="false">IF(AND(B239&lt;&gt;"",C239&lt;&gt;""),"N/T","")</f>
        <v/>
      </c>
      <c r="E239" s="73" t="str">
        <f aca="false">IF(D239&lt;&gt;"",IF(AND(B239&lt;&gt;"",C239&lt;&gt;""),"","ERR"),"")</f>
        <v/>
      </c>
      <c r="F239" s="111"/>
      <c r="G239" s="16"/>
      <c r="H239" s="16"/>
      <c r="I239" s="16"/>
      <c r="J239" s="16"/>
      <c r="K239" s="16"/>
      <c r="L239" s="16"/>
      <c r="M239" s="16"/>
      <c r="N239" s="16"/>
      <c r="O239" s="16"/>
      <c r="P239" s="16"/>
      <c r="Q239" s="16"/>
      <c r="R239" s="16"/>
      <c r="S239" s="16"/>
      <c r="T239" s="16"/>
      <c r="U239" s="16"/>
      <c r="V239" s="16"/>
      <c r="W239" s="16"/>
      <c r="X239" s="16"/>
      <c r="Y239" s="16"/>
    </row>
    <row r="240" customFormat="false" ht="12" hidden="false" customHeight="true" outlineLevel="0" collapsed="false">
      <c r="B240" s="98" t="str">
        <f aca="false">IF( ISBLANK('03.Muestra'!$C39),"",'03.Muestra'!$C39)</f>
        <v/>
      </c>
      <c r="C240" s="98" t="str">
        <f aca="false">IF( ISBLANK('03.Muestra'!$E39),"",'03.Muestra'!$E39)</f>
        <v/>
      </c>
      <c r="D240" s="99" t="str">
        <f aca="false">IF(AND(B240&lt;&gt;"",C240&lt;&gt;""),"N/T","")</f>
        <v/>
      </c>
      <c r="E240" s="73" t="str">
        <f aca="false">IF(D240&lt;&gt;"",IF(AND(B240&lt;&gt;"",C240&lt;&gt;""),"","ERR"),"")</f>
        <v/>
      </c>
      <c r="F240" s="111"/>
      <c r="G240" s="16"/>
      <c r="H240" s="16"/>
      <c r="I240" s="16"/>
      <c r="J240" s="16"/>
      <c r="K240" s="16"/>
      <c r="L240" s="16"/>
      <c r="M240" s="16"/>
      <c r="N240" s="16"/>
      <c r="O240" s="16"/>
      <c r="P240" s="16"/>
      <c r="Q240" s="16"/>
      <c r="R240" s="16"/>
      <c r="S240" s="16"/>
      <c r="T240" s="16"/>
      <c r="U240" s="16"/>
      <c r="V240" s="16"/>
      <c r="W240" s="16"/>
      <c r="X240" s="16"/>
      <c r="Y240" s="16"/>
    </row>
    <row r="241" customFormat="false" ht="12" hidden="false" customHeight="true" outlineLevel="0" collapsed="false">
      <c r="B241" s="98" t="str">
        <f aca="false">IF( ISBLANK('03.Muestra'!$C40),"",'03.Muestra'!$C40)</f>
        <v/>
      </c>
      <c r="C241" s="98" t="str">
        <f aca="false">IF( ISBLANK('03.Muestra'!$E40),"",'03.Muestra'!$E40)</f>
        <v/>
      </c>
      <c r="D241" s="99" t="str">
        <f aca="false">IF(AND(B241&lt;&gt;"",C241&lt;&gt;""),"N/T","")</f>
        <v/>
      </c>
      <c r="E241" s="73" t="str">
        <f aca="false">IF(D241&lt;&gt;"",IF(AND(B241&lt;&gt;"",C241&lt;&gt;""),"","ERR"),"")</f>
        <v/>
      </c>
      <c r="F241" s="111"/>
      <c r="G241" s="16"/>
      <c r="H241" s="16"/>
      <c r="I241" s="16"/>
      <c r="J241" s="16"/>
      <c r="K241" s="16"/>
      <c r="L241" s="16"/>
      <c r="M241" s="16"/>
      <c r="N241" s="16"/>
      <c r="O241" s="16"/>
      <c r="P241" s="16"/>
      <c r="Q241" s="16"/>
      <c r="R241" s="16"/>
      <c r="S241" s="16"/>
      <c r="T241" s="16"/>
      <c r="U241" s="16"/>
      <c r="V241" s="16"/>
      <c r="W241" s="16"/>
      <c r="X241" s="16"/>
      <c r="Y241" s="16"/>
    </row>
    <row r="242" customFormat="false" ht="12" hidden="false" customHeight="true" outlineLevel="0" collapsed="false">
      <c r="B242" s="98" t="str">
        <f aca="false">IF( ISBLANK('03.Muestra'!$C41),"",'03.Muestra'!$C41)</f>
        <v/>
      </c>
      <c r="C242" s="98" t="str">
        <f aca="false">IF( ISBLANK('03.Muestra'!$E41),"",'03.Muestra'!$E41)</f>
        <v/>
      </c>
      <c r="D242" s="99" t="str">
        <f aca="false">IF(AND(B242&lt;&gt;"",C242&lt;&gt;""),"N/T","")</f>
        <v/>
      </c>
      <c r="E242" s="73" t="str">
        <f aca="false">IF(D242&lt;&gt;"",IF(AND(B242&lt;&gt;"",C242&lt;&gt;""),"","ERR"),"")</f>
        <v/>
      </c>
      <c r="F242" s="111"/>
      <c r="G242" s="16"/>
      <c r="H242" s="16"/>
      <c r="I242" s="16"/>
      <c r="J242" s="16"/>
      <c r="K242" s="16"/>
      <c r="L242" s="16"/>
      <c r="M242" s="16"/>
      <c r="N242" s="16"/>
      <c r="O242" s="16"/>
      <c r="P242" s="16"/>
      <c r="Q242" s="16"/>
      <c r="R242" s="16"/>
      <c r="S242" s="16"/>
      <c r="T242" s="16"/>
      <c r="U242" s="16"/>
      <c r="V242" s="16"/>
      <c r="W242" s="16"/>
      <c r="X242" s="16"/>
      <c r="Y242" s="16"/>
    </row>
    <row r="243" customFormat="false" ht="12" hidden="false" customHeight="true" outlineLevel="0" collapsed="false">
      <c r="B243" s="98" t="str">
        <f aca="false">IF( ISBLANK('03.Muestra'!$C42),"",'03.Muestra'!$C42)</f>
        <v/>
      </c>
      <c r="C243" s="98" t="str">
        <f aca="false">IF( ISBLANK('03.Muestra'!$E42),"",'03.Muestra'!$E42)</f>
        <v/>
      </c>
      <c r="D243" s="99" t="str">
        <f aca="false">IF(AND(B243&lt;&gt;"",C243&lt;&gt;""),"N/T","")</f>
        <v/>
      </c>
      <c r="E243" s="73" t="str">
        <f aca="false">IF(D243&lt;&gt;"",IF(AND(B243&lt;&gt;"",C243&lt;&gt;""),"","ERR"),"")</f>
        <v/>
      </c>
      <c r="F243" s="16"/>
      <c r="G243" s="16"/>
      <c r="H243" s="16"/>
      <c r="I243" s="16"/>
      <c r="J243" s="16"/>
      <c r="K243" s="16"/>
      <c r="L243" s="16"/>
      <c r="M243" s="16"/>
      <c r="N243" s="16"/>
      <c r="O243" s="16"/>
      <c r="P243" s="16"/>
      <c r="Q243" s="16"/>
      <c r="R243" s="16"/>
      <c r="S243" s="16"/>
      <c r="T243" s="16"/>
      <c r="U243" s="16"/>
      <c r="V243" s="16"/>
      <c r="W243" s="16"/>
      <c r="X243" s="16"/>
      <c r="Y243" s="16"/>
    </row>
    <row r="244" customFormat="false" ht="12" hidden="false" customHeight="true" outlineLevel="0" collapsed="false">
      <c r="B244" s="16"/>
      <c r="C244" s="16"/>
      <c r="D244" s="73"/>
      <c r="E244" s="16"/>
      <c r="F244" s="16"/>
      <c r="G244" s="16"/>
      <c r="H244" s="16"/>
      <c r="I244" s="16"/>
      <c r="J244" s="16"/>
      <c r="K244" s="16"/>
      <c r="L244" s="16"/>
      <c r="M244" s="16"/>
      <c r="N244" s="16"/>
      <c r="O244" s="16"/>
      <c r="P244" s="16"/>
      <c r="Q244" s="16"/>
      <c r="R244" s="16"/>
      <c r="S244" s="16"/>
      <c r="T244" s="16"/>
      <c r="U244" s="16"/>
      <c r="V244" s="16"/>
      <c r="W244" s="16"/>
      <c r="X244" s="16"/>
      <c r="Y244" s="16"/>
    </row>
    <row r="245" customFormat="false" ht="12" hidden="false" customHeight="true" outlineLevel="0" collapsed="false">
      <c r="B245" s="16"/>
      <c r="C245" s="16"/>
      <c r="D245" s="73"/>
      <c r="E245" s="94"/>
      <c r="F245" s="16"/>
      <c r="G245" s="16"/>
      <c r="H245" s="16"/>
      <c r="I245" s="16"/>
      <c r="J245" s="16"/>
      <c r="K245" s="16"/>
      <c r="L245" s="16"/>
      <c r="M245" s="16"/>
      <c r="N245" s="16"/>
      <c r="O245" s="16"/>
      <c r="P245" s="16"/>
      <c r="Q245" s="16"/>
      <c r="R245" s="16"/>
      <c r="S245" s="16"/>
      <c r="T245" s="16"/>
      <c r="U245" s="16"/>
      <c r="V245" s="16"/>
      <c r="W245" s="16"/>
      <c r="X245" s="16"/>
      <c r="Y245" s="16"/>
    </row>
    <row r="246" customFormat="false" ht="32.25" hidden="false" customHeight="true" outlineLevel="0" collapsed="false">
      <c r="B246" s="95" t="s">
        <v>137</v>
      </c>
      <c r="C246" s="96" t="s">
        <v>200</v>
      </c>
      <c r="D246" s="97" t="s">
        <v>147</v>
      </c>
      <c r="E246" s="110"/>
      <c r="F246" s="0"/>
      <c r="G246" s="0"/>
      <c r="H246" s="0"/>
      <c r="I246" s="0"/>
      <c r="J246" s="0"/>
      <c r="K246" s="16"/>
      <c r="L246" s="16"/>
      <c r="M246" s="16"/>
      <c r="N246" s="16"/>
      <c r="O246" s="16"/>
      <c r="P246" s="16"/>
      <c r="Q246" s="16"/>
      <c r="R246" s="16"/>
      <c r="S246" s="16"/>
      <c r="T246" s="16"/>
      <c r="U246" s="16"/>
      <c r="V246" s="16"/>
      <c r="W246" s="16"/>
      <c r="X246" s="16"/>
      <c r="Y246" s="16"/>
    </row>
    <row r="247" customFormat="false" ht="12" hidden="false" customHeight="true" outlineLevel="0" collapsed="false">
      <c r="B247" s="98" t="str">
        <f aca="false">IF( ISBLANK('03.Muestra'!$C8),"",'03.Muestra'!$C8)</f>
        <v>Servicio Canario de Salud</v>
      </c>
      <c r="C247" s="98" t="str">
        <f aca="false">IF( ISBLANK('03.Muestra'!$E8),"",'03.Muestra'!$E8)</f>
        <v>https://www3.gobiernodecanarias.org/sanidad/scs/</v>
      </c>
      <c r="D247" s="99" t="s">
        <v>138</v>
      </c>
      <c r="E247" s="73" t="str">
        <f aca="false">IF(D247&lt;&gt;"",IF(AND(B247&lt;&gt;"",C247&lt;&gt;""),"","ERR"),"")</f>
        <v/>
      </c>
      <c r="F247" s="100" t="str">
        <f aca="false" t="array" ref="F247:J247">TRANSPOSE('DATA - Oculta'!$U$9:$U$13)</f>
        <v>N/T</v>
      </c>
      <c r="G247" s="101" t="str">
        <v>N/D</v>
      </c>
      <c r="H247" s="102" t="str">
        <v>N/A</v>
      </c>
      <c r="I247" s="103" t="str">
        <v>Falla</v>
      </c>
      <c r="J247" s="104" t="str">
        <v>Pasa</v>
      </c>
      <c r="K247" s="105" t="s">
        <v>145</v>
      </c>
      <c r="L247" s="16"/>
      <c r="M247" s="16"/>
      <c r="N247" s="16"/>
      <c r="O247" s="16"/>
      <c r="P247" s="16"/>
      <c r="Q247" s="16"/>
      <c r="R247" s="16"/>
      <c r="S247" s="16"/>
      <c r="T247" s="16"/>
      <c r="U247" s="16"/>
      <c r="V247" s="16"/>
      <c r="W247" s="16"/>
      <c r="X247" s="16"/>
      <c r="Y247" s="16"/>
    </row>
    <row r="248" customFormat="false" ht="12" hidden="false" customHeight="true" outlineLevel="0" collapsed="false">
      <c r="B248" s="98" t="str">
        <f aca="false">IF( ISBLANK('03.Muestra'!$C9),"",'03.Muestra'!$C9)</f>
        <v>Profesionales</v>
      </c>
      <c r="C248" s="98" t="str">
        <f aca="false">IF( ISBLANK('03.Muestra'!$E9),"",'03.Muestra'!$E9)</f>
        <v>https://www3.gobiernodecanarias.org/sanidad/scs/tematica.jsp?idCarpeta=381a58ec-a15a-11e9-a502-d7333c007c29</v>
      </c>
      <c r="D248" s="99" t="s">
        <v>150</v>
      </c>
      <c r="E248" s="73" t="str">
        <f aca="false">IF(D248&lt;&gt;"",IF(AND(B248&lt;&gt;"",C248&lt;&gt;""),"","ERR"),"")</f>
        <v/>
      </c>
      <c r="F248" s="106" t="n">
        <f aca="true">COUNTIF($D247:INDIRECT("$D" &amp;  SUM(ROW()-1,'03.Muestra'!$D$45)-1),F247)</f>
        <v>0</v>
      </c>
      <c r="G248" s="106" t="n">
        <f aca="true">COUNTIF($D247:INDIRECT("$D" &amp;  SUM(ROW()-1,'03.Muestra'!$D$45)-1),G247)</f>
        <v>0</v>
      </c>
      <c r="H248" s="106" t="n">
        <f aca="true">COUNTIF($D247:INDIRECT("$D" &amp;  SUM(ROW()-1,'03.Muestra'!$D$45)-1),H247)</f>
        <v>4</v>
      </c>
      <c r="I248" s="106" t="n">
        <f aca="true">COUNTIF($D247:INDIRECT("$D" &amp;  SUM(ROW()-1,'03.Muestra'!$D$45)-1),I247)</f>
        <v>0</v>
      </c>
      <c r="J248" s="106" t="n">
        <f aca="true">COUNTIF($D247:INDIRECT("$D" &amp;  SUM(ROW()-1,'03.Muestra'!$D$45)-1),J247)</f>
        <v>6</v>
      </c>
      <c r="K248" s="106" t="n">
        <f aca="true">IF('03.Muestra'!$D$45=0,0,COUNTBLANK($D247:INDIRECT("$D" &amp;  SUM(ROW()-1,'03.Muestra'!$D$45)-1)))</f>
        <v>0</v>
      </c>
      <c r="L248" s="16"/>
      <c r="M248" s="16"/>
      <c r="N248" s="16"/>
      <c r="O248" s="16"/>
      <c r="P248" s="16"/>
      <c r="Q248" s="16"/>
      <c r="R248" s="16"/>
      <c r="S248" s="16"/>
      <c r="T248" s="16"/>
      <c r="U248" s="16"/>
      <c r="V248" s="16"/>
      <c r="W248" s="16"/>
      <c r="X248" s="16"/>
      <c r="Y248" s="16"/>
    </row>
    <row r="249" customFormat="false" ht="12" hidden="false" customHeight="true" outlineLevel="0" collapsed="false">
      <c r="B249" s="98" t="str">
        <f aca="false">IF( ISBLANK('03.Muestra'!$C10),"",'03.Muestra'!$C10)</f>
        <v>Vacunación frente Covid-19</v>
      </c>
      <c r="C249" s="98" t="str">
        <f aca="false">IF( ISBLANK('03.Muestra'!$E10),"",'03.Muestra'!$E10)</f>
        <v>https://www3.gobiernodecanarias.org/sanidad/scs/contenidoGenerico.jsp?idDocument=c6332147-5728-11eb-8a2c-c902a217e6a5&amp;idCarpeta=e01092c2-7d66-11ea-871d-cb574c2473a4</v>
      </c>
      <c r="D249" s="99" t="s">
        <v>150</v>
      </c>
      <c r="E249" s="73" t="str">
        <f aca="false">IF(D249&lt;&gt;"",IF(AND(B249&lt;&gt;"",C249&lt;&gt;""),"","ERR"),"")</f>
        <v/>
      </c>
      <c r="F249" s="0"/>
      <c r="G249" s="0"/>
      <c r="H249" s="0"/>
      <c r="I249" s="0"/>
      <c r="J249" s="0"/>
      <c r="K249" s="16"/>
      <c r="L249" s="16"/>
      <c r="M249" s="16"/>
      <c r="N249" s="16"/>
      <c r="O249" s="16"/>
      <c r="P249" s="16"/>
      <c r="Q249" s="16"/>
      <c r="R249" s="16"/>
      <c r="S249" s="16"/>
      <c r="T249" s="16"/>
      <c r="U249" s="16"/>
      <c r="V249" s="16"/>
      <c r="W249" s="16"/>
      <c r="X249" s="16"/>
      <c r="Y249" s="16"/>
    </row>
    <row r="250" customFormat="false" ht="12" hidden="false" customHeight="true" outlineLevel="0" collapsed="false">
      <c r="B250" s="98" t="str">
        <f aca="false">IF( ISBLANK('03.Muestra'!$C11),"",'03.Muestra'!$C11)</f>
        <v>SCS-Registro de centros</v>
      </c>
      <c r="C250" s="98" t="str">
        <f aca="false">IF( ISBLANK('03.Muestra'!$E11),"",'03.Muestra'!$E11)</f>
        <v>https://www3.gobiernodecanarias.org/sanidad/scs/RegistroCentros/DoLoad</v>
      </c>
      <c r="D250" s="99" t="s">
        <v>138</v>
      </c>
      <c r="E250" s="73" t="str">
        <f aca="false">IF(D250&lt;&gt;"",IF(AND(B250&lt;&gt;"",C250&lt;&gt;""),"","ERR"),"")</f>
        <v/>
      </c>
      <c r="F250" s="0"/>
      <c r="G250" s="16"/>
      <c r="H250" s="16"/>
      <c r="I250" s="16"/>
      <c r="J250" s="16"/>
      <c r="K250" s="16"/>
      <c r="L250" s="16"/>
      <c r="M250" s="16"/>
      <c r="N250" s="16"/>
      <c r="O250" s="16"/>
      <c r="P250" s="16"/>
      <c r="Q250" s="16"/>
      <c r="R250" s="16"/>
      <c r="S250" s="16"/>
      <c r="T250" s="16"/>
      <c r="U250" s="16"/>
      <c r="V250" s="16"/>
      <c r="W250" s="16"/>
      <c r="X250" s="16"/>
      <c r="Y250" s="16"/>
    </row>
    <row r="251" customFormat="false" ht="12" hidden="false" customHeight="true" outlineLevel="0" collapsed="false">
      <c r="B251" s="98" t="str">
        <f aca="false">IF( ISBLANK('03.Muestra'!$C12),"",'03.Muestra'!$C12)</f>
        <v>MiAutoTestCovid</v>
      </c>
      <c r="C251" s="98" t="str">
        <f aca="false">IF( ISBLANK('03.Muestra'!$E12),"",'03.Muestra'!$E12)</f>
        <v>https://www3.gobiernodecanarias.org/sanidad/scs/Miautotestcovid/</v>
      </c>
      <c r="D251" s="99" t="s">
        <v>150</v>
      </c>
      <c r="E251" s="73" t="str">
        <f aca="false">IF(D251&lt;&gt;"",IF(AND(B251&lt;&gt;"",C251&lt;&gt;""),"","ERR"),"")</f>
        <v/>
      </c>
      <c r="F251" s="0"/>
      <c r="G251" s="16"/>
      <c r="H251" s="16"/>
      <c r="I251" s="16"/>
      <c r="J251" s="16"/>
      <c r="K251" s="16"/>
      <c r="L251" s="16"/>
      <c r="M251" s="16"/>
      <c r="N251" s="16"/>
      <c r="O251" s="16"/>
      <c r="P251" s="16"/>
      <c r="Q251" s="16"/>
      <c r="R251" s="16"/>
      <c r="S251" s="16"/>
      <c r="T251" s="16"/>
      <c r="U251" s="16"/>
      <c r="V251" s="16"/>
      <c r="W251" s="16"/>
      <c r="X251" s="16"/>
      <c r="Y251" s="16"/>
    </row>
    <row r="252" customFormat="false" ht="12" hidden="false" customHeight="true" outlineLevel="0" collapsed="false">
      <c r="B252" s="98" t="str">
        <f aca="false">IF( ISBLANK('03.Muestra'!$C13),"",'03.Muestra'!$C13)</f>
        <v>Informes epidemiológicos</v>
      </c>
      <c r="C252" s="98" t="str">
        <f aca="false">IF( ISBLANK('03.Muestra'!$E13),"",'03.Muestra'!$E13)</f>
        <v>https://www3.gobiernodecanarias.org/sanidad/scs/contenidoGenerico.jsp?idDocument=83670f95-f738-11ea-8b38-0997195c2925&amp;idCarpeta=e01092c2-7d66-11ea-871d-cb574c2473a4</v>
      </c>
      <c r="D252" s="99" t="s">
        <v>150</v>
      </c>
      <c r="E252" s="73" t="str">
        <f aca="false">IF(D252&lt;&gt;"",IF(AND(B252&lt;&gt;"",C252&lt;&gt;""),"","ERR"),"")</f>
        <v/>
      </c>
      <c r="F252" s="0"/>
      <c r="G252" s="16"/>
      <c r="H252" s="16"/>
      <c r="I252" s="16"/>
      <c r="J252" s="16"/>
      <c r="K252" s="16"/>
      <c r="L252" s="16"/>
      <c r="M252" s="16"/>
      <c r="N252" s="16"/>
      <c r="O252" s="16"/>
      <c r="P252" s="16"/>
      <c r="Q252" s="16"/>
      <c r="R252" s="16"/>
      <c r="S252" s="16"/>
      <c r="T252" s="16"/>
      <c r="U252" s="16"/>
      <c r="V252" s="16"/>
      <c r="W252" s="16"/>
      <c r="X252" s="16"/>
      <c r="Y252" s="16"/>
    </row>
    <row r="253" customFormat="false" ht="12" hidden="false" customHeight="true" outlineLevel="0" collapsed="false">
      <c r="B253" s="98" t="str">
        <f aca="false">IF( ISBLANK('03.Muestra'!$C14),"",'03.Muestra'!$C14)</f>
        <v>Mapa Sanitario</v>
      </c>
      <c r="C253" s="98" t="str">
        <f aca="false">IF( ISBLANK('03.Muestra'!$E14),"",'03.Muestra'!$E14)</f>
        <v>https://www3.gobiernodecanarias.org/sanidad/scs/mapa.jsp?idDocument=f1272534-b1e0-11e0-8086-e35e241032d3&amp;idCarpeta=75cf3520-ab2b-11dd-970d-d73a0633ac17</v>
      </c>
      <c r="D253" s="99" t="s">
        <v>138</v>
      </c>
      <c r="E253" s="73" t="str">
        <f aca="false">IF(D253&lt;&gt;"",IF(AND(B253&lt;&gt;"",C253&lt;&gt;""),"","ERR"),"")</f>
        <v/>
      </c>
      <c r="F253" s="16"/>
      <c r="G253" s="16"/>
      <c r="H253" s="16"/>
      <c r="I253" s="16"/>
      <c r="J253" s="16"/>
      <c r="K253" s="16"/>
      <c r="L253" s="16"/>
      <c r="M253" s="16"/>
      <c r="N253" s="16"/>
      <c r="O253" s="16"/>
      <c r="P253" s="16"/>
      <c r="Q253" s="16"/>
      <c r="R253" s="16"/>
      <c r="S253" s="16"/>
      <c r="T253" s="16"/>
      <c r="U253" s="16"/>
      <c r="V253" s="16"/>
      <c r="W253" s="16"/>
      <c r="X253" s="16"/>
      <c r="Y253" s="16"/>
    </row>
    <row r="254" customFormat="false" ht="12" hidden="false" customHeight="true" outlineLevel="0" collapsed="false">
      <c r="B254" s="98" t="str">
        <f aca="false">IF( ISBLANK('03.Muestra'!$C15),"",'03.Muestra'!$C15)</f>
        <v>gaptfformacion</v>
      </c>
      <c r="C254" s="98" t="str">
        <f aca="false">IF( ISBLANK('03.Muestra'!$E15),"",'03.Muestra'!$E15)</f>
        <v>https://www3.gobiernodecanarias.org/scs/gaptfformacion/</v>
      </c>
      <c r="D254" s="99" t="s">
        <v>138</v>
      </c>
      <c r="E254" s="73" t="str">
        <f aca="false">IF(D254&lt;&gt;"",IF(AND(B254&lt;&gt;"",C254&lt;&gt;""),"","ERR"),"")</f>
        <v/>
      </c>
      <c r="F254" s="16"/>
      <c r="G254" s="16"/>
      <c r="H254" s="16"/>
      <c r="I254" s="16"/>
      <c r="J254" s="16"/>
      <c r="K254" s="16"/>
      <c r="L254" s="16"/>
      <c r="M254" s="16"/>
      <c r="N254" s="16"/>
      <c r="O254" s="16"/>
      <c r="P254" s="16"/>
      <c r="Q254" s="16"/>
      <c r="R254" s="16"/>
      <c r="S254" s="16"/>
      <c r="T254" s="16"/>
      <c r="U254" s="16"/>
      <c r="V254" s="16"/>
      <c r="W254" s="16"/>
      <c r="X254" s="16"/>
      <c r="Y254" s="16"/>
    </row>
    <row r="255" customFormat="false" ht="12" hidden="false" customHeight="true" outlineLevel="0" collapsed="false">
      <c r="B255" s="98" t="str">
        <f aca="false">IF( ISBLANK('03.Muestra'!$C16),"",'03.Muestra'!$C16)</f>
        <v>Tarjeta Sanitaria</v>
      </c>
      <c r="C255" s="98" t="str">
        <f aca="false">IF( ISBLANK('03.Muestra'!$E16),"",'03.Muestra'!$E16)</f>
        <v>https://www3.gobiernodecanarias.org/sanidad/scs/contenidoGenerico.jsp?idDocument=9090ca1f-a9bb-11de-ae50-15aa3b9230b7&amp;idCarpeta=ae273cd1-b385-11e9-82f7-8d5cff9227e6</v>
      </c>
      <c r="D255" s="99" t="s">
        <v>138</v>
      </c>
      <c r="E255" s="73" t="str">
        <f aca="false">IF(D255&lt;&gt;"",IF(AND(B255&lt;&gt;"",C255&lt;&gt;""),"","ERR"),"")</f>
        <v/>
      </c>
      <c r="F255" s="16"/>
      <c r="G255" s="16"/>
      <c r="H255" s="16"/>
      <c r="I255" s="16"/>
      <c r="J255" s="16"/>
      <c r="K255" s="16"/>
      <c r="L255" s="16"/>
      <c r="M255" s="16"/>
      <c r="N255" s="16"/>
      <c r="O255" s="16"/>
      <c r="P255" s="16"/>
      <c r="Q255" s="16"/>
      <c r="R255" s="16"/>
      <c r="S255" s="16"/>
      <c r="T255" s="16"/>
      <c r="U255" s="16"/>
      <c r="V255" s="16"/>
      <c r="W255" s="16"/>
      <c r="X255" s="16"/>
      <c r="Y255" s="16"/>
    </row>
    <row r="256" customFormat="false" ht="12" hidden="false" customHeight="true" outlineLevel="0" collapsed="false">
      <c r="B256" s="98" t="str">
        <f aca="false">IF( ISBLANK('03.Muestra'!$C17),"",'03.Muestra'!$C17)</f>
        <v>Mapa Playas</v>
      </c>
      <c r="C256" s="98" t="str">
        <f aca="false">IF( ISBLANK('03.Muestra'!$E17),"",'03.Muestra'!$E17)</f>
        <v>https://www3.gobiernodecanarias.org/sanidad/scs/mapa.jsp?idDocument=0200b78a-a2fa-11e0-9610-f1717f4d08a3&amp;idCarpeta=75cf3520-ab2b-11dd-970d-d73a0633ac17</v>
      </c>
      <c r="D256" s="99" t="s">
        <v>138</v>
      </c>
      <c r="E256" s="73" t="str">
        <f aca="false">IF(D256&lt;&gt;"",IF(AND(B256&lt;&gt;"",C256&lt;&gt;""),"","ERR"),"")</f>
        <v/>
      </c>
      <c r="F256" s="16"/>
      <c r="G256" s="16"/>
      <c r="H256" s="16"/>
      <c r="I256" s="16"/>
      <c r="J256" s="16"/>
      <c r="K256" s="16"/>
      <c r="L256" s="16"/>
      <c r="M256" s="16"/>
      <c r="N256" s="16"/>
      <c r="O256" s="16"/>
      <c r="P256" s="16"/>
      <c r="Q256" s="16"/>
      <c r="R256" s="16"/>
      <c r="S256" s="16"/>
      <c r="T256" s="16"/>
      <c r="U256" s="16"/>
      <c r="V256" s="16"/>
      <c r="W256" s="16"/>
      <c r="X256" s="16"/>
      <c r="Y256" s="16"/>
    </row>
    <row r="257" customFormat="false" ht="12" hidden="false" customHeight="true" outlineLevel="0" collapsed="false">
      <c r="B257" s="98" t="str">
        <f aca="false">IF( ISBLANK('03.Muestra'!$C18),"",'03.Muestra'!$C18)</f>
        <v/>
      </c>
      <c r="C257" s="98" t="str">
        <f aca="false">IF( ISBLANK('03.Muestra'!$E18),"",'03.Muestra'!$E18)</f>
        <v/>
      </c>
      <c r="D257" s="99" t="str">
        <f aca="false">IF(AND(B257&lt;&gt;"",C257&lt;&gt;""),"N/T","")</f>
        <v/>
      </c>
      <c r="E257" s="73" t="str">
        <f aca="false">IF(D257&lt;&gt;"",IF(AND(B257&lt;&gt;"",C257&lt;&gt;""),"","ERR"),"")</f>
        <v/>
      </c>
      <c r="F257" s="16"/>
      <c r="G257" s="16"/>
      <c r="H257" s="16"/>
      <c r="I257" s="16"/>
      <c r="J257" s="16"/>
      <c r="K257" s="16"/>
      <c r="L257" s="16"/>
      <c r="M257" s="16"/>
      <c r="N257" s="16"/>
      <c r="O257" s="16"/>
      <c r="P257" s="16"/>
      <c r="Q257" s="16"/>
      <c r="R257" s="16"/>
      <c r="S257" s="16"/>
      <c r="T257" s="16"/>
      <c r="U257" s="16"/>
      <c r="V257" s="16"/>
      <c r="W257" s="16"/>
      <c r="X257" s="16"/>
      <c r="Y257" s="16"/>
    </row>
    <row r="258" customFormat="false" ht="12" hidden="false" customHeight="true" outlineLevel="0" collapsed="false">
      <c r="B258" s="98" t="str">
        <f aca="false">IF( ISBLANK('03.Muestra'!$C19),"",'03.Muestra'!$C19)</f>
        <v/>
      </c>
      <c r="C258" s="98" t="str">
        <f aca="false">IF( ISBLANK('03.Muestra'!$E19),"",'03.Muestra'!$E19)</f>
        <v/>
      </c>
      <c r="D258" s="99" t="str">
        <f aca="false">IF(AND(B258&lt;&gt;"",C258&lt;&gt;""),"N/T","")</f>
        <v/>
      </c>
      <c r="E258" s="73" t="str">
        <f aca="false">IF(D258&lt;&gt;"",IF(AND(B258&lt;&gt;"",C258&lt;&gt;""),"","ERR"),"")</f>
        <v/>
      </c>
      <c r="F258" s="16"/>
      <c r="G258" s="16"/>
      <c r="H258" s="16"/>
      <c r="I258" s="16"/>
      <c r="J258" s="16"/>
      <c r="K258" s="16"/>
      <c r="L258" s="16"/>
      <c r="M258" s="16"/>
      <c r="N258" s="16"/>
      <c r="O258" s="16"/>
      <c r="P258" s="16"/>
      <c r="Q258" s="16"/>
      <c r="R258" s="16"/>
      <c r="S258" s="16"/>
      <c r="T258" s="16"/>
      <c r="U258" s="16"/>
      <c r="V258" s="16"/>
      <c r="W258" s="16"/>
      <c r="X258" s="16"/>
      <c r="Y258" s="16"/>
    </row>
    <row r="259" customFormat="false" ht="12" hidden="false" customHeight="true" outlineLevel="0" collapsed="false">
      <c r="B259" s="98" t="str">
        <f aca="false">IF( ISBLANK('03.Muestra'!$C20),"",'03.Muestra'!$C20)</f>
        <v/>
      </c>
      <c r="C259" s="98" t="str">
        <f aca="false">IF( ISBLANK('03.Muestra'!$E20),"",'03.Muestra'!$E20)</f>
        <v/>
      </c>
      <c r="D259" s="99" t="str">
        <f aca="false">IF(AND(B259&lt;&gt;"",C259&lt;&gt;""),"N/T","")</f>
        <v/>
      </c>
      <c r="E259" s="73" t="str">
        <f aca="false">IF(D259&lt;&gt;"",IF(AND(B259&lt;&gt;"",C259&lt;&gt;""),"","ERR"),"")</f>
        <v/>
      </c>
      <c r="F259" s="16"/>
      <c r="G259" s="16"/>
      <c r="H259" s="16"/>
      <c r="I259" s="16"/>
      <c r="J259" s="16"/>
      <c r="K259" s="16"/>
      <c r="L259" s="16"/>
      <c r="M259" s="0"/>
      <c r="N259" s="0"/>
      <c r="O259" s="0"/>
      <c r="P259" s="0"/>
      <c r="Q259" s="16"/>
      <c r="R259" s="16"/>
      <c r="S259" s="16"/>
      <c r="T259" s="16"/>
      <c r="U259" s="16"/>
      <c r="V259" s="16"/>
      <c r="W259" s="16"/>
      <c r="X259" s="16"/>
      <c r="Y259" s="16"/>
    </row>
    <row r="260" customFormat="false" ht="12" hidden="false" customHeight="true" outlineLevel="0" collapsed="false">
      <c r="B260" s="98" t="str">
        <f aca="false">IF( ISBLANK('03.Muestra'!$C21),"",'03.Muestra'!$C21)</f>
        <v/>
      </c>
      <c r="C260" s="98" t="str">
        <f aca="false">IF( ISBLANK('03.Muestra'!$E21),"",'03.Muestra'!$E21)</f>
        <v/>
      </c>
      <c r="D260" s="99" t="str">
        <f aca="false">IF(AND(B260&lt;&gt;"",C260&lt;&gt;""),"N/T","")</f>
        <v/>
      </c>
      <c r="E260" s="73" t="str">
        <f aca="false">IF(D260&lt;&gt;"",IF(AND(B260&lt;&gt;"",C260&lt;&gt;""),"","ERR"),"")</f>
        <v/>
      </c>
      <c r="F260" s="16"/>
      <c r="G260" s="16"/>
      <c r="H260" s="16"/>
      <c r="I260" s="16"/>
      <c r="J260" s="16"/>
      <c r="K260" s="16"/>
      <c r="L260" s="16"/>
      <c r="M260" s="0"/>
      <c r="N260" s="0"/>
      <c r="O260" s="0"/>
      <c r="P260" s="0"/>
      <c r="Q260" s="16"/>
      <c r="R260" s="16"/>
      <c r="S260" s="16"/>
      <c r="T260" s="16"/>
      <c r="U260" s="16"/>
      <c r="V260" s="16"/>
      <c r="W260" s="16"/>
      <c r="X260" s="16"/>
      <c r="Y260" s="16"/>
    </row>
    <row r="261" customFormat="false" ht="12" hidden="false" customHeight="true" outlineLevel="0" collapsed="false">
      <c r="B261" s="98" t="str">
        <f aca="false">IF( ISBLANK('03.Muestra'!$C22),"",'03.Muestra'!$C22)</f>
        <v/>
      </c>
      <c r="C261" s="98" t="str">
        <f aca="false">IF( ISBLANK('03.Muestra'!$E22),"",'03.Muestra'!$E22)</f>
        <v/>
      </c>
      <c r="D261" s="99" t="str">
        <f aca="false">IF(AND(B261&lt;&gt;"",C261&lt;&gt;""),"N/T","")</f>
        <v/>
      </c>
      <c r="E261" s="73" t="str">
        <f aca="false">IF(D261&lt;&gt;"",IF(AND(B261&lt;&gt;"",C261&lt;&gt;""),"","ERR"),"")</f>
        <v/>
      </c>
      <c r="F261" s="16"/>
      <c r="G261" s="16"/>
      <c r="H261" s="16"/>
      <c r="I261" s="16"/>
      <c r="J261" s="16"/>
      <c r="K261" s="16"/>
      <c r="L261" s="16"/>
      <c r="M261" s="0"/>
      <c r="N261" s="0"/>
      <c r="O261" s="0"/>
      <c r="P261" s="0"/>
      <c r="Q261" s="16"/>
      <c r="R261" s="16"/>
      <c r="S261" s="16"/>
      <c r="T261" s="16"/>
      <c r="U261" s="16"/>
      <c r="V261" s="16"/>
      <c r="W261" s="16"/>
      <c r="X261" s="16"/>
      <c r="Y261" s="16"/>
    </row>
    <row r="262" customFormat="false" ht="12" hidden="false" customHeight="true" outlineLevel="0" collapsed="false">
      <c r="B262" s="98" t="str">
        <f aca="false">IF( ISBLANK('03.Muestra'!$C23),"",'03.Muestra'!$C23)</f>
        <v/>
      </c>
      <c r="C262" s="98" t="str">
        <f aca="false">IF( ISBLANK('03.Muestra'!$E23),"",'03.Muestra'!$E23)</f>
        <v/>
      </c>
      <c r="D262" s="99" t="str">
        <f aca="false">IF(AND(B262&lt;&gt;"",C262&lt;&gt;""),"N/T","")</f>
        <v/>
      </c>
      <c r="E262" s="73" t="str">
        <f aca="false">IF(D262&lt;&gt;"",IF(AND(B262&lt;&gt;"",C262&lt;&gt;""),"","ERR"),"")</f>
        <v/>
      </c>
      <c r="F262" s="16"/>
      <c r="G262" s="16"/>
      <c r="H262" s="16"/>
      <c r="I262" s="16"/>
      <c r="J262" s="16"/>
      <c r="K262" s="16"/>
      <c r="L262" s="16"/>
      <c r="M262" s="0"/>
      <c r="N262" s="0"/>
      <c r="O262" s="0"/>
      <c r="P262" s="0"/>
      <c r="Q262" s="16"/>
      <c r="R262" s="16"/>
      <c r="S262" s="16"/>
      <c r="T262" s="16"/>
      <c r="U262" s="16"/>
      <c r="V262" s="16"/>
      <c r="W262" s="16"/>
      <c r="X262" s="16"/>
      <c r="Y262" s="16"/>
    </row>
    <row r="263" customFormat="false" ht="12" hidden="false" customHeight="true" outlineLevel="0" collapsed="false">
      <c r="B263" s="98" t="str">
        <f aca="false">IF( ISBLANK('03.Muestra'!$C24),"",'03.Muestra'!$C24)</f>
        <v/>
      </c>
      <c r="C263" s="98" t="str">
        <f aca="false">IF( ISBLANK('03.Muestra'!$E24),"",'03.Muestra'!$E24)</f>
        <v/>
      </c>
      <c r="D263" s="99" t="str">
        <f aca="false">IF(AND(B263&lt;&gt;"",C263&lt;&gt;""),"N/T","")</f>
        <v/>
      </c>
      <c r="E263" s="73" t="str">
        <f aca="false">IF(D263&lt;&gt;"",IF(AND(B263&lt;&gt;"",C263&lt;&gt;""),"","ERR"),"")</f>
        <v/>
      </c>
      <c r="F263" s="16"/>
      <c r="G263" s="16"/>
      <c r="H263" s="16"/>
      <c r="I263" s="16"/>
      <c r="J263" s="16"/>
      <c r="K263" s="16"/>
      <c r="L263" s="16"/>
      <c r="M263" s="0"/>
      <c r="N263" s="0"/>
      <c r="O263" s="0"/>
      <c r="P263" s="0"/>
      <c r="Q263" s="16"/>
      <c r="R263" s="16"/>
      <c r="S263" s="16"/>
      <c r="T263" s="16"/>
      <c r="U263" s="16"/>
      <c r="V263" s="16"/>
      <c r="W263" s="16"/>
      <c r="X263" s="16"/>
      <c r="Y263" s="16"/>
    </row>
    <row r="264" customFormat="false" ht="12" hidden="false" customHeight="true" outlineLevel="0" collapsed="false">
      <c r="B264" s="98" t="str">
        <f aca="false">IF( ISBLANK('03.Muestra'!$C25),"",'03.Muestra'!$C25)</f>
        <v/>
      </c>
      <c r="C264" s="98" t="str">
        <f aca="false">IF( ISBLANK('03.Muestra'!$E25),"",'03.Muestra'!$E25)</f>
        <v/>
      </c>
      <c r="D264" s="99" t="str">
        <f aca="false">IF(AND(B264&lt;&gt;"",C264&lt;&gt;""),"N/T","")</f>
        <v/>
      </c>
      <c r="E264" s="73" t="str">
        <f aca="false">IF(D264&lt;&gt;"",IF(AND(B264&lt;&gt;"",C264&lt;&gt;""),"","ERR"),"")</f>
        <v/>
      </c>
      <c r="F264" s="16"/>
      <c r="G264" s="16"/>
      <c r="H264" s="16"/>
      <c r="I264" s="16"/>
      <c r="J264" s="16"/>
      <c r="K264" s="16"/>
      <c r="L264" s="16"/>
      <c r="M264" s="0"/>
      <c r="N264" s="0"/>
      <c r="O264" s="0"/>
      <c r="P264" s="0"/>
      <c r="Q264" s="16"/>
      <c r="R264" s="16"/>
      <c r="S264" s="16"/>
      <c r="T264" s="16"/>
      <c r="U264" s="16"/>
      <c r="V264" s="16"/>
      <c r="W264" s="16"/>
      <c r="X264" s="16"/>
      <c r="Y264" s="16"/>
    </row>
    <row r="265" customFormat="false" ht="12" hidden="false" customHeight="true" outlineLevel="0" collapsed="false">
      <c r="B265" s="98" t="str">
        <f aca="false">IF( ISBLANK('03.Muestra'!$C26),"",'03.Muestra'!$C26)</f>
        <v/>
      </c>
      <c r="C265" s="98" t="str">
        <f aca="false">IF( ISBLANK('03.Muestra'!$E26),"",'03.Muestra'!$E26)</f>
        <v/>
      </c>
      <c r="D265" s="99" t="str">
        <f aca="false">IF(AND(B265&lt;&gt;"",C265&lt;&gt;""),"N/T","")</f>
        <v/>
      </c>
      <c r="E265" s="73" t="str">
        <f aca="false">IF(D265&lt;&gt;"",IF(AND(B265&lt;&gt;"",C265&lt;&gt;""),"","ERR"),"")</f>
        <v/>
      </c>
      <c r="F265" s="16"/>
      <c r="G265" s="16"/>
      <c r="H265" s="16"/>
      <c r="I265" s="16"/>
      <c r="J265" s="16"/>
      <c r="K265" s="16"/>
      <c r="L265" s="16"/>
      <c r="M265" s="0"/>
      <c r="N265" s="0"/>
      <c r="O265" s="0"/>
      <c r="P265" s="0"/>
      <c r="Q265" s="16"/>
      <c r="R265" s="16"/>
      <c r="S265" s="16"/>
      <c r="T265" s="16"/>
      <c r="U265" s="16"/>
      <c r="V265" s="16"/>
      <c r="W265" s="16"/>
      <c r="X265" s="16"/>
      <c r="Y265" s="16"/>
    </row>
    <row r="266" customFormat="false" ht="12" hidden="false" customHeight="true" outlineLevel="0" collapsed="false">
      <c r="B266" s="98" t="str">
        <f aca="false">IF( ISBLANK('03.Muestra'!$C27),"",'03.Muestra'!$C27)</f>
        <v/>
      </c>
      <c r="C266" s="98" t="str">
        <f aca="false">IF( ISBLANK('03.Muestra'!$E27),"",'03.Muestra'!$E27)</f>
        <v/>
      </c>
      <c r="D266" s="99" t="str">
        <f aca="false">IF(AND(B266&lt;&gt;"",C266&lt;&gt;""),"N/T","")</f>
        <v/>
      </c>
      <c r="E266" s="73" t="str">
        <f aca="false">IF(D266&lt;&gt;"",IF(AND(B266&lt;&gt;"",C266&lt;&gt;""),"","ERR"),"")</f>
        <v/>
      </c>
      <c r="F266" s="16"/>
      <c r="G266" s="16"/>
      <c r="H266" s="16"/>
      <c r="I266" s="16"/>
      <c r="J266" s="16"/>
      <c r="K266" s="16"/>
      <c r="L266" s="16"/>
      <c r="M266" s="0"/>
      <c r="N266" s="0"/>
      <c r="O266" s="0"/>
      <c r="P266" s="0"/>
      <c r="Q266" s="16"/>
      <c r="R266" s="16"/>
      <c r="S266" s="16"/>
      <c r="T266" s="16"/>
      <c r="U266" s="16"/>
      <c r="V266" s="16"/>
      <c r="W266" s="16"/>
      <c r="X266" s="16"/>
      <c r="Y266" s="16"/>
    </row>
    <row r="267" customFormat="false" ht="12" hidden="false" customHeight="true" outlineLevel="0" collapsed="false">
      <c r="B267" s="98" t="str">
        <f aca="false">IF( ISBLANK('03.Muestra'!$C28),"",'03.Muestra'!$C28)</f>
        <v/>
      </c>
      <c r="C267" s="98" t="str">
        <f aca="false">IF( ISBLANK('03.Muestra'!$E28),"",'03.Muestra'!$E28)</f>
        <v/>
      </c>
      <c r="D267" s="99" t="str">
        <f aca="false">IF(AND(B267&lt;&gt;"",C267&lt;&gt;""),"N/T","")</f>
        <v/>
      </c>
      <c r="E267" s="73" t="str">
        <f aca="false">IF(D267&lt;&gt;"",IF(AND(B267&lt;&gt;"",C267&lt;&gt;""),"","ERR"),"")</f>
        <v/>
      </c>
      <c r="F267" s="16"/>
      <c r="G267" s="16"/>
      <c r="H267" s="16"/>
      <c r="I267" s="16"/>
      <c r="J267" s="16"/>
      <c r="K267" s="16"/>
      <c r="L267" s="16"/>
      <c r="M267" s="0"/>
      <c r="N267" s="0"/>
      <c r="O267" s="0"/>
      <c r="P267" s="0"/>
      <c r="Q267" s="16"/>
      <c r="R267" s="16"/>
      <c r="S267" s="16"/>
      <c r="T267" s="16"/>
      <c r="U267" s="16"/>
      <c r="V267" s="16"/>
      <c r="W267" s="16"/>
      <c r="X267" s="16"/>
      <c r="Y267" s="16"/>
    </row>
    <row r="268" customFormat="false" ht="12" hidden="false" customHeight="true" outlineLevel="0" collapsed="false">
      <c r="B268" s="98" t="str">
        <f aca="false">IF( ISBLANK('03.Muestra'!$C29),"",'03.Muestra'!$C29)</f>
        <v/>
      </c>
      <c r="C268" s="98" t="str">
        <f aca="false">IF( ISBLANK('03.Muestra'!$E29),"",'03.Muestra'!$E29)</f>
        <v/>
      </c>
      <c r="D268" s="99" t="str">
        <f aca="false">IF(AND(B268&lt;&gt;"",C268&lt;&gt;""),"N/T","")</f>
        <v/>
      </c>
      <c r="E268" s="73" t="str">
        <f aca="false">IF(D268&lt;&gt;"",IF(AND(B268&lt;&gt;"",C268&lt;&gt;""),"","ERR"),"")</f>
        <v/>
      </c>
      <c r="F268" s="16"/>
      <c r="G268" s="16"/>
      <c r="H268" s="16"/>
      <c r="I268" s="16"/>
      <c r="J268" s="16"/>
      <c r="K268" s="16"/>
      <c r="L268" s="16"/>
      <c r="M268" s="0"/>
      <c r="N268" s="0"/>
      <c r="O268" s="0"/>
      <c r="P268" s="0"/>
      <c r="Q268" s="16"/>
      <c r="R268" s="16"/>
      <c r="S268" s="16"/>
      <c r="T268" s="16"/>
      <c r="U268" s="16"/>
      <c r="V268" s="16"/>
      <c r="W268" s="16"/>
      <c r="X268" s="16"/>
      <c r="Y268" s="16"/>
    </row>
    <row r="269" customFormat="false" ht="12" hidden="false" customHeight="true" outlineLevel="0" collapsed="false">
      <c r="B269" s="98" t="str">
        <f aca="false">IF( ISBLANK('03.Muestra'!$C30),"",'03.Muestra'!$C30)</f>
        <v/>
      </c>
      <c r="C269" s="98" t="str">
        <f aca="false">IF( ISBLANK('03.Muestra'!$E30),"",'03.Muestra'!$E30)</f>
        <v/>
      </c>
      <c r="D269" s="99" t="str">
        <f aca="false">IF(AND(B269&lt;&gt;"",C269&lt;&gt;""),"N/T","")</f>
        <v/>
      </c>
      <c r="E269" s="73" t="str">
        <f aca="false">IF(D269&lt;&gt;"",IF(AND(B269&lt;&gt;"",C269&lt;&gt;""),"","ERR"),"")</f>
        <v/>
      </c>
      <c r="F269" s="16"/>
      <c r="G269" s="16"/>
      <c r="H269" s="16"/>
      <c r="I269" s="16"/>
      <c r="J269" s="16"/>
      <c r="K269" s="16"/>
      <c r="L269" s="16"/>
      <c r="M269" s="0"/>
      <c r="N269" s="0"/>
      <c r="O269" s="0"/>
      <c r="P269" s="0"/>
      <c r="Q269" s="16"/>
      <c r="R269" s="16"/>
      <c r="S269" s="16"/>
      <c r="T269" s="16"/>
      <c r="U269" s="16"/>
      <c r="V269" s="16"/>
      <c r="W269" s="16"/>
      <c r="X269" s="16"/>
      <c r="Y269" s="16"/>
    </row>
    <row r="270" customFormat="false" ht="12" hidden="false" customHeight="true" outlineLevel="0" collapsed="false">
      <c r="B270" s="98" t="str">
        <f aca="false">IF( ISBLANK('03.Muestra'!$C31),"",'03.Muestra'!$C31)</f>
        <v/>
      </c>
      <c r="C270" s="98" t="str">
        <f aca="false">IF( ISBLANK('03.Muestra'!$E31),"",'03.Muestra'!$E31)</f>
        <v/>
      </c>
      <c r="D270" s="99" t="str">
        <f aca="false">IF(AND(B270&lt;&gt;"",C270&lt;&gt;""),"N/T","")</f>
        <v/>
      </c>
      <c r="E270" s="73" t="str">
        <f aca="false">IF(D270&lt;&gt;"",IF(AND(B270&lt;&gt;"",C270&lt;&gt;""),"","ERR"),"")</f>
        <v/>
      </c>
      <c r="F270" s="16"/>
      <c r="G270" s="16"/>
      <c r="H270" s="16"/>
      <c r="I270" s="16"/>
      <c r="J270" s="16"/>
      <c r="K270" s="16"/>
      <c r="L270" s="16"/>
      <c r="M270" s="16"/>
      <c r="N270" s="16"/>
      <c r="O270" s="16"/>
      <c r="P270" s="16"/>
      <c r="Q270" s="16"/>
      <c r="R270" s="16"/>
      <c r="S270" s="16"/>
      <c r="T270" s="16"/>
      <c r="U270" s="16"/>
      <c r="V270" s="16"/>
      <c r="W270" s="16"/>
      <c r="X270" s="16"/>
      <c r="Y270" s="16"/>
    </row>
    <row r="271" customFormat="false" ht="12" hidden="false" customHeight="true" outlineLevel="0" collapsed="false">
      <c r="B271" s="98" t="str">
        <f aca="false">IF( ISBLANK('03.Muestra'!$C32),"",'03.Muestra'!$C32)</f>
        <v/>
      </c>
      <c r="C271" s="98" t="str">
        <f aca="false">IF( ISBLANK('03.Muestra'!$E32),"",'03.Muestra'!$E32)</f>
        <v/>
      </c>
      <c r="D271" s="99" t="str">
        <f aca="false">IF(AND(B271&lt;&gt;"",C271&lt;&gt;""),"N/T","")</f>
        <v/>
      </c>
      <c r="E271" s="73" t="str">
        <f aca="false">IF(D271&lt;&gt;"",IF(AND(B271&lt;&gt;"",C271&lt;&gt;""),"","ERR"),"")</f>
        <v/>
      </c>
      <c r="F271" s="16"/>
      <c r="G271" s="16"/>
      <c r="H271" s="16"/>
      <c r="I271" s="16"/>
      <c r="J271" s="16"/>
      <c r="K271" s="16"/>
      <c r="L271" s="16"/>
      <c r="M271" s="16"/>
      <c r="N271" s="16"/>
      <c r="O271" s="16"/>
      <c r="P271" s="16"/>
      <c r="Q271" s="16"/>
      <c r="R271" s="16"/>
      <c r="S271" s="16"/>
      <c r="T271" s="16"/>
      <c r="U271" s="16"/>
      <c r="V271" s="16"/>
      <c r="W271" s="16"/>
      <c r="X271" s="16"/>
      <c r="Y271" s="16"/>
    </row>
    <row r="272" customFormat="false" ht="12" hidden="false" customHeight="true" outlineLevel="0" collapsed="false">
      <c r="B272" s="98" t="str">
        <f aca="false">IF( ISBLANK('03.Muestra'!$C33),"",'03.Muestra'!$C33)</f>
        <v/>
      </c>
      <c r="C272" s="98" t="str">
        <f aca="false">IF( ISBLANK('03.Muestra'!$E33),"",'03.Muestra'!$E33)</f>
        <v/>
      </c>
      <c r="D272" s="99" t="str">
        <f aca="false">IF(AND(B272&lt;&gt;"",C272&lt;&gt;""),"N/T","")</f>
        <v/>
      </c>
      <c r="E272" s="73" t="str">
        <f aca="false">IF(D272&lt;&gt;"",IF(AND(B272&lt;&gt;"",C272&lt;&gt;""),"","ERR"),"")</f>
        <v/>
      </c>
      <c r="F272" s="16"/>
      <c r="G272" s="16"/>
      <c r="H272" s="16"/>
      <c r="I272" s="16"/>
      <c r="J272" s="16"/>
      <c r="K272" s="16"/>
      <c r="L272" s="16"/>
      <c r="M272" s="16"/>
      <c r="N272" s="16"/>
      <c r="O272" s="16"/>
      <c r="P272" s="16"/>
      <c r="Q272" s="16"/>
      <c r="R272" s="16"/>
      <c r="S272" s="16"/>
      <c r="T272" s="16"/>
      <c r="U272" s="16"/>
      <c r="V272" s="16"/>
      <c r="W272" s="16"/>
      <c r="X272" s="16"/>
      <c r="Y272" s="16"/>
    </row>
    <row r="273" customFormat="false" ht="12" hidden="false" customHeight="true" outlineLevel="0" collapsed="false">
      <c r="B273" s="98" t="str">
        <f aca="false">IF( ISBLANK('03.Muestra'!$C34),"",'03.Muestra'!$C34)</f>
        <v/>
      </c>
      <c r="C273" s="98" t="str">
        <f aca="false">IF( ISBLANK('03.Muestra'!$E34),"",'03.Muestra'!$E34)</f>
        <v/>
      </c>
      <c r="D273" s="99" t="str">
        <f aca="false">IF(AND(B273&lt;&gt;"",C273&lt;&gt;""),"N/T","")</f>
        <v/>
      </c>
      <c r="E273" s="73" t="str">
        <f aca="false">IF(D273&lt;&gt;"",IF(AND(B273&lt;&gt;"",C273&lt;&gt;""),"","ERR"),"")</f>
        <v/>
      </c>
      <c r="F273" s="16"/>
      <c r="G273" s="16"/>
      <c r="H273" s="16"/>
      <c r="I273" s="16"/>
      <c r="J273" s="16"/>
      <c r="K273" s="16"/>
      <c r="L273" s="16"/>
      <c r="M273" s="16"/>
      <c r="N273" s="16"/>
      <c r="O273" s="16"/>
      <c r="P273" s="16"/>
      <c r="Q273" s="16"/>
      <c r="R273" s="16"/>
      <c r="S273" s="16"/>
      <c r="T273" s="16"/>
      <c r="U273" s="16"/>
      <c r="V273" s="16"/>
      <c r="W273" s="16"/>
      <c r="X273" s="16"/>
      <c r="Y273" s="16"/>
    </row>
    <row r="274" customFormat="false" ht="12" hidden="false" customHeight="true" outlineLevel="0" collapsed="false">
      <c r="B274" s="98" t="str">
        <f aca="false">IF( ISBLANK('03.Muestra'!$C35),"",'03.Muestra'!$C35)</f>
        <v/>
      </c>
      <c r="C274" s="98" t="str">
        <f aca="false">IF( ISBLANK('03.Muestra'!$E35),"",'03.Muestra'!$E35)</f>
        <v/>
      </c>
      <c r="D274" s="99" t="str">
        <f aca="false">IF(AND(B274&lt;&gt;"",C274&lt;&gt;""),"N/T","")</f>
        <v/>
      </c>
      <c r="E274" s="73" t="str">
        <f aca="false">IF(D274&lt;&gt;"",IF(AND(B274&lt;&gt;"",C274&lt;&gt;""),"","ERR"),"")</f>
        <v/>
      </c>
      <c r="F274" s="0"/>
      <c r="G274" s="16"/>
      <c r="H274" s="16"/>
      <c r="I274" s="16"/>
      <c r="J274" s="16"/>
      <c r="K274" s="16"/>
      <c r="L274" s="16"/>
      <c r="M274" s="16"/>
      <c r="N274" s="16"/>
      <c r="O274" s="16"/>
      <c r="P274" s="16"/>
      <c r="Q274" s="16"/>
      <c r="R274" s="16"/>
      <c r="S274" s="16"/>
      <c r="T274" s="16"/>
      <c r="U274" s="16"/>
      <c r="V274" s="16"/>
      <c r="W274" s="16"/>
      <c r="X274" s="16"/>
      <c r="Y274" s="16"/>
    </row>
    <row r="275" customFormat="false" ht="12" hidden="false" customHeight="true" outlineLevel="0" collapsed="false">
      <c r="B275" s="98" t="str">
        <f aca="false">IF( ISBLANK('03.Muestra'!$C36),"",'03.Muestra'!$C36)</f>
        <v/>
      </c>
      <c r="C275" s="98" t="str">
        <f aca="false">IF( ISBLANK('03.Muestra'!$E36),"",'03.Muestra'!$E36)</f>
        <v/>
      </c>
      <c r="D275" s="99" t="str">
        <f aca="false">IF(AND(B275&lt;&gt;"",C275&lt;&gt;""),"N/T","")</f>
        <v/>
      </c>
      <c r="E275" s="73" t="str">
        <f aca="false">IF(D275&lt;&gt;"",IF(AND(B275&lt;&gt;"",C275&lt;&gt;""),"","ERR"),"")</f>
        <v/>
      </c>
      <c r="F275" s="111"/>
      <c r="G275" s="16"/>
      <c r="H275" s="16"/>
      <c r="I275" s="16"/>
      <c r="J275" s="16"/>
      <c r="K275" s="16"/>
      <c r="L275" s="16"/>
      <c r="M275" s="16"/>
      <c r="N275" s="16"/>
      <c r="O275" s="16"/>
      <c r="P275" s="16"/>
      <c r="Q275" s="16"/>
      <c r="R275" s="16"/>
      <c r="S275" s="16"/>
      <c r="T275" s="16"/>
      <c r="U275" s="16"/>
      <c r="V275" s="16"/>
      <c r="W275" s="16"/>
      <c r="X275" s="16"/>
      <c r="Y275" s="16"/>
    </row>
    <row r="276" customFormat="false" ht="12" hidden="false" customHeight="true" outlineLevel="0" collapsed="false">
      <c r="B276" s="98" t="str">
        <f aca="false">IF( ISBLANK('03.Muestra'!$C37),"",'03.Muestra'!$C37)</f>
        <v/>
      </c>
      <c r="C276" s="98" t="str">
        <f aca="false">IF( ISBLANK('03.Muestra'!$E37),"",'03.Muestra'!$E37)</f>
        <v/>
      </c>
      <c r="D276" s="99" t="str">
        <f aca="false">IF(AND(B276&lt;&gt;"",C276&lt;&gt;""),"N/T","")</f>
        <v/>
      </c>
      <c r="E276" s="73" t="str">
        <f aca="false">IF(D276&lt;&gt;"",IF(AND(B276&lt;&gt;"",C276&lt;&gt;""),"","ERR"),"")</f>
        <v/>
      </c>
      <c r="F276" s="111"/>
      <c r="G276" s="16"/>
      <c r="H276" s="16"/>
      <c r="I276" s="16"/>
      <c r="J276" s="16"/>
      <c r="K276" s="16"/>
      <c r="L276" s="16"/>
      <c r="M276" s="16"/>
      <c r="N276" s="16"/>
      <c r="O276" s="16"/>
      <c r="P276" s="16"/>
      <c r="Q276" s="16"/>
      <c r="R276" s="16"/>
      <c r="S276" s="16"/>
      <c r="T276" s="16"/>
      <c r="U276" s="16"/>
      <c r="V276" s="16"/>
      <c r="W276" s="16"/>
      <c r="X276" s="16"/>
      <c r="Y276" s="16"/>
    </row>
    <row r="277" customFormat="false" ht="12" hidden="false" customHeight="true" outlineLevel="0" collapsed="false">
      <c r="B277" s="98" t="str">
        <f aca="false">IF( ISBLANK('03.Muestra'!$C38),"",'03.Muestra'!$C38)</f>
        <v/>
      </c>
      <c r="C277" s="98" t="str">
        <f aca="false">IF( ISBLANK('03.Muestra'!$E38),"",'03.Muestra'!$E38)</f>
        <v/>
      </c>
      <c r="D277" s="99" t="str">
        <f aca="false">IF(AND(B277&lt;&gt;"",C277&lt;&gt;""),"N/T","")</f>
        <v/>
      </c>
      <c r="E277" s="73" t="str">
        <f aca="false">IF(D277&lt;&gt;"",IF(AND(B277&lt;&gt;"",C277&lt;&gt;""),"","ERR"),"")</f>
        <v/>
      </c>
      <c r="F277" s="111"/>
      <c r="G277" s="16"/>
      <c r="H277" s="16"/>
      <c r="I277" s="16"/>
      <c r="J277" s="16"/>
      <c r="K277" s="16"/>
      <c r="L277" s="16"/>
      <c r="M277" s="16"/>
      <c r="N277" s="16"/>
      <c r="O277" s="16"/>
      <c r="P277" s="16"/>
      <c r="Q277" s="16"/>
      <c r="R277" s="16"/>
      <c r="S277" s="16"/>
      <c r="T277" s="16"/>
      <c r="U277" s="16"/>
      <c r="V277" s="16"/>
      <c r="W277" s="16"/>
      <c r="X277" s="16"/>
      <c r="Y277" s="16"/>
    </row>
    <row r="278" customFormat="false" ht="12" hidden="false" customHeight="true" outlineLevel="0" collapsed="false">
      <c r="B278" s="98" t="str">
        <f aca="false">IF( ISBLANK('03.Muestra'!$C39),"",'03.Muestra'!$C39)</f>
        <v/>
      </c>
      <c r="C278" s="98" t="str">
        <f aca="false">IF( ISBLANK('03.Muestra'!$E39),"",'03.Muestra'!$E39)</f>
        <v/>
      </c>
      <c r="D278" s="99" t="str">
        <f aca="false">IF(AND(B278&lt;&gt;"",C278&lt;&gt;""),"N/T","")</f>
        <v/>
      </c>
      <c r="E278" s="73" t="str">
        <f aca="false">IF(D278&lt;&gt;"",IF(AND(B278&lt;&gt;"",C278&lt;&gt;""),"","ERR"),"")</f>
        <v/>
      </c>
      <c r="F278" s="111"/>
      <c r="G278" s="16"/>
      <c r="H278" s="16"/>
      <c r="I278" s="16"/>
      <c r="J278" s="16"/>
      <c r="K278" s="16"/>
      <c r="L278" s="16"/>
      <c r="M278" s="16"/>
      <c r="N278" s="16"/>
      <c r="O278" s="16"/>
      <c r="P278" s="16"/>
      <c r="Q278" s="16"/>
      <c r="R278" s="16"/>
      <c r="S278" s="16"/>
      <c r="T278" s="16"/>
      <c r="U278" s="16"/>
      <c r="V278" s="16"/>
      <c r="W278" s="16"/>
      <c r="X278" s="16"/>
      <c r="Y278" s="16"/>
    </row>
    <row r="279" customFormat="false" ht="12" hidden="false" customHeight="true" outlineLevel="0" collapsed="false">
      <c r="B279" s="98" t="str">
        <f aca="false">IF( ISBLANK('03.Muestra'!$C40),"",'03.Muestra'!$C40)</f>
        <v/>
      </c>
      <c r="C279" s="98" t="str">
        <f aca="false">IF( ISBLANK('03.Muestra'!$E40),"",'03.Muestra'!$E40)</f>
        <v/>
      </c>
      <c r="D279" s="99" t="str">
        <f aca="false">IF(AND(B279&lt;&gt;"",C279&lt;&gt;""),"N/T","")</f>
        <v/>
      </c>
      <c r="E279" s="73" t="str">
        <f aca="false">IF(D279&lt;&gt;"",IF(AND(B279&lt;&gt;"",C279&lt;&gt;""),"","ERR"),"")</f>
        <v/>
      </c>
      <c r="F279" s="111"/>
      <c r="G279" s="16"/>
      <c r="H279" s="16"/>
      <c r="I279" s="16"/>
      <c r="J279" s="16"/>
      <c r="K279" s="16"/>
      <c r="L279" s="16"/>
      <c r="M279" s="16"/>
      <c r="N279" s="16"/>
      <c r="O279" s="16"/>
      <c r="P279" s="16"/>
      <c r="Q279" s="16"/>
      <c r="R279" s="16"/>
      <c r="S279" s="16"/>
      <c r="T279" s="16"/>
      <c r="U279" s="16"/>
      <c r="V279" s="16"/>
      <c r="W279" s="16"/>
      <c r="X279" s="16"/>
      <c r="Y279" s="16"/>
    </row>
    <row r="280" customFormat="false" ht="12" hidden="false" customHeight="true" outlineLevel="0" collapsed="false">
      <c r="B280" s="98" t="str">
        <f aca="false">IF( ISBLANK('03.Muestra'!$C41),"",'03.Muestra'!$C41)</f>
        <v/>
      </c>
      <c r="C280" s="98" t="str">
        <f aca="false">IF( ISBLANK('03.Muestra'!$E41),"",'03.Muestra'!$E41)</f>
        <v/>
      </c>
      <c r="D280" s="99" t="str">
        <f aca="false">IF(AND(B280&lt;&gt;"",C280&lt;&gt;""),"N/T","")</f>
        <v/>
      </c>
      <c r="E280" s="73" t="str">
        <f aca="false">IF(D280&lt;&gt;"",IF(AND(B280&lt;&gt;"",C280&lt;&gt;""),"","ERR"),"")</f>
        <v/>
      </c>
      <c r="F280" s="111"/>
      <c r="G280" s="16"/>
      <c r="H280" s="16"/>
      <c r="I280" s="16"/>
      <c r="J280" s="16"/>
      <c r="K280" s="16"/>
      <c r="L280" s="16"/>
      <c r="M280" s="16"/>
      <c r="N280" s="16"/>
      <c r="O280" s="16"/>
      <c r="P280" s="16"/>
      <c r="Q280" s="16"/>
      <c r="R280" s="16"/>
      <c r="S280" s="16"/>
      <c r="T280" s="16"/>
      <c r="U280" s="16"/>
      <c r="V280" s="16"/>
      <c r="W280" s="16"/>
      <c r="X280" s="16"/>
      <c r="Y280" s="16"/>
    </row>
    <row r="281" customFormat="false" ht="12" hidden="false" customHeight="true" outlineLevel="0" collapsed="false">
      <c r="B281" s="98" t="str">
        <f aca="false">IF( ISBLANK('03.Muestra'!$C42),"",'03.Muestra'!$C42)</f>
        <v/>
      </c>
      <c r="C281" s="98" t="str">
        <f aca="false">IF( ISBLANK('03.Muestra'!$E42),"",'03.Muestra'!$E42)</f>
        <v/>
      </c>
      <c r="D281" s="99" t="str">
        <f aca="false">IF(AND(B281&lt;&gt;"",C281&lt;&gt;""),"N/T","")</f>
        <v/>
      </c>
      <c r="E281" s="73" t="str">
        <f aca="false">IF(D281&lt;&gt;"",IF(AND(B281&lt;&gt;"",C281&lt;&gt;""),"","ERR"),"")</f>
        <v/>
      </c>
      <c r="F281" s="16"/>
      <c r="G281" s="16"/>
      <c r="H281" s="16"/>
      <c r="I281" s="16"/>
      <c r="J281" s="16"/>
      <c r="K281" s="16"/>
      <c r="L281" s="16"/>
      <c r="M281" s="16"/>
      <c r="N281" s="16"/>
      <c r="O281" s="16"/>
      <c r="P281" s="16"/>
      <c r="Q281" s="16"/>
      <c r="R281" s="16"/>
      <c r="S281" s="16"/>
      <c r="T281" s="16"/>
      <c r="U281" s="16"/>
      <c r="V281" s="16"/>
      <c r="W281" s="16"/>
      <c r="X281" s="16"/>
      <c r="Y281" s="16"/>
    </row>
    <row r="282" customFormat="false" ht="12" hidden="false" customHeight="true" outlineLevel="0" collapsed="false">
      <c r="B282" s="16"/>
      <c r="C282" s="16"/>
      <c r="D282" s="73"/>
      <c r="E282" s="16"/>
      <c r="F282" s="16"/>
      <c r="G282" s="16"/>
      <c r="H282" s="16"/>
      <c r="I282" s="16"/>
      <c r="J282" s="16"/>
      <c r="K282" s="16"/>
      <c r="L282" s="16"/>
      <c r="M282" s="16"/>
      <c r="N282" s="16"/>
      <c r="O282" s="16"/>
      <c r="P282" s="16"/>
      <c r="Q282" s="16"/>
      <c r="R282" s="16"/>
      <c r="S282" s="16"/>
      <c r="T282" s="16"/>
      <c r="U282" s="16"/>
      <c r="V282" s="16"/>
      <c r="W282" s="16"/>
      <c r="X282" s="16"/>
      <c r="Y282" s="16"/>
    </row>
    <row r="283" customFormat="false" ht="12" hidden="false" customHeight="true" outlineLevel="0" collapsed="false">
      <c r="B283" s="16"/>
      <c r="C283" s="16"/>
      <c r="D283" s="73"/>
      <c r="E283" s="94"/>
      <c r="F283" s="16"/>
      <c r="G283" s="16"/>
      <c r="H283" s="16"/>
      <c r="I283" s="16"/>
      <c r="J283" s="16"/>
      <c r="K283" s="16"/>
      <c r="L283" s="16"/>
      <c r="M283" s="16"/>
      <c r="N283" s="16"/>
      <c r="O283" s="16"/>
      <c r="P283" s="16"/>
      <c r="Q283" s="16"/>
      <c r="R283" s="16"/>
      <c r="S283" s="16"/>
      <c r="T283" s="16"/>
      <c r="U283" s="16"/>
      <c r="V283" s="16"/>
      <c r="W283" s="16"/>
      <c r="X283" s="16"/>
      <c r="Y283" s="16"/>
    </row>
    <row r="284" customFormat="false" ht="32.25" hidden="false" customHeight="true" outlineLevel="0" collapsed="false">
      <c r="B284" s="95" t="s">
        <v>137</v>
      </c>
      <c r="C284" s="96" t="s">
        <v>201</v>
      </c>
      <c r="D284" s="97" t="s">
        <v>147</v>
      </c>
      <c r="E284" s="110"/>
      <c r="F284" s="0"/>
      <c r="G284" s="0"/>
      <c r="H284" s="0"/>
      <c r="I284" s="0"/>
      <c r="J284" s="0"/>
      <c r="K284" s="16"/>
      <c r="L284" s="16"/>
      <c r="M284" s="16"/>
      <c r="N284" s="16"/>
      <c r="O284" s="16"/>
      <c r="P284" s="16"/>
      <c r="Q284" s="16"/>
      <c r="R284" s="16"/>
      <c r="S284" s="16"/>
      <c r="T284" s="16"/>
      <c r="U284" s="16"/>
      <c r="V284" s="16"/>
      <c r="W284" s="16"/>
      <c r="X284" s="16"/>
      <c r="Y284" s="16"/>
    </row>
    <row r="285" customFormat="false" ht="12" hidden="false" customHeight="true" outlineLevel="0" collapsed="false">
      <c r="B285" s="98" t="str">
        <f aca="false">IF( ISBLANK('03.Muestra'!$C8),"",'03.Muestra'!$C8)</f>
        <v>Servicio Canario de Salud</v>
      </c>
      <c r="C285" s="98" t="str">
        <f aca="false">IF( ISBLANK('03.Muestra'!$E8),"",'03.Muestra'!$E8)</f>
        <v>https://www3.gobiernodecanarias.org/sanidad/scs/</v>
      </c>
      <c r="D285" s="99" t="s">
        <v>141</v>
      </c>
      <c r="E285" s="73" t="str">
        <f aca="false">IF(D285&lt;&gt;"",IF(AND(B285&lt;&gt;"",C285&lt;&gt;""),"","ERR"),"")</f>
        <v/>
      </c>
      <c r="F285" s="100" t="str">
        <f aca="false" t="array" ref="F285:J285">TRANSPOSE('DATA - Oculta'!$U$9:$U$13)</f>
        <v>N/T</v>
      </c>
      <c r="G285" s="101" t="str">
        <v>N/D</v>
      </c>
      <c r="H285" s="102" t="str">
        <v>N/A</v>
      </c>
      <c r="I285" s="103" t="str">
        <v>Falla</v>
      </c>
      <c r="J285" s="104" t="str">
        <v>Pasa</v>
      </c>
      <c r="K285" s="105" t="s">
        <v>145</v>
      </c>
      <c r="L285" s="16"/>
      <c r="M285" s="16"/>
      <c r="N285" s="16"/>
      <c r="O285" s="16"/>
      <c r="P285" s="16"/>
      <c r="Q285" s="16"/>
      <c r="R285" s="16"/>
      <c r="S285" s="16"/>
      <c r="T285" s="16"/>
      <c r="U285" s="16"/>
      <c r="V285" s="16"/>
      <c r="W285" s="16"/>
      <c r="X285" s="16"/>
      <c r="Y285" s="16"/>
    </row>
    <row r="286" customFormat="false" ht="12" hidden="false" customHeight="true" outlineLevel="0" collapsed="false">
      <c r="B286" s="98" t="str">
        <f aca="false">IF( ISBLANK('03.Muestra'!$C9),"",'03.Muestra'!$C9)</f>
        <v>Profesionales</v>
      </c>
      <c r="C286" s="98" t="str">
        <f aca="false">IF( ISBLANK('03.Muestra'!$E9),"",'03.Muestra'!$E9)</f>
        <v>https://www3.gobiernodecanarias.org/sanidad/scs/tematica.jsp?idCarpeta=381a58ec-a15a-11e9-a502-d7333c007c29</v>
      </c>
      <c r="D286" s="99" t="s">
        <v>150</v>
      </c>
      <c r="E286" s="73" t="str">
        <f aca="false">IF(D286&lt;&gt;"",IF(AND(B286&lt;&gt;"",C286&lt;&gt;""),"","ERR"),"")</f>
        <v/>
      </c>
      <c r="F286" s="106" t="n">
        <f aca="true">COUNTIF($D285:INDIRECT("$D" &amp;  SUM(ROW()-1,'03.Muestra'!$D$45)-1),F285)</f>
        <v>0</v>
      </c>
      <c r="G286" s="106" t="n">
        <f aca="true">COUNTIF($D285:INDIRECT("$D" &amp;  SUM(ROW()-1,'03.Muestra'!$D$45)-1),G285)</f>
        <v>0</v>
      </c>
      <c r="H286" s="106" t="n">
        <f aca="true">COUNTIF($D285:INDIRECT("$D" &amp;  SUM(ROW()-1,'03.Muestra'!$D$45)-1),H285)</f>
        <v>3</v>
      </c>
      <c r="I286" s="106" t="n">
        <f aca="true">COUNTIF($D285:INDIRECT("$D" &amp;  SUM(ROW()-1,'03.Muestra'!$D$45)-1),I285)</f>
        <v>3</v>
      </c>
      <c r="J286" s="106" t="n">
        <f aca="true">COUNTIF($D285:INDIRECT("$D" &amp;  SUM(ROW()-1,'03.Muestra'!$D$45)-1),J285)</f>
        <v>4</v>
      </c>
      <c r="K286" s="106" t="n">
        <f aca="true">IF('03.Muestra'!$D$45=0,0,COUNTBLANK($D285:INDIRECT("$D" &amp;  SUM(ROW()-1,'03.Muestra'!$D$45)-1)))</f>
        <v>0</v>
      </c>
      <c r="L286" s="16"/>
      <c r="M286" s="16"/>
      <c r="N286" s="16"/>
      <c r="O286" s="16"/>
      <c r="P286" s="16"/>
      <c r="Q286" s="16"/>
      <c r="R286" s="16"/>
      <c r="S286" s="16"/>
      <c r="T286" s="16"/>
      <c r="U286" s="16"/>
      <c r="V286" s="16"/>
      <c r="W286" s="16"/>
      <c r="X286" s="16"/>
      <c r="Y286" s="16"/>
    </row>
    <row r="287" customFormat="false" ht="12" hidden="false" customHeight="true" outlineLevel="0" collapsed="false">
      <c r="B287" s="98" t="str">
        <f aca="false">IF( ISBLANK('03.Muestra'!$C10),"",'03.Muestra'!$C10)</f>
        <v>Vacunación frente Covid-19</v>
      </c>
      <c r="C287" s="98" t="str">
        <f aca="false">IF( ISBLANK('03.Muestra'!$E10),"",'03.Muestra'!$E10)</f>
        <v>https://www3.gobiernodecanarias.org/sanidad/scs/contenidoGenerico.jsp?idDocument=c6332147-5728-11eb-8a2c-c902a217e6a5&amp;idCarpeta=e01092c2-7d66-11ea-871d-cb574c2473a4</v>
      </c>
      <c r="D287" s="99" t="s">
        <v>150</v>
      </c>
      <c r="E287" s="73" t="str">
        <f aca="false">IF(D287&lt;&gt;"",IF(AND(B287&lt;&gt;"",C287&lt;&gt;""),"","ERR"),"")</f>
        <v/>
      </c>
      <c r="F287" s="0"/>
      <c r="G287" s="16"/>
      <c r="H287" s="16"/>
      <c r="I287" s="16"/>
      <c r="J287" s="16"/>
      <c r="K287" s="16"/>
      <c r="L287" s="16"/>
      <c r="M287" s="16"/>
      <c r="N287" s="16"/>
      <c r="O287" s="16"/>
      <c r="P287" s="16"/>
      <c r="Q287" s="16"/>
      <c r="R287" s="16"/>
      <c r="S287" s="16"/>
      <c r="T287" s="16"/>
      <c r="U287" s="16"/>
      <c r="V287" s="16"/>
      <c r="W287" s="16"/>
      <c r="X287" s="16"/>
      <c r="Y287" s="16"/>
    </row>
    <row r="288" customFormat="false" ht="12" hidden="false" customHeight="true" outlineLevel="0" collapsed="false">
      <c r="B288" s="98" t="str">
        <f aca="false">IF( ISBLANK('03.Muestra'!$C11),"",'03.Muestra'!$C11)</f>
        <v>SCS-Registro de centros</v>
      </c>
      <c r="C288" s="98" t="str">
        <f aca="false">IF( ISBLANK('03.Muestra'!$E11),"",'03.Muestra'!$E11)</f>
        <v>https://www3.gobiernodecanarias.org/sanidad/scs/RegistroCentros/DoLoad</v>
      </c>
      <c r="D288" s="99" t="s">
        <v>138</v>
      </c>
      <c r="E288" s="73" t="str">
        <f aca="false">IF(D288&lt;&gt;"",IF(AND(B288&lt;&gt;"",C288&lt;&gt;""),"","ERR"),"")</f>
        <v/>
      </c>
      <c r="F288" s="0"/>
      <c r="G288" s="16"/>
      <c r="H288" s="16"/>
      <c r="I288" s="16"/>
      <c r="J288" s="16"/>
      <c r="K288" s="16"/>
      <c r="L288" s="16"/>
      <c r="M288" s="16"/>
      <c r="N288" s="16"/>
      <c r="O288" s="16"/>
      <c r="P288" s="16"/>
      <c r="Q288" s="16"/>
      <c r="R288" s="16"/>
      <c r="S288" s="16"/>
      <c r="T288" s="16"/>
      <c r="U288" s="16"/>
      <c r="V288" s="16"/>
      <c r="W288" s="16"/>
      <c r="X288" s="16"/>
      <c r="Y288" s="16"/>
    </row>
    <row r="289" customFormat="false" ht="12" hidden="false" customHeight="true" outlineLevel="0" collapsed="false">
      <c r="B289" s="98" t="str">
        <f aca="false">IF( ISBLANK('03.Muestra'!$C12),"",'03.Muestra'!$C12)</f>
        <v>MiAutoTestCovid</v>
      </c>
      <c r="C289" s="98" t="str">
        <f aca="false">IF( ISBLANK('03.Muestra'!$E12),"",'03.Muestra'!$E12)</f>
        <v>https://www3.gobiernodecanarias.org/sanidad/scs/Miautotestcovid/</v>
      </c>
      <c r="D289" s="99" t="s">
        <v>150</v>
      </c>
      <c r="E289" s="73" t="str">
        <f aca="false">IF(D289&lt;&gt;"",IF(AND(B289&lt;&gt;"",C289&lt;&gt;""),"","ERR"),"")</f>
        <v/>
      </c>
      <c r="F289" s="0"/>
      <c r="G289" s="16"/>
      <c r="H289" s="16"/>
      <c r="I289" s="16"/>
      <c r="J289" s="16"/>
      <c r="K289" s="16"/>
      <c r="L289" s="16"/>
      <c r="M289" s="16"/>
      <c r="N289" s="16"/>
      <c r="O289" s="16"/>
      <c r="P289" s="16"/>
      <c r="Q289" s="16"/>
      <c r="R289" s="16"/>
      <c r="S289" s="16"/>
      <c r="T289" s="16"/>
      <c r="U289" s="16"/>
      <c r="V289" s="16"/>
      <c r="W289" s="16"/>
      <c r="X289" s="16"/>
      <c r="Y289" s="16"/>
    </row>
    <row r="290" customFormat="false" ht="12" hidden="false" customHeight="true" outlineLevel="0" collapsed="false">
      <c r="B290" s="98" t="str">
        <f aca="false">IF( ISBLANK('03.Muestra'!$C13),"",'03.Muestra'!$C13)</f>
        <v>Informes epidemiológicos</v>
      </c>
      <c r="C290" s="98" t="str">
        <f aca="false">IF( ISBLANK('03.Muestra'!$E13),"",'03.Muestra'!$E13)</f>
        <v>https://www3.gobiernodecanarias.org/sanidad/scs/contenidoGenerico.jsp?idDocument=83670f95-f738-11ea-8b38-0997195c2925&amp;idCarpeta=e01092c2-7d66-11ea-871d-cb574c2473a4</v>
      </c>
      <c r="D290" s="99" t="s">
        <v>141</v>
      </c>
      <c r="E290" s="73" t="str">
        <f aca="false">IF(D290&lt;&gt;"",IF(AND(B290&lt;&gt;"",C290&lt;&gt;""),"","ERR"),"")</f>
        <v/>
      </c>
      <c r="F290" s="0"/>
      <c r="G290" s="16"/>
      <c r="H290" s="16"/>
      <c r="I290" s="16"/>
      <c r="J290" s="16"/>
      <c r="K290" s="16"/>
      <c r="L290" s="16"/>
      <c r="M290" s="16"/>
      <c r="N290" s="16"/>
      <c r="O290" s="16"/>
      <c r="P290" s="16"/>
      <c r="Q290" s="16"/>
      <c r="R290" s="16"/>
      <c r="S290" s="16"/>
      <c r="T290" s="16"/>
      <c r="U290" s="16"/>
      <c r="V290" s="16"/>
      <c r="W290" s="16"/>
      <c r="X290" s="16"/>
      <c r="Y290" s="16"/>
    </row>
    <row r="291" customFormat="false" ht="12" hidden="false" customHeight="true" outlineLevel="0" collapsed="false">
      <c r="B291" s="98" t="str">
        <f aca="false">IF( ISBLANK('03.Muestra'!$C14),"",'03.Muestra'!$C14)</f>
        <v>Mapa Sanitario</v>
      </c>
      <c r="C291" s="98" t="str">
        <f aca="false">IF( ISBLANK('03.Muestra'!$E14),"",'03.Muestra'!$E14)</f>
        <v>https://www3.gobiernodecanarias.org/sanidad/scs/mapa.jsp?idDocument=f1272534-b1e0-11e0-8086-e35e241032d3&amp;idCarpeta=75cf3520-ab2b-11dd-970d-d73a0633ac17</v>
      </c>
      <c r="D291" s="99" t="s">
        <v>138</v>
      </c>
      <c r="E291" s="73" t="str">
        <f aca="false">IF(D291&lt;&gt;"",IF(AND(B291&lt;&gt;"",C291&lt;&gt;""),"","ERR"),"")</f>
        <v/>
      </c>
      <c r="F291" s="16"/>
      <c r="G291" s="16"/>
      <c r="H291" s="16"/>
      <c r="I291" s="16"/>
      <c r="J291" s="16"/>
      <c r="K291" s="16"/>
      <c r="L291" s="16"/>
      <c r="M291" s="16"/>
      <c r="N291" s="16"/>
      <c r="O291" s="16"/>
      <c r="P291" s="16"/>
      <c r="Q291" s="16"/>
      <c r="R291" s="16"/>
      <c r="S291" s="16"/>
      <c r="T291" s="16"/>
      <c r="U291" s="16"/>
      <c r="V291" s="16"/>
      <c r="W291" s="16"/>
      <c r="X291" s="16"/>
      <c r="Y291" s="16"/>
    </row>
    <row r="292" customFormat="false" ht="12" hidden="false" customHeight="true" outlineLevel="0" collapsed="false">
      <c r="B292" s="98" t="str">
        <f aca="false">IF( ISBLANK('03.Muestra'!$C15),"",'03.Muestra'!$C15)</f>
        <v>gaptfformacion</v>
      </c>
      <c r="C292" s="98" t="str">
        <f aca="false">IF( ISBLANK('03.Muestra'!$E15),"",'03.Muestra'!$E15)</f>
        <v>https://www3.gobiernodecanarias.org/scs/gaptfformacion/</v>
      </c>
      <c r="D292" s="99" t="s">
        <v>141</v>
      </c>
      <c r="E292" s="73" t="str">
        <f aca="false">IF(D292&lt;&gt;"",IF(AND(B292&lt;&gt;"",C292&lt;&gt;""),"","ERR"),"")</f>
        <v/>
      </c>
      <c r="F292" s="16"/>
      <c r="G292" s="16"/>
      <c r="H292" s="16"/>
      <c r="I292" s="16"/>
      <c r="J292" s="16"/>
      <c r="K292" s="16"/>
      <c r="L292" s="16"/>
      <c r="M292" s="16"/>
      <c r="N292" s="16"/>
      <c r="O292" s="16"/>
      <c r="P292" s="16"/>
      <c r="Q292" s="16"/>
      <c r="R292" s="16"/>
      <c r="S292" s="16"/>
      <c r="T292" s="16"/>
      <c r="U292" s="16"/>
      <c r="V292" s="16"/>
      <c r="W292" s="16"/>
      <c r="X292" s="16"/>
      <c r="Y292" s="16"/>
    </row>
    <row r="293" customFormat="false" ht="12" hidden="false" customHeight="true" outlineLevel="0" collapsed="false">
      <c r="B293" s="98" t="str">
        <f aca="false">IF( ISBLANK('03.Muestra'!$C16),"",'03.Muestra'!$C16)</f>
        <v>Tarjeta Sanitaria</v>
      </c>
      <c r="C293" s="98" t="str">
        <f aca="false">IF( ISBLANK('03.Muestra'!$E16),"",'03.Muestra'!$E16)</f>
        <v>https://www3.gobiernodecanarias.org/sanidad/scs/contenidoGenerico.jsp?idDocument=9090ca1f-a9bb-11de-ae50-15aa3b9230b7&amp;idCarpeta=ae273cd1-b385-11e9-82f7-8d5cff9227e6</v>
      </c>
      <c r="D293" s="99" t="s">
        <v>138</v>
      </c>
      <c r="E293" s="73" t="str">
        <f aca="false">IF(D293&lt;&gt;"",IF(AND(B293&lt;&gt;"",C293&lt;&gt;""),"","ERR"),"")</f>
        <v/>
      </c>
      <c r="F293" s="16"/>
      <c r="G293" s="16"/>
      <c r="H293" s="16"/>
      <c r="I293" s="16"/>
      <c r="J293" s="16"/>
      <c r="K293" s="16"/>
      <c r="L293" s="16"/>
      <c r="M293" s="16"/>
      <c r="N293" s="16"/>
      <c r="O293" s="16"/>
      <c r="P293" s="16"/>
      <c r="Q293" s="16"/>
      <c r="R293" s="16"/>
      <c r="S293" s="16"/>
      <c r="T293" s="16"/>
      <c r="U293" s="16"/>
      <c r="V293" s="16"/>
      <c r="W293" s="16"/>
      <c r="X293" s="16"/>
      <c r="Y293" s="16"/>
    </row>
    <row r="294" customFormat="false" ht="12" hidden="false" customHeight="true" outlineLevel="0" collapsed="false">
      <c r="B294" s="98" t="str">
        <f aca="false">IF( ISBLANK('03.Muestra'!$C17),"",'03.Muestra'!$C17)</f>
        <v>Mapa Playas</v>
      </c>
      <c r="C294" s="98" t="str">
        <f aca="false">IF( ISBLANK('03.Muestra'!$E17),"",'03.Muestra'!$E17)</f>
        <v>https://www3.gobiernodecanarias.org/sanidad/scs/mapa.jsp?idDocument=0200b78a-a2fa-11e0-9610-f1717f4d08a3&amp;idCarpeta=75cf3520-ab2b-11dd-970d-d73a0633ac17</v>
      </c>
      <c r="D294" s="99" t="s">
        <v>138</v>
      </c>
      <c r="E294" s="73" t="str">
        <f aca="false">IF(D294&lt;&gt;"",IF(AND(B294&lt;&gt;"",C294&lt;&gt;""),"","ERR"),"")</f>
        <v/>
      </c>
      <c r="F294" s="16"/>
      <c r="G294" s="16"/>
      <c r="H294" s="16"/>
      <c r="I294" s="16"/>
      <c r="J294" s="16"/>
      <c r="K294" s="16"/>
      <c r="L294" s="16"/>
      <c r="M294" s="16"/>
      <c r="N294" s="16"/>
      <c r="O294" s="16"/>
      <c r="P294" s="16"/>
      <c r="Q294" s="16"/>
      <c r="R294" s="16"/>
      <c r="S294" s="16"/>
      <c r="T294" s="16"/>
      <c r="U294" s="16"/>
      <c r="V294" s="16"/>
      <c r="W294" s="16"/>
      <c r="X294" s="16"/>
      <c r="Y294" s="16"/>
    </row>
    <row r="295" customFormat="false" ht="12" hidden="false" customHeight="true" outlineLevel="0" collapsed="false">
      <c r="B295" s="98" t="str">
        <f aca="false">IF( ISBLANK('03.Muestra'!$C18),"",'03.Muestra'!$C18)</f>
        <v/>
      </c>
      <c r="C295" s="98" t="str">
        <f aca="false">IF( ISBLANK('03.Muestra'!$E18),"",'03.Muestra'!$E18)</f>
        <v/>
      </c>
      <c r="D295" s="99" t="str">
        <f aca="false">IF(AND(B295&lt;&gt;"",C295&lt;&gt;""),"N/T","")</f>
        <v/>
      </c>
      <c r="E295" s="73" t="str">
        <f aca="false">IF(D295&lt;&gt;"",IF(AND(B295&lt;&gt;"",C295&lt;&gt;""),"","ERR"),"")</f>
        <v/>
      </c>
      <c r="F295" s="16"/>
      <c r="G295" s="16"/>
      <c r="H295" s="16"/>
      <c r="I295" s="16"/>
      <c r="J295" s="16"/>
      <c r="K295" s="16"/>
      <c r="L295" s="16"/>
      <c r="M295" s="16"/>
      <c r="N295" s="16"/>
      <c r="O295" s="16"/>
      <c r="P295" s="16"/>
      <c r="Q295" s="16"/>
      <c r="R295" s="16"/>
      <c r="S295" s="16"/>
      <c r="T295" s="16"/>
      <c r="U295" s="16"/>
      <c r="V295" s="16"/>
      <c r="W295" s="16"/>
      <c r="X295" s="16"/>
      <c r="Y295" s="16"/>
    </row>
    <row r="296" customFormat="false" ht="12" hidden="false" customHeight="true" outlineLevel="0" collapsed="false">
      <c r="B296" s="98" t="str">
        <f aca="false">IF( ISBLANK('03.Muestra'!$C19),"",'03.Muestra'!$C19)</f>
        <v/>
      </c>
      <c r="C296" s="98" t="str">
        <f aca="false">IF( ISBLANK('03.Muestra'!$E19),"",'03.Muestra'!$E19)</f>
        <v/>
      </c>
      <c r="D296" s="99" t="str">
        <f aca="false">IF(AND(B296&lt;&gt;"",C296&lt;&gt;""),"N/T","")</f>
        <v/>
      </c>
      <c r="E296" s="73" t="str">
        <f aca="false">IF(D296&lt;&gt;"",IF(AND(B296&lt;&gt;"",C296&lt;&gt;""),"","ERR"),"")</f>
        <v/>
      </c>
      <c r="F296" s="16"/>
      <c r="G296" s="16"/>
      <c r="H296" s="16"/>
      <c r="I296" s="16"/>
      <c r="J296" s="16"/>
      <c r="K296" s="16"/>
      <c r="L296" s="16"/>
      <c r="M296" s="16"/>
      <c r="N296" s="16"/>
      <c r="O296" s="16"/>
      <c r="P296" s="16"/>
      <c r="Q296" s="16"/>
      <c r="R296" s="16"/>
      <c r="S296" s="16"/>
      <c r="T296" s="16"/>
      <c r="U296" s="16"/>
      <c r="V296" s="16"/>
      <c r="W296" s="16"/>
      <c r="X296" s="16"/>
      <c r="Y296" s="16"/>
    </row>
    <row r="297" customFormat="false" ht="12" hidden="false" customHeight="true" outlineLevel="0" collapsed="false">
      <c r="B297" s="98" t="str">
        <f aca="false">IF( ISBLANK('03.Muestra'!$C20),"",'03.Muestra'!$C20)</f>
        <v/>
      </c>
      <c r="C297" s="98" t="str">
        <f aca="false">IF( ISBLANK('03.Muestra'!$E20),"",'03.Muestra'!$E20)</f>
        <v/>
      </c>
      <c r="D297" s="99" t="str">
        <f aca="false">IF(AND(B297&lt;&gt;"",C297&lt;&gt;""),"N/T","")</f>
        <v/>
      </c>
      <c r="E297" s="73" t="str">
        <f aca="false">IF(D297&lt;&gt;"",IF(AND(B297&lt;&gt;"",C297&lt;&gt;""),"","ERR"),"")</f>
        <v/>
      </c>
      <c r="F297" s="16"/>
      <c r="G297" s="16"/>
      <c r="H297" s="16"/>
      <c r="I297" s="16"/>
      <c r="J297" s="16"/>
      <c r="K297" s="16"/>
      <c r="L297" s="16"/>
      <c r="M297" s="0"/>
      <c r="N297" s="0"/>
      <c r="O297" s="0"/>
      <c r="P297" s="0"/>
      <c r="Q297" s="16"/>
      <c r="R297" s="16"/>
      <c r="S297" s="16"/>
      <c r="T297" s="16"/>
      <c r="U297" s="16"/>
      <c r="V297" s="16"/>
      <c r="W297" s="16"/>
      <c r="X297" s="16"/>
      <c r="Y297" s="16"/>
    </row>
    <row r="298" customFormat="false" ht="12" hidden="false" customHeight="true" outlineLevel="0" collapsed="false">
      <c r="B298" s="98" t="str">
        <f aca="false">IF( ISBLANK('03.Muestra'!$C21),"",'03.Muestra'!$C21)</f>
        <v/>
      </c>
      <c r="C298" s="98" t="str">
        <f aca="false">IF( ISBLANK('03.Muestra'!$E21),"",'03.Muestra'!$E21)</f>
        <v/>
      </c>
      <c r="D298" s="99" t="str">
        <f aca="false">IF(AND(B298&lt;&gt;"",C298&lt;&gt;""),"N/T","")</f>
        <v/>
      </c>
      <c r="E298" s="73" t="str">
        <f aca="false">IF(D298&lt;&gt;"",IF(AND(B298&lt;&gt;"",C298&lt;&gt;""),"","ERR"),"")</f>
        <v/>
      </c>
      <c r="F298" s="16"/>
      <c r="G298" s="16"/>
      <c r="H298" s="16"/>
      <c r="I298" s="16"/>
      <c r="J298" s="16"/>
      <c r="K298" s="16"/>
      <c r="L298" s="16"/>
      <c r="M298" s="0"/>
      <c r="N298" s="0"/>
      <c r="O298" s="0"/>
      <c r="P298" s="0"/>
      <c r="Q298" s="16"/>
      <c r="R298" s="16"/>
      <c r="S298" s="16"/>
      <c r="T298" s="16"/>
      <c r="U298" s="16"/>
      <c r="V298" s="16"/>
      <c r="W298" s="16"/>
      <c r="X298" s="16"/>
      <c r="Y298" s="16"/>
    </row>
    <row r="299" customFormat="false" ht="12" hidden="false" customHeight="true" outlineLevel="0" collapsed="false">
      <c r="B299" s="98" t="str">
        <f aca="false">IF( ISBLANK('03.Muestra'!$C22),"",'03.Muestra'!$C22)</f>
        <v/>
      </c>
      <c r="C299" s="98" t="str">
        <f aca="false">IF( ISBLANK('03.Muestra'!$E22),"",'03.Muestra'!$E22)</f>
        <v/>
      </c>
      <c r="D299" s="99" t="str">
        <f aca="false">IF(AND(B299&lt;&gt;"",C299&lt;&gt;""),"N/T","")</f>
        <v/>
      </c>
      <c r="E299" s="73" t="str">
        <f aca="false">IF(D299&lt;&gt;"",IF(AND(B299&lt;&gt;"",C299&lt;&gt;""),"","ERR"),"")</f>
        <v/>
      </c>
      <c r="F299" s="16"/>
      <c r="G299" s="16"/>
      <c r="H299" s="16"/>
      <c r="I299" s="16"/>
      <c r="J299" s="16"/>
      <c r="K299" s="16"/>
      <c r="L299" s="16"/>
      <c r="M299" s="0"/>
      <c r="N299" s="0"/>
      <c r="O299" s="0"/>
      <c r="P299" s="0"/>
      <c r="Q299" s="16"/>
      <c r="R299" s="16"/>
      <c r="S299" s="16"/>
      <c r="T299" s="16"/>
      <c r="U299" s="16"/>
      <c r="V299" s="16"/>
      <c r="W299" s="16"/>
      <c r="X299" s="16"/>
      <c r="Y299" s="16"/>
    </row>
    <row r="300" customFormat="false" ht="12" hidden="false" customHeight="true" outlineLevel="0" collapsed="false">
      <c r="B300" s="98" t="str">
        <f aca="false">IF( ISBLANK('03.Muestra'!$C23),"",'03.Muestra'!$C23)</f>
        <v/>
      </c>
      <c r="C300" s="98" t="str">
        <f aca="false">IF( ISBLANK('03.Muestra'!$E23),"",'03.Muestra'!$E23)</f>
        <v/>
      </c>
      <c r="D300" s="99" t="str">
        <f aca="false">IF(AND(B300&lt;&gt;"",C300&lt;&gt;""),"N/T","")</f>
        <v/>
      </c>
      <c r="E300" s="73" t="str">
        <f aca="false">IF(D300&lt;&gt;"",IF(AND(B300&lt;&gt;"",C300&lt;&gt;""),"","ERR"),"")</f>
        <v/>
      </c>
      <c r="F300" s="16"/>
      <c r="G300" s="16"/>
      <c r="H300" s="16"/>
      <c r="I300" s="16"/>
      <c r="J300" s="16"/>
      <c r="K300" s="16"/>
      <c r="L300" s="16"/>
      <c r="M300" s="0"/>
      <c r="N300" s="0"/>
      <c r="O300" s="0"/>
      <c r="P300" s="0"/>
      <c r="Q300" s="16"/>
      <c r="R300" s="16"/>
      <c r="S300" s="16"/>
      <c r="T300" s="16"/>
      <c r="U300" s="16"/>
      <c r="V300" s="16"/>
      <c r="W300" s="16"/>
      <c r="X300" s="16"/>
      <c r="Y300" s="16"/>
    </row>
    <row r="301" customFormat="false" ht="12" hidden="false" customHeight="true" outlineLevel="0" collapsed="false">
      <c r="B301" s="98" t="str">
        <f aca="false">IF( ISBLANK('03.Muestra'!$C24),"",'03.Muestra'!$C24)</f>
        <v/>
      </c>
      <c r="C301" s="98" t="str">
        <f aca="false">IF( ISBLANK('03.Muestra'!$E24),"",'03.Muestra'!$E24)</f>
        <v/>
      </c>
      <c r="D301" s="99" t="str">
        <f aca="false">IF(AND(B301&lt;&gt;"",C301&lt;&gt;""),"N/T","")</f>
        <v/>
      </c>
      <c r="E301" s="73" t="str">
        <f aca="false">IF(D301&lt;&gt;"",IF(AND(B301&lt;&gt;"",C301&lt;&gt;""),"","ERR"),"")</f>
        <v/>
      </c>
      <c r="F301" s="16"/>
      <c r="G301" s="16"/>
      <c r="H301" s="16"/>
      <c r="I301" s="16"/>
      <c r="J301" s="16"/>
      <c r="K301" s="16"/>
      <c r="L301" s="16"/>
      <c r="M301" s="0"/>
      <c r="N301" s="0"/>
      <c r="O301" s="0"/>
      <c r="P301" s="0"/>
      <c r="Q301" s="16"/>
      <c r="R301" s="16"/>
      <c r="S301" s="16"/>
      <c r="T301" s="16"/>
      <c r="U301" s="16"/>
      <c r="V301" s="16"/>
      <c r="W301" s="16"/>
      <c r="X301" s="16"/>
      <c r="Y301" s="16"/>
    </row>
    <row r="302" customFormat="false" ht="12" hidden="false" customHeight="true" outlineLevel="0" collapsed="false">
      <c r="B302" s="98" t="str">
        <f aca="false">IF( ISBLANK('03.Muestra'!$C25),"",'03.Muestra'!$C25)</f>
        <v/>
      </c>
      <c r="C302" s="98" t="str">
        <f aca="false">IF( ISBLANK('03.Muestra'!$E25),"",'03.Muestra'!$E25)</f>
        <v/>
      </c>
      <c r="D302" s="99" t="str">
        <f aca="false">IF(AND(B302&lt;&gt;"",C302&lt;&gt;""),"N/T","")</f>
        <v/>
      </c>
      <c r="E302" s="73" t="str">
        <f aca="false">IF(D302&lt;&gt;"",IF(AND(B302&lt;&gt;"",C302&lt;&gt;""),"","ERR"),"")</f>
        <v/>
      </c>
      <c r="F302" s="16"/>
      <c r="G302" s="16"/>
      <c r="H302" s="16"/>
      <c r="I302" s="16"/>
      <c r="J302" s="16"/>
      <c r="K302" s="16"/>
      <c r="L302" s="16"/>
      <c r="M302" s="0"/>
      <c r="N302" s="0"/>
      <c r="O302" s="0"/>
      <c r="P302" s="0"/>
      <c r="Q302" s="16"/>
      <c r="R302" s="16"/>
      <c r="S302" s="16"/>
      <c r="T302" s="16"/>
      <c r="U302" s="16"/>
      <c r="V302" s="16"/>
      <c r="W302" s="16"/>
      <c r="X302" s="16"/>
      <c r="Y302" s="16"/>
    </row>
    <row r="303" customFormat="false" ht="12" hidden="false" customHeight="true" outlineLevel="0" collapsed="false">
      <c r="B303" s="98" t="str">
        <f aca="false">IF( ISBLANK('03.Muestra'!$C26),"",'03.Muestra'!$C26)</f>
        <v/>
      </c>
      <c r="C303" s="98" t="str">
        <f aca="false">IF( ISBLANK('03.Muestra'!$E26),"",'03.Muestra'!$E26)</f>
        <v/>
      </c>
      <c r="D303" s="99" t="str">
        <f aca="false">IF(AND(B303&lt;&gt;"",C303&lt;&gt;""),"N/T","")</f>
        <v/>
      </c>
      <c r="E303" s="73" t="str">
        <f aca="false">IF(D303&lt;&gt;"",IF(AND(B303&lt;&gt;"",C303&lt;&gt;""),"","ERR"),"")</f>
        <v/>
      </c>
      <c r="F303" s="16"/>
      <c r="G303" s="16"/>
      <c r="H303" s="16"/>
      <c r="I303" s="16"/>
      <c r="J303" s="16"/>
      <c r="K303" s="16"/>
      <c r="L303" s="16"/>
      <c r="M303" s="0"/>
      <c r="N303" s="0"/>
      <c r="O303" s="0"/>
      <c r="P303" s="0"/>
      <c r="Q303" s="16"/>
      <c r="R303" s="16"/>
      <c r="S303" s="16"/>
      <c r="T303" s="16"/>
      <c r="U303" s="16"/>
      <c r="V303" s="16"/>
      <c r="W303" s="16"/>
      <c r="X303" s="16"/>
      <c r="Y303" s="16"/>
    </row>
    <row r="304" customFormat="false" ht="12" hidden="false" customHeight="true" outlineLevel="0" collapsed="false">
      <c r="B304" s="98" t="str">
        <f aca="false">IF( ISBLANK('03.Muestra'!$C27),"",'03.Muestra'!$C27)</f>
        <v/>
      </c>
      <c r="C304" s="98" t="str">
        <f aca="false">IF( ISBLANK('03.Muestra'!$E27),"",'03.Muestra'!$E27)</f>
        <v/>
      </c>
      <c r="D304" s="99" t="str">
        <f aca="false">IF(AND(B304&lt;&gt;"",C304&lt;&gt;""),"N/T","")</f>
        <v/>
      </c>
      <c r="E304" s="73" t="str">
        <f aca="false">IF(D304&lt;&gt;"",IF(AND(B304&lt;&gt;"",C304&lt;&gt;""),"","ERR"),"")</f>
        <v/>
      </c>
      <c r="F304" s="16"/>
      <c r="G304" s="16"/>
      <c r="H304" s="16"/>
      <c r="I304" s="16"/>
      <c r="J304" s="16"/>
      <c r="K304" s="16"/>
      <c r="L304" s="16"/>
      <c r="M304" s="0"/>
      <c r="N304" s="0"/>
      <c r="O304" s="0"/>
      <c r="P304" s="0"/>
      <c r="Q304" s="16"/>
      <c r="R304" s="16"/>
      <c r="S304" s="16"/>
      <c r="T304" s="16"/>
      <c r="U304" s="16"/>
      <c r="V304" s="16"/>
      <c r="W304" s="16"/>
      <c r="X304" s="16"/>
      <c r="Y304" s="16"/>
    </row>
    <row r="305" customFormat="false" ht="12" hidden="false" customHeight="true" outlineLevel="0" collapsed="false">
      <c r="B305" s="98" t="str">
        <f aca="false">IF( ISBLANK('03.Muestra'!$C28),"",'03.Muestra'!$C28)</f>
        <v/>
      </c>
      <c r="C305" s="98" t="str">
        <f aca="false">IF( ISBLANK('03.Muestra'!$E28),"",'03.Muestra'!$E28)</f>
        <v/>
      </c>
      <c r="D305" s="99" t="str">
        <f aca="false">IF(AND(B305&lt;&gt;"",C305&lt;&gt;""),"N/T","")</f>
        <v/>
      </c>
      <c r="E305" s="73" t="str">
        <f aca="false">IF(D305&lt;&gt;"",IF(AND(B305&lt;&gt;"",C305&lt;&gt;""),"","ERR"),"")</f>
        <v/>
      </c>
      <c r="F305" s="16"/>
      <c r="G305" s="16"/>
      <c r="H305" s="16"/>
      <c r="I305" s="16"/>
      <c r="J305" s="16"/>
      <c r="K305" s="16"/>
      <c r="L305" s="16"/>
      <c r="M305" s="0"/>
      <c r="N305" s="0"/>
      <c r="O305" s="0"/>
      <c r="P305" s="0"/>
      <c r="Q305" s="16"/>
      <c r="R305" s="16"/>
      <c r="S305" s="16"/>
      <c r="T305" s="16"/>
      <c r="U305" s="16"/>
      <c r="V305" s="16"/>
      <c r="W305" s="16"/>
      <c r="X305" s="16"/>
      <c r="Y305" s="16"/>
    </row>
    <row r="306" customFormat="false" ht="12" hidden="false" customHeight="true" outlineLevel="0" collapsed="false">
      <c r="B306" s="98" t="str">
        <f aca="false">IF( ISBLANK('03.Muestra'!$C29),"",'03.Muestra'!$C29)</f>
        <v/>
      </c>
      <c r="C306" s="98" t="str">
        <f aca="false">IF( ISBLANK('03.Muestra'!$E29),"",'03.Muestra'!$E29)</f>
        <v/>
      </c>
      <c r="D306" s="99" t="str">
        <f aca="false">IF(AND(B306&lt;&gt;"",C306&lt;&gt;""),"N/T","")</f>
        <v/>
      </c>
      <c r="E306" s="73" t="str">
        <f aca="false">IF(D306&lt;&gt;"",IF(AND(B306&lt;&gt;"",C306&lt;&gt;""),"","ERR"),"")</f>
        <v/>
      </c>
      <c r="F306" s="16"/>
      <c r="G306" s="16"/>
      <c r="H306" s="16"/>
      <c r="I306" s="16"/>
      <c r="J306" s="16"/>
      <c r="K306" s="16"/>
      <c r="L306" s="16"/>
      <c r="M306" s="0"/>
      <c r="N306" s="0"/>
      <c r="O306" s="0"/>
      <c r="P306" s="0"/>
      <c r="Q306" s="16"/>
      <c r="R306" s="16"/>
      <c r="S306" s="16"/>
      <c r="T306" s="16"/>
      <c r="U306" s="16"/>
      <c r="V306" s="16"/>
      <c r="W306" s="16"/>
      <c r="X306" s="16"/>
      <c r="Y306" s="16"/>
    </row>
    <row r="307" customFormat="false" ht="12" hidden="false" customHeight="true" outlineLevel="0" collapsed="false">
      <c r="B307" s="98" t="str">
        <f aca="false">IF( ISBLANK('03.Muestra'!$C30),"",'03.Muestra'!$C30)</f>
        <v/>
      </c>
      <c r="C307" s="98" t="str">
        <f aca="false">IF( ISBLANK('03.Muestra'!$E30),"",'03.Muestra'!$E30)</f>
        <v/>
      </c>
      <c r="D307" s="99" t="str">
        <f aca="false">IF(AND(B307&lt;&gt;"",C307&lt;&gt;""),"N/T","")</f>
        <v/>
      </c>
      <c r="E307" s="73" t="str">
        <f aca="false">IF(D307&lt;&gt;"",IF(AND(B307&lt;&gt;"",C307&lt;&gt;""),"","ERR"),"")</f>
        <v/>
      </c>
      <c r="F307" s="16"/>
      <c r="G307" s="16"/>
      <c r="H307" s="16"/>
      <c r="I307" s="16"/>
      <c r="J307" s="16"/>
      <c r="K307" s="16"/>
      <c r="L307" s="16"/>
      <c r="M307" s="0"/>
      <c r="N307" s="0"/>
      <c r="O307" s="0"/>
      <c r="P307" s="0"/>
      <c r="Q307" s="16"/>
      <c r="R307" s="16"/>
      <c r="S307" s="16"/>
      <c r="T307" s="16"/>
      <c r="U307" s="16"/>
      <c r="V307" s="16"/>
      <c r="W307" s="16"/>
      <c r="X307" s="16"/>
      <c r="Y307" s="16"/>
    </row>
    <row r="308" customFormat="false" ht="12" hidden="false" customHeight="true" outlineLevel="0" collapsed="false">
      <c r="B308" s="98" t="str">
        <f aca="false">IF( ISBLANK('03.Muestra'!$C31),"",'03.Muestra'!$C31)</f>
        <v/>
      </c>
      <c r="C308" s="98" t="str">
        <f aca="false">IF( ISBLANK('03.Muestra'!$E31),"",'03.Muestra'!$E31)</f>
        <v/>
      </c>
      <c r="D308" s="99" t="str">
        <f aca="false">IF(AND(B308&lt;&gt;"",C308&lt;&gt;""),"N/T","")</f>
        <v/>
      </c>
      <c r="E308" s="73" t="str">
        <f aca="false">IF(D308&lt;&gt;"",IF(AND(B308&lt;&gt;"",C308&lt;&gt;""),"","ERR"),"")</f>
        <v/>
      </c>
      <c r="F308" s="16"/>
      <c r="G308" s="16"/>
      <c r="H308" s="16"/>
      <c r="I308" s="16"/>
      <c r="J308" s="16"/>
      <c r="K308" s="16"/>
      <c r="L308" s="16"/>
      <c r="M308" s="16"/>
      <c r="N308" s="16"/>
      <c r="O308" s="16"/>
      <c r="P308" s="16"/>
      <c r="Q308" s="16"/>
      <c r="R308" s="16"/>
      <c r="S308" s="16"/>
      <c r="T308" s="16"/>
      <c r="U308" s="16"/>
      <c r="V308" s="16"/>
      <c r="W308" s="16"/>
      <c r="X308" s="16"/>
      <c r="Y308" s="16"/>
    </row>
    <row r="309" customFormat="false" ht="12" hidden="false" customHeight="true" outlineLevel="0" collapsed="false">
      <c r="B309" s="98" t="str">
        <f aca="false">IF( ISBLANK('03.Muestra'!$C32),"",'03.Muestra'!$C32)</f>
        <v/>
      </c>
      <c r="C309" s="98" t="str">
        <f aca="false">IF( ISBLANK('03.Muestra'!$E32),"",'03.Muestra'!$E32)</f>
        <v/>
      </c>
      <c r="D309" s="99" t="str">
        <f aca="false">IF(AND(B309&lt;&gt;"",C309&lt;&gt;""),"N/T","")</f>
        <v/>
      </c>
      <c r="E309" s="73" t="str">
        <f aca="false">IF(D309&lt;&gt;"",IF(AND(B309&lt;&gt;"",C309&lt;&gt;""),"","ERR"),"")</f>
        <v/>
      </c>
      <c r="F309" s="16"/>
      <c r="G309" s="16"/>
      <c r="H309" s="16"/>
      <c r="I309" s="16"/>
      <c r="J309" s="16"/>
      <c r="K309" s="16"/>
      <c r="L309" s="16"/>
      <c r="M309" s="16"/>
      <c r="N309" s="16"/>
      <c r="O309" s="16"/>
      <c r="P309" s="16"/>
      <c r="Q309" s="16"/>
      <c r="R309" s="16"/>
      <c r="S309" s="16"/>
      <c r="T309" s="16"/>
      <c r="U309" s="16"/>
      <c r="V309" s="16"/>
      <c r="W309" s="16"/>
      <c r="X309" s="16"/>
      <c r="Y309" s="16"/>
    </row>
    <row r="310" customFormat="false" ht="12" hidden="false" customHeight="true" outlineLevel="0" collapsed="false">
      <c r="B310" s="98" t="str">
        <f aca="false">IF( ISBLANK('03.Muestra'!$C33),"",'03.Muestra'!$C33)</f>
        <v/>
      </c>
      <c r="C310" s="98" t="str">
        <f aca="false">IF( ISBLANK('03.Muestra'!$E33),"",'03.Muestra'!$E33)</f>
        <v/>
      </c>
      <c r="D310" s="99" t="str">
        <f aca="false">IF(AND(B310&lt;&gt;"",C310&lt;&gt;""),"N/T","")</f>
        <v/>
      </c>
      <c r="E310" s="73" t="str">
        <f aca="false">IF(D310&lt;&gt;"",IF(AND(B310&lt;&gt;"",C310&lt;&gt;""),"","ERR"),"")</f>
        <v/>
      </c>
      <c r="F310" s="16"/>
      <c r="G310" s="16"/>
      <c r="H310" s="16"/>
      <c r="I310" s="16"/>
      <c r="J310" s="16"/>
      <c r="K310" s="16"/>
      <c r="L310" s="16"/>
      <c r="M310" s="16"/>
      <c r="N310" s="16"/>
      <c r="O310" s="16"/>
      <c r="P310" s="16"/>
      <c r="Q310" s="16"/>
      <c r="R310" s="16"/>
      <c r="S310" s="16"/>
      <c r="T310" s="16"/>
      <c r="U310" s="16"/>
      <c r="V310" s="16"/>
      <c r="W310" s="16"/>
      <c r="X310" s="16"/>
      <c r="Y310" s="16"/>
    </row>
    <row r="311" customFormat="false" ht="12" hidden="false" customHeight="true" outlineLevel="0" collapsed="false">
      <c r="B311" s="98" t="str">
        <f aca="false">IF( ISBLANK('03.Muestra'!$C34),"",'03.Muestra'!$C34)</f>
        <v/>
      </c>
      <c r="C311" s="98" t="str">
        <f aca="false">IF( ISBLANK('03.Muestra'!$E34),"",'03.Muestra'!$E34)</f>
        <v/>
      </c>
      <c r="D311" s="99" t="str">
        <f aca="false">IF(AND(B311&lt;&gt;"",C311&lt;&gt;""),"N/T","")</f>
        <v/>
      </c>
      <c r="E311" s="73" t="str">
        <f aca="false">IF(D311&lt;&gt;"",IF(AND(B311&lt;&gt;"",C311&lt;&gt;""),"","ERR"),"")</f>
        <v/>
      </c>
      <c r="F311" s="16"/>
      <c r="G311" s="16"/>
      <c r="H311" s="16"/>
      <c r="I311" s="16"/>
      <c r="J311" s="16"/>
      <c r="K311" s="16"/>
      <c r="L311" s="16"/>
      <c r="M311" s="16"/>
      <c r="N311" s="16"/>
      <c r="O311" s="16"/>
      <c r="P311" s="16"/>
      <c r="Q311" s="16"/>
      <c r="R311" s="16"/>
      <c r="S311" s="16"/>
      <c r="T311" s="16"/>
      <c r="U311" s="16"/>
      <c r="V311" s="16"/>
      <c r="W311" s="16"/>
      <c r="X311" s="16"/>
      <c r="Y311" s="16"/>
    </row>
    <row r="312" customFormat="false" ht="12" hidden="false" customHeight="true" outlineLevel="0" collapsed="false">
      <c r="B312" s="98" t="str">
        <f aca="false">IF( ISBLANK('03.Muestra'!$C35),"",'03.Muestra'!$C35)</f>
        <v/>
      </c>
      <c r="C312" s="98" t="str">
        <f aca="false">IF( ISBLANK('03.Muestra'!$E35),"",'03.Muestra'!$E35)</f>
        <v/>
      </c>
      <c r="D312" s="99" t="str">
        <f aca="false">IF(AND(B312&lt;&gt;"",C312&lt;&gt;""),"N/T","")</f>
        <v/>
      </c>
      <c r="E312" s="73" t="str">
        <f aca="false">IF(D312&lt;&gt;"",IF(AND(B312&lt;&gt;"",C312&lt;&gt;""),"","ERR"),"")</f>
        <v/>
      </c>
      <c r="F312" s="0"/>
      <c r="G312" s="16"/>
      <c r="H312" s="16"/>
      <c r="I312" s="16"/>
      <c r="J312" s="16"/>
      <c r="K312" s="16"/>
      <c r="L312" s="16"/>
      <c r="M312" s="16"/>
      <c r="N312" s="16"/>
      <c r="O312" s="16"/>
      <c r="P312" s="16"/>
      <c r="Q312" s="16"/>
      <c r="R312" s="16"/>
      <c r="S312" s="16"/>
      <c r="T312" s="16"/>
      <c r="U312" s="16"/>
      <c r="V312" s="16"/>
      <c r="W312" s="16"/>
      <c r="X312" s="16"/>
      <c r="Y312" s="16"/>
    </row>
    <row r="313" customFormat="false" ht="12" hidden="false" customHeight="true" outlineLevel="0" collapsed="false">
      <c r="B313" s="98" t="str">
        <f aca="false">IF( ISBLANK('03.Muestra'!$C36),"",'03.Muestra'!$C36)</f>
        <v/>
      </c>
      <c r="C313" s="98" t="str">
        <f aca="false">IF( ISBLANK('03.Muestra'!$E36),"",'03.Muestra'!$E36)</f>
        <v/>
      </c>
      <c r="D313" s="99" t="str">
        <f aca="false">IF(AND(B313&lt;&gt;"",C313&lt;&gt;""),"N/T","")</f>
        <v/>
      </c>
      <c r="E313" s="73" t="str">
        <f aca="false">IF(D313&lt;&gt;"",IF(AND(B313&lt;&gt;"",C313&lt;&gt;""),"","ERR"),"")</f>
        <v/>
      </c>
      <c r="F313" s="0"/>
      <c r="G313" s="16"/>
      <c r="H313" s="16"/>
      <c r="I313" s="16"/>
      <c r="J313" s="16"/>
      <c r="K313" s="16"/>
      <c r="L313" s="16"/>
      <c r="M313" s="16"/>
      <c r="N313" s="16"/>
      <c r="O313" s="16"/>
      <c r="P313" s="16"/>
      <c r="Q313" s="16"/>
      <c r="R313" s="16"/>
      <c r="S313" s="16"/>
      <c r="T313" s="16"/>
      <c r="U313" s="16"/>
      <c r="V313" s="16"/>
      <c r="W313" s="16"/>
      <c r="X313" s="16"/>
      <c r="Y313" s="16"/>
    </row>
    <row r="314" customFormat="false" ht="12" hidden="false" customHeight="true" outlineLevel="0" collapsed="false">
      <c r="B314" s="98" t="str">
        <f aca="false">IF( ISBLANK('03.Muestra'!$C37),"",'03.Muestra'!$C37)</f>
        <v/>
      </c>
      <c r="C314" s="98" t="str">
        <f aca="false">IF( ISBLANK('03.Muestra'!$E37),"",'03.Muestra'!$E37)</f>
        <v/>
      </c>
      <c r="D314" s="99" t="str">
        <f aca="false">IF(AND(B314&lt;&gt;"",C314&lt;&gt;""),"N/T","")</f>
        <v/>
      </c>
      <c r="E314" s="73" t="str">
        <f aca="false">IF(D314&lt;&gt;"",IF(AND(B314&lt;&gt;"",C314&lt;&gt;""),"","ERR"),"")</f>
        <v/>
      </c>
      <c r="F314" s="0"/>
      <c r="G314" s="16"/>
      <c r="H314" s="16"/>
      <c r="I314" s="16"/>
      <c r="J314" s="16"/>
      <c r="K314" s="16"/>
      <c r="L314" s="16"/>
      <c r="M314" s="16"/>
      <c r="N314" s="16"/>
      <c r="O314" s="16"/>
      <c r="P314" s="16"/>
      <c r="Q314" s="16"/>
      <c r="R314" s="16"/>
      <c r="S314" s="16"/>
      <c r="T314" s="16"/>
      <c r="U314" s="16"/>
      <c r="V314" s="16"/>
      <c r="W314" s="16"/>
      <c r="X314" s="16"/>
      <c r="Y314" s="16"/>
    </row>
    <row r="315" customFormat="false" ht="12" hidden="false" customHeight="true" outlineLevel="0" collapsed="false">
      <c r="B315" s="98" t="str">
        <f aca="false">IF( ISBLANK('03.Muestra'!$C38),"",'03.Muestra'!$C38)</f>
        <v/>
      </c>
      <c r="C315" s="98" t="str">
        <f aca="false">IF( ISBLANK('03.Muestra'!$E38),"",'03.Muestra'!$E38)</f>
        <v/>
      </c>
      <c r="D315" s="99" t="str">
        <f aca="false">IF(AND(B315&lt;&gt;"",C315&lt;&gt;""),"N/T","")</f>
        <v/>
      </c>
      <c r="E315" s="73" t="str">
        <f aca="false">IF(D315&lt;&gt;"",IF(AND(B315&lt;&gt;"",C315&lt;&gt;""),"","ERR"),"")</f>
        <v/>
      </c>
      <c r="F315" s="111"/>
      <c r="G315" s="16"/>
      <c r="H315" s="16"/>
      <c r="I315" s="16"/>
      <c r="J315" s="16"/>
      <c r="K315" s="16"/>
      <c r="L315" s="16"/>
      <c r="M315" s="16"/>
      <c r="N315" s="16"/>
      <c r="O315" s="16"/>
      <c r="P315" s="16"/>
      <c r="Q315" s="16"/>
      <c r="R315" s="16"/>
      <c r="S315" s="16"/>
      <c r="T315" s="16"/>
      <c r="U315" s="16"/>
      <c r="V315" s="16"/>
      <c r="W315" s="16"/>
      <c r="X315" s="16"/>
      <c r="Y315" s="16"/>
    </row>
    <row r="316" customFormat="false" ht="12" hidden="false" customHeight="true" outlineLevel="0" collapsed="false">
      <c r="B316" s="98" t="str">
        <f aca="false">IF( ISBLANK('03.Muestra'!$C39),"",'03.Muestra'!$C39)</f>
        <v/>
      </c>
      <c r="C316" s="98" t="str">
        <f aca="false">IF( ISBLANK('03.Muestra'!$E39),"",'03.Muestra'!$E39)</f>
        <v/>
      </c>
      <c r="D316" s="99" t="str">
        <f aca="false">IF(AND(B316&lt;&gt;"",C316&lt;&gt;""),"N/T","")</f>
        <v/>
      </c>
      <c r="E316" s="73" t="str">
        <f aca="false">IF(D316&lt;&gt;"",IF(AND(B316&lt;&gt;"",C316&lt;&gt;""),"","ERR"),"")</f>
        <v/>
      </c>
      <c r="F316" s="111"/>
      <c r="G316" s="16"/>
      <c r="H316" s="16"/>
      <c r="I316" s="16"/>
      <c r="J316" s="16"/>
      <c r="K316" s="16"/>
      <c r="L316" s="16"/>
      <c r="M316" s="16"/>
      <c r="N316" s="16"/>
      <c r="O316" s="16"/>
      <c r="P316" s="16"/>
      <c r="Q316" s="16"/>
      <c r="R316" s="16"/>
      <c r="S316" s="16"/>
      <c r="T316" s="16"/>
      <c r="U316" s="16"/>
      <c r="V316" s="16"/>
      <c r="W316" s="16"/>
      <c r="X316" s="16"/>
      <c r="Y316" s="16"/>
    </row>
    <row r="317" customFormat="false" ht="12" hidden="false" customHeight="true" outlineLevel="0" collapsed="false">
      <c r="B317" s="98" t="str">
        <f aca="false">IF( ISBLANK('03.Muestra'!$C40),"",'03.Muestra'!$C40)</f>
        <v/>
      </c>
      <c r="C317" s="98" t="str">
        <f aca="false">IF( ISBLANK('03.Muestra'!$E40),"",'03.Muestra'!$E40)</f>
        <v/>
      </c>
      <c r="D317" s="99" t="str">
        <f aca="false">IF(AND(B317&lt;&gt;"",C317&lt;&gt;""),"N/T","")</f>
        <v/>
      </c>
      <c r="E317" s="73" t="str">
        <f aca="false">IF(D317&lt;&gt;"",IF(AND(B317&lt;&gt;"",C317&lt;&gt;""),"","ERR"),"")</f>
        <v/>
      </c>
      <c r="F317" s="111"/>
      <c r="G317" s="16"/>
      <c r="H317" s="16"/>
      <c r="I317" s="16"/>
      <c r="J317" s="16"/>
      <c r="K317" s="16"/>
      <c r="L317" s="16"/>
      <c r="M317" s="16"/>
      <c r="N317" s="16"/>
      <c r="O317" s="16"/>
      <c r="P317" s="16"/>
      <c r="Q317" s="16"/>
      <c r="R317" s="16"/>
      <c r="S317" s="16"/>
      <c r="T317" s="16"/>
      <c r="U317" s="16"/>
      <c r="V317" s="16"/>
      <c r="W317" s="16"/>
      <c r="X317" s="16"/>
      <c r="Y317" s="16"/>
    </row>
    <row r="318" customFormat="false" ht="12" hidden="false" customHeight="true" outlineLevel="0" collapsed="false">
      <c r="B318" s="98" t="str">
        <f aca="false">IF( ISBLANK('03.Muestra'!$C41),"",'03.Muestra'!$C41)</f>
        <v/>
      </c>
      <c r="C318" s="98" t="str">
        <f aca="false">IF( ISBLANK('03.Muestra'!$E41),"",'03.Muestra'!$E41)</f>
        <v/>
      </c>
      <c r="D318" s="99" t="str">
        <f aca="false">IF(AND(B318&lt;&gt;"",C318&lt;&gt;""),"N/T","")</f>
        <v/>
      </c>
      <c r="E318" s="73" t="str">
        <f aca="false">IF(D318&lt;&gt;"",IF(AND(B318&lt;&gt;"",C318&lt;&gt;""),"","ERR"),"")</f>
        <v/>
      </c>
      <c r="F318" s="111"/>
      <c r="G318" s="16"/>
      <c r="H318" s="16"/>
      <c r="I318" s="16"/>
      <c r="J318" s="16"/>
      <c r="K318" s="16"/>
      <c r="L318" s="16"/>
      <c r="M318" s="16"/>
      <c r="N318" s="16"/>
      <c r="O318" s="16"/>
      <c r="P318" s="16"/>
      <c r="Q318" s="16"/>
      <c r="R318" s="16"/>
      <c r="S318" s="16"/>
      <c r="T318" s="16"/>
      <c r="U318" s="16"/>
      <c r="V318" s="16"/>
      <c r="W318" s="16"/>
      <c r="X318" s="16"/>
      <c r="Y318" s="16"/>
    </row>
    <row r="319" customFormat="false" ht="12" hidden="false" customHeight="true" outlineLevel="0" collapsed="false">
      <c r="B319" s="98" t="str">
        <f aca="false">IF( ISBLANK('03.Muestra'!$C42),"",'03.Muestra'!$C42)</f>
        <v/>
      </c>
      <c r="C319" s="98" t="str">
        <f aca="false">IF( ISBLANK('03.Muestra'!$E42),"",'03.Muestra'!$E42)</f>
        <v/>
      </c>
      <c r="D319" s="99" t="str">
        <f aca="false">IF(AND(B319&lt;&gt;"",C319&lt;&gt;""),"N/T","")</f>
        <v/>
      </c>
      <c r="E319" s="73" t="str">
        <f aca="false">IF(D319&lt;&gt;"",IF(AND(B319&lt;&gt;"",C319&lt;&gt;""),"","ERR"),"")</f>
        <v/>
      </c>
      <c r="F319" s="16"/>
      <c r="G319" s="16"/>
      <c r="H319" s="16"/>
      <c r="I319" s="16"/>
      <c r="J319" s="16"/>
      <c r="K319" s="16"/>
      <c r="L319" s="16"/>
      <c r="M319" s="16"/>
      <c r="N319" s="16"/>
      <c r="O319" s="16"/>
      <c r="P319" s="16"/>
      <c r="Q319" s="16"/>
      <c r="R319" s="16"/>
      <c r="S319" s="16"/>
      <c r="T319" s="16"/>
      <c r="U319" s="16"/>
      <c r="V319" s="16"/>
      <c r="W319" s="16"/>
      <c r="X319" s="16"/>
      <c r="Y319" s="16"/>
    </row>
    <row r="320" customFormat="false" ht="12" hidden="false" customHeight="true" outlineLevel="0" collapsed="false">
      <c r="B320" s="16"/>
      <c r="C320" s="16"/>
      <c r="D320" s="73"/>
      <c r="E320" s="16"/>
      <c r="F320" s="16"/>
      <c r="G320" s="16"/>
      <c r="H320" s="16"/>
      <c r="I320" s="16"/>
      <c r="J320" s="16"/>
      <c r="K320" s="16"/>
      <c r="L320" s="16"/>
      <c r="M320" s="16"/>
      <c r="N320" s="16"/>
      <c r="O320" s="16"/>
      <c r="P320" s="16"/>
      <c r="Q320" s="16"/>
      <c r="R320" s="16"/>
      <c r="S320" s="16"/>
      <c r="T320" s="16"/>
      <c r="U320" s="16"/>
      <c r="V320" s="16"/>
      <c r="W320" s="16"/>
      <c r="X320" s="16"/>
      <c r="Y320" s="16"/>
    </row>
    <row r="321" customFormat="false" ht="12" hidden="false" customHeight="true" outlineLevel="0" collapsed="false">
      <c r="B321" s="16"/>
      <c r="C321" s="16"/>
      <c r="D321" s="73"/>
      <c r="E321" s="94"/>
      <c r="F321" s="16"/>
      <c r="G321" s="16"/>
      <c r="H321" s="16"/>
      <c r="I321" s="16"/>
      <c r="J321" s="16"/>
      <c r="K321" s="16"/>
      <c r="L321" s="16"/>
      <c r="M321" s="16"/>
      <c r="N321" s="16"/>
      <c r="O321" s="16"/>
      <c r="P321" s="16"/>
      <c r="Q321" s="16"/>
      <c r="R321" s="16"/>
      <c r="S321" s="16"/>
      <c r="T321" s="16"/>
      <c r="U321" s="16"/>
      <c r="V321" s="16"/>
      <c r="W321" s="16"/>
      <c r="X321" s="16"/>
      <c r="Y321" s="16"/>
    </row>
    <row r="322" customFormat="false" ht="32.25" hidden="false" customHeight="true" outlineLevel="0" collapsed="false">
      <c r="B322" s="120" t="s">
        <v>140</v>
      </c>
      <c r="C322" s="96" t="s">
        <v>202</v>
      </c>
      <c r="D322" s="97" t="s">
        <v>147</v>
      </c>
      <c r="E322" s="110"/>
      <c r="F322" s="0"/>
      <c r="G322" s="0"/>
      <c r="H322" s="0"/>
      <c r="I322" s="0"/>
      <c r="J322" s="0"/>
      <c r="K322" s="16"/>
      <c r="L322" s="16"/>
      <c r="M322" s="16"/>
      <c r="N322" s="16"/>
      <c r="O322" s="16"/>
      <c r="P322" s="16"/>
      <c r="Q322" s="16"/>
      <c r="R322" s="16"/>
      <c r="S322" s="16"/>
      <c r="T322" s="16"/>
      <c r="U322" s="16"/>
      <c r="V322" s="16"/>
      <c r="W322" s="16"/>
      <c r="X322" s="16"/>
      <c r="Y322" s="16"/>
    </row>
    <row r="323" customFormat="false" ht="12" hidden="false" customHeight="true" outlineLevel="0" collapsed="false">
      <c r="B323" s="98" t="str">
        <f aca="false">IF( ISBLANK('03.Muestra'!$C8),"",'03.Muestra'!$C8)</f>
        <v>Servicio Canario de Salud</v>
      </c>
      <c r="C323" s="98" t="str">
        <f aca="false">IF( ISBLANK('03.Muestra'!$E8),"",'03.Muestra'!$E8)</f>
        <v>https://www3.gobiernodecanarias.org/sanidad/scs/</v>
      </c>
      <c r="D323" s="99" t="s">
        <v>150</v>
      </c>
      <c r="E323" s="73" t="str">
        <f aca="false">IF(D323&lt;&gt;"",IF(AND(B323&lt;&gt;"",C323&lt;&gt;""),"","ERR"),"")</f>
        <v/>
      </c>
      <c r="F323" s="100" t="str">
        <f aca="false" t="array" ref="F323:J323">TRANSPOSE('DATA - Oculta'!$U$9:$U$13)</f>
        <v>N/T</v>
      </c>
      <c r="G323" s="101" t="str">
        <v>N/D</v>
      </c>
      <c r="H323" s="102" t="str">
        <v>N/A</v>
      </c>
      <c r="I323" s="103" t="str">
        <v>Falla</v>
      </c>
      <c r="J323" s="104" t="str">
        <v>Pasa</v>
      </c>
      <c r="K323" s="105" t="s">
        <v>145</v>
      </c>
      <c r="L323" s="16"/>
      <c r="M323" s="16"/>
      <c r="N323" s="16"/>
      <c r="O323" s="16"/>
      <c r="P323" s="16"/>
      <c r="Q323" s="16"/>
      <c r="R323" s="16"/>
      <c r="S323" s="16"/>
      <c r="T323" s="16"/>
      <c r="U323" s="16"/>
      <c r="V323" s="16"/>
      <c r="W323" s="16"/>
      <c r="X323" s="16"/>
      <c r="Y323" s="16"/>
    </row>
    <row r="324" customFormat="false" ht="12" hidden="false" customHeight="true" outlineLevel="0" collapsed="false">
      <c r="B324" s="98" t="str">
        <f aca="false">IF( ISBLANK('03.Muestra'!$C9),"",'03.Muestra'!$C9)</f>
        <v>Profesionales</v>
      </c>
      <c r="C324" s="98" t="str">
        <f aca="false">IF( ISBLANK('03.Muestra'!$E9),"",'03.Muestra'!$E9)</f>
        <v>https://www3.gobiernodecanarias.org/sanidad/scs/tematica.jsp?idCarpeta=381a58ec-a15a-11e9-a502-d7333c007c29</v>
      </c>
      <c r="D324" s="99" t="s">
        <v>150</v>
      </c>
      <c r="E324" s="73" t="str">
        <f aca="false">IF(D324&lt;&gt;"",IF(AND(B324&lt;&gt;"",C324&lt;&gt;""),"","ERR"),"")</f>
        <v/>
      </c>
      <c r="F324" s="106" t="n">
        <f aca="true">COUNTIF($D323:INDIRECT("$D" &amp;  SUM(ROW()-1,'03.Muestra'!$D$45)-1),F323)</f>
        <v>0</v>
      </c>
      <c r="G324" s="106" t="n">
        <f aca="true">COUNTIF($D323:INDIRECT("$D" &amp;  SUM(ROW()-1,'03.Muestra'!$D$45)-1),G323)</f>
        <v>0</v>
      </c>
      <c r="H324" s="106" t="n">
        <f aca="true">COUNTIF($D323:INDIRECT("$D" &amp;  SUM(ROW()-1,'03.Muestra'!$D$45)-1),H323)</f>
        <v>9</v>
      </c>
      <c r="I324" s="106" t="n">
        <f aca="true">COUNTIF($D323:INDIRECT("$D" &amp;  SUM(ROW()-1,'03.Muestra'!$D$45)-1),I323)</f>
        <v>0</v>
      </c>
      <c r="J324" s="106" t="n">
        <f aca="true">COUNTIF($D323:INDIRECT("$D" &amp;  SUM(ROW()-1,'03.Muestra'!$D$45)-1),J323)</f>
        <v>1</v>
      </c>
      <c r="K324" s="106" t="n">
        <f aca="true">IF('03.Muestra'!$D$45=0,0,COUNTBLANK($D323:INDIRECT("$D" &amp;  SUM(ROW()-1,'03.Muestra'!$D$45)-1)))</f>
        <v>0</v>
      </c>
      <c r="L324" s="16"/>
      <c r="M324" s="16"/>
      <c r="N324" s="16"/>
      <c r="O324" s="16"/>
      <c r="P324" s="16"/>
      <c r="Q324" s="16"/>
      <c r="R324" s="16"/>
      <c r="S324" s="16"/>
      <c r="T324" s="16"/>
      <c r="U324" s="16"/>
      <c r="V324" s="16"/>
      <c r="W324" s="16"/>
      <c r="X324" s="16"/>
      <c r="Y324" s="16"/>
    </row>
    <row r="325" customFormat="false" ht="12" hidden="false" customHeight="true" outlineLevel="0" collapsed="false">
      <c r="B325" s="98" t="str">
        <f aca="false">IF( ISBLANK('03.Muestra'!$C10),"",'03.Muestra'!$C10)</f>
        <v>Vacunación frente Covid-19</v>
      </c>
      <c r="C325" s="98" t="str">
        <f aca="false">IF( ISBLANK('03.Muestra'!$E10),"",'03.Muestra'!$E10)</f>
        <v>https://www3.gobiernodecanarias.org/sanidad/scs/contenidoGenerico.jsp?idDocument=c6332147-5728-11eb-8a2c-c902a217e6a5&amp;idCarpeta=e01092c2-7d66-11ea-871d-cb574c2473a4</v>
      </c>
      <c r="D325" s="99" t="s">
        <v>150</v>
      </c>
      <c r="E325" s="73" t="str">
        <f aca="false">IF(D325&lt;&gt;"",IF(AND(B325&lt;&gt;"",C325&lt;&gt;""),"","ERR"),"")</f>
        <v/>
      </c>
      <c r="F325" s="0"/>
      <c r="G325" s="16"/>
      <c r="H325" s="16"/>
      <c r="I325" s="16"/>
      <c r="J325" s="16"/>
      <c r="K325" s="16"/>
      <c r="L325" s="16"/>
      <c r="M325" s="16"/>
      <c r="N325" s="16"/>
      <c r="O325" s="16"/>
      <c r="P325" s="16"/>
      <c r="Q325" s="16"/>
      <c r="R325" s="16"/>
      <c r="S325" s="16"/>
      <c r="T325" s="16"/>
      <c r="U325" s="16"/>
      <c r="V325" s="16"/>
      <c r="W325" s="16"/>
      <c r="X325" s="16"/>
      <c r="Y325" s="16"/>
    </row>
    <row r="326" customFormat="false" ht="12" hidden="false" customHeight="true" outlineLevel="0" collapsed="false">
      <c r="B326" s="98" t="str">
        <f aca="false">IF( ISBLANK('03.Muestra'!$C11),"",'03.Muestra'!$C11)</f>
        <v>SCS-Registro de centros</v>
      </c>
      <c r="C326" s="98" t="str">
        <f aca="false">IF( ISBLANK('03.Muestra'!$E11),"",'03.Muestra'!$E11)</f>
        <v>https://www3.gobiernodecanarias.org/sanidad/scs/RegistroCentros/DoLoad</v>
      </c>
      <c r="D326" s="99" t="s">
        <v>150</v>
      </c>
      <c r="E326" s="73" t="str">
        <f aca="false">IF(D326&lt;&gt;"",IF(AND(B326&lt;&gt;"",C326&lt;&gt;""),"","ERR"),"")</f>
        <v/>
      </c>
      <c r="F326" s="0"/>
      <c r="G326" s="16"/>
      <c r="H326" s="16"/>
      <c r="I326" s="16"/>
      <c r="J326" s="16"/>
      <c r="K326" s="16"/>
      <c r="L326" s="16"/>
      <c r="M326" s="16"/>
      <c r="N326" s="16"/>
      <c r="O326" s="16"/>
      <c r="P326" s="16"/>
      <c r="Q326" s="16"/>
      <c r="R326" s="16"/>
      <c r="S326" s="16"/>
      <c r="T326" s="16"/>
      <c r="U326" s="16"/>
      <c r="V326" s="16"/>
      <c r="W326" s="16"/>
      <c r="X326" s="16"/>
      <c r="Y326" s="16"/>
    </row>
    <row r="327" customFormat="false" ht="12" hidden="false" customHeight="true" outlineLevel="0" collapsed="false">
      <c r="B327" s="98" t="str">
        <f aca="false">IF( ISBLANK('03.Muestra'!$C12),"",'03.Muestra'!$C12)</f>
        <v>MiAutoTestCovid</v>
      </c>
      <c r="C327" s="98" t="str">
        <f aca="false">IF( ISBLANK('03.Muestra'!$E12),"",'03.Muestra'!$E12)</f>
        <v>https://www3.gobiernodecanarias.org/sanidad/scs/Miautotestcovid/</v>
      </c>
      <c r="D327" s="99" t="s">
        <v>150</v>
      </c>
      <c r="E327" s="73" t="str">
        <f aca="false">IF(D327&lt;&gt;"",IF(AND(B327&lt;&gt;"",C327&lt;&gt;""),"","ERR"),"")</f>
        <v/>
      </c>
      <c r="F327" s="0"/>
      <c r="G327" s="16"/>
      <c r="H327" s="16"/>
      <c r="I327" s="16"/>
      <c r="J327" s="16"/>
      <c r="K327" s="16"/>
      <c r="L327" s="16"/>
      <c r="M327" s="16"/>
      <c r="N327" s="16"/>
      <c r="O327" s="16"/>
      <c r="P327" s="16"/>
      <c r="Q327" s="16"/>
      <c r="R327" s="16"/>
      <c r="S327" s="16"/>
      <c r="T327" s="16"/>
      <c r="U327" s="16"/>
      <c r="V327" s="16"/>
      <c r="W327" s="16"/>
      <c r="X327" s="16"/>
      <c r="Y327" s="16"/>
    </row>
    <row r="328" customFormat="false" ht="12" hidden="false" customHeight="true" outlineLevel="0" collapsed="false">
      <c r="B328" s="98" t="str">
        <f aca="false">IF( ISBLANK('03.Muestra'!$C13),"",'03.Muestra'!$C13)</f>
        <v>Informes epidemiológicos</v>
      </c>
      <c r="C328" s="98" t="str">
        <f aca="false">IF( ISBLANK('03.Muestra'!$E13),"",'03.Muestra'!$E13)</f>
        <v>https://www3.gobiernodecanarias.org/sanidad/scs/contenidoGenerico.jsp?idDocument=83670f95-f738-11ea-8b38-0997195c2925&amp;idCarpeta=e01092c2-7d66-11ea-871d-cb574c2473a4</v>
      </c>
      <c r="D328" s="99" t="s">
        <v>150</v>
      </c>
      <c r="E328" s="73" t="str">
        <f aca="false">IF(D328&lt;&gt;"",IF(AND(B328&lt;&gt;"",C328&lt;&gt;""),"","ERR"),"")</f>
        <v/>
      </c>
      <c r="F328" s="0"/>
      <c r="G328" s="16"/>
      <c r="H328" s="16"/>
      <c r="I328" s="16"/>
      <c r="J328" s="16"/>
      <c r="K328" s="16"/>
      <c r="L328" s="16"/>
      <c r="M328" s="16"/>
      <c r="N328" s="16"/>
      <c r="O328" s="16"/>
      <c r="P328" s="16"/>
      <c r="Q328" s="16"/>
      <c r="R328" s="16"/>
      <c r="S328" s="16"/>
      <c r="T328" s="16"/>
      <c r="U328" s="16"/>
      <c r="V328" s="16"/>
      <c r="W328" s="16"/>
      <c r="X328" s="16"/>
      <c r="Y328" s="16"/>
    </row>
    <row r="329" customFormat="false" ht="12" hidden="false" customHeight="true" outlineLevel="0" collapsed="false">
      <c r="B329" s="98" t="str">
        <f aca="false">IF( ISBLANK('03.Muestra'!$C14),"",'03.Muestra'!$C14)</f>
        <v>Mapa Sanitario</v>
      </c>
      <c r="C329" s="98" t="str">
        <f aca="false">IF( ISBLANK('03.Muestra'!$E14),"",'03.Muestra'!$E14)</f>
        <v>https://www3.gobiernodecanarias.org/sanidad/scs/mapa.jsp?idDocument=f1272534-b1e0-11e0-8086-e35e241032d3&amp;idCarpeta=75cf3520-ab2b-11dd-970d-d73a0633ac17</v>
      </c>
      <c r="D329" s="99" t="s">
        <v>150</v>
      </c>
      <c r="E329" s="73" t="str">
        <f aca="false">IF(D329&lt;&gt;"",IF(AND(B329&lt;&gt;"",C329&lt;&gt;""),"","ERR"),"")</f>
        <v/>
      </c>
      <c r="F329" s="16"/>
      <c r="G329" s="16"/>
      <c r="H329" s="16"/>
      <c r="I329" s="16"/>
      <c r="J329" s="16"/>
      <c r="K329" s="16"/>
      <c r="L329" s="16"/>
      <c r="M329" s="16"/>
      <c r="N329" s="16"/>
      <c r="O329" s="16"/>
      <c r="P329" s="16"/>
      <c r="Q329" s="16"/>
      <c r="R329" s="16"/>
      <c r="S329" s="16"/>
      <c r="T329" s="16"/>
      <c r="U329" s="16"/>
      <c r="V329" s="16"/>
      <c r="W329" s="16"/>
      <c r="X329" s="16"/>
      <c r="Y329" s="16"/>
    </row>
    <row r="330" customFormat="false" ht="12" hidden="false" customHeight="true" outlineLevel="0" collapsed="false">
      <c r="B330" s="98" t="str">
        <f aca="false">IF( ISBLANK('03.Muestra'!$C15),"",'03.Muestra'!$C15)</f>
        <v>gaptfformacion</v>
      </c>
      <c r="C330" s="98" t="str">
        <f aca="false">IF( ISBLANK('03.Muestra'!$E15),"",'03.Muestra'!$E15)</f>
        <v>https://www3.gobiernodecanarias.org/scs/gaptfformacion/</v>
      </c>
      <c r="D330" s="99" t="s">
        <v>150</v>
      </c>
      <c r="E330" s="73" t="str">
        <f aca="false">IF(D330&lt;&gt;"",IF(AND(B330&lt;&gt;"",C330&lt;&gt;""),"","ERR"),"")</f>
        <v/>
      </c>
      <c r="F330" s="16"/>
      <c r="G330" s="16"/>
      <c r="H330" s="16"/>
      <c r="I330" s="16"/>
      <c r="J330" s="16"/>
      <c r="K330" s="16"/>
      <c r="L330" s="16"/>
      <c r="M330" s="16"/>
      <c r="N330" s="16"/>
      <c r="O330" s="16"/>
      <c r="P330" s="16"/>
      <c r="Q330" s="16"/>
      <c r="R330" s="16"/>
      <c r="S330" s="16"/>
      <c r="T330" s="16"/>
      <c r="U330" s="16"/>
      <c r="V330" s="16"/>
      <c r="W330" s="16"/>
      <c r="X330" s="16"/>
      <c r="Y330" s="16"/>
    </row>
    <row r="331" customFormat="false" ht="12" hidden="false" customHeight="true" outlineLevel="0" collapsed="false">
      <c r="B331" s="98" t="str">
        <f aca="false">IF( ISBLANK('03.Muestra'!$C16),"",'03.Muestra'!$C16)</f>
        <v>Tarjeta Sanitaria</v>
      </c>
      <c r="C331" s="98" t="str">
        <f aca="false">IF( ISBLANK('03.Muestra'!$E16),"",'03.Muestra'!$E16)</f>
        <v>https://www3.gobiernodecanarias.org/sanidad/scs/contenidoGenerico.jsp?idDocument=9090ca1f-a9bb-11de-ae50-15aa3b9230b7&amp;idCarpeta=ae273cd1-b385-11e9-82f7-8d5cff9227e6</v>
      </c>
      <c r="D331" s="99" t="s">
        <v>138</v>
      </c>
      <c r="E331" s="73" t="str">
        <f aca="false">IF(D331&lt;&gt;"",IF(AND(B331&lt;&gt;"",C331&lt;&gt;""),"","ERR"),"")</f>
        <v/>
      </c>
      <c r="F331" s="16"/>
      <c r="G331" s="16"/>
      <c r="H331" s="16"/>
      <c r="I331" s="16"/>
      <c r="J331" s="16"/>
      <c r="K331" s="16"/>
      <c r="L331" s="16"/>
      <c r="M331" s="16"/>
      <c r="N331" s="16"/>
      <c r="O331" s="16"/>
      <c r="P331" s="16"/>
      <c r="Q331" s="16"/>
      <c r="R331" s="16"/>
      <c r="S331" s="16"/>
      <c r="T331" s="16"/>
      <c r="U331" s="16"/>
      <c r="V331" s="16"/>
      <c r="W331" s="16"/>
      <c r="X331" s="16"/>
      <c r="Y331" s="16"/>
    </row>
    <row r="332" customFormat="false" ht="12" hidden="false" customHeight="true" outlineLevel="0" collapsed="false">
      <c r="B332" s="98" t="str">
        <f aca="false">IF( ISBLANK('03.Muestra'!$C17),"",'03.Muestra'!$C17)</f>
        <v>Mapa Playas</v>
      </c>
      <c r="C332" s="98" t="str">
        <f aca="false">IF( ISBLANK('03.Muestra'!$E17),"",'03.Muestra'!$E17)</f>
        <v>https://www3.gobiernodecanarias.org/sanidad/scs/mapa.jsp?idDocument=0200b78a-a2fa-11e0-9610-f1717f4d08a3&amp;idCarpeta=75cf3520-ab2b-11dd-970d-d73a0633ac17</v>
      </c>
      <c r="D332" s="99" t="s">
        <v>150</v>
      </c>
      <c r="E332" s="73" t="str">
        <f aca="false">IF(D332&lt;&gt;"",IF(AND(B332&lt;&gt;"",C332&lt;&gt;""),"","ERR"),"")</f>
        <v/>
      </c>
      <c r="F332" s="16"/>
      <c r="G332" s="16"/>
      <c r="H332" s="16"/>
      <c r="I332" s="16"/>
      <c r="J332" s="16"/>
      <c r="K332" s="16"/>
      <c r="L332" s="16"/>
      <c r="M332" s="16"/>
      <c r="N332" s="16"/>
      <c r="O332" s="16"/>
      <c r="P332" s="16"/>
      <c r="Q332" s="16"/>
      <c r="R332" s="16"/>
      <c r="S332" s="16"/>
      <c r="T332" s="16"/>
      <c r="U332" s="16"/>
      <c r="V332" s="16"/>
      <c r="W332" s="16"/>
      <c r="X332" s="16"/>
      <c r="Y332" s="16"/>
    </row>
    <row r="333" customFormat="false" ht="12" hidden="false" customHeight="true" outlineLevel="0" collapsed="false">
      <c r="B333" s="98" t="str">
        <f aca="false">IF( ISBLANK('03.Muestra'!$C18),"",'03.Muestra'!$C18)</f>
        <v/>
      </c>
      <c r="C333" s="98" t="str">
        <f aca="false">IF( ISBLANK('03.Muestra'!$E18),"",'03.Muestra'!$E18)</f>
        <v/>
      </c>
      <c r="D333" s="99" t="str">
        <f aca="false">IF(AND(B333&lt;&gt;"",C333&lt;&gt;""),"N/T","")</f>
        <v/>
      </c>
      <c r="E333" s="73" t="str">
        <f aca="false">IF(D333&lt;&gt;"",IF(AND(B333&lt;&gt;"",C333&lt;&gt;""),"","ERR"),"")</f>
        <v/>
      </c>
      <c r="F333" s="16"/>
      <c r="G333" s="16"/>
      <c r="H333" s="16"/>
      <c r="I333" s="16"/>
      <c r="J333" s="16"/>
      <c r="K333" s="16"/>
      <c r="L333" s="16"/>
      <c r="M333" s="16"/>
      <c r="N333" s="16"/>
      <c r="O333" s="16"/>
      <c r="P333" s="16"/>
      <c r="Q333" s="16"/>
      <c r="R333" s="16"/>
      <c r="S333" s="16"/>
      <c r="T333" s="16"/>
      <c r="U333" s="16"/>
      <c r="V333" s="16"/>
      <c r="W333" s="16"/>
      <c r="X333" s="16"/>
      <c r="Y333" s="16"/>
    </row>
    <row r="334" customFormat="false" ht="12" hidden="false" customHeight="true" outlineLevel="0" collapsed="false">
      <c r="B334" s="98" t="str">
        <f aca="false">IF( ISBLANK('03.Muestra'!$C19),"",'03.Muestra'!$C19)</f>
        <v/>
      </c>
      <c r="C334" s="98" t="str">
        <f aca="false">IF( ISBLANK('03.Muestra'!$E19),"",'03.Muestra'!$E19)</f>
        <v/>
      </c>
      <c r="D334" s="99" t="str">
        <f aca="false">IF(AND(B334&lt;&gt;"",C334&lt;&gt;""),"N/T","")</f>
        <v/>
      </c>
      <c r="E334" s="73" t="str">
        <f aca="false">IF(D334&lt;&gt;"",IF(AND(B334&lt;&gt;"",C334&lt;&gt;""),"","ERR"),"")</f>
        <v/>
      </c>
      <c r="F334" s="16"/>
      <c r="G334" s="16"/>
      <c r="H334" s="16"/>
      <c r="I334" s="16"/>
      <c r="J334" s="16"/>
      <c r="K334" s="16"/>
      <c r="L334" s="16"/>
      <c r="M334" s="16"/>
      <c r="N334" s="16"/>
      <c r="O334" s="16"/>
      <c r="P334" s="16"/>
      <c r="Q334" s="16"/>
      <c r="R334" s="16"/>
      <c r="S334" s="16"/>
      <c r="T334" s="16"/>
      <c r="U334" s="16"/>
      <c r="V334" s="16"/>
      <c r="W334" s="16"/>
      <c r="X334" s="16"/>
      <c r="Y334" s="16"/>
    </row>
    <row r="335" customFormat="false" ht="12" hidden="false" customHeight="true" outlineLevel="0" collapsed="false">
      <c r="B335" s="98" t="str">
        <f aca="false">IF( ISBLANK('03.Muestra'!$C20),"",'03.Muestra'!$C20)</f>
        <v/>
      </c>
      <c r="C335" s="98" t="str">
        <f aca="false">IF( ISBLANK('03.Muestra'!$E20),"",'03.Muestra'!$E20)</f>
        <v/>
      </c>
      <c r="D335" s="99" t="str">
        <f aca="false">IF(AND(B335&lt;&gt;"",C335&lt;&gt;""),"N/T","")</f>
        <v/>
      </c>
      <c r="E335" s="73" t="str">
        <f aca="false">IF(D335&lt;&gt;"",IF(AND(B335&lt;&gt;"",C335&lt;&gt;""),"","ERR"),"")</f>
        <v/>
      </c>
      <c r="F335" s="16"/>
      <c r="G335" s="16"/>
      <c r="H335" s="16"/>
      <c r="I335" s="16"/>
      <c r="J335" s="16"/>
      <c r="K335" s="16"/>
      <c r="L335" s="16"/>
      <c r="M335" s="0"/>
      <c r="N335" s="0"/>
      <c r="O335" s="0"/>
      <c r="P335" s="0"/>
      <c r="Q335" s="16"/>
      <c r="R335" s="16"/>
      <c r="S335" s="16"/>
      <c r="T335" s="16"/>
      <c r="U335" s="16"/>
      <c r="V335" s="16"/>
      <c r="W335" s="16"/>
      <c r="X335" s="16"/>
      <c r="Y335" s="16"/>
    </row>
    <row r="336" customFormat="false" ht="12" hidden="false" customHeight="true" outlineLevel="0" collapsed="false">
      <c r="B336" s="98" t="str">
        <f aca="false">IF( ISBLANK('03.Muestra'!$C21),"",'03.Muestra'!$C21)</f>
        <v/>
      </c>
      <c r="C336" s="98" t="str">
        <f aca="false">IF( ISBLANK('03.Muestra'!$E21),"",'03.Muestra'!$E21)</f>
        <v/>
      </c>
      <c r="D336" s="99" t="str">
        <f aca="false">IF(AND(B336&lt;&gt;"",C336&lt;&gt;""),"N/T","")</f>
        <v/>
      </c>
      <c r="E336" s="73" t="str">
        <f aca="false">IF(D336&lt;&gt;"",IF(AND(B336&lt;&gt;"",C336&lt;&gt;""),"","ERR"),"")</f>
        <v/>
      </c>
      <c r="F336" s="16"/>
      <c r="G336" s="16"/>
      <c r="H336" s="16"/>
      <c r="I336" s="16"/>
      <c r="J336" s="16"/>
      <c r="K336" s="16"/>
      <c r="L336" s="16"/>
      <c r="M336" s="0"/>
      <c r="N336" s="0"/>
      <c r="O336" s="0"/>
      <c r="P336" s="0"/>
      <c r="Q336" s="16"/>
      <c r="R336" s="16"/>
      <c r="S336" s="16"/>
      <c r="T336" s="16"/>
      <c r="U336" s="16"/>
      <c r="V336" s="16"/>
      <c r="W336" s="16"/>
      <c r="X336" s="16"/>
      <c r="Y336" s="16"/>
    </row>
    <row r="337" customFormat="false" ht="12" hidden="false" customHeight="true" outlineLevel="0" collapsed="false">
      <c r="B337" s="98" t="str">
        <f aca="false">IF( ISBLANK('03.Muestra'!$C22),"",'03.Muestra'!$C22)</f>
        <v/>
      </c>
      <c r="C337" s="98" t="str">
        <f aca="false">IF( ISBLANK('03.Muestra'!$E22),"",'03.Muestra'!$E22)</f>
        <v/>
      </c>
      <c r="D337" s="99" t="str">
        <f aca="false">IF(AND(B337&lt;&gt;"",C337&lt;&gt;""),"N/T","")</f>
        <v/>
      </c>
      <c r="E337" s="73" t="str">
        <f aca="false">IF(D337&lt;&gt;"",IF(AND(B337&lt;&gt;"",C337&lt;&gt;""),"","ERR"),"")</f>
        <v/>
      </c>
      <c r="F337" s="16"/>
      <c r="G337" s="16"/>
      <c r="H337" s="16"/>
      <c r="I337" s="16"/>
      <c r="J337" s="16"/>
      <c r="K337" s="16"/>
      <c r="L337" s="16"/>
      <c r="M337" s="0"/>
      <c r="N337" s="0"/>
      <c r="O337" s="0"/>
      <c r="P337" s="0"/>
      <c r="Q337" s="16"/>
      <c r="R337" s="16"/>
      <c r="S337" s="16"/>
      <c r="T337" s="16"/>
      <c r="U337" s="16"/>
      <c r="V337" s="16"/>
      <c r="W337" s="16"/>
      <c r="X337" s="16"/>
      <c r="Y337" s="16"/>
    </row>
    <row r="338" customFormat="false" ht="12" hidden="false" customHeight="true" outlineLevel="0" collapsed="false">
      <c r="B338" s="98" t="str">
        <f aca="false">IF( ISBLANK('03.Muestra'!$C23),"",'03.Muestra'!$C23)</f>
        <v/>
      </c>
      <c r="C338" s="98" t="str">
        <f aca="false">IF( ISBLANK('03.Muestra'!$E23),"",'03.Muestra'!$E23)</f>
        <v/>
      </c>
      <c r="D338" s="99" t="str">
        <f aca="false">IF(AND(B338&lt;&gt;"",C338&lt;&gt;""),"N/T","")</f>
        <v/>
      </c>
      <c r="E338" s="73" t="str">
        <f aca="false">IF(D338&lt;&gt;"",IF(AND(B338&lt;&gt;"",C338&lt;&gt;""),"","ERR"),"")</f>
        <v/>
      </c>
      <c r="F338" s="16"/>
      <c r="G338" s="16"/>
      <c r="H338" s="16"/>
      <c r="I338" s="16"/>
      <c r="J338" s="16"/>
      <c r="K338" s="16"/>
      <c r="L338" s="16"/>
      <c r="M338" s="0"/>
      <c r="N338" s="0"/>
      <c r="O338" s="0"/>
      <c r="P338" s="0"/>
      <c r="Q338" s="16"/>
      <c r="R338" s="16"/>
      <c r="S338" s="16"/>
      <c r="T338" s="16"/>
      <c r="U338" s="16"/>
      <c r="V338" s="16"/>
      <c r="W338" s="16"/>
      <c r="X338" s="16"/>
      <c r="Y338" s="16"/>
    </row>
    <row r="339" customFormat="false" ht="12" hidden="false" customHeight="true" outlineLevel="0" collapsed="false">
      <c r="B339" s="98" t="str">
        <f aca="false">IF( ISBLANK('03.Muestra'!$C24),"",'03.Muestra'!$C24)</f>
        <v/>
      </c>
      <c r="C339" s="98" t="str">
        <f aca="false">IF( ISBLANK('03.Muestra'!$E24),"",'03.Muestra'!$E24)</f>
        <v/>
      </c>
      <c r="D339" s="99" t="str">
        <f aca="false">IF(AND(B339&lt;&gt;"",C339&lt;&gt;""),"N/T","")</f>
        <v/>
      </c>
      <c r="E339" s="73" t="str">
        <f aca="false">IF(D339&lt;&gt;"",IF(AND(B339&lt;&gt;"",C339&lt;&gt;""),"","ERR"),"")</f>
        <v/>
      </c>
      <c r="F339" s="16"/>
      <c r="G339" s="16"/>
      <c r="H339" s="16"/>
      <c r="I339" s="16"/>
      <c r="J339" s="16"/>
      <c r="K339" s="16"/>
      <c r="L339" s="16"/>
      <c r="M339" s="0"/>
      <c r="N339" s="0"/>
      <c r="O339" s="0"/>
      <c r="P339" s="0"/>
      <c r="Q339" s="16"/>
      <c r="R339" s="16"/>
      <c r="S339" s="16"/>
      <c r="T339" s="16"/>
      <c r="U339" s="16"/>
      <c r="V339" s="16"/>
      <c r="W339" s="16"/>
      <c r="X339" s="16"/>
      <c r="Y339" s="16"/>
    </row>
    <row r="340" customFormat="false" ht="12" hidden="false" customHeight="true" outlineLevel="0" collapsed="false">
      <c r="B340" s="98" t="str">
        <f aca="false">IF( ISBLANK('03.Muestra'!$C25),"",'03.Muestra'!$C25)</f>
        <v/>
      </c>
      <c r="C340" s="98" t="str">
        <f aca="false">IF( ISBLANK('03.Muestra'!$E25),"",'03.Muestra'!$E25)</f>
        <v/>
      </c>
      <c r="D340" s="99" t="str">
        <f aca="false">IF(AND(B340&lt;&gt;"",C340&lt;&gt;""),"N/T","")</f>
        <v/>
      </c>
      <c r="E340" s="73" t="str">
        <f aca="false">IF(D340&lt;&gt;"",IF(AND(B340&lt;&gt;"",C340&lt;&gt;""),"","ERR"),"")</f>
        <v/>
      </c>
      <c r="F340" s="16"/>
      <c r="G340" s="16"/>
      <c r="H340" s="16"/>
      <c r="I340" s="16"/>
      <c r="J340" s="16"/>
      <c r="K340" s="16"/>
      <c r="L340" s="16"/>
      <c r="M340" s="0"/>
      <c r="N340" s="0"/>
      <c r="O340" s="0"/>
      <c r="P340" s="0"/>
      <c r="Q340" s="16"/>
      <c r="R340" s="16"/>
      <c r="S340" s="16"/>
      <c r="T340" s="16"/>
      <c r="U340" s="16"/>
      <c r="V340" s="16"/>
      <c r="W340" s="16"/>
      <c r="X340" s="16"/>
      <c r="Y340" s="16"/>
    </row>
    <row r="341" customFormat="false" ht="12" hidden="false" customHeight="true" outlineLevel="0" collapsed="false">
      <c r="B341" s="98" t="str">
        <f aca="false">IF( ISBLANK('03.Muestra'!$C26),"",'03.Muestra'!$C26)</f>
        <v/>
      </c>
      <c r="C341" s="98" t="str">
        <f aca="false">IF( ISBLANK('03.Muestra'!$E26),"",'03.Muestra'!$E26)</f>
        <v/>
      </c>
      <c r="D341" s="99" t="str">
        <f aca="false">IF(AND(B341&lt;&gt;"",C341&lt;&gt;""),"N/T","")</f>
        <v/>
      </c>
      <c r="E341" s="73" t="str">
        <f aca="false">IF(D341&lt;&gt;"",IF(AND(B341&lt;&gt;"",C341&lt;&gt;""),"","ERR"),"")</f>
        <v/>
      </c>
      <c r="F341" s="16"/>
      <c r="G341" s="16"/>
      <c r="H341" s="16"/>
      <c r="I341" s="16"/>
      <c r="J341" s="16"/>
      <c r="K341" s="16"/>
      <c r="L341" s="16"/>
      <c r="M341" s="0"/>
      <c r="N341" s="0"/>
      <c r="O341" s="0"/>
      <c r="P341" s="0"/>
      <c r="Q341" s="16"/>
      <c r="R341" s="16"/>
      <c r="S341" s="16"/>
      <c r="T341" s="16"/>
      <c r="U341" s="16"/>
      <c r="V341" s="16"/>
      <c r="W341" s="16"/>
      <c r="X341" s="16"/>
      <c r="Y341" s="16"/>
    </row>
    <row r="342" customFormat="false" ht="12" hidden="false" customHeight="true" outlineLevel="0" collapsed="false">
      <c r="B342" s="98" t="str">
        <f aca="false">IF( ISBLANK('03.Muestra'!$C27),"",'03.Muestra'!$C27)</f>
        <v/>
      </c>
      <c r="C342" s="98" t="str">
        <f aca="false">IF( ISBLANK('03.Muestra'!$E27),"",'03.Muestra'!$E27)</f>
        <v/>
      </c>
      <c r="D342" s="99" t="str">
        <f aca="false">IF(AND(B342&lt;&gt;"",C342&lt;&gt;""),"N/T","")</f>
        <v/>
      </c>
      <c r="E342" s="73" t="str">
        <f aca="false">IF(D342&lt;&gt;"",IF(AND(B342&lt;&gt;"",C342&lt;&gt;""),"","ERR"),"")</f>
        <v/>
      </c>
      <c r="F342" s="16"/>
      <c r="G342" s="16"/>
      <c r="H342" s="16"/>
      <c r="I342" s="16"/>
      <c r="J342" s="16"/>
      <c r="K342" s="16"/>
      <c r="L342" s="16"/>
      <c r="M342" s="0"/>
      <c r="N342" s="0"/>
      <c r="O342" s="0"/>
      <c r="P342" s="0"/>
      <c r="Q342" s="16"/>
      <c r="R342" s="16"/>
      <c r="S342" s="16"/>
      <c r="T342" s="16"/>
      <c r="U342" s="16"/>
      <c r="V342" s="16"/>
      <c r="W342" s="16"/>
      <c r="X342" s="16"/>
      <c r="Y342" s="16"/>
    </row>
    <row r="343" customFormat="false" ht="12" hidden="false" customHeight="true" outlineLevel="0" collapsed="false">
      <c r="B343" s="98" t="str">
        <f aca="false">IF( ISBLANK('03.Muestra'!$C28),"",'03.Muestra'!$C28)</f>
        <v/>
      </c>
      <c r="C343" s="98" t="str">
        <f aca="false">IF( ISBLANK('03.Muestra'!$E28),"",'03.Muestra'!$E28)</f>
        <v/>
      </c>
      <c r="D343" s="99" t="str">
        <f aca="false">IF(AND(B343&lt;&gt;"",C343&lt;&gt;""),"N/T","")</f>
        <v/>
      </c>
      <c r="E343" s="73" t="str">
        <f aca="false">IF(D343&lt;&gt;"",IF(AND(B343&lt;&gt;"",C343&lt;&gt;""),"","ERR"),"")</f>
        <v/>
      </c>
      <c r="F343" s="16"/>
      <c r="G343" s="16"/>
      <c r="H343" s="16"/>
      <c r="I343" s="16"/>
      <c r="J343" s="16"/>
      <c r="K343" s="16"/>
      <c r="L343" s="16"/>
      <c r="M343" s="0"/>
      <c r="N343" s="0"/>
      <c r="O343" s="0"/>
      <c r="P343" s="0"/>
      <c r="Q343" s="16"/>
      <c r="R343" s="16"/>
      <c r="S343" s="16"/>
      <c r="T343" s="16"/>
      <c r="U343" s="16"/>
      <c r="V343" s="16"/>
      <c r="W343" s="16"/>
      <c r="X343" s="16"/>
      <c r="Y343" s="16"/>
    </row>
    <row r="344" customFormat="false" ht="12" hidden="false" customHeight="true" outlineLevel="0" collapsed="false">
      <c r="B344" s="98" t="str">
        <f aca="false">IF( ISBLANK('03.Muestra'!$C29),"",'03.Muestra'!$C29)</f>
        <v/>
      </c>
      <c r="C344" s="98" t="str">
        <f aca="false">IF( ISBLANK('03.Muestra'!$E29),"",'03.Muestra'!$E29)</f>
        <v/>
      </c>
      <c r="D344" s="99" t="str">
        <f aca="false">IF(AND(B344&lt;&gt;"",C344&lt;&gt;""),"N/T","")</f>
        <v/>
      </c>
      <c r="E344" s="73" t="str">
        <f aca="false">IF(D344&lt;&gt;"",IF(AND(B344&lt;&gt;"",C344&lt;&gt;""),"","ERR"),"")</f>
        <v/>
      </c>
      <c r="F344" s="16"/>
      <c r="G344" s="16"/>
      <c r="H344" s="16"/>
      <c r="I344" s="16"/>
      <c r="J344" s="16"/>
      <c r="K344" s="16"/>
      <c r="L344" s="16"/>
      <c r="M344" s="0"/>
      <c r="N344" s="0"/>
      <c r="O344" s="0"/>
      <c r="P344" s="0"/>
      <c r="Q344" s="16"/>
      <c r="R344" s="16"/>
      <c r="S344" s="16"/>
      <c r="T344" s="16"/>
      <c r="U344" s="16"/>
      <c r="V344" s="16"/>
      <c r="W344" s="16"/>
      <c r="X344" s="16"/>
      <c r="Y344" s="16"/>
    </row>
    <row r="345" customFormat="false" ht="12" hidden="false" customHeight="true" outlineLevel="0" collapsed="false">
      <c r="B345" s="98" t="str">
        <f aca="false">IF( ISBLANK('03.Muestra'!$C30),"",'03.Muestra'!$C30)</f>
        <v/>
      </c>
      <c r="C345" s="98" t="str">
        <f aca="false">IF( ISBLANK('03.Muestra'!$E30),"",'03.Muestra'!$E30)</f>
        <v/>
      </c>
      <c r="D345" s="99" t="str">
        <f aca="false">IF(AND(B345&lt;&gt;"",C345&lt;&gt;""),"N/T","")</f>
        <v/>
      </c>
      <c r="E345" s="73" t="str">
        <f aca="false">IF(D345&lt;&gt;"",IF(AND(B345&lt;&gt;"",C345&lt;&gt;""),"","ERR"),"")</f>
        <v/>
      </c>
      <c r="F345" s="16"/>
      <c r="G345" s="16"/>
      <c r="H345" s="16"/>
      <c r="I345" s="16"/>
      <c r="J345" s="16"/>
      <c r="K345" s="16"/>
      <c r="L345" s="16"/>
      <c r="M345" s="0"/>
      <c r="N345" s="0"/>
      <c r="O345" s="0"/>
      <c r="P345" s="0"/>
      <c r="Q345" s="16"/>
      <c r="R345" s="16"/>
      <c r="S345" s="16"/>
      <c r="T345" s="16"/>
      <c r="U345" s="16"/>
      <c r="V345" s="16"/>
      <c r="W345" s="16"/>
      <c r="X345" s="16"/>
      <c r="Y345" s="16"/>
    </row>
    <row r="346" customFormat="false" ht="12" hidden="false" customHeight="true" outlineLevel="0" collapsed="false">
      <c r="B346" s="98" t="str">
        <f aca="false">IF( ISBLANK('03.Muestra'!$C31),"",'03.Muestra'!$C31)</f>
        <v/>
      </c>
      <c r="C346" s="98" t="str">
        <f aca="false">IF( ISBLANK('03.Muestra'!$E31),"",'03.Muestra'!$E31)</f>
        <v/>
      </c>
      <c r="D346" s="99" t="str">
        <f aca="false">IF(AND(B346&lt;&gt;"",C346&lt;&gt;""),"N/T","")</f>
        <v/>
      </c>
      <c r="E346" s="73" t="str">
        <f aca="false">IF(D346&lt;&gt;"",IF(AND(B346&lt;&gt;"",C346&lt;&gt;""),"","ERR"),"")</f>
        <v/>
      </c>
      <c r="F346" s="16"/>
      <c r="G346" s="16"/>
      <c r="H346" s="16"/>
      <c r="I346" s="16"/>
      <c r="J346" s="16"/>
      <c r="K346" s="16"/>
      <c r="L346" s="16"/>
      <c r="M346" s="16"/>
      <c r="N346" s="16"/>
      <c r="O346" s="16"/>
      <c r="P346" s="16"/>
      <c r="Q346" s="16"/>
      <c r="R346" s="16"/>
      <c r="S346" s="16"/>
      <c r="T346" s="16"/>
      <c r="U346" s="16"/>
      <c r="V346" s="16"/>
      <c r="W346" s="16"/>
      <c r="X346" s="16"/>
      <c r="Y346" s="16"/>
    </row>
    <row r="347" customFormat="false" ht="12" hidden="false" customHeight="true" outlineLevel="0" collapsed="false">
      <c r="B347" s="98" t="str">
        <f aca="false">IF( ISBLANK('03.Muestra'!$C32),"",'03.Muestra'!$C32)</f>
        <v/>
      </c>
      <c r="C347" s="98" t="str">
        <f aca="false">IF( ISBLANK('03.Muestra'!$E32),"",'03.Muestra'!$E32)</f>
        <v/>
      </c>
      <c r="D347" s="99" t="str">
        <f aca="false">IF(AND(B347&lt;&gt;"",C347&lt;&gt;""),"N/T","")</f>
        <v/>
      </c>
      <c r="E347" s="73" t="str">
        <f aca="false">IF(D347&lt;&gt;"",IF(AND(B347&lt;&gt;"",C347&lt;&gt;""),"","ERR"),"")</f>
        <v/>
      </c>
      <c r="F347" s="16"/>
      <c r="G347" s="16"/>
      <c r="H347" s="16"/>
      <c r="I347" s="16"/>
      <c r="J347" s="16"/>
      <c r="K347" s="16"/>
      <c r="L347" s="16"/>
      <c r="M347" s="16"/>
      <c r="N347" s="16"/>
      <c r="O347" s="16"/>
      <c r="P347" s="16"/>
      <c r="Q347" s="16"/>
      <c r="R347" s="16"/>
      <c r="S347" s="16"/>
      <c r="T347" s="16"/>
      <c r="U347" s="16"/>
      <c r="V347" s="16"/>
      <c r="W347" s="16"/>
      <c r="X347" s="16"/>
      <c r="Y347" s="16"/>
    </row>
    <row r="348" customFormat="false" ht="12" hidden="false" customHeight="true" outlineLevel="0" collapsed="false">
      <c r="B348" s="98" t="str">
        <f aca="false">IF( ISBLANK('03.Muestra'!$C33),"",'03.Muestra'!$C33)</f>
        <v/>
      </c>
      <c r="C348" s="98" t="str">
        <f aca="false">IF( ISBLANK('03.Muestra'!$E33),"",'03.Muestra'!$E33)</f>
        <v/>
      </c>
      <c r="D348" s="99" t="str">
        <f aca="false">IF(AND(B348&lt;&gt;"",C348&lt;&gt;""),"N/T","")</f>
        <v/>
      </c>
      <c r="E348" s="73" t="str">
        <f aca="false">IF(D348&lt;&gt;"",IF(AND(B348&lt;&gt;"",C348&lt;&gt;""),"","ERR"),"")</f>
        <v/>
      </c>
      <c r="F348" s="16"/>
      <c r="G348" s="16"/>
      <c r="H348" s="16"/>
      <c r="I348" s="16"/>
      <c r="J348" s="16"/>
      <c r="K348" s="16"/>
      <c r="L348" s="16"/>
      <c r="M348" s="16"/>
      <c r="N348" s="16"/>
      <c r="O348" s="16"/>
      <c r="P348" s="16"/>
      <c r="Q348" s="16"/>
      <c r="R348" s="16"/>
      <c r="S348" s="16"/>
      <c r="T348" s="16"/>
      <c r="U348" s="16"/>
      <c r="V348" s="16"/>
      <c r="W348" s="16"/>
      <c r="X348" s="16"/>
      <c r="Y348" s="16"/>
    </row>
    <row r="349" customFormat="false" ht="12" hidden="false" customHeight="true" outlineLevel="0" collapsed="false">
      <c r="B349" s="98" t="str">
        <f aca="false">IF( ISBLANK('03.Muestra'!$C34),"",'03.Muestra'!$C34)</f>
        <v/>
      </c>
      <c r="C349" s="98" t="str">
        <f aca="false">IF( ISBLANK('03.Muestra'!$E34),"",'03.Muestra'!$E34)</f>
        <v/>
      </c>
      <c r="D349" s="99" t="str">
        <f aca="false">IF(AND(B349&lt;&gt;"",C349&lt;&gt;""),"N/T","")</f>
        <v/>
      </c>
      <c r="E349" s="73" t="str">
        <f aca="false">IF(D349&lt;&gt;"",IF(AND(B349&lt;&gt;"",C349&lt;&gt;""),"","ERR"),"")</f>
        <v/>
      </c>
      <c r="F349" s="16"/>
      <c r="G349" s="16"/>
      <c r="H349" s="16"/>
      <c r="I349" s="16"/>
      <c r="J349" s="16"/>
      <c r="K349" s="16"/>
      <c r="L349" s="16"/>
      <c r="M349" s="16"/>
      <c r="N349" s="16"/>
      <c r="O349" s="16"/>
      <c r="P349" s="16"/>
      <c r="Q349" s="16"/>
      <c r="R349" s="16"/>
      <c r="S349" s="16"/>
      <c r="T349" s="16"/>
      <c r="U349" s="16"/>
      <c r="V349" s="16"/>
      <c r="W349" s="16"/>
      <c r="X349" s="16"/>
      <c r="Y349" s="16"/>
    </row>
    <row r="350" customFormat="false" ht="12" hidden="false" customHeight="true" outlineLevel="0" collapsed="false">
      <c r="B350" s="98" t="str">
        <f aca="false">IF( ISBLANK('03.Muestra'!$C35),"",'03.Muestra'!$C35)</f>
        <v/>
      </c>
      <c r="C350" s="98" t="str">
        <f aca="false">IF( ISBLANK('03.Muestra'!$E35),"",'03.Muestra'!$E35)</f>
        <v/>
      </c>
      <c r="D350" s="99" t="str">
        <f aca="false">IF(AND(B350&lt;&gt;"",C350&lt;&gt;""),"N/T","")</f>
        <v/>
      </c>
      <c r="E350" s="73" t="str">
        <f aca="false">IF(D350&lt;&gt;"",IF(AND(B350&lt;&gt;"",C350&lt;&gt;""),"","ERR"),"")</f>
        <v/>
      </c>
      <c r="F350" s="0"/>
      <c r="G350" s="16"/>
      <c r="H350" s="16"/>
      <c r="I350" s="16"/>
      <c r="J350" s="16"/>
      <c r="K350" s="16"/>
      <c r="L350" s="16"/>
      <c r="M350" s="16"/>
      <c r="N350" s="16"/>
      <c r="O350" s="16"/>
      <c r="P350" s="16"/>
      <c r="Q350" s="16"/>
      <c r="R350" s="16"/>
      <c r="S350" s="16"/>
      <c r="T350" s="16"/>
      <c r="U350" s="16"/>
      <c r="V350" s="16"/>
      <c r="W350" s="16"/>
      <c r="X350" s="16"/>
      <c r="Y350" s="16"/>
    </row>
    <row r="351" customFormat="false" ht="12" hidden="false" customHeight="true" outlineLevel="0" collapsed="false">
      <c r="B351" s="98" t="str">
        <f aca="false">IF( ISBLANK('03.Muestra'!$C36),"",'03.Muestra'!$C36)</f>
        <v/>
      </c>
      <c r="C351" s="98" t="str">
        <f aca="false">IF( ISBLANK('03.Muestra'!$E36),"",'03.Muestra'!$E36)</f>
        <v/>
      </c>
      <c r="D351" s="99" t="str">
        <f aca="false">IF(AND(B351&lt;&gt;"",C351&lt;&gt;""),"N/T","")</f>
        <v/>
      </c>
      <c r="E351" s="73" t="str">
        <f aca="false">IF(D351&lt;&gt;"",IF(AND(B351&lt;&gt;"",C351&lt;&gt;""),"","ERR"),"")</f>
        <v/>
      </c>
      <c r="F351" s="111"/>
      <c r="G351" s="16"/>
      <c r="H351" s="16"/>
      <c r="I351" s="16"/>
      <c r="J351" s="16"/>
      <c r="K351" s="16"/>
      <c r="L351" s="16"/>
      <c r="M351" s="16"/>
      <c r="N351" s="16"/>
      <c r="O351" s="16"/>
      <c r="P351" s="16"/>
      <c r="Q351" s="16"/>
      <c r="R351" s="16"/>
      <c r="S351" s="16"/>
      <c r="T351" s="16"/>
      <c r="U351" s="16"/>
      <c r="V351" s="16"/>
      <c r="W351" s="16"/>
      <c r="X351" s="16"/>
      <c r="Y351" s="16"/>
    </row>
    <row r="352" customFormat="false" ht="12" hidden="false" customHeight="true" outlineLevel="0" collapsed="false">
      <c r="B352" s="98" t="str">
        <f aca="false">IF( ISBLANK('03.Muestra'!$C37),"",'03.Muestra'!$C37)</f>
        <v/>
      </c>
      <c r="C352" s="98" t="str">
        <f aca="false">IF( ISBLANK('03.Muestra'!$E37),"",'03.Muestra'!$E37)</f>
        <v/>
      </c>
      <c r="D352" s="99" t="str">
        <f aca="false">IF(AND(B352&lt;&gt;"",C352&lt;&gt;""),"N/T","")</f>
        <v/>
      </c>
      <c r="E352" s="73" t="str">
        <f aca="false">IF(D352&lt;&gt;"",IF(AND(B352&lt;&gt;"",C352&lt;&gt;""),"","ERR"),"")</f>
        <v/>
      </c>
      <c r="F352" s="111"/>
      <c r="G352" s="16"/>
      <c r="H352" s="16"/>
      <c r="I352" s="16"/>
      <c r="J352" s="16"/>
      <c r="K352" s="16"/>
      <c r="L352" s="16"/>
      <c r="M352" s="16"/>
      <c r="N352" s="16"/>
      <c r="O352" s="16"/>
      <c r="P352" s="16"/>
      <c r="Q352" s="16"/>
      <c r="R352" s="16"/>
      <c r="S352" s="16"/>
      <c r="T352" s="16"/>
      <c r="U352" s="16"/>
      <c r="V352" s="16"/>
      <c r="W352" s="16"/>
      <c r="X352" s="16"/>
      <c r="Y352" s="16"/>
    </row>
    <row r="353" customFormat="false" ht="12" hidden="false" customHeight="true" outlineLevel="0" collapsed="false">
      <c r="B353" s="98" t="str">
        <f aca="false">IF( ISBLANK('03.Muestra'!$C38),"",'03.Muestra'!$C38)</f>
        <v/>
      </c>
      <c r="C353" s="98" t="str">
        <f aca="false">IF( ISBLANK('03.Muestra'!$E38),"",'03.Muestra'!$E38)</f>
        <v/>
      </c>
      <c r="D353" s="99" t="str">
        <f aca="false">IF(AND(B353&lt;&gt;"",C353&lt;&gt;""),"N/T","")</f>
        <v/>
      </c>
      <c r="E353" s="73" t="str">
        <f aca="false">IF(D353&lt;&gt;"",IF(AND(B353&lt;&gt;"",C353&lt;&gt;""),"","ERR"),"")</f>
        <v/>
      </c>
      <c r="F353" s="111"/>
      <c r="G353" s="16"/>
      <c r="H353" s="16"/>
      <c r="I353" s="16"/>
      <c r="J353" s="16"/>
      <c r="K353" s="16"/>
      <c r="L353" s="16"/>
      <c r="M353" s="16"/>
      <c r="N353" s="16"/>
      <c r="O353" s="16"/>
      <c r="P353" s="16"/>
      <c r="Q353" s="16"/>
      <c r="R353" s="16"/>
      <c r="S353" s="16"/>
      <c r="T353" s="16"/>
      <c r="U353" s="16"/>
      <c r="V353" s="16"/>
      <c r="W353" s="16"/>
      <c r="X353" s="16"/>
      <c r="Y353" s="16"/>
    </row>
    <row r="354" customFormat="false" ht="12" hidden="false" customHeight="true" outlineLevel="0" collapsed="false">
      <c r="B354" s="98" t="str">
        <f aca="false">IF( ISBLANK('03.Muestra'!$C39),"",'03.Muestra'!$C39)</f>
        <v/>
      </c>
      <c r="C354" s="98" t="str">
        <f aca="false">IF( ISBLANK('03.Muestra'!$E39),"",'03.Muestra'!$E39)</f>
        <v/>
      </c>
      <c r="D354" s="99" t="str">
        <f aca="false">IF(AND(B354&lt;&gt;"",C354&lt;&gt;""),"N/T","")</f>
        <v/>
      </c>
      <c r="E354" s="73" t="str">
        <f aca="false">IF(D354&lt;&gt;"",IF(AND(B354&lt;&gt;"",C354&lt;&gt;""),"","ERR"),"")</f>
        <v/>
      </c>
      <c r="F354" s="111"/>
      <c r="G354" s="16"/>
      <c r="H354" s="16"/>
      <c r="I354" s="16"/>
      <c r="J354" s="16"/>
      <c r="K354" s="16"/>
      <c r="L354" s="16"/>
      <c r="M354" s="16"/>
      <c r="N354" s="16"/>
      <c r="O354" s="16"/>
      <c r="P354" s="16"/>
      <c r="Q354" s="16"/>
      <c r="R354" s="16"/>
      <c r="S354" s="16"/>
      <c r="T354" s="16"/>
      <c r="U354" s="16"/>
      <c r="V354" s="16"/>
      <c r="W354" s="16"/>
      <c r="X354" s="16"/>
      <c r="Y354" s="16"/>
    </row>
    <row r="355" customFormat="false" ht="12" hidden="false" customHeight="true" outlineLevel="0" collapsed="false">
      <c r="B355" s="98" t="str">
        <f aca="false">IF( ISBLANK('03.Muestra'!$C40),"",'03.Muestra'!$C40)</f>
        <v/>
      </c>
      <c r="C355" s="98" t="str">
        <f aca="false">IF( ISBLANK('03.Muestra'!$E40),"",'03.Muestra'!$E40)</f>
        <v/>
      </c>
      <c r="D355" s="99" t="str">
        <f aca="false">IF(AND(B355&lt;&gt;"",C355&lt;&gt;""),"N/T","")</f>
        <v/>
      </c>
      <c r="E355" s="73" t="str">
        <f aca="false">IF(D355&lt;&gt;"",IF(AND(B355&lt;&gt;"",C355&lt;&gt;""),"","ERR"),"")</f>
        <v/>
      </c>
      <c r="F355" s="111"/>
      <c r="G355" s="16"/>
      <c r="H355" s="16"/>
      <c r="I355" s="16"/>
      <c r="J355" s="16"/>
      <c r="K355" s="16"/>
      <c r="L355" s="16"/>
      <c r="M355" s="16"/>
      <c r="N355" s="16"/>
      <c r="O355" s="16"/>
      <c r="P355" s="16"/>
      <c r="Q355" s="16"/>
      <c r="R355" s="16"/>
      <c r="S355" s="16"/>
      <c r="T355" s="16"/>
      <c r="U355" s="16"/>
      <c r="V355" s="16"/>
      <c r="W355" s="16"/>
      <c r="X355" s="16"/>
      <c r="Y355" s="16"/>
    </row>
    <row r="356" customFormat="false" ht="12" hidden="false" customHeight="true" outlineLevel="0" collapsed="false">
      <c r="B356" s="98" t="str">
        <f aca="false">IF( ISBLANK('03.Muestra'!$C41),"",'03.Muestra'!$C41)</f>
        <v/>
      </c>
      <c r="C356" s="98" t="str">
        <f aca="false">IF( ISBLANK('03.Muestra'!$E41),"",'03.Muestra'!$E41)</f>
        <v/>
      </c>
      <c r="D356" s="99" t="str">
        <f aca="false">IF(AND(B356&lt;&gt;"",C356&lt;&gt;""),"N/T","")</f>
        <v/>
      </c>
      <c r="E356" s="73" t="str">
        <f aca="false">IF(D356&lt;&gt;"",IF(AND(B356&lt;&gt;"",C356&lt;&gt;""),"","ERR"),"")</f>
        <v/>
      </c>
      <c r="F356" s="111"/>
      <c r="G356" s="16"/>
      <c r="H356" s="16"/>
      <c r="I356" s="16"/>
      <c r="J356" s="16"/>
      <c r="K356" s="16"/>
      <c r="L356" s="16"/>
      <c r="M356" s="16"/>
      <c r="N356" s="16"/>
      <c r="O356" s="16"/>
      <c r="P356" s="16"/>
      <c r="Q356" s="16"/>
      <c r="R356" s="16"/>
      <c r="S356" s="16"/>
      <c r="T356" s="16"/>
      <c r="U356" s="16"/>
      <c r="V356" s="16"/>
      <c r="W356" s="16"/>
      <c r="X356" s="16"/>
      <c r="Y356" s="16"/>
    </row>
    <row r="357" customFormat="false" ht="12" hidden="false" customHeight="true" outlineLevel="0" collapsed="false">
      <c r="B357" s="98" t="str">
        <f aca="false">IF( ISBLANK('03.Muestra'!$C42),"",'03.Muestra'!$C42)</f>
        <v/>
      </c>
      <c r="C357" s="98" t="str">
        <f aca="false">IF( ISBLANK('03.Muestra'!$E42),"",'03.Muestra'!$E42)</f>
        <v/>
      </c>
      <c r="D357" s="99" t="str">
        <f aca="false">IF(AND(B357&lt;&gt;"",C357&lt;&gt;""),"N/T","")</f>
        <v/>
      </c>
      <c r="E357" s="73" t="str">
        <f aca="false">IF(D357&lt;&gt;"",IF(AND(B357&lt;&gt;"",C357&lt;&gt;""),"","ERR"),"")</f>
        <v/>
      </c>
      <c r="F357" s="16"/>
      <c r="G357" s="16"/>
      <c r="H357" s="16"/>
      <c r="I357" s="16"/>
      <c r="J357" s="16"/>
      <c r="K357" s="16"/>
      <c r="L357" s="16"/>
      <c r="M357" s="16"/>
      <c r="N357" s="16"/>
      <c r="O357" s="16"/>
      <c r="P357" s="16"/>
      <c r="Q357" s="16"/>
      <c r="R357" s="16"/>
      <c r="S357" s="16"/>
      <c r="T357" s="16"/>
      <c r="U357" s="16"/>
      <c r="V357" s="16"/>
      <c r="W357" s="16"/>
      <c r="X357" s="16"/>
      <c r="Y357" s="16"/>
    </row>
    <row r="358" customFormat="false" ht="12" hidden="false" customHeight="true" outlineLevel="0" collapsed="false">
      <c r="B358" s="16"/>
      <c r="C358" s="16"/>
      <c r="D358" s="73"/>
      <c r="E358" s="16"/>
      <c r="F358" s="16"/>
      <c r="G358" s="16"/>
      <c r="H358" s="16"/>
      <c r="I358" s="16"/>
      <c r="J358" s="16"/>
      <c r="K358" s="16"/>
      <c r="L358" s="16"/>
      <c r="M358" s="16"/>
      <c r="N358" s="16"/>
      <c r="O358" s="16"/>
      <c r="P358" s="16"/>
      <c r="Q358" s="16"/>
      <c r="R358" s="16"/>
      <c r="S358" s="16"/>
      <c r="T358" s="16"/>
      <c r="U358" s="16"/>
      <c r="V358" s="16"/>
      <c r="W358" s="16"/>
      <c r="X358" s="16"/>
      <c r="Y358" s="16"/>
    </row>
    <row r="359" customFormat="false" ht="12" hidden="false" customHeight="true" outlineLevel="0" collapsed="false">
      <c r="B359" s="16"/>
      <c r="C359" s="16"/>
      <c r="D359" s="73"/>
      <c r="E359" s="94"/>
      <c r="F359" s="16"/>
      <c r="G359" s="16"/>
      <c r="H359" s="16"/>
      <c r="I359" s="16"/>
      <c r="J359" s="16"/>
      <c r="K359" s="16"/>
      <c r="L359" s="16"/>
      <c r="M359" s="16"/>
      <c r="N359" s="16"/>
      <c r="O359" s="16"/>
      <c r="P359" s="16"/>
      <c r="Q359" s="16"/>
      <c r="R359" s="16"/>
      <c r="S359" s="16"/>
      <c r="T359" s="16"/>
      <c r="U359" s="16"/>
      <c r="V359" s="16"/>
      <c r="W359" s="16"/>
      <c r="X359" s="16"/>
      <c r="Y359" s="16"/>
    </row>
    <row r="360" customFormat="false" ht="32.25" hidden="false" customHeight="true" outlineLevel="0" collapsed="false">
      <c r="B360" s="120" t="s">
        <v>140</v>
      </c>
      <c r="C360" s="96" t="s">
        <v>203</v>
      </c>
      <c r="D360" s="97" t="s">
        <v>147</v>
      </c>
      <c r="E360" s="110"/>
      <c r="F360" s="0"/>
      <c r="G360" s="0"/>
      <c r="H360" s="0"/>
      <c r="I360" s="0"/>
      <c r="J360" s="0"/>
      <c r="K360" s="16"/>
      <c r="L360" s="16"/>
      <c r="M360" s="16"/>
      <c r="N360" s="16"/>
      <c r="O360" s="16"/>
      <c r="P360" s="16"/>
      <c r="Q360" s="16"/>
      <c r="R360" s="16"/>
      <c r="S360" s="16"/>
      <c r="T360" s="16"/>
      <c r="U360" s="16"/>
      <c r="V360" s="16"/>
      <c r="W360" s="16"/>
      <c r="X360" s="16"/>
      <c r="Y360" s="16"/>
    </row>
    <row r="361" customFormat="false" ht="12" hidden="false" customHeight="true" outlineLevel="0" collapsed="false">
      <c r="B361" s="98" t="str">
        <f aca="false">IF( ISBLANK('03.Muestra'!$C8),"",'03.Muestra'!$C8)</f>
        <v>Servicio Canario de Salud</v>
      </c>
      <c r="C361" s="98" t="str">
        <f aca="false">IF( ISBLANK('03.Muestra'!$E8),"",'03.Muestra'!$E8)</f>
        <v>https://www3.gobiernodecanarias.org/sanidad/scs/</v>
      </c>
      <c r="D361" s="99" t="s">
        <v>138</v>
      </c>
      <c r="E361" s="73" t="str">
        <f aca="false">IF(D361&lt;&gt;"",IF(AND(B361&lt;&gt;"",C361&lt;&gt;""),"","ERR"),"")</f>
        <v/>
      </c>
      <c r="F361" s="100" t="str">
        <f aca="false" t="array" ref="F361:J361">TRANSPOSE('DATA - Oculta'!$U$9:$U$13)</f>
        <v>N/T</v>
      </c>
      <c r="G361" s="101" t="str">
        <v>N/D</v>
      </c>
      <c r="H361" s="102" t="str">
        <v>N/A</v>
      </c>
      <c r="I361" s="103" t="str">
        <v>Falla</v>
      </c>
      <c r="J361" s="104" t="str">
        <v>Pasa</v>
      </c>
      <c r="K361" s="105" t="s">
        <v>145</v>
      </c>
      <c r="L361" s="16"/>
      <c r="M361" s="16"/>
      <c r="N361" s="16"/>
      <c r="O361" s="16"/>
      <c r="P361" s="16"/>
      <c r="Q361" s="16"/>
      <c r="R361" s="16"/>
      <c r="S361" s="16"/>
      <c r="T361" s="16"/>
      <c r="U361" s="16"/>
      <c r="V361" s="16"/>
      <c r="W361" s="16"/>
      <c r="X361" s="16"/>
      <c r="Y361" s="16"/>
    </row>
    <row r="362" customFormat="false" ht="12" hidden="false" customHeight="true" outlineLevel="0" collapsed="false">
      <c r="B362" s="98" t="str">
        <f aca="false">IF( ISBLANK('03.Muestra'!$C9),"",'03.Muestra'!$C9)</f>
        <v>Profesionales</v>
      </c>
      <c r="C362" s="98" t="str">
        <f aca="false">IF( ISBLANK('03.Muestra'!$E9),"",'03.Muestra'!$E9)</f>
        <v>https://www3.gobiernodecanarias.org/sanidad/scs/tematica.jsp?idCarpeta=381a58ec-a15a-11e9-a502-d7333c007c29</v>
      </c>
      <c r="D362" s="99" t="s">
        <v>150</v>
      </c>
      <c r="E362" s="73" t="str">
        <f aca="false">IF(D362&lt;&gt;"",IF(AND(B362&lt;&gt;"",C362&lt;&gt;""),"","ERR"),"")</f>
        <v/>
      </c>
      <c r="F362" s="106" t="n">
        <f aca="true">COUNTIF($D361:INDIRECT("$D" &amp;  SUM(ROW()-1,'03.Muestra'!$D$45)-1),F361)</f>
        <v>0</v>
      </c>
      <c r="G362" s="106" t="n">
        <f aca="true">COUNTIF($D361:INDIRECT("$D" &amp;  SUM(ROW()-1,'03.Muestra'!$D$45)-1),G361)</f>
        <v>0</v>
      </c>
      <c r="H362" s="106" t="n">
        <f aca="true">COUNTIF($D361:INDIRECT("$D" &amp;  SUM(ROW()-1,'03.Muestra'!$D$45)-1),H361)</f>
        <v>8</v>
      </c>
      <c r="I362" s="106" t="n">
        <f aca="true">COUNTIF($D361:INDIRECT("$D" &amp;  SUM(ROW()-1,'03.Muestra'!$D$45)-1),I361)</f>
        <v>0</v>
      </c>
      <c r="J362" s="106" t="n">
        <f aca="true">COUNTIF($D361:INDIRECT("$D" &amp;  SUM(ROW()-1,'03.Muestra'!$D$45)-1),J361)</f>
        <v>2</v>
      </c>
      <c r="K362" s="106" t="n">
        <f aca="true">IF('03.Muestra'!$D$45=0,0,COUNTBLANK($D361:INDIRECT("$D" &amp;  SUM(ROW()-1,'03.Muestra'!$D$45)-1)))</f>
        <v>0</v>
      </c>
      <c r="L362" s="16"/>
      <c r="M362" s="16"/>
      <c r="N362" s="16"/>
      <c r="O362" s="16"/>
      <c r="P362" s="16"/>
      <c r="Q362" s="16"/>
      <c r="R362" s="16"/>
      <c r="S362" s="16"/>
      <c r="T362" s="16"/>
      <c r="U362" s="16"/>
      <c r="V362" s="16"/>
      <c r="W362" s="16"/>
      <c r="X362" s="16"/>
      <c r="Y362" s="16"/>
    </row>
    <row r="363" customFormat="false" ht="12" hidden="false" customHeight="true" outlineLevel="0" collapsed="false">
      <c r="B363" s="98" t="str">
        <f aca="false">IF( ISBLANK('03.Muestra'!$C10),"",'03.Muestra'!$C10)</f>
        <v>Vacunación frente Covid-19</v>
      </c>
      <c r="C363" s="98" t="str">
        <f aca="false">IF( ISBLANK('03.Muestra'!$E10),"",'03.Muestra'!$E10)</f>
        <v>https://www3.gobiernodecanarias.org/sanidad/scs/contenidoGenerico.jsp?idDocument=c6332147-5728-11eb-8a2c-c902a217e6a5&amp;idCarpeta=e01092c2-7d66-11ea-871d-cb574c2473a4</v>
      </c>
      <c r="D363" s="99" t="s">
        <v>150</v>
      </c>
      <c r="E363" s="73" t="str">
        <f aca="false">IF(D363&lt;&gt;"",IF(AND(B363&lt;&gt;"",C363&lt;&gt;""),"","ERR"),"")</f>
        <v/>
      </c>
      <c r="F363" s="0"/>
      <c r="G363" s="16"/>
      <c r="H363" s="16"/>
      <c r="I363" s="16"/>
      <c r="J363" s="16"/>
      <c r="K363" s="16"/>
      <c r="L363" s="16"/>
      <c r="M363" s="16"/>
      <c r="N363" s="16"/>
      <c r="O363" s="16"/>
      <c r="P363" s="16"/>
      <c r="Q363" s="16"/>
      <c r="R363" s="16"/>
      <c r="S363" s="16"/>
      <c r="T363" s="16"/>
      <c r="U363" s="16"/>
      <c r="V363" s="16"/>
      <c r="W363" s="16"/>
      <c r="X363" s="16"/>
      <c r="Y363" s="16"/>
    </row>
    <row r="364" customFormat="false" ht="12" hidden="false" customHeight="true" outlineLevel="0" collapsed="false">
      <c r="B364" s="98" t="str">
        <f aca="false">IF( ISBLANK('03.Muestra'!$C11),"",'03.Muestra'!$C11)</f>
        <v>SCS-Registro de centros</v>
      </c>
      <c r="C364" s="98" t="str">
        <f aca="false">IF( ISBLANK('03.Muestra'!$E11),"",'03.Muestra'!$E11)</f>
        <v>https://www3.gobiernodecanarias.org/sanidad/scs/RegistroCentros/DoLoad</v>
      </c>
      <c r="D364" s="99" t="s">
        <v>150</v>
      </c>
      <c r="E364" s="73" t="str">
        <f aca="false">IF(D364&lt;&gt;"",IF(AND(B364&lt;&gt;"",C364&lt;&gt;""),"","ERR"),"")</f>
        <v/>
      </c>
      <c r="F364" s="0"/>
      <c r="G364" s="16"/>
      <c r="H364" s="16"/>
      <c r="I364" s="16"/>
      <c r="J364" s="16"/>
      <c r="K364" s="16"/>
      <c r="L364" s="16"/>
      <c r="M364" s="16"/>
      <c r="N364" s="16"/>
      <c r="O364" s="16"/>
      <c r="P364" s="16"/>
      <c r="Q364" s="16"/>
      <c r="R364" s="16"/>
      <c r="S364" s="16"/>
      <c r="T364" s="16"/>
      <c r="U364" s="16"/>
      <c r="V364" s="16"/>
      <c r="W364" s="16"/>
      <c r="X364" s="16"/>
      <c r="Y364" s="16"/>
    </row>
    <row r="365" customFormat="false" ht="12" hidden="false" customHeight="true" outlineLevel="0" collapsed="false">
      <c r="B365" s="98" t="str">
        <f aca="false">IF( ISBLANK('03.Muestra'!$C12),"",'03.Muestra'!$C12)</f>
        <v>MiAutoTestCovid</v>
      </c>
      <c r="C365" s="98" t="str">
        <f aca="false">IF( ISBLANK('03.Muestra'!$E12),"",'03.Muestra'!$E12)</f>
        <v>https://www3.gobiernodecanarias.org/sanidad/scs/Miautotestcovid/</v>
      </c>
      <c r="D365" s="99" t="s">
        <v>150</v>
      </c>
      <c r="E365" s="73" t="str">
        <f aca="false">IF(D365&lt;&gt;"",IF(AND(B365&lt;&gt;"",C365&lt;&gt;""),"","ERR"),"")</f>
        <v/>
      </c>
      <c r="F365" s="0"/>
      <c r="G365" s="16"/>
      <c r="H365" s="16"/>
      <c r="I365" s="16"/>
      <c r="J365" s="16"/>
      <c r="K365" s="16"/>
      <c r="L365" s="16"/>
      <c r="M365" s="16"/>
      <c r="N365" s="16"/>
      <c r="O365" s="16"/>
      <c r="P365" s="16"/>
      <c r="Q365" s="16"/>
      <c r="R365" s="16"/>
      <c r="S365" s="16"/>
      <c r="T365" s="16"/>
      <c r="U365" s="16"/>
      <c r="V365" s="16"/>
      <c r="W365" s="16"/>
      <c r="X365" s="16"/>
      <c r="Y365" s="16"/>
    </row>
    <row r="366" customFormat="false" ht="12" hidden="false" customHeight="true" outlineLevel="0" collapsed="false">
      <c r="B366" s="98" t="str">
        <f aca="false">IF( ISBLANK('03.Muestra'!$C13),"",'03.Muestra'!$C13)</f>
        <v>Informes epidemiológicos</v>
      </c>
      <c r="C366" s="98" t="str">
        <f aca="false">IF( ISBLANK('03.Muestra'!$E13),"",'03.Muestra'!$E13)</f>
        <v>https://www3.gobiernodecanarias.org/sanidad/scs/contenidoGenerico.jsp?idDocument=83670f95-f738-11ea-8b38-0997195c2925&amp;idCarpeta=e01092c2-7d66-11ea-871d-cb574c2473a4</v>
      </c>
      <c r="D366" s="99" t="s">
        <v>150</v>
      </c>
      <c r="E366" s="73" t="str">
        <f aca="false">IF(D366&lt;&gt;"",IF(AND(B366&lt;&gt;"",C366&lt;&gt;""),"","ERR"),"")</f>
        <v/>
      </c>
      <c r="F366" s="0"/>
      <c r="G366" s="16"/>
      <c r="H366" s="16"/>
      <c r="I366" s="16"/>
      <c r="J366" s="16"/>
      <c r="K366" s="16"/>
      <c r="L366" s="16"/>
      <c r="M366" s="16"/>
      <c r="N366" s="16"/>
      <c r="O366" s="16"/>
      <c r="P366" s="16"/>
      <c r="Q366" s="16"/>
      <c r="R366" s="16"/>
      <c r="S366" s="16"/>
      <c r="T366" s="16"/>
      <c r="U366" s="16"/>
      <c r="V366" s="16"/>
      <c r="W366" s="16"/>
      <c r="X366" s="16"/>
      <c r="Y366" s="16"/>
    </row>
    <row r="367" customFormat="false" ht="12" hidden="false" customHeight="true" outlineLevel="0" collapsed="false">
      <c r="B367" s="98" t="str">
        <f aca="false">IF( ISBLANK('03.Muestra'!$C14),"",'03.Muestra'!$C14)</f>
        <v>Mapa Sanitario</v>
      </c>
      <c r="C367" s="98" t="str">
        <f aca="false">IF( ISBLANK('03.Muestra'!$E14),"",'03.Muestra'!$E14)</f>
        <v>https://www3.gobiernodecanarias.org/sanidad/scs/mapa.jsp?idDocument=f1272534-b1e0-11e0-8086-e35e241032d3&amp;idCarpeta=75cf3520-ab2b-11dd-970d-d73a0633ac17</v>
      </c>
      <c r="D367" s="99" t="s">
        <v>150</v>
      </c>
      <c r="E367" s="73" t="str">
        <f aca="false">IF(D367&lt;&gt;"",IF(AND(B367&lt;&gt;"",C367&lt;&gt;""),"","ERR"),"")</f>
        <v/>
      </c>
      <c r="F367" s="16"/>
      <c r="G367" s="16"/>
      <c r="H367" s="16"/>
      <c r="I367" s="16"/>
      <c r="J367" s="16"/>
      <c r="K367" s="16"/>
      <c r="L367" s="16"/>
      <c r="M367" s="16"/>
      <c r="N367" s="16"/>
      <c r="O367" s="16"/>
      <c r="P367" s="16"/>
      <c r="Q367" s="16"/>
      <c r="R367" s="16"/>
      <c r="S367" s="16"/>
      <c r="T367" s="16"/>
      <c r="U367" s="16"/>
      <c r="V367" s="16"/>
      <c r="W367" s="16"/>
      <c r="X367" s="16"/>
      <c r="Y367" s="16"/>
    </row>
    <row r="368" customFormat="false" ht="12" hidden="false" customHeight="true" outlineLevel="0" collapsed="false">
      <c r="B368" s="98" t="str">
        <f aca="false">IF( ISBLANK('03.Muestra'!$C15),"",'03.Muestra'!$C15)</f>
        <v>gaptfformacion</v>
      </c>
      <c r="C368" s="98" t="str">
        <f aca="false">IF( ISBLANK('03.Muestra'!$E15),"",'03.Muestra'!$E15)</f>
        <v>https://www3.gobiernodecanarias.org/scs/gaptfformacion/</v>
      </c>
      <c r="D368" s="99" t="s">
        <v>138</v>
      </c>
      <c r="E368" s="73" t="str">
        <f aca="false">IF(D368&lt;&gt;"",IF(AND(B368&lt;&gt;"",C368&lt;&gt;""),"","ERR"),"")</f>
        <v/>
      </c>
      <c r="F368" s="16"/>
      <c r="G368" s="16"/>
      <c r="H368" s="16"/>
      <c r="I368" s="16"/>
      <c r="J368" s="16"/>
      <c r="K368" s="16"/>
      <c r="L368" s="16"/>
      <c r="M368" s="16"/>
      <c r="N368" s="16"/>
      <c r="O368" s="16"/>
      <c r="P368" s="16"/>
      <c r="Q368" s="16"/>
      <c r="R368" s="16"/>
      <c r="S368" s="16"/>
      <c r="T368" s="16"/>
      <c r="U368" s="16"/>
      <c r="V368" s="16"/>
      <c r="W368" s="16"/>
      <c r="X368" s="16"/>
      <c r="Y368" s="16"/>
    </row>
    <row r="369" customFormat="false" ht="12" hidden="false" customHeight="true" outlineLevel="0" collapsed="false">
      <c r="B369" s="98" t="str">
        <f aca="false">IF( ISBLANK('03.Muestra'!$C16),"",'03.Muestra'!$C16)</f>
        <v>Tarjeta Sanitaria</v>
      </c>
      <c r="C369" s="98" t="str">
        <f aca="false">IF( ISBLANK('03.Muestra'!$E16),"",'03.Muestra'!$E16)</f>
        <v>https://www3.gobiernodecanarias.org/sanidad/scs/contenidoGenerico.jsp?idDocument=9090ca1f-a9bb-11de-ae50-15aa3b9230b7&amp;idCarpeta=ae273cd1-b385-11e9-82f7-8d5cff9227e6</v>
      </c>
      <c r="D369" s="99" t="s">
        <v>150</v>
      </c>
      <c r="E369" s="73" t="str">
        <f aca="false">IF(D369&lt;&gt;"",IF(AND(B369&lt;&gt;"",C369&lt;&gt;""),"","ERR"),"")</f>
        <v/>
      </c>
      <c r="F369" s="16"/>
      <c r="G369" s="16"/>
      <c r="H369" s="16"/>
      <c r="I369" s="16"/>
      <c r="J369" s="16"/>
      <c r="K369" s="16"/>
      <c r="L369" s="16"/>
      <c r="M369" s="16"/>
      <c r="N369" s="16"/>
      <c r="O369" s="16"/>
      <c r="P369" s="16"/>
      <c r="Q369" s="16"/>
      <c r="R369" s="16"/>
      <c r="S369" s="16"/>
      <c r="T369" s="16"/>
      <c r="U369" s="16"/>
      <c r="V369" s="16"/>
      <c r="W369" s="16"/>
      <c r="X369" s="16"/>
      <c r="Y369" s="16"/>
    </row>
    <row r="370" customFormat="false" ht="12" hidden="false" customHeight="true" outlineLevel="0" collapsed="false">
      <c r="B370" s="98" t="str">
        <f aca="false">IF( ISBLANK('03.Muestra'!$C17),"",'03.Muestra'!$C17)</f>
        <v>Mapa Playas</v>
      </c>
      <c r="C370" s="98" t="str">
        <f aca="false">IF( ISBLANK('03.Muestra'!$E17),"",'03.Muestra'!$E17)</f>
        <v>https://www3.gobiernodecanarias.org/sanidad/scs/mapa.jsp?idDocument=0200b78a-a2fa-11e0-9610-f1717f4d08a3&amp;idCarpeta=75cf3520-ab2b-11dd-970d-d73a0633ac17</v>
      </c>
      <c r="D370" s="99" t="s">
        <v>150</v>
      </c>
      <c r="E370" s="73" t="str">
        <f aca="false">IF(D370&lt;&gt;"",IF(AND(B370&lt;&gt;"",C370&lt;&gt;""),"","ERR"),"")</f>
        <v/>
      </c>
      <c r="F370" s="16"/>
      <c r="G370" s="16"/>
      <c r="H370" s="16"/>
      <c r="I370" s="16"/>
      <c r="J370" s="16"/>
      <c r="K370" s="16"/>
      <c r="L370" s="16"/>
      <c r="M370" s="16"/>
      <c r="N370" s="16"/>
      <c r="O370" s="16"/>
      <c r="P370" s="16"/>
      <c r="Q370" s="16"/>
      <c r="R370" s="16"/>
      <c r="S370" s="16"/>
      <c r="T370" s="16"/>
      <c r="U370" s="16"/>
      <c r="V370" s="16"/>
      <c r="W370" s="16"/>
      <c r="X370" s="16"/>
      <c r="Y370" s="16"/>
    </row>
    <row r="371" customFormat="false" ht="12" hidden="false" customHeight="true" outlineLevel="0" collapsed="false">
      <c r="B371" s="98" t="str">
        <f aca="false">IF( ISBLANK('03.Muestra'!$C18),"",'03.Muestra'!$C18)</f>
        <v/>
      </c>
      <c r="C371" s="98" t="str">
        <f aca="false">IF( ISBLANK('03.Muestra'!$E18),"",'03.Muestra'!$E18)</f>
        <v/>
      </c>
      <c r="D371" s="99" t="str">
        <f aca="false">IF(AND(B371&lt;&gt;"",C371&lt;&gt;""),"N/T","")</f>
        <v/>
      </c>
      <c r="E371" s="73" t="str">
        <f aca="false">IF(D371&lt;&gt;"",IF(AND(B371&lt;&gt;"",C371&lt;&gt;""),"","ERR"),"")</f>
        <v/>
      </c>
      <c r="F371" s="16"/>
      <c r="G371" s="16"/>
      <c r="H371" s="16"/>
      <c r="I371" s="16"/>
      <c r="J371" s="16"/>
      <c r="K371" s="16"/>
      <c r="L371" s="16"/>
      <c r="M371" s="16"/>
      <c r="N371" s="16"/>
      <c r="O371" s="16"/>
      <c r="P371" s="16"/>
      <c r="Q371" s="16"/>
      <c r="R371" s="16"/>
      <c r="S371" s="16"/>
      <c r="T371" s="16"/>
      <c r="U371" s="16"/>
      <c r="V371" s="16"/>
      <c r="W371" s="16"/>
      <c r="X371" s="16"/>
      <c r="Y371" s="16"/>
    </row>
    <row r="372" customFormat="false" ht="12" hidden="false" customHeight="true" outlineLevel="0" collapsed="false">
      <c r="B372" s="98" t="str">
        <f aca="false">IF( ISBLANK('03.Muestra'!$C19),"",'03.Muestra'!$C19)</f>
        <v/>
      </c>
      <c r="C372" s="98" t="str">
        <f aca="false">IF( ISBLANK('03.Muestra'!$E19),"",'03.Muestra'!$E19)</f>
        <v/>
      </c>
      <c r="D372" s="99" t="str">
        <f aca="false">IF(AND(B372&lt;&gt;"",C372&lt;&gt;""),"N/T","")</f>
        <v/>
      </c>
      <c r="E372" s="73" t="str">
        <f aca="false">IF(D372&lt;&gt;"",IF(AND(B372&lt;&gt;"",C372&lt;&gt;""),"","ERR"),"")</f>
        <v/>
      </c>
      <c r="F372" s="16"/>
      <c r="G372" s="16"/>
      <c r="H372" s="16"/>
      <c r="I372" s="16"/>
      <c r="J372" s="16"/>
      <c r="K372" s="16"/>
      <c r="L372" s="16"/>
      <c r="M372" s="16"/>
      <c r="N372" s="16"/>
      <c r="O372" s="16"/>
      <c r="P372" s="16"/>
      <c r="Q372" s="16"/>
      <c r="R372" s="16"/>
      <c r="S372" s="16"/>
      <c r="T372" s="16"/>
      <c r="U372" s="16"/>
      <c r="V372" s="16"/>
      <c r="W372" s="16"/>
      <c r="X372" s="16"/>
      <c r="Y372" s="16"/>
    </row>
    <row r="373" customFormat="false" ht="12" hidden="false" customHeight="true" outlineLevel="0" collapsed="false">
      <c r="B373" s="98" t="str">
        <f aca="false">IF( ISBLANK('03.Muestra'!$C20),"",'03.Muestra'!$C20)</f>
        <v/>
      </c>
      <c r="C373" s="98" t="str">
        <f aca="false">IF( ISBLANK('03.Muestra'!$E20),"",'03.Muestra'!$E20)</f>
        <v/>
      </c>
      <c r="D373" s="99" t="str">
        <f aca="false">IF(AND(B373&lt;&gt;"",C373&lt;&gt;""),"N/T","")</f>
        <v/>
      </c>
      <c r="E373" s="73" t="str">
        <f aca="false">IF(D373&lt;&gt;"",IF(AND(B373&lt;&gt;"",C373&lt;&gt;""),"","ERR"),"")</f>
        <v/>
      </c>
      <c r="F373" s="16"/>
      <c r="G373" s="16"/>
      <c r="H373" s="16"/>
      <c r="I373" s="16"/>
      <c r="J373" s="16"/>
      <c r="K373" s="16"/>
      <c r="L373" s="16"/>
      <c r="M373" s="0"/>
      <c r="N373" s="0"/>
      <c r="O373" s="0"/>
      <c r="P373" s="0"/>
      <c r="Q373" s="16"/>
      <c r="R373" s="16"/>
      <c r="S373" s="16"/>
      <c r="T373" s="16"/>
      <c r="U373" s="16"/>
      <c r="V373" s="16"/>
      <c r="W373" s="16"/>
      <c r="X373" s="16"/>
      <c r="Y373" s="16"/>
    </row>
    <row r="374" customFormat="false" ht="12" hidden="false" customHeight="true" outlineLevel="0" collapsed="false">
      <c r="B374" s="98" t="str">
        <f aca="false">IF( ISBLANK('03.Muestra'!$C21),"",'03.Muestra'!$C21)</f>
        <v/>
      </c>
      <c r="C374" s="98" t="str">
        <f aca="false">IF( ISBLANK('03.Muestra'!$E21),"",'03.Muestra'!$E21)</f>
        <v/>
      </c>
      <c r="D374" s="99" t="str">
        <f aca="false">IF(AND(B374&lt;&gt;"",C374&lt;&gt;""),"N/T","")</f>
        <v/>
      </c>
      <c r="E374" s="73" t="str">
        <f aca="false">IF(D374&lt;&gt;"",IF(AND(B374&lt;&gt;"",C374&lt;&gt;""),"","ERR"),"")</f>
        <v/>
      </c>
      <c r="F374" s="16"/>
      <c r="G374" s="16"/>
      <c r="H374" s="16"/>
      <c r="I374" s="16"/>
      <c r="J374" s="16"/>
      <c r="K374" s="16"/>
      <c r="L374" s="16"/>
      <c r="M374" s="0"/>
      <c r="N374" s="0"/>
      <c r="O374" s="0"/>
      <c r="P374" s="0"/>
      <c r="Q374" s="16"/>
      <c r="R374" s="16"/>
      <c r="S374" s="16"/>
      <c r="T374" s="16"/>
      <c r="U374" s="16"/>
      <c r="V374" s="16"/>
      <c r="W374" s="16"/>
      <c r="X374" s="16"/>
      <c r="Y374" s="16"/>
    </row>
    <row r="375" customFormat="false" ht="12" hidden="false" customHeight="true" outlineLevel="0" collapsed="false">
      <c r="B375" s="98" t="str">
        <f aca="false">IF( ISBLANK('03.Muestra'!$C22),"",'03.Muestra'!$C22)</f>
        <v/>
      </c>
      <c r="C375" s="98" t="str">
        <f aca="false">IF( ISBLANK('03.Muestra'!$E22),"",'03.Muestra'!$E22)</f>
        <v/>
      </c>
      <c r="D375" s="99" t="str">
        <f aca="false">IF(AND(B375&lt;&gt;"",C375&lt;&gt;""),"N/T","")</f>
        <v/>
      </c>
      <c r="E375" s="73" t="str">
        <f aca="false">IF(D375&lt;&gt;"",IF(AND(B375&lt;&gt;"",C375&lt;&gt;""),"","ERR"),"")</f>
        <v/>
      </c>
      <c r="F375" s="16"/>
      <c r="G375" s="16"/>
      <c r="H375" s="16"/>
      <c r="I375" s="16"/>
      <c r="J375" s="16"/>
      <c r="K375" s="16"/>
      <c r="L375" s="16"/>
      <c r="M375" s="0"/>
      <c r="N375" s="0"/>
      <c r="O375" s="0"/>
      <c r="P375" s="0"/>
      <c r="Q375" s="16"/>
      <c r="R375" s="16"/>
      <c r="S375" s="16"/>
      <c r="T375" s="16"/>
      <c r="U375" s="16"/>
      <c r="V375" s="16"/>
      <c r="W375" s="16"/>
      <c r="X375" s="16"/>
      <c r="Y375" s="16"/>
    </row>
    <row r="376" customFormat="false" ht="12" hidden="false" customHeight="true" outlineLevel="0" collapsed="false">
      <c r="B376" s="98" t="str">
        <f aca="false">IF( ISBLANK('03.Muestra'!$C23),"",'03.Muestra'!$C23)</f>
        <v/>
      </c>
      <c r="C376" s="98" t="str">
        <f aca="false">IF( ISBLANK('03.Muestra'!$E23),"",'03.Muestra'!$E23)</f>
        <v/>
      </c>
      <c r="D376" s="99" t="str">
        <f aca="false">IF(AND(B376&lt;&gt;"",C376&lt;&gt;""),"N/T","")</f>
        <v/>
      </c>
      <c r="E376" s="73" t="str">
        <f aca="false">IF(D376&lt;&gt;"",IF(AND(B376&lt;&gt;"",C376&lt;&gt;""),"","ERR"),"")</f>
        <v/>
      </c>
      <c r="F376" s="16"/>
      <c r="G376" s="16"/>
      <c r="H376" s="16"/>
      <c r="I376" s="16"/>
      <c r="J376" s="16"/>
      <c r="K376" s="16"/>
      <c r="L376" s="16"/>
      <c r="M376" s="0"/>
      <c r="N376" s="0"/>
      <c r="O376" s="0"/>
      <c r="P376" s="0"/>
      <c r="Q376" s="16"/>
      <c r="R376" s="16"/>
      <c r="S376" s="16"/>
      <c r="T376" s="16"/>
      <c r="U376" s="16"/>
      <c r="V376" s="16"/>
      <c r="W376" s="16"/>
      <c r="X376" s="16"/>
      <c r="Y376" s="16"/>
    </row>
    <row r="377" customFormat="false" ht="12" hidden="false" customHeight="true" outlineLevel="0" collapsed="false">
      <c r="B377" s="98" t="str">
        <f aca="false">IF( ISBLANK('03.Muestra'!$C24),"",'03.Muestra'!$C24)</f>
        <v/>
      </c>
      <c r="C377" s="98" t="str">
        <f aca="false">IF( ISBLANK('03.Muestra'!$E24),"",'03.Muestra'!$E24)</f>
        <v/>
      </c>
      <c r="D377" s="99" t="str">
        <f aca="false">IF(AND(B377&lt;&gt;"",C377&lt;&gt;""),"N/T","")</f>
        <v/>
      </c>
      <c r="E377" s="73" t="str">
        <f aca="false">IF(D377&lt;&gt;"",IF(AND(B377&lt;&gt;"",C377&lt;&gt;""),"","ERR"),"")</f>
        <v/>
      </c>
      <c r="F377" s="16"/>
      <c r="G377" s="16"/>
      <c r="H377" s="16"/>
      <c r="I377" s="16"/>
      <c r="J377" s="16"/>
      <c r="K377" s="16"/>
      <c r="L377" s="16"/>
      <c r="M377" s="0"/>
      <c r="N377" s="0"/>
      <c r="O377" s="0"/>
      <c r="P377" s="0"/>
      <c r="Q377" s="16"/>
      <c r="R377" s="16"/>
      <c r="S377" s="16"/>
      <c r="T377" s="16"/>
      <c r="U377" s="16"/>
      <c r="V377" s="16"/>
      <c r="W377" s="16"/>
      <c r="X377" s="16"/>
      <c r="Y377" s="16"/>
    </row>
    <row r="378" customFormat="false" ht="12" hidden="false" customHeight="true" outlineLevel="0" collapsed="false">
      <c r="B378" s="98" t="str">
        <f aca="false">IF( ISBLANK('03.Muestra'!$C25),"",'03.Muestra'!$C25)</f>
        <v/>
      </c>
      <c r="C378" s="98" t="str">
        <f aca="false">IF( ISBLANK('03.Muestra'!$E25),"",'03.Muestra'!$E25)</f>
        <v/>
      </c>
      <c r="D378" s="99" t="str">
        <f aca="false">IF(AND(B378&lt;&gt;"",C378&lt;&gt;""),"N/T","")</f>
        <v/>
      </c>
      <c r="E378" s="73" t="str">
        <f aca="false">IF(D378&lt;&gt;"",IF(AND(B378&lt;&gt;"",C378&lt;&gt;""),"","ERR"),"")</f>
        <v/>
      </c>
      <c r="F378" s="16"/>
      <c r="G378" s="16"/>
      <c r="H378" s="16"/>
      <c r="I378" s="16"/>
      <c r="J378" s="16"/>
      <c r="K378" s="16"/>
      <c r="L378" s="16"/>
      <c r="M378" s="0"/>
      <c r="N378" s="0"/>
      <c r="O378" s="0"/>
      <c r="P378" s="0"/>
      <c r="Q378" s="16"/>
      <c r="R378" s="16"/>
      <c r="S378" s="16"/>
      <c r="T378" s="16"/>
      <c r="U378" s="16"/>
      <c r="V378" s="16"/>
      <c r="W378" s="16"/>
      <c r="X378" s="16"/>
      <c r="Y378" s="16"/>
    </row>
    <row r="379" customFormat="false" ht="12" hidden="false" customHeight="true" outlineLevel="0" collapsed="false">
      <c r="B379" s="98" t="str">
        <f aca="false">IF( ISBLANK('03.Muestra'!$C26),"",'03.Muestra'!$C26)</f>
        <v/>
      </c>
      <c r="C379" s="98" t="str">
        <f aca="false">IF( ISBLANK('03.Muestra'!$E26),"",'03.Muestra'!$E26)</f>
        <v/>
      </c>
      <c r="D379" s="99" t="str">
        <f aca="false">IF(AND(B379&lt;&gt;"",C379&lt;&gt;""),"N/T","")</f>
        <v/>
      </c>
      <c r="E379" s="73" t="str">
        <f aca="false">IF(D379&lt;&gt;"",IF(AND(B379&lt;&gt;"",C379&lt;&gt;""),"","ERR"),"")</f>
        <v/>
      </c>
      <c r="F379" s="16"/>
      <c r="G379" s="16"/>
      <c r="H379" s="16"/>
      <c r="I379" s="16"/>
      <c r="J379" s="16"/>
      <c r="K379" s="16"/>
      <c r="L379" s="16"/>
      <c r="M379" s="0"/>
      <c r="N379" s="0"/>
      <c r="O379" s="0"/>
      <c r="P379" s="0"/>
      <c r="Q379" s="16"/>
      <c r="R379" s="16"/>
      <c r="S379" s="16"/>
      <c r="T379" s="16"/>
      <c r="U379" s="16"/>
      <c r="V379" s="16"/>
      <c r="W379" s="16"/>
      <c r="X379" s="16"/>
      <c r="Y379" s="16"/>
    </row>
    <row r="380" customFormat="false" ht="12" hidden="false" customHeight="true" outlineLevel="0" collapsed="false">
      <c r="B380" s="98" t="str">
        <f aca="false">IF( ISBLANK('03.Muestra'!$C27),"",'03.Muestra'!$C27)</f>
        <v/>
      </c>
      <c r="C380" s="98" t="str">
        <f aca="false">IF( ISBLANK('03.Muestra'!$E27),"",'03.Muestra'!$E27)</f>
        <v/>
      </c>
      <c r="D380" s="99" t="str">
        <f aca="false">IF(AND(B380&lt;&gt;"",C380&lt;&gt;""),"N/T","")</f>
        <v/>
      </c>
      <c r="E380" s="73" t="str">
        <f aca="false">IF(D380&lt;&gt;"",IF(AND(B380&lt;&gt;"",C380&lt;&gt;""),"","ERR"),"")</f>
        <v/>
      </c>
      <c r="F380" s="16"/>
      <c r="G380" s="16"/>
      <c r="H380" s="16"/>
      <c r="I380" s="16"/>
      <c r="J380" s="16"/>
      <c r="K380" s="16"/>
      <c r="L380" s="16"/>
      <c r="M380" s="0"/>
      <c r="N380" s="0"/>
      <c r="O380" s="0"/>
      <c r="P380" s="0"/>
      <c r="Q380" s="16"/>
      <c r="R380" s="16"/>
      <c r="S380" s="16"/>
      <c r="T380" s="16"/>
      <c r="U380" s="16"/>
      <c r="V380" s="16"/>
      <c r="W380" s="16"/>
      <c r="X380" s="16"/>
      <c r="Y380" s="16"/>
    </row>
    <row r="381" customFormat="false" ht="12" hidden="false" customHeight="true" outlineLevel="0" collapsed="false">
      <c r="B381" s="98" t="str">
        <f aca="false">IF( ISBLANK('03.Muestra'!$C28),"",'03.Muestra'!$C28)</f>
        <v/>
      </c>
      <c r="C381" s="98" t="str">
        <f aca="false">IF( ISBLANK('03.Muestra'!$E28),"",'03.Muestra'!$E28)</f>
        <v/>
      </c>
      <c r="D381" s="99" t="str">
        <f aca="false">IF(AND(B381&lt;&gt;"",C381&lt;&gt;""),"N/T","")</f>
        <v/>
      </c>
      <c r="E381" s="73" t="str">
        <f aca="false">IF(D381&lt;&gt;"",IF(AND(B381&lt;&gt;"",C381&lt;&gt;""),"","ERR"),"")</f>
        <v/>
      </c>
      <c r="F381" s="16"/>
      <c r="G381" s="16"/>
      <c r="H381" s="16"/>
      <c r="I381" s="16"/>
      <c r="J381" s="16"/>
      <c r="K381" s="16"/>
      <c r="L381" s="16"/>
      <c r="M381" s="0"/>
      <c r="N381" s="0"/>
      <c r="O381" s="0"/>
      <c r="P381" s="0"/>
      <c r="Q381" s="16"/>
      <c r="R381" s="16"/>
      <c r="S381" s="16"/>
      <c r="T381" s="16"/>
      <c r="U381" s="16"/>
      <c r="V381" s="16"/>
      <c r="W381" s="16"/>
      <c r="X381" s="16"/>
      <c r="Y381" s="16"/>
    </row>
    <row r="382" customFormat="false" ht="12" hidden="false" customHeight="true" outlineLevel="0" collapsed="false">
      <c r="B382" s="98" t="str">
        <f aca="false">IF( ISBLANK('03.Muestra'!$C29),"",'03.Muestra'!$C29)</f>
        <v/>
      </c>
      <c r="C382" s="98" t="str">
        <f aca="false">IF( ISBLANK('03.Muestra'!$E29),"",'03.Muestra'!$E29)</f>
        <v/>
      </c>
      <c r="D382" s="99" t="str">
        <f aca="false">IF(AND(B382&lt;&gt;"",C382&lt;&gt;""),"N/T","")</f>
        <v/>
      </c>
      <c r="E382" s="73" t="str">
        <f aca="false">IF(D382&lt;&gt;"",IF(AND(B382&lt;&gt;"",C382&lt;&gt;""),"","ERR"),"")</f>
        <v/>
      </c>
      <c r="F382" s="16"/>
      <c r="G382" s="16"/>
      <c r="H382" s="16"/>
      <c r="I382" s="16"/>
      <c r="J382" s="16"/>
      <c r="K382" s="16"/>
      <c r="L382" s="16"/>
      <c r="M382" s="0"/>
      <c r="N382" s="0"/>
      <c r="O382" s="0"/>
      <c r="P382" s="0"/>
      <c r="Q382" s="16"/>
      <c r="R382" s="16"/>
      <c r="S382" s="16"/>
      <c r="T382" s="16"/>
      <c r="U382" s="16"/>
      <c r="V382" s="16"/>
      <c r="W382" s="16"/>
      <c r="X382" s="16"/>
      <c r="Y382" s="16"/>
    </row>
    <row r="383" customFormat="false" ht="12" hidden="false" customHeight="true" outlineLevel="0" collapsed="false">
      <c r="B383" s="98" t="str">
        <f aca="false">IF( ISBLANK('03.Muestra'!$C30),"",'03.Muestra'!$C30)</f>
        <v/>
      </c>
      <c r="C383" s="98" t="str">
        <f aca="false">IF( ISBLANK('03.Muestra'!$E30),"",'03.Muestra'!$E30)</f>
        <v/>
      </c>
      <c r="D383" s="99" t="str">
        <f aca="false">IF(AND(B383&lt;&gt;"",C383&lt;&gt;""),"N/T","")</f>
        <v/>
      </c>
      <c r="E383" s="73" t="str">
        <f aca="false">IF(D383&lt;&gt;"",IF(AND(B383&lt;&gt;"",C383&lt;&gt;""),"","ERR"),"")</f>
        <v/>
      </c>
      <c r="F383" s="16"/>
      <c r="G383" s="16"/>
      <c r="H383" s="16"/>
      <c r="I383" s="16"/>
      <c r="J383" s="16"/>
      <c r="K383" s="16"/>
      <c r="L383" s="16"/>
      <c r="M383" s="0"/>
      <c r="N383" s="0"/>
      <c r="O383" s="0"/>
      <c r="P383" s="0"/>
      <c r="Q383" s="16"/>
      <c r="R383" s="16"/>
      <c r="S383" s="16"/>
      <c r="T383" s="16"/>
      <c r="U383" s="16"/>
      <c r="V383" s="16"/>
      <c r="W383" s="16"/>
      <c r="X383" s="16"/>
      <c r="Y383" s="16"/>
    </row>
    <row r="384" customFormat="false" ht="12" hidden="false" customHeight="true" outlineLevel="0" collapsed="false">
      <c r="B384" s="98" t="str">
        <f aca="false">IF( ISBLANK('03.Muestra'!$C31),"",'03.Muestra'!$C31)</f>
        <v/>
      </c>
      <c r="C384" s="98" t="str">
        <f aca="false">IF( ISBLANK('03.Muestra'!$E31),"",'03.Muestra'!$E31)</f>
        <v/>
      </c>
      <c r="D384" s="99" t="str">
        <f aca="false">IF(AND(B384&lt;&gt;"",C384&lt;&gt;""),"N/T","")</f>
        <v/>
      </c>
      <c r="E384" s="73" t="str">
        <f aca="false">IF(D384&lt;&gt;"",IF(AND(B384&lt;&gt;"",C384&lt;&gt;""),"","ERR"),"")</f>
        <v/>
      </c>
      <c r="F384" s="16"/>
      <c r="G384" s="16"/>
      <c r="H384" s="16"/>
      <c r="I384" s="16"/>
      <c r="J384" s="16"/>
      <c r="K384" s="16"/>
      <c r="L384" s="16"/>
      <c r="M384" s="16"/>
      <c r="N384" s="16"/>
      <c r="O384" s="16"/>
      <c r="P384" s="16"/>
      <c r="Q384" s="16"/>
      <c r="R384" s="16"/>
      <c r="S384" s="16"/>
      <c r="T384" s="16"/>
      <c r="U384" s="16"/>
      <c r="V384" s="16"/>
      <c r="W384" s="16"/>
      <c r="X384" s="16"/>
      <c r="Y384" s="16"/>
    </row>
    <row r="385" customFormat="false" ht="12" hidden="false" customHeight="true" outlineLevel="0" collapsed="false">
      <c r="B385" s="98" t="str">
        <f aca="false">IF( ISBLANK('03.Muestra'!$C32),"",'03.Muestra'!$C32)</f>
        <v/>
      </c>
      <c r="C385" s="98" t="str">
        <f aca="false">IF( ISBLANK('03.Muestra'!$E32),"",'03.Muestra'!$E32)</f>
        <v/>
      </c>
      <c r="D385" s="99" t="str">
        <f aca="false">IF(AND(B385&lt;&gt;"",C385&lt;&gt;""),"N/T","")</f>
        <v/>
      </c>
      <c r="E385" s="73" t="str">
        <f aca="false">IF(D385&lt;&gt;"",IF(AND(B385&lt;&gt;"",C385&lt;&gt;""),"","ERR"),"")</f>
        <v/>
      </c>
      <c r="F385" s="16"/>
      <c r="G385" s="16"/>
      <c r="H385" s="16"/>
      <c r="I385" s="16"/>
      <c r="J385" s="16"/>
      <c r="K385" s="16"/>
      <c r="L385" s="16"/>
      <c r="M385" s="16"/>
      <c r="N385" s="16"/>
      <c r="O385" s="16"/>
      <c r="P385" s="16"/>
      <c r="Q385" s="16"/>
      <c r="R385" s="16"/>
      <c r="S385" s="16"/>
      <c r="T385" s="16"/>
      <c r="U385" s="16"/>
      <c r="V385" s="16"/>
      <c r="W385" s="16"/>
      <c r="X385" s="16"/>
      <c r="Y385" s="16"/>
    </row>
    <row r="386" customFormat="false" ht="12" hidden="false" customHeight="true" outlineLevel="0" collapsed="false">
      <c r="B386" s="98" t="str">
        <f aca="false">IF( ISBLANK('03.Muestra'!$C33),"",'03.Muestra'!$C33)</f>
        <v/>
      </c>
      <c r="C386" s="98" t="str">
        <f aca="false">IF( ISBLANK('03.Muestra'!$E33),"",'03.Muestra'!$E33)</f>
        <v/>
      </c>
      <c r="D386" s="99" t="str">
        <f aca="false">IF(AND(B386&lt;&gt;"",C386&lt;&gt;""),"N/T","")</f>
        <v/>
      </c>
      <c r="E386" s="73" t="str">
        <f aca="false">IF(D386&lt;&gt;"",IF(AND(B386&lt;&gt;"",C386&lt;&gt;""),"","ERR"),"")</f>
        <v/>
      </c>
      <c r="F386" s="16"/>
      <c r="G386" s="16"/>
      <c r="H386" s="16"/>
      <c r="I386" s="16"/>
      <c r="J386" s="16"/>
      <c r="K386" s="16"/>
      <c r="L386" s="16"/>
      <c r="M386" s="16"/>
      <c r="N386" s="16"/>
      <c r="O386" s="16"/>
      <c r="P386" s="16"/>
      <c r="Q386" s="16"/>
      <c r="R386" s="16"/>
      <c r="S386" s="16"/>
      <c r="T386" s="16"/>
      <c r="U386" s="16"/>
      <c r="V386" s="16"/>
      <c r="W386" s="16"/>
      <c r="X386" s="16"/>
      <c r="Y386" s="16"/>
    </row>
    <row r="387" customFormat="false" ht="12" hidden="false" customHeight="true" outlineLevel="0" collapsed="false">
      <c r="B387" s="98" t="str">
        <f aca="false">IF( ISBLANK('03.Muestra'!$C34),"",'03.Muestra'!$C34)</f>
        <v/>
      </c>
      <c r="C387" s="98" t="str">
        <f aca="false">IF( ISBLANK('03.Muestra'!$E34),"",'03.Muestra'!$E34)</f>
        <v/>
      </c>
      <c r="D387" s="99" t="str">
        <f aca="false">IF(AND(B387&lt;&gt;"",C387&lt;&gt;""),"N/T","")</f>
        <v/>
      </c>
      <c r="E387" s="73" t="str">
        <f aca="false">IF(D387&lt;&gt;"",IF(AND(B387&lt;&gt;"",C387&lt;&gt;""),"","ERR"),"")</f>
        <v/>
      </c>
      <c r="F387" s="16"/>
      <c r="G387" s="16"/>
      <c r="H387" s="16"/>
      <c r="I387" s="16"/>
      <c r="J387" s="16"/>
      <c r="K387" s="16"/>
      <c r="L387" s="16"/>
      <c r="M387" s="16"/>
      <c r="N387" s="16"/>
      <c r="O387" s="16"/>
      <c r="P387" s="16"/>
      <c r="Q387" s="16"/>
      <c r="R387" s="16"/>
      <c r="S387" s="16"/>
      <c r="T387" s="16"/>
      <c r="U387" s="16"/>
      <c r="V387" s="16"/>
      <c r="W387" s="16"/>
      <c r="X387" s="16"/>
      <c r="Y387" s="16"/>
    </row>
    <row r="388" customFormat="false" ht="12" hidden="false" customHeight="true" outlineLevel="0" collapsed="false">
      <c r="B388" s="98" t="str">
        <f aca="false">IF( ISBLANK('03.Muestra'!$C35),"",'03.Muestra'!$C35)</f>
        <v/>
      </c>
      <c r="C388" s="98" t="str">
        <f aca="false">IF( ISBLANK('03.Muestra'!$E35),"",'03.Muestra'!$E35)</f>
        <v/>
      </c>
      <c r="D388" s="99" t="str">
        <f aca="false">IF(AND(B388&lt;&gt;"",C388&lt;&gt;""),"N/T","")</f>
        <v/>
      </c>
      <c r="E388" s="73" t="str">
        <f aca="false">IF(D388&lt;&gt;"",IF(AND(B388&lt;&gt;"",C388&lt;&gt;""),"","ERR"),"")</f>
        <v/>
      </c>
      <c r="F388" s="0"/>
      <c r="G388" s="16"/>
      <c r="H388" s="16"/>
      <c r="I388" s="16"/>
      <c r="J388" s="16"/>
      <c r="K388" s="16"/>
      <c r="L388" s="16"/>
      <c r="M388" s="16"/>
      <c r="N388" s="16"/>
      <c r="O388" s="16"/>
      <c r="P388" s="16"/>
      <c r="Q388" s="16"/>
      <c r="R388" s="16"/>
      <c r="S388" s="16"/>
      <c r="T388" s="16"/>
      <c r="U388" s="16"/>
      <c r="V388" s="16"/>
      <c r="W388" s="16"/>
      <c r="X388" s="16"/>
      <c r="Y388" s="16"/>
    </row>
    <row r="389" customFormat="false" ht="12" hidden="false" customHeight="true" outlineLevel="0" collapsed="false">
      <c r="B389" s="98" t="str">
        <f aca="false">IF( ISBLANK('03.Muestra'!$C36),"",'03.Muestra'!$C36)</f>
        <v/>
      </c>
      <c r="C389" s="98" t="str">
        <f aca="false">IF( ISBLANK('03.Muestra'!$E36),"",'03.Muestra'!$E36)</f>
        <v/>
      </c>
      <c r="D389" s="99" t="str">
        <f aca="false">IF(AND(B389&lt;&gt;"",C389&lt;&gt;""),"N/T","")</f>
        <v/>
      </c>
      <c r="E389" s="73" t="str">
        <f aca="false">IF(D389&lt;&gt;"",IF(AND(B389&lt;&gt;"",C389&lt;&gt;""),"","ERR"),"")</f>
        <v/>
      </c>
      <c r="F389" s="111"/>
      <c r="G389" s="16"/>
      <c r="H389" s="16"/>
      <c r="I389" s="16"/>
      <c r="J389" s="16"/>
      <c r="K389" s="16"/>
      <c r="L389" s="16"/>
      <c r="M389" s="16"/>
      <c r="N389" s="16"/>
      <c r="O389" s="16"/>
      <c r="P389" s="16"/>
      <c r="Q389" s="16"/>
      <c r="R389" s="16"/>
      <c r="S389" s="16"/>
      <c r="T389" s="16"/>
      <c r="U389" s="16"/>
      <c r="V389" s="16"/>
      <c r="W389" s="16"/>
      <c r="X389" s="16"/>
      <c r="Y389" s="16"/>
    </row>
    <row r="390" customFormat="false" ht="12" hidden="false" customHeight="true" outlineLevel="0" collapsed="false">
      <c r="B390" s="98" t="str">
        <f aca="false">IF( ISBLANK('03.Muestra'!$C37),"",'03.Muestra'!$C37)</f>
        <v/>
      </c>
      <c r="C390" s="98" t="str">
        <f aca="false">IF( ISBLANK('03.Muestra'!$E37),"",'03.Muestra'!$E37)</f>
        <v/>
      </c>
      <c r="D390" s="99" t="str">
        <f aca="false">IF(AND(B390&lt;&gt;"",C390&lt;&gt;""),"N/T","")</f>
        <v/>
      </c>
      <c r="E390" s="73" t="str">
        <f aca="false">IF(D390&lt;&gt;"",IF(AND(B390&lt;&gt;"",C390&lt;&gt;""),"","ERR"),"")</f>
        <v/>
      </c>
      <c r="F390" s="111"/>
      <c r="G390" s="16"/>
      <c r="H390" s="16"/>
      <c r="I390" s="16"/>
      <c r="J390" s="16"/>
      <c r="K390" s="16"/>
      <c r="L390" s="16"/>
      <c r="M390" s="16"/>
      <c r="N390" s="16"/>
      <c r="O390" s="16"/>
      <c r="P390" s="16"/>
      <c r="Q390" s="16"/>
      <c r="R390" s="16"/>
      <c r="S390" s="16"/>
      <c r="T390" s="16"/>
      <c r="U390" s="16"/>
      <c r="V390" s="16"/>
      <c r="W390" s="16"/>
      <c r="X390" s="16"/>
      <c r="Y390" s="16"/>
    </row>
    <row r="391" customFormat="false" ht="12" hidden="false" customHeight="true" outlineLevel="0" collapsed="false">
      <c r="B391" s="98" t="str">
        <f aca="false">IF( ISBLANK('03.Muestra'!$C38),"",'03.Muestra'!$C38)</f>
        <v/>
      </c>
      <c r="C391" s="98" t="str">
        <f aca="false">IF( ISBLANK('03.Muestra'!$E38),"",'03.Muestra'!$E38)</f>
        <v/>
      </c>
      <c r="D391" s="99" t="str">
        <f aca="false">IF(AND(B391&lt;&gt;"",C391&lt;&gt;""),"N/T","")</f>
        <v/>
      </c>
      <c r="E391" s="73" t="str">
        <f aca="false">IF(D391&lt;&gt;"",IF(AND(B391&lt;&gt;"",C391&lt;&gt;""),"","ERR"),"")</f>
        <v/>
      </c>
      <c r="F391" s="111"/>
      <c r="G391" s="16"/>
      <c r="H391" s="16"/>
      <c r="I391" s="16"/>
      <c r="J391" s="16"/>
      <c r="K391" s="16"/>
      <c r="L391" s="16"/>
      <c r="M391" s="16"/>
      <c r="N391" s="16"/>
      <c r="O391" s="16"/>
      <c r="P391" s="16"/>
      <c r="Q391" s="16"/>
      <c r="R391" s="16"/>
      <c r="S391" s="16"/>
      <c r="T391" s="16"/>
      <c r="U391" s="16"/>
      <c r="V391" s="16"/>
      <c r="W391" s="16"/>
      <c r="X391" s="16"/>
      <c r="Y391" s="16"/>
    </row>
    <row r="392" customFormat="false" ht="12" hidden="false" customHeight="true" outlineLevel="0" collapsed="false">
      <c r="B392" s="98" t="str">
        <f aca="false">IF( ISBLANK('03.Muestra'!$C39),"",'03.Muestra'!$C39)</f>
        <v/>
      </c>
      <c r="C392" s="98" t="str">
        <f aca="false">IF( ISBLANK('03.Muestra'!$E39),"",'03.Muestra'!$E39)</f>
        <v/>
      </c>
      <c r="D392" s="99" t="str">
        <f aca="false">IF(AND(B392&lt;&gt;"",C392&lt;&gt;""),"N/T","")</f>
        <v/>
      </c>
      <c r="E392" s="73" t="str">
        <f aca="false">IF(D392&lt;&gt;"",IF(AND(B392&lt;&gt;"",C392&lt;&gt;""),"","ERR"),"")</f>
        <v/>
      </c>
      <c r="F392" s="111"/>
      <c r="G392" s="16"/>
      <c r="H392" s="16"/>
      <c r="I392" s="16"/>
      <c r="J392" s="16"/>
      <c r="K392" s="16"/>
      <c r="L392" s="16"/>
      <c r="M392" s="16"/>
      <c r="N392" s="16"/>
      <c r="O392" s="16"/>
      <c r="P392" s="16"/>
      <c r="Q392" s="16"/>
      <c r="R392" s="16"/>
      <c r="S392" s="16"/>
      <c r="T392" s="16"/>
      <c r="U392" s="16"/>
      <c r="V392" s="16"/>
      <c r="W392" s="16"/>
      <c r="X392" s="16"/>
      <c r="Y392" s="16"/>
    </row>
    <row r="393" customFormat="false" ht="12" hidden="false" customHeight="true" outlineLevel="0" collapsed="false">
      <c r="B393" s="98" t="str">
        <f aca="false">IF( ISBLANK('03.Muestra'!$C40),"",'03.Muestra'!$C40)</f>
        <v/>
      </c>
      <c r="C393" s="98" t="str">
        <f aca="false">IF( ISBLANK('03.Muestra'!$E40),"",'03.Muestra'!$E40)</f>
        <v/>
      </c>
      <c r="D393" s="99" t="str">
        <f aca="false">IF(AND(B393&lt;&gt;"",C393&lt;&gt;""),"N/T","")</f>
        <v/>
      </c>
      <c r="E393" s="73" t="str">
        <f aca="false">IF(D393&lt;&gt;"",IF(AND(B393&lt;&gt;"",C393&lt;&gt;""),"","ERR"),"")</f>
        <v/>
      </c>
      <c r="F393" s="111"/>
      <c r="G393" s="16"/>
      <c r="H393" s="16"/>
      <c r="I393" s="16"/>
      <c r="J393" s="16"/>
      <c r="K393" s="16"/>
      <c r="L393" s="16"/>
      <c r="M393" s="16"/>
      <c r="N393" s="16"/>
      <c r="O393" s="16"/>
      <c r="P393" s="16"/>
      <c r="Q393" s="16"/>
      <c r="R393" s="16"/>
      <c r="S393" s="16"/>
      <c r="T393" s="16"/>
      <c r="U393" s="16"/>
      <c r="V393" s="16"/>
      <c r="W393" s="16"/>
      <c r="X393" s="16"/>
      <c r="Y393" s="16"/>
    </row>
    <row r="394" customFormat="false" ht="12" hidden="false" customHeight="true" outlineLevel="0" collapsed="false">
      <c r="B394" s="98" t="str">
        <f aca="false">IF( ISBLANK('03.Muestra'!$C41),"",'03.Muestra'!$C41)</f>
        <v/>
      </c>
      <c r="C394" s="98" t="str">
        <f aca="false">IF( ISBLANK('03.Muestra'!$E41),"",'03.Muestra'!$E41)</f>
        <v/>
      </c>
      <c r="D394" s="99" t="str">
        <f aca="false">IF(AND(B394&lt;&gt;"",C394&lt;&gt;""),"N/T","")</f>
        <v/>
      </c>
      <c r="E394" s="73" t="str">
        <f aca="false">IF(D394&lt;&gt;"",IF(AND(B394&lt;&gt;"",C394&lt;&gt;""),"","ERR"),"")</f>
        <v/>
      </c>
      <c r="F394" s="111"/>
      <c r="G394" s="16"/>
      <c r="H394" s="16"/>
      <c r="I394" s="16"/>
      <c r="J394" s="16"/>
      <c r="K394" s="16"/>
      <c r="L394" s="16"/>
      <c r="M394" s="16"/>
      <c r="N394" s="16"/>
      <c r="O394" s="16"/>
      <c r="P394" s="16"/>
      <c r="Q394" s="16"/>
      <c r="R394" s="16"/>
      <c r="S394" s="16"/>
      <c r="T394" s="16"/>
      <c r="U394" s="16"/>
      <c r="V394" s="16"/>
      <c r="W394" s="16"/>
      <c r="X394" s="16"/>
      <c r="Y394" s="16"/>
    </row>
    <row r="395" customFormat="false" ht="12" hidden="false" customHeight="true" outlineLevel="0" collapsed="false">
      <c r="B395" s="98" t="str">
        <f aca="false">IF( ISBLANK('03.Muestra'!$C42),"",'03.Muestra'!$C42)</f>
        <v/>
      </c>
      <c r="C395" s="98" t="str">
        <f aca="false">IF( ISBLANK('03.Muestra'!$E42),"",'03.Muestra'!$E42)</f>
        <v/>
      </c>
      <c r="D395" s="99" t="str">
        <f aca="false">IF(AND(B395&lt;&gt;"",C395&lt;&gt;""),"N/T","")</f>
        <v/>
      </c>
      <c r="E395" s="73" t="str">
        <f aca="false">IF(D395&lt;&gt;"",IF(AND(B395&lt;&gt;"",C395&lt;&gt;""),"","ERR"),"")</f>
        <v/>
      </c>
      <c r="F395" s="16"/>
      <c r="G395" s="16"/>
      <c r="H395" s="16"/>
      <c r="I395" s="16"/>
      <c r="J395" s="16"/>
      <c r="K395" s="16"/>
      <c r="L395" s="16"/>
      <c r="M395" s="16"/>
      <c r="N395" s="16"/>
      <c r="O395" s="16"/>
      <c r="P395" s="16"/>
      <c r="Q395" s="16"/>
      <c r="R395" s="16"/>
      <c r="S395" s="16"/>
      <c r="T395" s="16"/>
      <c r="U395" s="16"/>
      <c r="V395" s="16"/>
      <c r="W395" s="16"/>
      <c r="X395" s="16"/>
      <c r="Y395" s="16"/>
    </row>
    <row r="1048430" customFormat="false" ht="12.75" hidden="false" customHeight="true" outlineLevel="0" collapsed="false"/>
    <row r="1048431" customFormat="false" ht="12.75" hidden="false" customHeight="true" outlineLevel="0" collapsed="false"/>
    <row r="1048432" customFormat="false" ht="12.75" hidden="false" customHeight="true" outlineLevel="0" collapsed="false"/>
    <row r="1048433" customFormat="false" ht="12.75" hidden="false" customHeight="true" outlineLevel="0" collapsed="false"/>
    <row r="1048434" customFormat="false" ht="12.75" hidden="false" customHeight="true" outlineLevel="0" collapsed="false"/>
    <row r="1048435" customFormat="false" ht="12.75" hidden="false" customHeight="true" outlineLevel="0" collapsed="false"/>
    <row r="1048436" customFormat="false" ht="12.75" hidden="false" customHeight="true" outlineLevel="0" collapsed="false"/>
    <row r="1048437" customFormat="false" ht="12.75" hidden="false" customHeight="true" outlineLevel="0" collapsed="false"/>
    <row r="1048438" customFormat="false" ht="12.75" hidden="false" customHeight="true" outlineLevel="0" collapsed="false"/>
    <row r="1048439" customFormat="false" ht="12.75" hidden="false" customHeight="true" outlineLevel="0" collapsed="false"/>
    <row r="1048440" customFormat="false" ht="12.75" hidden="false" customHeight="true" outlineLevel="0" collapsed="false"/>
    <row r="1048441" customFormat="false" ht="12.75" hidden="false" customHeight="true" outlineLevel="0" collapsed="false"/>
    <row r="1048442" customFormat="false" ht="12.75" hidden="false" customHeight="true" outlineLevel="0" collapsed="false"/>
    <row r="1048443" customFormat="false" ht="12.75" hidden="false" customHeight="true" outlineLevel="0" collapsed="false"/>
    <row r="1048444" customFormat="false" ht="12.75" hidden="false" customHeight="true" outlineLevel="0" collapsed="false"/>
    <row r="1048445" customFormat="false" ht="12.75" hidden="false" customHeight="true" outlineLevel="0" collapsed="false"/>
    <row r="1048446" customFormat="false" ht="12.75" hidden="false" customHeight="true" outlineLevel="0" collapsed="false"/>
    <row r="1048447" customFormat="false" ht="12.75" hidden="false" customHeight="true" outlineLevel="0" collapsed="false"/>
    <row r="1048448" customFormat="false" ht="12.75" hidden="false" customHeight="true" outlineLevel="0" collapsed="false"/>
    <row r="1048449" customFormat="false" ht="12.75" hidden="false" customHeight="true" outlineLevel="0" collapsed="false"/>
    <row r="1048450" customFormat="false" ht="12.75" hidden="false" customHeight="true" outlineLevel="0" collapsed="false"/>
    <row r="1048451" customFormat="false" ht="12.75" hidden="false" customHeight="true" outlineLevel="0" collapsed="false"/>
    <row r="1048452" customFormat="false" ht="12.75" hidden="false" customHeight="true" outlineLevel="0" collapsed="false"/>
    <row r="1048453" customFormat="false" ht="12.75" hidden="false" customHeight="true" outlineLevel="0" collapsed="false"/>
    <row r="1048454" customFormat="false" ht="12.75" hidden="false" customHeight="true" outlineLevel="0" collapsed="false"/>
    <row r="1048455" customFormat="false" ht="12.75" hidden="false" customHeight="true" outlineLevel="0" collapsed="false"/>
    <row r="1048456" customFormat="false" ht="12.75" hidden="false" customHeight="true" outlineLevel="0" collapsed="false"/>
    <row r="1048457" customFormat="false" ht="12.75" hidden="false" customHeight="true" outlineLevel="0" collapsed="false"/>
    <row r="1048458" customFormat="false" ht="12.75" hidden="false" customHeight="true" outlineLevel="0" collapsed="false"/>
    <row r="1048459" customFormat="false" ht="12.75" hidden="false" customHeight="true" outlineLevel="0" collapsed="false"/>
    <row r="1048460" customFormat="false" ht="12.75" hidden="false" customHeight="true" outlineLevel="0" collapsed="false"/>
    <row r="1048461" customFormat="false" ht="12.75" hidden="false" customHeight="true" outlineLevel="0" collapsed="false"/>
    <row r="1048462" customFormat="false" ht="12.75" hidden="false" customHeight="true" outlineLevel="0" collapsed="false"/>
    <row r="1048463" customFormat="false" ht="12.75" hidden="false" customHeight="true" outlineLevel="0" collapsed="false"/>
    <row r="1048464" customFormat="false" ht="12.75" hidden="false" customHeight="true" outlineLevel="0" collapsed="false"/>
    <row r="1048465" customFormat="false" ht="12.75" hidden="false" customHeight="true" outlineLevel="0" collapsed="false"/>
    <row r="1048466" customFormat="false" ht="12.75" hidden="false" customHeight="true" outlineLevel="0" collapsed="false"/>
    <row r="1048467" customFormat="false" ht="12.75" hidden="false" customHeight="true" outlineLevel="0" collapsed="false"/>
    <row r="1048468" customFormat="false" ht="12.75" hidden="false" customHeight="true" outlineLevel="0" collapsed="false"/>
    <row r="1048469" customFormat="false" ht="12.75" hidden="false" customHeight="true" outlineLevel="0" collapsed="false"/>
    <row r="1048470" customFormat="false" ht="12.75" hidden="false" customHeight="true" outlineLevel="0" collapsed="false"/>
    <row r="1048471" customFormat="false" ht="12.75" hidden="false" customHeight="true" outlineLevel="0" collapsed="false"/>
    <row r="1048472" customFormat="false" ht="12.75" hidden="false" customHeight="true" outlineLevel="0" collapsed="false"/>
    <row r="1048473" customFormat="false" ht="12.75" hidden="false" customHeight="true" outlineLevel="0" collapsed="false"/>
    <row r="1048474" customFormat="false" ht="12.75" hidden="false" customHeight="true" outlineLevel="0" collapsed="false"/>
    <row r="1048475" customFormat="false" ht="12.75" hidden="false" customHeight="true" outlineLevel="0" collapsed="false"/>
    <row r="1048476" customFormat="false" ht="12.75" hidden="false" customHeight="true" outlineLevel="0" collapsed="false"/>
    <row r="1048477" customFormat="false" ht="12.75" hidden="false" customHeight="true" outlineLevel="0" collapsed="false"/>
    <row r="1048478" customFormat="false" ht="12.75" hidden="false" customHeight="true" outlineLevel="0" collapsed="false"/>
    <row r="1048479" customFormat="false" ht="12.75" hidden="false" customHeight="true" outlineLevel="0" collapsed="false"/>
    <row r="1048480" customFormat="false" ht="12.75" hidden="false" customHeight="true" outlineLevel="0" collapsed="false"/>
    <row r="1048481" customFormat="false" ht="12.75" hidden="false" customHeight="true" outlineLevel="0" collapsed="false"/>
    <row r="1048482" customFormat="false" ht="12.75" hidden="false" customHeight="true" outlineLevel="0" collapsed="false"/>
    <row r="1048483" customFormat="false" ht="12.75" hidden="false" customHeight="true" outlineLevel="0" collapsed="false"/>
    <row r="1048484" customFormat="false" ht="12.75" hidden="false" customHeight="true" outlineLevel="0" collapsed="false"/>
    <row r="1048485" customFormat="false" ht="12.75" hidden="false" customHeight="true" outlineLevel="0" collapsed="false"/>
    <row r="1048486" customFormat="false" ht="12.75" hidden="false" customHeight="true" outlineLevel="0" collapsed="false"/>
    <row r="1048487" customFormat="false" ht="12.75" hidden="false" customHeight="true" outlineLevel="0" collapsed="false"/>
    <row r="1048488" customFormat="false" ht="12.75" hidden="false" customHeight="true" outlineLevel="0" collapsed="false"/>
    <row r="1048489" customFormat="false" ht="12.75" hidden="false" customHeight="true" outlineLevel="0" collapsed="false"/>
    <row r="1048490" customFormat="false" ht="12.75" hidden="false" customHeight="true" outlineLevel="0" collapsed="false"/>
    <row r="1048491" customFormat="false" ht="12.75" hidden="false" customHeight="true" outlineLevel="0" collapsed="false"/>
    <row r="1048492" customFormat="false" ht="12.75" hidden="false" customHeight="true" outlineLevel="0" collapsed="false"/>
    <row r="1048493" customFormat="false" ht="12.75" hidden="false" customHeight="true" outlineLevel="0" collapsed="false"/>
    <row r="1048494" customFormat="false" ht="12.75" hidden="false" customHeight="true" outlineLevel="0" collapsed="false"/>
    <row r="1048495" customFormat="false" ht="12.75" hidden="false" customHeight="true" outlineLevel="0" collapsed="false"/>
    <row r="1048496" customFormat="false" ht="12.75" hidden="false" customHeight="true" outlineLevel="0" collapsed="false"/>
    <row r="1048497" customFormat="false" ht="12.75" hidden="false" customHeight="true" outlineLevel="0" collapsed="false"/>
    <row r="1048498" customFormat="false" ht="12.75" hidden="false" customHeight="true" outlineLevel="0" collapsed="false"/>
    <row r="1048499" customFormat="false" ht="12.75" hidden="false" customHeight="true" outlineLevel="0" collapsed="false"/>
    <row r="1048500" customFormat="false" ht="12.75" hidden="false" customHeight="true" outlineLevel="0" collapsed="false"/>
    <row r="1048501" customFormat="false" ht="12.75" hidden="false" customHeight="true" outlineLevel="0" collapsed="false"/>
    <row r="1048502" customFormat="false" ht="12.75" hidden="false" customHeight="true" outlineLevel="0" collapsed="false"/>
    <row r="1048503" customFormat="false" ht="12.75" hidden="false" customHeight="true" outlineLevel="0" collapsed="false"/>
    <row r="1048504" customFormat="false" ht="12.75" hidden="false" customHeight="true" outlineLevel="0" collapsed="false"/>
    <row r="1048505" customFormat="false" ht="12.75" hidden="false" customHeight="true" outlineLevel="0" collapsed="false"/>
    <row r="1048506" customFormat="false" ht="12.75" hidden="false" customHeight="true" outlineLevel="0" collapsed="false"/>
    <row r="1048507" customFormat="false" ht="12.75" hidden="false" customHeight="true" outlineLevel="0" collapsed="false"/>
    <row r="1048508" customFormat="false" ht="12.75" hidden="false" customHeight="true" outlineLevel="0" collapsed="false"/>
    <row r="1048509" customFormat="false" ht="12.75" hidden="false" customHeight="true" outlineLevel="0" collapsed="false"/>
    <row r="1048510" customFormat="false" ht="12.75" hidden="false" customHeight="true" outlineLevel="0" collapsed="false"/>
    <row r="1048511" customFormat="false" ht="12.75" hidden="false" customHeight="true" outlineLevel="0" collapsed="false"/>
    <row r="1048512" customFormat="false" ht="12.75" hidden="false" customHeight="true" outlineLevel="0" collapsed="false"/>
    <row r="1048513" customFormat="false" ht="12.75" hidden="false" customHeight="true" outlineLevel="0" collapsed="false"/>
    <row r="1048514" customFormat="false" ht="12.75" hidden="false" customHeight="true" outlineLevel="0" collapsed="false"/>
    <row r="1048515" customFormat="false" ht="12.75" hidden="false" customHeight="true" outlineLevel="0" collapsed="false"/>
    <row r="1048516" customFormat="false" ht="12.75" hidden="false" customHeight="true" outlineLevel="0" collapsed="false"/>
    <row r="1048517" customFormat="false" ht="12.75" hidden="false" customHeight="true" outlineLevel="0" collapsed="false"/>
    <row r="1048518" customFormat="false" ht="12.75" hidden="false" customHeight="true" outlineLevel="0" collapsed="false"/>
    <row r="1048519" customFormat="false" ht="12.75" hidden="false" customHeight="true" outlineLevel="0" collapsed="false"/>
    <row r="1048520" customFormat="false" ht="12.75" hidden="false" customHeight="true" outlineLevel="0" collapsed="false"/>
    <row r="1048521" customFormat="false" ht="12.75" hidden="false" customHeight="true" outlineLevel="0" collapsed="false"/>
    <row r="1048522" customFormat="false" ht="12.75" hidden="false" customHeight="true" outlineLevel="0" collapsed="false"/>
    <row r="1048523" customFormat="false" ht="12.75" hidden="false" customHeight="true" outlineLevel="0" collapsed="false"/>
    <row r="1048524" customFormat="false" ht="12.75" hidden="false" customHeight="true" outlineLevel="0" collapsed="false"/>
    <row r="1048525" customFormat="false" ht="12.75" hidden="false" customHeight="true" outlineLevel="0" collapsed="false"/>
    <row r="1048526" customFormat="false" ht="12.75" hidden="false" customHeight="true" outlineLevel="0" collapsed="false"/>
    <row r="1048527" customFormat="false" ht="12.75" hidden="false" customHeight="true" outlineLevel="0" collapsed="false"/>
    <row r="1048528" customFormat="false" ht="12.75" hidden="false" customHeight="true" outlineLevel="0" collapsed="false"/>
    <row r="1048529" customFormat="false" ht="12.75" hidden="false" customHeight="true" outlineLevel="0" collapsed="false"/>
    <row r="1048530" customFormat="false" ht="12.75" hidden="false" customHeight="true" outlineLevel="0" collapsed="false"/>
    <row r="1048531" customFormat="false" ht="12.75" hidden="false" customHeight="true" outlineLevel="0" collapsed="false"/>
    <row r="1048532" customFormat="false" ht="12.75" hidden="false" customHeight="true" outlineLevel="0" collapsed="false"/>
    <row r="1048533" customFormat="false" ht="12.75" hidden="false" customHeight="true" outlineLevel="0" collapsed="false"/>
    <row r="1048534" customFormat="false" ht="12.75" hidden="false" customHeight="true" outlineLevel="0" collapsed="false"/>
    <row r="1048535" customFormat="false" ht="12.75" hidden="false" customHeight="true" outlineLevel="0" collapsed="false"/>
    <row r="1048536" customFormat="false" ht="12.75" hidden="false" customHeight="true" outlineLevel="0" collapsed="false"/>
    <row r="1048537" customFormat="false" ht="12.75" hidden="false" customHeight="true" outlineLevel="0" collapsed="false"/>
    <row r="1048538" customFormat="false" ht="12.75" hidden="false" customHeight="true" outlineLevel="0" collapsed="false"/>
    <row r="1048539" customFormat="false" ht="12.75" hidden="false" customHeight="true" outlineLevel="0" collapsed="false"/>
    <row r="1048540" customFormat="false" ht="12.75" hidden="false" customHeight="true" outlineLevel="0" collapsed="false"/>
    <row r="1048541" customFormat="false" ht="12.75" hidden="false" customHeight="true" outlineLevel="0" collapsed="false"/>
    <row r="1048542" customFormat="false" ht="12.75" hidden="false" customHeight="true" outlineLevel="0" collapsed="false"/>
    <row r="1048543" customFormat="false" ht="12.75" hidden="false" customHeight="true" outlineLevel="0" collapsed="false"/>
    <row r="1048544" customFormat="false" ht="12.75" hidden="false" customHeight="true" outlineLevel="0" collapsed="false"/>
    <row r="1048545" customFormat="false" ht="12.75" hidden="false" customHeight="true" outlineLevel="0" collapsed="false"/>
    <row r="1048546" customFormat="false" ht="12.75" hidden="false" customHeight="true" outlineLevel="0" collapsed="false"/>
    <row r="1048547" customFormat="false" ht="12.75" hidden="false" customHeight="true" outlineLevel="0" collapsed="false"/>
    <row r="1048548" customFormat="false" ht="12.75" hidden="false" customHeight="true" outlineLevel="0" collapsed="false"/>
    <row r="1048549" customFormat="false" ht="12.75" hidden="false" customHeight="true" outlineLevel="0" collapsed="false"/>
    <row r="1048550" customFormat="false" ht="12.75" hidden="false" customHeight="true" outlineLevel="0" collapsed="false"/>
    <row r="1048551" customFormat="false" ht="12.75" hidden="false" customHeight="true" outlineLevel="0" collapsed="false"/>
    <row r="1048552" customFormat="false" ht="12.75" hidden="false" customHeight="true" outlineLevel="0" collapsed="false"/>
    <row r="1048553" customFormat="false" ht="12.75" hidden="false" customHeight="true" outlineLevel="0" collapsed="false"/>
    <row r="1048554" customFormat="false" ht="12.75" hidden="false" customHeight="true" outlineLevel="0" collapsed="false"/>
    <row r="1048555" customFormat="false" ht="12.75" hidden="false" customHeight="true" outlineLevel="0" collapsed="false"/>
    <row r="1048556" customFormat="false" ht="12.75" hidden="false" customHeight="true" outlineLevel="0" collapsed="false"/>
    <row r="1048557" customFormat="false" ht="12.75" hidden="false" customHeight="true" outlineLevel="0" collapsed="false"/>
    <row r="1048558" customFormat="false" ht="12.75" hidden="false" customHeight="true" outlineLevel="0" collapsed="false"/>
    <row r="1048559" customFormat="false" ht="12.75" hidden="false" customHeight="true" outlineLevel="0" collapsed="false"/>
    <row r="1048560" customFormat="false" ht="12.75" hidden="false" customHeight="true" outlineLevel="0" collapsed="false"/>
    <row r="1048561" customFormat="false" ht="12.75" hidden="false" customHeight="true" outlineLevel="0" collapsed="false"/>
    <row r="1048562" customFormat="false" ht="12.75" hidden="false" customHeight="true" outlineLevel="0" collapsed="false"/>
    <row r="1048563" customFormat="false" ht="12.75" hidden="false" customHeight="true" outlineLevel="0" collapsed="false"/>
    <row r="1048564" customFormat="false" ht="12.75" hidden="false" customHeight="true" outlineLevel="0" collapsed="false"/>
    <row r="1048565" customFormat="false" ht="12.75" hidden="false" customHeight="true" outlineLevel="0" collapsed="false"/>
    <row r="1048566" customFormat="false" ht="12.75" hidden="false" customHeight="true" outlineLevel="0" collapsed="false"/>
    <row r="1048567" customFormat="false" ht="12.75" hidden="false" customHeight="true" outlineLevel="0" collapsed="false"/>
    <row r="1048568" customFormat="false" ht="12.75" hidden="false" customHeight="true" outlineLevel="0" collapsed="false"/>
    <row r="1048569" customFormat="false" ht="12.75" hidden="false" customHeight="true" outlineLevel="0" collapsed="false"/>
    <row r="1048570" customFormat="false" ht="12.75" hidden="false" customHeight="true" outlineLevel="0" collapsed="false"/>
    <row r="1048571" customFormat="false" ht="12.75" hidden="false" customHeight="true" outlineLevel="0" collapsed="false"/>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sheetProtection sheet="true" password="dc4e" objects="true" scenarios="true"/>
  <mergeCells count="1">
    <mergeCell ref="B11:C11"/>
  </mergeCells>
  <conditionalFormatting sqref="E19:E53;E57:E91;E95:E129;E133:E167;E171:E205;E209:E243;E247:E281;E285:E319;E323:E357;E361:E395">
    <cfRule type="cellIs" priority="2" operator="equal" aboveAverage="0" equalAverage="0" bottom="0" percent="0" rank="0" text="" dxfId="0">
      <formula>"ERR"</formula>
    </cfRule>
  </conditionalFormatting>
  <conditionalFormatting sqref="D295:D319;F19:J19;F57:J57;F95:J95;F133:J133;F171:J171;F209:J209;F247:J247;F285:J285;F323:J323;F361:J361;D29:D53;D67:D91;D105:D129;D143:D167;D181:D205;D219:D243;D257:D281;D333:D357;D371:D395;D361:D369;D323:D331;D285:D293;D247:D255;D209:D217;D171:D179;D133:D141;D95:D103;D57:D65;D19:D27">
    <cfRule type="expression" priority="3" aboveAverage="0" equalAverage="0" bottom="0" percent="0" rank="0" text="" dxfId="1">
      <formula>ISBLANK(D19)</formula>
    </cfRule>
    <cfRule type="cellIs" priority="4" operator="equal" aboveAverage="0" equalAverage="0" bottom="0" percent="0" rank="0" text="" dxfId="2">
      <formula>"Pasa"</formula>
    </cfRule>
    <cfRule type="cellIs" priority="5" operator="equal" aboveAverage="0" equalAverage="0" bottom="0" percent="0" rank="0" text="" dxfId="3">
      <formula>"Falla"</formula>
    </cfRule>
    <cfRule type="cellIs" priority="6" operator="equal" aboveAverage="0" equalAverage="0" bottom="0" percent="0" rank="0" text="" dxfId="4">
      <formula>"N/A"</formula>
    </cfRule>
    <cfRule type="cellIs" priority="7" operator="equal" aboveAverage="0" equalAverage="0" bottom="0" percent="0" rank="0" text="" dxfId="5">
      <formula>"N/T"</formula>
    </cfRule>
    <cfRule type="cellIs" priority="8" operator="equal" aboveAverage="0" equalAverage="0" bottom="0" percent="0" rank="0" text="" dxfId="6">
      <formula>"N/D"</formula>
    </cfRule>
  </conditionalFormatting>
  <conditionalFormatting sqref="D370">
    <cfRule type="expression" priority="9" aboveAverage="0" equalAverage="0" bottom="0" percent="0" rank="0" text="" dxfId="1">
      <formula>ISBLANK(D101)</formula>
    </cfRule>
    <cfRule type="cellIs" priority="10" operator="equal" aboveAverage="0" equalAverage="0" bottom="0" percent="0" rank="0" text="" dxfId="2">
      <formula>"Pasa"</formula>
    </cfRule>
    <cfRule type="cellIs" priority="11" operator="equal" aboveAverage="0" equalAverage="0" bottom="0" percent="0" rank="0" text="" dxfId="3">
      <formula>"Falla"</formula>
    </cfRule>
    <cfRule type="cellIs" priority="12" operator="equal" aboveAverage="0" equalAverage="0" bottom="0" percent="0" rank="0" text="" dxfId="4">
      <formula>"N/A"</formula>
    </cfRule>
    <cfRule type="cellIs" priority="13" operator="equal" aboveAverage="0" equalAverage="0" bottom="0" percent="0" rank="0" text="" dxfId="5">
      <formula>"N/T"</formula>
    </cfRule>
    <cfRule type="cellIs" priority="14" operator="equal" aboveAverage="0" equalAverage="0" bottom="0" percent="0" rank="0" text="" dxfId="6">
      <formula>"N/D"</formula>
    </cfRule>
  </conditionalFormatting>
  <conditionalFormatting sqref="D332">
    <cfRule type="expression" priority="15" aboveAverage="0" equalAverage="0" bottom="0" percent="0" rank="0" text="" dxfId="1">
      <formula>ISBLANK(D63)</formula>
    </cfRule>
    <cfRule type="cellIs" priority="16" operator="equal" aboveAverage="0" equalAverage="0" bottom="0" percent="0" rank="0" text="" dxfId="2">
      <formula>"Pasa"</formula>
    </cfRule>
    <cfRule type="cellIs" priority="17" operator="equal" aboveAverage="0" equalAverage="0" bottom="0" percent="0" rank="0" text="" dxfId="3">
      <formula>"Falla"</formula>
    </cfRule>
    <cfRule type="cellIs" priority="18" operator="equal" aboveAverage="0" equalAverage="0" bottom="0" percent="0" rank="0" text="" dxfId="4">
      <formula>"N/A"</formula>
    </cfRule>
    <cfRule type="cellIs" priority="19" operator="equal" aboveAverage="0" equalAverage="0" bottom="0" percent="0" rank="0" text="" dxfId="5">
      <formula>"N/T"</formula>
    </cfRule>
    <cfRule type="cellIs" priority="20" operator="equal" aboveAverage="0" equalAverage="0" bottom="0" percent="0" rank="0" text="" dxfId="6">
      <formula>"N/D"</formula>
    </cfRule>
  </conditionalFormatting>
  <conditionalFormatting sqref="D294">
    <cfRule type="expression" priority="21" aboveAverage="0" equalAverage="0" bottom="0" percent="0" rank="0" text="" dxfId="1">
      <formula>ISBLANK(D25)</formula>
    </cfRule>
    <cfRule type="cellIs" priority="22" operator="equal" aboveAverage="0" equalAverage="0" bottom="0" percent="0" rank="0" text="" dxfId="2">
      <formula>"Pasa"</formula>
    </cfRule>
    <cfRule type="cellIs" priority="23" operator="equal" aboveAverage="0" equalAverage="0" bottom="0" percent="0" rank="0" text="" dxfId="3">
      <formula>"Falla"</formula>
    </cfRule>
    <cfRule type="cellIs" priority="24" operator="equal" aboveAverage="0" equalAverage="0" bottom="0" percent="0" rank="0" text="" dxfId="4">
      <formula>"N/A"</formula>
    </cfRule>
    <cfRule type="cellIs" priority="25" operator="equal" aboveAverage="0" equalAverage="0" bottom="0" percent="0" rank="0" text="" dxfId="5">
      <formula>"N/T"</formula>
    </cfRule>
    <cfRule type="cellIs" priority="26" operator="equal" aboveAverage="0" equalAverage="0" bottom="0" percent="0" rank="0" text="" dxfId="6">
      <formula>"N/D"</formula>
    </cfRule>
  </conditionalFormatting>
  <conditionalFormatting sqref="D256">
    <cfRule type="expression" priority="27" aboveAverage="0" equalAverage="0" bottom="0" percent="0" rank="0" text="" dxfId="1">
      <formula>ISBLANK(#REF!)</formula>
    </cfRule>
    <cfRule type="cellIs" priority="28" operator="equal" aboveAverage="0" equalAverage="0" bottom="0" percent="0" rank="0" text="" dxfId="2">
      <formula>"Pasa"</formula>
    </cfRule>
    <cfRule type="cellIs" priority="29" operator="equal" aboveAverage="0" equalAverage="0" bottom="0" percent="0" rank="0" text="" dxfId="3">
      <formula>"Falla"</formula>
    </cfRule>
    <cfRule type="cellIs" priority="30" operator="equal" aboveAverage="0" equalAverage="0" bottom="0" percent="0" rank="0" text="" dxfId="4">
      <formula>"N/A"</formula>
    </cfRule>
    <cfRule type="cellIs" priority="31" operator="equal" aboveAverage="0" equalAverage="0" bottom="0" percent="0" rank="0" text="" dxfId="5">
      <formula>"N/T"</formula>
    </cfRule>
    <cfRule type="cellIs" priority="32" operator="equal" aboveAverage="0" equalAverage="0" bottom="0" percent="0" rank="0" text="" dxfId="6">
      <formula>"N/D"</formula>
    </cfRule>
  </conditionalFormatting>
  <conditionalFormatting sqref="D218">
    <cfRule type="expression" priority="33" aboveAverage="0" equalAverage="0" bottom="0" percent="0" rank="0" text="" dxfId="1">
      <formula>ISBLANK(#REF!)</formula>
    </cfRule>
    <cfRule type="cellIs" priority="34" operator="equal" aboveAverage="0" equalAverage="0" bottom="0" percent="0" rank="0" text="" dxfId="2">
      <formula>"Pasa"</formula>
    </cfRule>
    <cfRule type="cellIs" priority="35" operator="equal" aboveAverage="0" equalAverage="0" bottom="0" percent="0" rank="0" text="" dxfId="3">
      <formula>"Falla"</formula>
    </cfRule>
    <cfRule type="cellIs" priority="36" operator="equal" aboveAverage="0" equalAverage="0" bottom="0" percent="0" rank="0" text="" dxfId="4">
      <formula>"N/A"</formula>
    </cfRule>
    <cfRule type="cellIs" priority="37" operator="equal" aboveAverage="0" equalAverage="0" bottom="0" percent="0" rank="0" text="" dxfId="5">
      <formula>"N/T"</formula>
    </cfRule>
    <cfRule type="cellIs" priority="38" operator="equal" aboveAverage="0" equalAverage="0" bottom="0" percent="0" rank="0" text="" dxfId="6">
      <formula>"N/D"</formula>
    </cfRule>
  </conditionalFormatting>
  <conditionalFormatting sqref="D180">
    <cfRule type="expression" priority="39" aboveAverage="0" equalAverage="0" bottom="0" percent="0" rank="0" text="" dxfId="1">
      <formula>ISBLANK(#REF!)</formula>
    </cfRule>
    <cfRule type="cellIs" priority="40" operator="equal" aboveAverage="0" equalAverage="0" bottom="0" percent="0" rank="0" text="" dxfId="2">
      <formula>"Pasa"</formula>
    </cfRule>
    <cfRule type="cellIs" priority="41" operator="equal" aboveAverage="0" equalAverage="0" bottom="0" percent="0" rank="0" text="" dxfId="3">
      <formula>"Falla"</formula>
    </cfRule>
    <cfRule type="cellIs" priority="42" operator="equal" aboveAverage="0" equalAverage="0" bottom="0" percent="0" rank="0" text="" dxfId="4">
      <formula>"N/A"</formula>
    </cfRule>
    <cfRule type="cellIs" priority="43" operator="equal" aboveAverage="0" equalAverage="0" bottom="0" percent="0" rank="0" text="" dxfId="5">
      <formula>"N/T"</formula>
    </cfRule>
    <cfRule type="cellIs" priority="44" operator="equal" aboveAverage="0" equalAverage="0" bottom="0" percent="0" rank="0" text="" dxfId="6">
      <formula>"N/D"</formula>
    </cfRule>
  </conditionalFormatting>
  <conditionalFormatting sqref="D142">
    <cfRule type="expression" priority="45" aboveAverage="0" equalAverage="0" bottom="0" percent="0" rank="0" text="" dxfId="1">
      <formula>ISBLANK(#REF!)</formula>
    </cfRule>
    <cfRule type="cellIs" priority="46" operator="equal" aboveAverage="0" equalAverage="0" bottom="0" percent="0" rank="0" text="" dxfId="2">
      <formula>"Pasa"</formula>
    </cfRule>
    <cfRule type="cellIs" priority="47" operator="equal" aboveAverage="0" equalAverage="0" bottom="0" percent="0" rank="0" text="" dxfId="3">
      <formula>"Falla"</formula>
    </cfRule>
    <cfRule type="cellIs" priority="48" operator="equal" aboveAverage="0" equalAverage="0" bottom="0" percent="0" rank="0" text="" dxfId="4">
      <formula>"N/A"</formula>
    </cfRule>
    <cfRule type="cellIs" priority="49" operator="equal" aboveAverage="0" equalAverage="0" bottom="0" percent="0" rank="0" text="" dxfId="5">
      <formula>"N/T"</formula>
    </cfRule>
    <cfRule type="cellIs" priority="50" operator="equal" aboveAverage="0" equalAverage="0" bottom="0" percent="0" rank="0" text="" dxfId="6">
      <formula>"N/D"</formula>
    </cfRule>
  </conditionalFormatting>
  <conditionalFormatting sqref="D104">
    <cfRule type="expression" priority="51" aboveAverage="0" equalAverage="0" bottom="0" percent="0" rank="0" text="" dxfId="1">
      <formula>ISBLANK(#REF!)</formula>
    </cfRule>
    <cfRule type="cellIs" priority="52" operator="equal" aboveAverage="0" equalAverage="0" bottom="0" percent="0" rank="0" text="" dxfId="2">
      <formula>"Pasa"</formula>
    </cfRule>
    <cfRule type="cellIs" priority="53" operator="equal" aboveAverage="0" equalAverage="0" bottom="0" percent="0" rank="0" text="" dxfId="3">
      <formula>"Falla"</formula>
    </cfRule>
    <cfRule type="cellIs" priority="54" operator="equal" aboveAverage="0" equalAverage="0" bottom="0" percent="0" rank="0" text="" dxfId="4">
      <formula>"N/A"</formula>
    </cfRule>
    <cfRule type="cellIs" priority="55" operator="equal" aboveAverage="0" equalAverage="0" bottom="0" percent="0" rank="0" text="" dxfId="5">
      <formula>"N/T"</formula>
    </cfRule>
    <cfRule type="cellIs" priority="56" operator="equal" aboveAverage="0" equalAverage="0" bottom="0" percent="0" rank="0" text="" dxfId="6">
      <formula>"N/D"</formula>
    </cfRule>
  </conditionalFormatting>
  <conditionalFormatting sqref="D66">
    <cfRule type="expression" priority="57" aboveAverage="0" equalAverage="0" bottom="0" percent="0" rank="0" text="" dxfId="1">
      <formula>ISBLANK(#REF!)</formula>
    </cfRule>
    <cfRule type="cellIs" priority="58" operator="equal" aboveAverage="0" equalAverage="0" bottom="0" percent="0" rank="0" text="" dxfId="2">
      <formula>"Pasa"</formula>
    </cfRule>
    <cfRule type="cellIs" priority="59" operator="equal" aboveAverage="0" equalAverage="0" bottom="0" percent="0" rank="0" text="" dxfId="3">
      <formula>"Falla"</formula>
    </cfRule>
    <cfRule type="cellIs" priority="60" operator="equal" aboveAverage="0" equalAverage="0" bottom="0" percent="0" rank="0" text="" dxfId="4">
      <formula>"N/A"</formula>
    </cfRule>
    <cfRule type="cellIs" priority="61" operator="equal" aboveAverage="0" equalAverage="0" bottom="0" percent="0" rank="0" text="" dxfId="5">
      <formula>"N/T"</formula>
    </cfRule>
    <cfRule type="cellIs" priority="62" operator="equal" aboveAverage="0" equalAverage="0" bottom="0" percent="0" rank="0" text="" dxfId="6">
      <formula>"N/D"</formula>
    </cfRule>
  </conditionalFormatting>
  <conditionalFormatting sqref="D28">
    <cfRule type="expression" priority="63" aboveAverage="0" equalAverage="0" bottom="0" percent="0" rank="0" text="" dxfId="1">
      <formula>ISBLANK(#REF!)</formula>
    </cfRule>
    <cfRule type="cellIs" priority="64" operator="equal" aboveAverage="0" equalAverage="0" bottom="0" percent="0" rank="0" text="" dxfId="2">
      <formula>"Pasa"</formula>
    </cfRule>
    <cfRule type="cellIs" priority="65" operator="equal" aboveAverage="0" equalAverage="0" bottom="0" percent="0" rank="0" text="" dxfId="3">
      <formula>"Falla"</formula>
    </cfRule>
    <cfRule type="cellIs" priority="66" operator="equal" aboveAverage="0" equalAverage="0" bottom="0" percent="0" rank="0" text="" dxfId="4">
      <formula>"N/A"</formula>
    </cfRule>
    <cfRule type="cellIs" priority="67" operator="equal" aboveAverage="0" equalAverage="0" bottom="0" percent="0" rank="0" text="" dxfId="5">
      <formula>"N/T"</formula>
    </cfRule>
    <cfRule type="cellIs" priority="68" operator="equal" aboveAverage="0" equalAverage="0" bottom="0" percent="0" rank="0" text="" dxfId="6">
      <formula>"N/D"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sheetPr filterMode="false">
    <pageSetUpPr fitToPage="false"/>
  </sheetPr>
  <dimension ref="A1:AI65536"/>
  <sheetViews>
    <sheetView windowProtection="false"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D28" activeCellId="0" sqref="D28"/>
    </sheetView>
  </sheetViews>
  <sheetFormatPr defaultRowHeight="13"/>
  <cols>
    <col collapsed="false" hidden="false" max="1" min="1" style="15" width="7.69387755102041"/>
    <col collapsed="false" hidden="false" max="2" min="2" style="15" width="15.9285714285714"/>
    <col collapsed="false" hidden="false" max="3" min="3" style="15" width="55.0765306122449"/>
    <col collapsed="false" hidden="false" max="4" min="4" style="69" width="18.0867346938776"/>
    <col collapsed="false" hidden="false" max="5" min="5" style="15" width="5.26530612244898"/>
    <col collapsed="false" hidden="false" max="6" min="6" style="15" width="13.2295918367347"/>
    <col collapsed="false" hidden="false" max="7" min="7" style="15" width="13.5"/>
    <col collapsed="false" hidden="false" max="9" min="8" style="15" width="12.1479591836735"/>
    <col collapsed="false" hidden="false" max="10" min="10" style="15" width="14.0408163265306"/>
    <col collapsed="false" hidden="false" max="11" min="11" style="15" width="13.9030612244898"/>
    <col collapsed="false" hidden="false" max="15" min="12" style="15" width="12.1479591836735"/>
    <col collapsed="false" hidden="false" max="16" min="16" style="15" width="22.1377551020408"/>
    <col collapsed="false" hidden="false" max="17" min="17" style="15" width="13.6326530612245"/>
    <col collapsed="false" hidden="false" max="18" min="18" style="15" width="6.88265306122449"/>
    <col collapsed="false" hidden="false" max="19" min="19" style="15" width="11.0714285714286"/>
    <col collapsed="false" hidden="false" max="20" min="20" style="15" width="12.1479591836735"/>
    <col collapsed="false" hidden="false" max="22" min="21" style="15" width="8.50510204081633"/>
    <col collapsed="false" hidden="false" max="23" min="23" style="15" width="12.2857142857143"/>
    <col collapsed="false" hidden="false" max="24" min="24" style="15" width="11.6071428571429"/>
    <col collapsed="false" hidden="false" max="25" min="25" style="15" width="7.83163265306122"/>
    <col collapsed="false" hidden="false" max="64" min="26" style="15" width="14.1734693877551"/>
    <col collapsed="false" hidden="false" max="1025" min="65" style="15" width="11.2040816326531"/>
  </cols>
  <sheetData>
    <row r="1" customFormat="false" ht="13.5" hidden="false" customHeight="true" outlineLevel="0" collapsed="false">
      <c r="A1" s="0"/>
      <c r="B1" s="1"/>
      <c r="C1" s="2"/>
      <c r="D1" s="16"/>
      <c r="E1" s="16"/>
      <c r="F1" s="16"/>
      <c r="G1" s="16"/>
      <c r="H1" s="16"/>
      <c r="I1" s="16"/>
      <c r="J1" s="16"/>
      <c r="K1" s="16"/>
      <c r="L1" s="16"/>
      <c r="M1" s="16"/>
      <c r="N1" s="16"/>
      <c r="O1" s="16"/>
      <c r="P1" s="16"/>
      <c r="Q1" s="16"/>
      <c r="R1" s="16"/>
      <c r="S1" s="16"/>
      <c r="T1" s="16"/>
      <c r="U1" s="16"/>
      <c r="V1" s="16"/>
      <c r="W1" s="16"/>
      <c r="X1" s="16"/>
      <c r="Y1" s="16"/>
      <c r="Z1" s="16"/>
      <c r="AI1" s="0"/>
    </row>
    <row r="2" customFormat="false" ht="26.25" hidden="false" customHeight="true" outlineLevel="0" collapsed="false">
      <c r="A2" s="0"/>
      <c r="B2" s="17" t="s">
        <v>0</v>
      </c>
      <c r="C2" s="0"/>
      <c r="D2" s="16"/>
      <c r="E2" s="16"/>
      <c r="F2" s="0"/>
      <c r="G2" s="0"/>
      <c r="H2" s="0"/>
      <c r="I2" s="0"/>
      <c r="J2" s="0"/>
      <c r="K2" s="0"/>
      <c r="L2" s="0"/>
      <c r="M2" s="0"/>
      <c r="N2" s="0"/>
      <c r="O2" s="0"/>
      <c r="P2" s="16"/>
      <c r="Q2" s="16"/>
      <c r="R2" s="16"/>
      <c r="S2" s="16"/>
      <c r="T2" s="16"/>
      <c r="U2" s="16"/>
      <c r="V2" s="16"/>
      <c r="W2" s="16"/>
      <c r="X2" s="16"/>
      <c r="Y2" s="16"/>
      <c r="Z2" s="16"/>
      <c r="AI2" s="0"/>
    </row>
    <row r="3" customFormat="false" ht="25.5" hidden="false" customHeight="true" outlineLevel="0" collapsed="false">
      <c r="A3" s="0"/>
      <c r="B3" s="18" t="s">
        <v>2</v>
      </c>
      <c r="C3" s="0"/>
      <c r="D3" s="16"/>
      <c r="E3" s="16"/>
      <c r="F3" s="0"/>
      <c r="G3" s="0"/>
      <c r="H3" s="0"/>
      <c r="I3" s="0"/>
      <c r="J3" s="0"/>
      <c r="K3" s="0"/>
      <c r="L3" s="0"/>
      <c r="M3" s="0"/>
      <c r="N3" s="0"/>
      <c r="O3" s="0"/>
      <c r="P3" s="0"/>
      <c r="Q3" s="0"/>
      <c r="R3" s="0"/>
      <c r="S3" s="0"/>
      <c r="T3" s="0"/>
      <c r="U3" s="0"/>
      <c r="V3" s="0"/>
      <c r="W3" s="0"/>
      <c r="X3" s="0"/>
      <c r="Y3" s="0"/>
      <c r="Z3" s="16"/>
      <c r="AI3" s="0"/>
    </row>
    <row r="4" customFormat="false" ht="25.5" hidden="false" customHeight="true" outlineLevel="0" collapsed="false">
      <c r="A4" s="0"/>
      <c r="B4" s="115"/>
      <c r="C4" s="0"/>
      <c r="D4" s="16"/>
      <c r="E4" s="16"/>
      <c r="F4" s="0"/>
      <c r="G4" s="0"/>
      <c r="H4" s="0"/>
      <c r="I4" s="0"/>
      <c r="J4" s="0"/>
      <c r="K4" s="0"/>
      <c r="L4" s="0"/>
      <c r="M4" s="0"/>
      <c r="N4" s="0"/>
      <c r="O4" s="0"/>
      <c r="P4" s="0"/>
      <c r="Q4" s="0"/>
      <c r="R4" s="0"/>
      <c r="S4" s="0"/>
      <c r="T4" s="0"/>
      <c r="U4" s="0"/>
      <c r="V4" s="0"/>
      <c r="W4" s="0"/>
      <c r="X4" s="0"/>
      <c r="Y4" s="0"/>
      <c r="Z4" s="16"/>
      <c r="AI4" s="0"/>
    </row>
    <row r="5" customFormat="false" ht="28.25" hidden="false" customHeight="true" outlineLevel="0" collapsed="false">
      <c r="A5" s="0"/>
      <c r="B5" s="8" t="s">
        <v>129</v>
      </c>
      <c r="C5" s="8"/>
      <c r="D5" s="20"/>
      <c r="E5" s="20"/>
      <c r="F5" s="20"/>
      <c r="G5" s="20"/>
      <c r="H5" s="20"/>
      <c r="I5" s="20"/>
      <c r="J5" s="20"/>
      <c r="K5" s="20"/>
      <c r="L5" s="20"/>
      <c r="M5" s="20"/>
      <c r="N5" s="16"/>
      <c r="O5" s="16"/>
      <c r="P5" s="0"/>
      <c r="Q5" s="0"/>
      <c r="R5" s="0"/>
      <c r="S5" s="0"/>
      <c r="T5" s="0"/>
      <c r="U5" s="0"/>
      <c r="V5" s="0"/>
      <c r="W5" s="0"/>
      <c r="X5" s="0"/>
      <c r="Y5" s="0"/>
      <c r="AI5" s="0"/>
    </row>
    <row r="6" customFormat="false" ht="12" hidden="false" customHeight="true" outlineLevel="0" collapsed="false">
      <c r="A6" s="0"/>
      <c r="B6" s="116"/>
      <c r="C6" s="116"/>
      <c r="D6" s="116"/>
      <c r="E6" s="116"/>
      <c r="F6" s="116"/>
      <c r="G6" s="116"/>
      <c r="H6" s="116"/>
      <c r="I6" s="116"/>
      <c r="J6" s="116"/>
      <c r="K6" s="116"/>
      <c r="L6" s="116"/>
      <c r="M6" s="116"/>
      <c r="N6" s="16"/>
      <c r="O6" s="16"/>
      <c r="P6" s="0"/>
      <c r="Q6" s="0"/>
      <c r="R6" s="0"/>
      <c r="S6" s="0"/>
      <c r="T6" s="0"/>
      <c r="U6" s="0"/>
      <c r="V6" s="0"/>
      <c r="W6" s="0"/>
      <c r="X6" s="0"/>
      <c r="Y6" s="0"/>
      <c r="AI6" s="0"/>
    </row>
    <row r="7" customFormat="false" ht="12" hidden="false" customHeight="true" outlineLevel="0" collapsed="false">
      <c r="A7" s="16"/>
      <c r="B7" s="16"/>
      <c r="C7" s="16"/>
      <c r="D7" s="16"/>
      <c r="E7" s="16"/>
      <c r="F7" s="16"/>
      <c r="G7" s="16"/>
      <c r="H7" s="16"/>
      <c r="I7" s="16"/>
      <c r="J7" s="16"/>
      <c r="K7" s="16"/>
      <c r="L7" s="16"/>
      <c r="M7" s="16"/>
      <c r="N7" s="16"/>
      <c r="O7" s="16"/>
      <c r="P7" s="0"/>
      <c r="Q7" s="0"/>
      <c r="R7" s="0"/>
      <c r="S7" s="0"/>
      <c r="T7" s="0"/>
      <c r="U7" s="0"/>
      <c r="V7" s="0"/>
      <c r="W7" s="0"/>
      <c r="X7" s="0"/>
      <c r="Y7" s="0"/>
      <c r="AI7" s="0"/>
    </row>
    <row r="8" customFormat="false" ht="18.5" hidden="false" customHeight="true" outlineLevel="0" collapsed="false">
      <c r="B8" s="78" t="s">
        <v>204</v>
      </c>
      <c r="C8" s="16"/>
      <c r="D8" s="73"/>
      <c r="E8" s="16"/>
      <c r="F8" s="16"/>
      <c r="G8" s="16"/>
      <c r="H8" s="16"/>
      <c r="I8" s="16"/>
      <c r="J8" s="16"/>
      <c r="K8" s="16"/>
      <c r="L8" s="16"/>
      <c r="M8" s="16"/>
      <c r="N8" s="16"/>
      <c r="O8" s="16"/>
      <c r="P8" s="0"/>
      <c r="Q8" s="0"/>
      <c r="R8" s="0"/>
      <c r="S8" s="0"/>
      <c r="T8" s="0"/>
      <c r="U8" s="0"/>
      <c r="V8" s="0"/>
      <c r="W8" s="0"/>
      <c r="X8" s="0"/>
      <c r="Y8" s="0"/>
      <c r="AI8" s="0"/>
    </row>
    <row r="9" customFormat="false" ht="23.25" hidden="false" customHeight="true" outlineLevel="0" collapsed="false">
      <c r="B9" s="78" t="s">
        <v>205</v>
      </c>
      <c r="C9" s="16"/>
      <c r="D9" s="73"/>
      <c r="E9" s="16"/>
      <c r="F9" s="16"/>
      <c r="G9" s="16"/>
      <c r="H9" s="16"/>
      <c r="I9" s="16"/>
      <c r="J9" s="16"/>
      <c r="K9" s="16"/>
      <c r="L9" s="16"/>
      <c r="M9" s="16"/>
      <c r="N9" s="16"/>
      <c r="O9" s="16"/>
      <c r="P9" s="0"/>
      <c r="Q9" s="0"/>
      <c r="R9" s="0"/>
      <c r="S9" s="0"/>
      <c r="T9" s="0"/>
      <c r="U9" s="0"/>
      <c r="V9" s="0"/>
      <c r="W9" s="0"/>
      <c r="X9" s="0"/>
      <c r="Y9" s="0"/>
      <c r="AI9" s="0"/>
    </row>
    <row r="10" customFormat="false" ht="18.5" hidden="false" customHeight="true" outlineLevel="0" collapsed="false">
      <c r="B10" s="16"/>
      <c r="C10" s="16"/>
      <c r="D10" s="73"/>
      <c r="E10" s="16"/>
      <c r="F10" s="0"/>
      <c r="G10" s="0"/>
      <c r="H10" s="0"/>
      <c r="I10" s="0"/>
      <c r="J10" s="0"/>
      <c r="K10" s="16"/>
      <c r="L10" s="16"/>
      <c r="M10" s="16"/>
      <c r="N10" s="16"/>
      <c r="O10" s="16"/>
      <c r="P10" s="0"/>
      <c r="Q10" s="0"/>
      <c r="R10" s="0"/>
      <c r="S10" s="0"/>
      <c r="T10" s="0"/>
      <c r="U10" s="0"/>
      <c r="V10" s="0"/>
      <c r="W10" s="0"/>
      <c r="X10" s="0"/>
      <c r="Y10" s="0"/>
      <c r="AI10" s="0"/>
    </row>
    <row r="11" customFormat="false" ht="28" hidden="false" customHeight="false" outlineLevel="0" collapsed="false">
      <c r="B11" s="79" t="s">
        <v>132</v>
      </c>
      <c r="C11" s="79"/>
      <c r="D11" s="83"/>
      <c r="E11" s="121"/>
      <c r="F11" s="80" t="s">
        <v>133</v>
      </c>
      <c r="G11" s="81" t="s">
        <v>134</v>
      </c>
      <c r="H11" s="82" t="s">
        <v>135</v>
      </c>
      <c r="I11" s="83"/>
      <c r="J11" s="80" t="s">
        <v>136</v>
      </c>
      <c r="K11" s="81" t="s">
        <v>134</v>
      </c>
      <c r="L11" s="82" t="s">
        <v>135</v>
      </c>
      <c r="M11" s="16"/>
      <c r="N11" s="16"/>
      <c r="O11" s="16"/>
      <c r="P11" s="16"/>
      <c r="Q11" s="16"/>
      <c r="R11" s="16"/>
      <c r="S11" s="16"/>
      <c r="T11" s="16"/>
      <c r="U11" s="16"/>
      <c r="V11" s="16"/>
      <c r="W11" s="16"/>
      <c r="X11" s="16"/>
      <c r="Y11" s="16"/>
      <c r="AI11" s="0"/>
    </row>
    <row r="12" customFormat="false" ht="12" hidden="false" customHeight="true" outlineLevel="0" collapsed="false">
      <c r="B12" s="84" t="s">
        <v>137</v>
      </c>
      <c r="C12" s="85" t="n">
        <v>2</v>
      </c>
      <c r="D12" s="70"/>
      <c r="E12" s="0"/>
      <c r="F12" s="89" t="s">
        <v>138</v>
      </c>
      <c r="G12" s="87" t="n">
        <f aca="false">J20+J58+J96</f>
        <v>14</v>
      </c>
      <c r="H12" s="88" t="n">
        <f aca="false">IF(($G$15+$K$15)=0,0,G12/($G$15+$K$15))</f>
        <v>0.466666666666667</v>
      </c>
      <c r="I12" s="70"/>
      <c r="J12" s="89" t="s">
        <v>139</v>
      </c>
      <c r="K12" s="87" t="n">
        <f aca="false">G20+G58+G96</f>
        <v>0</v>
      </c>
      <c r="L12" s="88" t="n">
        <f aca="false">IF(($G$15+$K$15)=0,0,K12/($G$15+$K$15))</f>
        <v>0</v>
      </c>
      <c r="M12" s="16"/>
      <c r="N12" s="16"/>
      <c r="O12" s="16"/>
      <c r="P12" s="16"/>
      <c r="Q12" s="16"/>
      <c r="R12" s="16"/>
      <c r="S12" s="16"/>
      <c r="T12" s="16"/>
      <c r="U12" s="16"/>
      <c r="V12" s="16"/>
      <c r="W12" s="16"/>
      <c r="X12" s="16"/>
      <c r="Y12" s="16"/>
      <c r="AI12" s="0"/>
    </row>
    <row r="13" customFormat="false" ht="12" hidden="false" customHeight="true" outlineLevel="0" collapsed="false">
      <c r="B13" s="84" t="s">
        <v>140</v>
      </c>
      <c r="C13" s="85" t="n">
        <v>1</v>
      </c>
      <c r="D13" s="70"/>
      <c r="E13" s="0"/>
      <c r="F13" s="89" t="s">
        <v>141</v>
      </c>
      <c r="G13" s="87" t="n">
        <f aca="false">I20+I58+I96</f>
        <v>8</v>
      </c>
      <c r="H13" s="88" t="n">
        <f aca="false">IF(($G$15+$K$15)=0,0,G13/($G$15+$K$15))</f>
        <v>0.266666666666667</v>
      </c>
      <c r="I13" s="70"/>
      <c r="J13" s="89" t="s">
        <v>142</v>
      </c>
      <c r="K13" s="87" t="n">
        <f aca="false">F20+F58+F96</f>
        <v>0</v>
      </c>
      <c r="L13" s="88" t="n">
        <f aca="false">IF(($G$15+$K$15)=0,0,K13/($G$15+$K$15))</f>
        <v>0</v>
      </c>
      <c r="M13" s="16"/>
      <c r="N13" s="16"/>
      <c r="O13" s="16"/>
      <c r="P13" s="16"/>
      <c r="Q13" s="16"/>
      <c r="R13" s="16"/>
      <c r="S13" s="16"/>
      <c r="T13" s="16"/>
      <c r="U13" s="16"/>
      <c r="V13" s="16"/>
      <c r="W13" s="16"/>
      <c r="X13" s="16"/>
      <c r="Y13" s="16"/>
      <c r="AI13" s="0"/>
    </row>
    <row r="14" customFormat="false" ht="12" hidden="false" customHeight="true" outlineLevel="0" collapsed="false">
      <c r="B14" s="90" t="s">
        <v>143</v>
      </c>
      <c r="C14" s="91" t="n">
        <f aca="false">SUM(C12:C13)</f>
        <v>3</v>
      </c>
      <c r="D14" s="70"/>
      <c r="E14" s="0"/>
      <c r="F14" s="89" t="s">
        <v>144</v>
      </c>
      <c r="G14" s="87" t="n">
        <f aca="false">H20+H58+H96</f>
        <v>8</v>
      </c>
      <c r="H14" s="88" t="n">
        <f aca="false">IF(($G$15+$K$15)=0,0,G14/($G$15+$K$15))</f>
        <v>0.266666666666667</v>
      </c>
      <c r="I14" s="70"/>
      <c r="J14" s="89" t="s">
        <v>145</v>
      </c>
      <c r="K14" s="87" t="n">
        <f aca="false">K20+K58+K96</f>
        <v>0</v>
      </c>
      <c r="L14" s="88" t="n">
        <f aca="false">IF(($G$15+$K$15)=0,0,K14/($G$15+$K$15))</f>
        <v>0</v>
      </c>
      <c r="M14" s="16"/>
      <c r="N14" s="16"/>
      <c r="O14" s="16"/>
      <c r="P14" s="16"/>
      <c r="Q14" s="16"/>
      <c r="R14" s="16"/>
      <c r="S14" s="16"/>
      <c r="T14" s="16"/>
      <c r="U14" s="16"/>
      <c r="V14" s="16"/>
      <c r="W14" s="16"/>
      <c r="X14" s="16"/>
      <c r="Y14" s="16"/>
      <c r="AI14" s="0"/>
    </row>
    <row r="15" customFormat="false" ht="12" hidden="false" customHeight="true" outlineLevel="0" collapsed="false">
      <c r="B15" s="70"/>
      <c r="C15" s="70"/>
      <c r="D15" s="70"/>
      <c r="E15" s="0"/>
      <c r="F15" s="118" t="s">
        <v>143</v>
      </c>
      <c r="G15" s="92" t="n">
        <f aca="false">SUM(G12:G14)</f>
        <v>30</v>
      </c>
      <c r="H15" s="93" t="n">
        <f aca="false">SUM(H12:H14)</f>
        <v>1</v>
      </c>
      <c r="I15" s="70"/>
      <c r="J15" s="118" t="s">
        <v>143</v>
      </c>
      <c r="K15" s="92" t="n">
        <f aca="false">SUM(K12:K14)</f>
        <v>0</v>
      </c>
      <c r="L15" s="93" t="n">
        <f aca="false">SUM(L12:L14)</f>
        <v>0</v>
      </c>
      <c r="M15" s="16"/>
      <c r="N15" s="16"/>
      <c r="O15" s="16"/>
      <c r="P15" s="16"/>
      <c r="Q15" s="16"/>
      <c r="R15" s="16"/>
      <c r="S15" s="16"/>
      <c r="T15" s="16"/>
      <c r="U15" s="16"/>
      <c r="V15" s="16"/>
      <c r="W15" s="16"/>
      <c r="X15" s="16"/>
      <c r="Y15" s="16"/>
      <c r="AI15" s="0"/>
    </row>
    <row r="16" customFormat="false" ht="12" hidden="false" customHeight="true" outlineLevel="0" collapsed="false">
      <c r="B16" s="70"/>
      <c r="C16" s="70"/>
      <c r="D16" s="70"/>
      <c r="E16" s="70"/>
      <c r="F16" s="70"/>
      <c r="G16" s="70"/>
      <c r="H16" s="70"/>
      <c r="I16" s="70"/>
      <c r="J16" s="70"/>
      <c r="K16" s="70"/>
      <c r="L16" s="16"/>
      <c r="M16" s="16"/>
      <c r="N16" s="16"/>
      <c r="O16" s="16"/>
      <c r="P16" s="16"/>
      <c r="Q16" s="16"/>
      <c r="R16" s="16"/>
      <c r="S16" s="16"/>
      <c r="T16" s="16"/>
      <c r="U16" s="16"/>
      <c r="V16" s="16"/>
      <c r="W16" s="16"/>
      <c r="X16" s="16"/>
      <c r="Y16" s="16"/>
      <c r="AI16" s="0"/>
    </row>
    <row r="17" customFormat="false" ht="12" hidden="false" customHeight="true" outlineLevel="0" collapsed="false">
      <c r="B17" s="16"/>
      <c r="C17" s="16"/>
      <c r="D17" s="73"/>
      <c r="E17" s="94"/>
      <c r="F17" s="0"/>
      <c r="G17" s="0"/>
      <c r="H17" s="0"/>
      <c r="I17" s="0"/>
      <c r="J17" s="0"/>
      <c r="K17" s="16"/>
      <c r="L17" s="16"/>
      <c r="M17" s="16"/>
      <c r="N17" s="16"/>
      <c r="O17" s="16"/>
      <c r="P17" s="16"/>
      <c r="Q17" s="16"/>
      <c r="R17" s="16"/>
      <c r="S17" s="16"/>
      <c r="T17" s="16"/>
      <c r="U17" s="16"/>
      <c r="V17" s="16"/>
      <c r="W17" s="16"/>
      <c r="X17" s="16"/>
      <c r="Y17" s="16"/>
      <c r="AI17" s="0"/>
    </row>
    <row r="18" customFormat="false" ht="29.75" hidden="false" customHeight="true" outlineLevel="0" collapsed="false">
      <c r="B18" s="122" t="s">
        <v>137</v>
      </c>
      <c r="C18" s="96" t="s">
        <v>206</v>
      </c>
      <c r="D18" s="97" t="s">
        <v>147</v>
      </c>
      <c r="E18" s="110"/>
      <c r="F18" s="0"/>
      <c r="G18" s="0"/>
      <c r="H18" s="0"/>
      <c r="I18" s="0"/>
      <c r="J18" s="0"/>
      <c r="K18" s="16"/>
      <c r="L18" s="16"/>
      <c r="M18" s="16"/>
      <c r="N18" s="16"/>
      <c r="O18" s="16"/>
      <c r="P18" s="16"/>
      <c r="Q18" s="16"/>
      <c r="R18" s="16"/>
      <c r="S18" s="16"/>
      <c r="T18" s="16"/>
      <c r="U18" s="16"/>
      <c r="V18" s="16"/>
      <c r="W18" s="16"/>
      <c r="X18" s="16"/>
      <c r="Y18" s="16"/>
      <c r="AI18" s="0"/>
    </row>
    <row r="19" customFormat="false" ht="12" hidden="false" customHeight="true" outlineLevel="0" collapsed="false">
      <c r="B19" s="98" t="str">
        <f aca="false">IF( ISBLANK('03.Muestra'!$C8),"",'03.Muestra'!$C8)</f>
        <v>Servicio Canario de Salud</v>
      </c>
      <c r="C19" s="98" t="str">
        <f aca="false">IF( ISBLANK('03.Muestra'!$E8),"",'03.Muestra'!$E8)</f>
        <v>https://www3.gobiernodecanarias.org/sanidad/scs/</v>
      </c>
      <c r="D19" s="99" t="s">
        <v>141</v>
      </c>
      <c r="E19" s="73" t="str">
        <f aca="false">IF(D19&lt;&gt;"",IF(AND(B19&lt;&gt;"",C19&lt;&gt;""),"","ERR"),"")</f>
        <v/>
      </c>
      <c r="F19" s="100" t="str">
        <f aca="false" t="array" ref="F19:J19">TRANSPOSE('DATA - Oculta'!$U$9:$U$13)</f>
        <v>N/T</v>
      </c>
      <c r="G19" s="101" t="str">
        <v>N/D</v>
      </c>
      <c r="H19" s="102" t="str">
        <v>N/A</v>
      </c>
      <c r="I19" s="103" t="str">
        <v>Falla</v>
      </c>
      <c r="J19" s="104" t="str">
        <v>Pasa</v>
      </c>
      <c r="K19" s="105" t="s">
        <v>145</v>
      </c>
      <c r="L19" s="0"/>
      <c r="M19" s="0"/>
      <c r="N19" s="0"/>
      <c r="O19" s="0"/>
      <c r="P19" s="0"/>
      <c r="Q19" s="0"/>
      <c r="R19" s="0"/>
      <c r="S19" s="0"/>
      <c r="T19" s="0"/>
      <c r="U19" s="0"/>
      <c r="V19" s="0"/>
      <c r="W19" s="0"/>
      <c r="X19" s="16"/>
      <c r="Y19" s="16"/>
      <c r="AI19" s="0"/>
    </row>
    <row r="20" customFormat="false" ht="12" hidden="false" customHeight="true" outlineLevel="0" collapsed="false">
      <c r="B20" s="98" t="str">
        <f aca="false">IF( ISBLANK('03.Muestra'!$C9),"",'03.Muestra'!$C9)</f>
        <v>Profesionales</v>
      </c>
      <c r="C20" s="98" t="str">
        <f aca="false">IF( ISBLANK('03.Muestra'!$E9),"",'03.Muestra'!$E9)</f>
        <v>https://www3.gobiernodecanarias.org/sanidad/scs/tematica.jsp?idCarpeta=381a58ec-a15a-11e9-a502-d7333c007c29</v>
      </c>
      <c r="D20" s="99" t="s">
        <v>138</v>
      </c>
      <c r="E20" s="73" t="str">
        <f aca="false">IF(D20&lt;&gt;"",IF(AND(B20&lt;&gt;"",C20&lt;&gt;""),"","ERR"),"")</f>
        <v/>
      </c>
      <c r="F20" s="106" t="n">
        <f aca="true">COUNTIF($D19:INDIRECT("$D" &amp;  SUM(ROW()-1,'03.Muestra'!$D$45)-1),F19)</f>
        <v>0</v>
      </c>
      <c r="G20" s="106" t="n">
        <f aca="true">COUNTIF($D19:INDIRECT("$D" &amp;  SUM(ROW()-1,'03.Muestra'!$D$45)-1),G19)</f>
        <v>0</v>
      </c>
      <c r="H20" s="106" t="n">
        <f aca="true">COUNTIF($D19:INDIRECT("$D" &amp;  SUM(ROW()-1,'03.Muestra'!$D$45)-1),H19)</f>
        <v>0</v>
      </c>
      <c r="I20" s="106" t="n">
        <f aca="true">COUNTIF($D19:INDIRECT("$D" &amp;  SUM(ROW()-1,'03.Muestra'!$D$45)-1),I19)</f>
        <v>6</v>
      </c>
      <c r="J20" s="106" t="n">
        <f aca="true">COUNTIF($D19:INDIRECT("$D" &amp;  SUM(ROW()-1,'03.Muestra'!$D$45)-1),J19)</f>
        <v>4</v>
      </c>
      <c r="K20" s="106" t="n">
        <f aca="true">IF('03.Muestra'!$D$45=0,0,COUNTBLANK($D19:INDIRECT("$D" &amp;  SUM(ROW()-1,'03.Muestra'!$D$45)-1)))</f>
        <v>0</v>
      </c>
      <c r="L20" s="0"/>
      <c r="M20" s="0"/>
      <c r="N20" s="0"/>
      <c r="O20" s="0"/>
      <c r="P20" s="0"/>
      <c r="Q20" s="0"/>
      <c r="R20" s="0"/>
      <c r="S20" s="0"/>
      <c r="T20" s="0"/>
      <c r="U20" s="0"/>
      <c r="V20" s="0"/>
      <c r="W20" s="0"/>
      <c r="X20" s="16"/>
      <c r="Y20" s="16"/>
      <c r="AI20" s="0"/>
    </row>
    <row r="21" customFormat="false" ht="12" hidden="false" customHeight="true" outlineLevel="0" collapsed="false">
      <c r="B21" s="98" t="str">
        <f aca="false">IF( ISBLANK('03.Muestra'!$C10),"",'03.Muestra'!$C10)</f>
        <v>Vacunación frente Covid-19</v>
      </c>
      <c r="C21" s="98" t="str">
        <f aca="false">IF( ISBLANK('03.Muestra'!$E10),"",'03.Muestra'!$E10)</f>
        <v>https://www3.gobiernodecanarias.org/sanidad/scs/contenidoGenerico.jsp?idDocument=c6332147-5728-11eb-8a2c-c902a217e6a5&amp;idCarpeta=e01092c2-7d66-11ea-871d-cb574c2473a4</v>
      </c>
      <c r="D21" s="99" t="s">
        <v>138</v>
      </c>
      <c r="E21" s="73" t="str">
        <f aca="false">IF(D21&lt;&gt;"",IF(AND(B21&lt;&gt;"",C21&lt;&gt;""),"","ERR"),"")</f>
        <v/>
      </c>
      <c r="F21" s="16"/>
      <c r="G21" s="16"/>
      <c r="H21" s="16"/>
      <c r="I21" s="16"/>
      <c r="J21" s="16"/>
      <c r="K21" s="16"/>
      <c r="L21" s="0"/>
      <c r="M21" s="0"/>
      <c r="N21" s="0"/>
      <c r="O21" s="0"/>
      <c r="P21" s="0"/>
      <c r="Q21" s="0"/>
      <c r="R21" s="0"/>
      <c r="S21" s="0"/>
      <c r="T21" s="0"/>
      <c r="U21" s="0"/>
      <c r="V21" s="0"/>
      <c r="W21" s="0"/>
      <c r="X21" s="16"/>
      <c r="Y21" s="16"/>
      <c r="AI21" s="0"/>
    </row>
    <row r="22" customFormat="false" ht="12" hidden="false" customHeight="true" outlineLevel="0" collapsed="false">
      <c r="B22" s="98" t="str">
        <f aca="false">IF( ISBLANK('03.Muestra'!$C11),"",'03.Muestra'!$C11)</f>
        <v>SCS-Registro de centros</v>
      </c>
      <c r="C22" s="98" t="str">
        <f aca="false">IF( ISBLANK('03.Muestra'!$E11),"",'03.Muestra'!$E11)</f>
        <v>https://www3.gobiernodecanarias.org/sanidad/scs/RegistroCentros/DoLoad</v>
      </c>
      <c r="D22" s="99" t="s">
        <v>138</v>
      </c>
      <c r="E22" s="73" t="str">
        <f aca="false">IF(D22&lt;&gt;"",IF(AND(B22&lt;&gt;"",C22&lt;&gt;""),"","ERR"),"")</f>
        <v/>
      </c>
      <c r="F22" s="16"/>
      <c r="G22" s="16"/>
      <c r="H22" s="16"/>
      <c r="I22" s="16"/>
      <c r="J22" s="16"/>
      <c r="K22" s="107" t="s">
        <v>148</v>
      </c>
      <c r="L22" s="108" t="s">
        <v>149</v>
      </c>
      <c r="M22" s="0"/>
      <c r="N22" s="0"/>
      <c r="O22" s="0"/>
      <c r="P22" s="0"/>
      <c r="Q22" s="0"/>
      <c r="R22" s="0"/>
      <c r="S22" s="0"/>
      <c r="T22" s="0"/>
      <c r="U22" s="0"/>
      <c r="V22" s="0"/>
      <c r="W22" s="0"/>
      <c r="X22" s="16"/>
      <c r="Y22" s="0"/>
      <c r="AI22" s="16"/>
    </row>
    <row r="23" customFormat="false" ht="12" hidden="false" customHeight="true" outlineLevel="0" collapsed="false">
      <c r="B23" s="98" t="str">
        <f aca="false">IF( ISBLANK('03.Muestra'!$C12),"",'03.Muestra'!$C12)</f>
        <v>MiAutoTestCovid</v>
      </c>
      <c r="C23" s="98" t="str">
        <f aca="false">IF( ISBLANK('03.Muestra'!$E12),"",'03.Muestra'!$E12)</f>
        <v>https://www3.gobiernodecanarias.org/sanidad/scs/Miautotestcovid/</v>
      </c>
      <c r="D23" s="99" t="s">
        <v>138</v>
      </c>
      <c r="E23" s="73" t="str">
        <f aca="false">IF(D23&lt;&gt;"",IF(AND(B23&lt;&gt;"",C23&lt;&gt;""),"","ERR"),"")</f>
        <v/>
      </c>
      <c r="F23" s="72"/>
      <c r="G23" s="16"/>
      <c r="H23" s="16"/>
      <c r="I23" s="16"/>
      <c r="J23" s="16"/>
      <c r="K23" s="107" t="s">
        <v>150</v>
      </c>
      <c r="L23" s="108" t="s">
        <v>151</v>
      </c>
      <c r="M23" s="0"/>
      <c r="N23" s="0"/>
      <c r="O23" s="0"/>
      <c r="P23" s="0"/>
      <c r="Q23" s="0"/>
      <c r="R23" s="0"/>
      <c r="S23" s="0"/>
      <c r="T23" s="0"/>
      <c r="U23" s="0"/>
      <c r="V23" s="0"/>
      <c r="W23" s="0"/>
      <c r="X23" s="16"/>
      <c r="Y23" s="0"/>
      <c r="AI23" s="16"/>
    </row>
    <row r="24" customFormat="false" ht="12" hidden="false" customHeight="true" outlineLevel="0" collapsed="false">
      <c r="B24" s="98" t="str">
        <f aca="false">IF( ISBLANK('03.Muestra'!$C13),"",'03.Muestra'!$C13)</f>
        <v>Informes epidemiológicos</v>
      </c>
      <c r="C24" s="98" t="str">
        <f aca="false">IF( ISBLANK('03.Muestra'!$E13),"",'03.Muestra'!$E13)</f>
        <v>https://www3.gobiernodecanarias.org/sanidad/scs/contenidoGenerico.jsp?idDocument=83670f95-f738-11ea-8b38-0997195c2925&amp;idCarpeta=e01092c2-7d66-11ea-871d-cb574c2473a4</v>
      </c>
      <c r="D24" s="99" t="s">
        <v>141</v>
      </c>
      <c r="E24" s="73" t="str">
        <f aca="false">IF(D24&lt;&gt;"",IF(AND(B24&lt;&gt;"",C24&lt;&gt;""),"","ERR"),"")</f>
        <v/>
      </c>
      <c r="F24" s="16"/>
      <c r="G24" s="16"/>
      <c r="H24" s="16"/>
      <c r="I24" s="16"/>
      <c r="J24" s="16"/>
      <c r="K24" s="107" t="s">
        <v>152</v>
      </c>
      <c r="L24" s="108" t="s">
        <v>153</v>
      </c>
      <c r="M24" s="0"/>
      <c r="N24" s="0"/>
      <c r="O24" s="0"/>
      <c r="P24" s="0"/>
      <c r="Q24" s="0"/>
      <c r="R24" s="0"/>
      <c r="S24" s="0"/>
      <c r="T24" s="0"/>
      <c r="U24" s="0"/>
      <c r="V24" s="0"/>
      <c r="W24" s="0"/>
      <c r="X24" s="16"/>
      <c r="Y24" s="0"/>
      <c r="AI24" s="16"/>
    </row>
    <row r="25" customFormat="false" ht="12" hidden="false" customHeight="true" outlineLevel="0" collapsed="false">
      <c r="B25" s="98" t="str">
        <f aca="false">IF( ISBLANK('03.Muestra'!$C14),"",'03.Muestra'!$C14)</f>
        <v>Mapa Sanitario</v>
      </c>
      <c r="C25" s="98" t="str">
        <f aca="false">IF( ISBLANK('03.Muestra'!$E14),"",'03.Muestra'!$E14)</f>
        <v>https://www3.gobiernodecanarias.org/sanidad/scs/mapa.jsp?idDocument=f1272534-b1e0-11e0-8086-e35e241032d3&amp;idCarpeta=75cf3520-ab2b-11dd-970d-d73a0633ac17</v>
      </c>
      <c r="D25" s="99" t="s">
        <v>141</v>
      </c>
      <c r="E25" s="73" t="str">
        <f aca="false">IF(D25&lt;&gt;"",IF(AND(B25&lt;&gt;"",C25&lt;&gt;""),"","ERR"),"")</f>
        <v/>
      </c>
      <c r="F25" s="16"/>
      <c r="G25" s="16"/>
      <c r="H25" s="16"/>
      <c r="I25" s="16"/>
      <c r="J25" s="16"/>
      <c r="K25" s="16"/>
      <c r="L25" s="16"/>
      <c r="M25" s="16"/>
      <c r="N25" s="16"/>
      <c r="O25" s="16"/>
      <c r="P25" s="16"/>
      <c r="Q25" s="16"/>
      <c r="R25" s="16"/>
      <c r="S25" s="16"/>
      <c r="T25" s="16"/>
      <c r="U25" s="16"/>
      <c r="V25" s="16"/>
      <c r="W25" s="16"/>
      <c r="X25" s="16"/>
      <c r="Y25" s="0"/>
      <c r="AI25" s="16"/>
    </row>
    <row r="26" customFormat="false" ht="12" hidden="false" customHeight="true" outlineLevel="0" collapsed="false">
      <c r="B26" s="98" t="str">
        <f aca="false">IF( ISBLANK('03.Muestra'!$C15),"",'03.Muestra'!$C15)</f>
        <v>gaptfformacion</v>
      </c>
      <c r="C26" s="98" t="str">
        <f aca="false">IF( ISBLANK('03.Muestra'!$E15),"",'03.Muestra'!$E15)</f>
        <v>https://www3.gobiernodecanarias.org/scs/gaptfformacion/</v>
      </c>
      <c r="D26" s="99" t="s">
        <v>141</v>
      </c>
      <c r="E26" s="73" t="str">
        <f aca="false">IF(D26&lt;&gt;"",IF(AND(B26&lt;&gt;"",C26&lt;&gt;""),"","ERR"),"")</f>
        <v/>
      </c>
      <c r="F26" s="16"/>
      <c r="G26" s="16"/>
      <c r="H26" s="16"/>
      <c r="I26" s="16"/>
      <c r="J26" s="16"/>
      <c r="K26" s="16"/>
      <c r="L26" s="16"/>
      <c r="M26" s="16"/>
      <c r="N26" s="16"/>
      <c r="O26" s="16"/>
      <c r="P26" s="16"/>
      <c r="Q26" s="16"/>
      <c r="R26" s="16"/>
      <c r="S26" s="16"/>
      <c r="T26" s="16"/>
      <c r="U26" s="16"/>
      <c r="V26" s="16"/>
      <c r="W26" s="16"/>
      <c r="X26" s="16"/>
      <c r="Y26" s="0"/>
      <c r="AI26" s="16"/>
    </row>
    <row r="27" customFormat="false" ht="12" hidden="false" customHeight="true" outlineLevel="0" collapsed="false">
      <c r="B27" s="98" t="str">
        <f aca="false">IF( ISBLANK('03.Muestra'!$C16),"",'03.Muestra'!$C16)</f>
        <v>Tarjeta Sanitaria</v>
      </c>
      <c r="C27" s="98" t="str">
        <f aca="false">IF( ISBLANK('03.Muestra'!$E16),"",'03.Muestra'!$E16)</f>
        <v>https://www3.gobiernodecanarias.org/sanidad/scs/contenidoGenerico.jsp?idDocument=9090ca1f-a9bb-11de-ae50-15aa3b9230b7&amp;idCarpeta=ae273cd1-b385-11e9-82f7-8d5cff9227e6</v>
      </c>
      <c r="D27" s="99" t="s">
        <v>141</v>
      </c>
      <c r="E27" s="73" t="str">
        <f aca="false">IF(D27&lt;&gt;"",IF(AND(B27&lt;&gt;"",C27&lt;&gt;""),"","ERR"),"")</f>
        <v/>
      </c>
      <c r="F27" s="16"/>
      <c r="G27" s="16"/>
      <c r="H27" s="16"/>
      <c r="I27" s="16"/>
      <c r="J27" s="16"/>
      <c r="K27" s="16"/>
      <c r="L27" s="0"/>
      <c r="M27" s="16"/>
      <c r="N27" s="16"/>
      <c r="O27" s="16"/>
      <c r="P27" s="16"/>
      <c r="Q27" s="16"/>
      <c r="R27" s="16"/>
      <c r="S27" s="16"/>
      <c r="T27" s="16"/>
      <c r="U27" s="16"/>
      <c r="V27" s="16"/>
      <c r="W27" s="16"/>
      <c r="X27" s="16"/>
      <c r="Y27" s="16"/>
    </row>
    <row r="28" customFormat="false" ht="12" hidden="false" customHeight="true" outlineLevel="0" collapsed="false">
      <c r="B28" s="98" t="str">
        <f aca="false">IF( ISBLANK('03.Muestra'!$C17),"",'03.Muestra'!$C17)</f>
        <v>Mapa Playas</v>
      </c>
      <c r="C28" s="98" t="str">
        <f aca="false">IF( ISBLANK('03.Muestra'!$E17),"",'03.Muestra'!$E17)</f>
        <v>https://www3.gobiernodecanarias.org/sanidad/scs/mapa.jsp?idDocument=0200b78a-a2fa-11e0-9610-f1717f4d08a3&amp;idCarpeta=75cf3520-ab2b-11dd-970d-d73a0633ac17</v>
      </c>
      <c r="D28" s="99" t="s">
        <v>141</v>
      </c>
      <c r="E28" s="73" t="str">
        <f aca="false">IF(D28&lt;&gt;"",IF(AND(B28&lt;&gt;"",C28&lt;&gt;""),"","ERR"),"")</f>
        <v/>
      </c>
      <c r="F28" s="16"/>
      <c r="G28" s="16"/>
      <c r="H28" s="16"/>
      <c r="I28" s="16"/>
      <c r="J28" s="16"/>
      <c r="K28" s="16"/>
      <c r="L28" s="0"/>
      <c r="M28" s="16"/>
      <c r="N28" s="16"/>
      <c r="O28" s="16"/>
      <c r="P28" s="16"/>
      <c r="Q28" s="16"/>
      <c r="R28" s="16"/>
      <c r="S28" s="16"/>
      <c r="T28" s="16"/>
      <c r="U28" s="16"/>
      <c r="V28" s="16"/>
      <c r="W28" s="16"/>
      <c r="X28" s="16"/>
      <c r="Y28" s="16"/>
    </row>
    <row r="29" customFormat="false" ht="12" hidden="false" customHeight="true" outlineLevel="0" collapsed="false">
      <c r="B29" s="98" t="str">
        <f aca="false">IF( ISBLANK('03.Muestra'!$C18),"",'03.Muestra'!$C18)</f>
        <v/>
      </c>
      <c r="C29" s="98" t="str">
        <f aca="false">IF( ISBLANK('03.Muestra'!$E18),"",'03.Muestra'!$E18)</f>
        <v/>
      </c>
      <c r="D29" s="99" t="str">
        <f aca="false">IF(AND(B29&lt;&gt;"",C29&lt;&gt;""),"N/T","")</f>
        <v/>
      </c>
      <c r="E29" s="73" t="str">
        <f aca="false">IF(D29&lt;&gt;"",IF(AND(B29&lt;&gt;"",C29&lt;&gt;""),"","ERR"),"")</f>
        <v/>
      </c>
      <c r="F29" s="16"/>
      <c r="G29" s="16"/>
      <c r="H29" s="16"/>
      <c r="I29" s="16"/>
      <c r="J29" s="16"/>
      <c r="K29" s="16"/>
      <c r="L29" s="16"/>
      <c r="M29" s="16"/>
      <c r="N29" s="16"/>
      <c r="O29" s="16"/>
      <c r="P29" s="16"/>
      <c r="Q29" s="16"/>
      <c r="R29" s="16"/>
      <c r="S29" s="16"/>
      <c r="T29" s="16"/>
      <c r="U29" s="16"/>
      <c r="V29" s="16"/>
      <c r="W29" s="16"/>
      <c r="X29" s="16"/>
      <c r="Y29" s="16"/>
    </row>
    <row r="30" customFormat="false" ht="12" hidden="false" customHeight="true" outlineLevel="0" collapsed="false">
      <c r="B30" s="98" t="str">
        <f aca="false">IF( ISBLANK('03.Muestra'!$C19),"",'03.Muestra'!$C19)</f>
        <v/>
      </c>
      <c r="C30" s="98" t="str">
        <f aca="false">IF( ISBLANK('03.Muestra'!$E19),"",'03.Muestra'!$E19)</f>
        <v/>
      </c>
      <c r="D30" s="99" t="str">
        <f aca="false">IF(AND(B30&lt;&gt;"",C30&lt;&gt;""),"N/T","")</f>
        <v/>
      </c>
      <c r="E30" s="73" t="str">
        <f aca="false">IF(D30&lt;&gt;"",IF(AND(B30&lt;&gt;"",C30&lt;&gt;""),"","ERR"),"")</f>
        <v/>
      </c>
      <c r="F30" s="16"/>
      <c r="G30" s="16"/>
      <c r="H30" s="16"/>
      <c r="I30" s="16"/>
      <c r="J30" s="16"/>
      <c r="K30" s="16"/>
      <c r="L30" s="16"/>
      <c r="M30" s="108"/>
      <c r="N30" s="0"/>
      <c r="O30" s="0"/>
      <c r="P30" s="0"/>
      <c r="Q30" s="0"/>
      <c r="R30" s="16"/>
      <c r="S30" s="16"/>
      <c r="T30" s="16"/>
      <c r="U30" s="16"/>
      <c r="V30" s="16"/>
      <c r="W30" s="16"/>
      <c r="X30" s="16"/>
      <c r="Y30" s="16"/>
    </row>
    <row r="31" customFormat="false" ht="12" hidden="false" customHeight="true" outlineLevel="0" collapsed="false">
      <c r="B31" s="98" t="str">
        <f aca="false">IF( ISBLANK('03.Muestra'!$C20),"",'03.Muestra'!$C20)</f>
        <v/>
      </c>
      <c r="C31" s="98" t="str">
        <f aca="false">IF( ISBLANK('03.Muestra'!$E20),"",'03.Muestra'!$E20)</f>
        <v/>
      </c>
      <c r="D31" s="99" t="str">
        <f aca="false">IF(AND(B31&lt;&gt;"",C31&lt;&gt;""),"N/T","")</f>
        <v/>
      </c>
      <c r="E31" s="73" t="str">
        <f aca="false">IF(D31&lt;&gt;"",IF(AND(B31&lt;&gt;"",C31&lt;&gt;""),"","ERR"),"")</f>
        <v/>
      </c>
      <c r="F31" s="16"/>
      <c r="G31" s="16"/>
      <c r="H31" s="16"/>
      <c r="I31" s="16"/>
      <c r="J31" s="16"/>
      <c r="K31" s="16"/>
      <c r="L31" s="16"/>
      <c r="M31" s="108"/>
      <c r="N31" s="16"/>
      <c r="O31" s="16"/>
      <c r="P31" s="16"/>
      <c r="Q31" s="16"/>
      <c r="R31" s="16"/>
      <c r="S31" s="16"/>
      <c r="T31" s="16"/>
      <c r="U31" s="16"/>
      <c r="V31" s="16"/>
      <c r="W31" s="16"/>
      <c r="X31" s="16"/>
      <c r="Y31" s="16"/>
    </row>
    <row r="32" customFormat="false" ht="12" hidden="false" customHeight="true" outlineLevel="0" collapsed="false">
      <c r="B32" s="98" t="str">
        <f aca="false">IF( ISBLANK('03.Muestra'!$C21),"",'03.Muestra'!$C21)</f>
        <v/>
      </c>
      <c r="C32" s="98" t="str">
        <f aca="false">IF( ISBLANK('03.Muestra'!$E21),"",'03.Muestra'!$E21)</f>
        <v/>
      </c>
      <c r="D32" s="99" t="str">
        <f aca="false">IF(AND(B32&lt;&gt;"",C32&lt;&gt;""),"N/T","")</f>
        <v/>
      </c>
      <c r="E32" s="73" t="str">
        <f aca="false">IF(D32&lt;&gt;"",IF(AND(B32&lt;&gt;"",C32&lt;&gt;""),"","ERR"),"")</f>
        <v/>
      </c>
      <c r="F32" s="16"/>
      <c r="G32" s="16"/>
      <c r="H32" s="16"/>
      <c r="I32" s="16"/>
      <c r="J32" s="16"/>
      <c r="K32" s="16"/>
      <c r="L32" s="16"/>
      <c r="M32" s="108"/>
      <c r="N32" s="16"/>
      <c r="O32" s="0"/>
      <c r="P32" s="0"/>
      <c r="Q32" s="16"/>
      <c r="R32" s="108"/>
      <c r="S32" s="108"/>
      <c r="T32" s="16"/>
      <c r="U32" s="16"/>
      <c r="V32" s="16"/>
      <c r="W32" s="16"/>
      <c r="X32" s="16"/>
      <c r="Y32" s="16"/>
    </row>
    <row r="33" customFormat="false" ht="12" hidden="false" customHeight="true" outlineLevel="0" collapsed="false">
      <c r="B33" s="98" t="str">
        <f aca="false">IF( ISBLANK('03.Muestra'!$C22),"",'03.Muestra'!$C22)</f>
        <v/>
      </c>
      <c r="C33" s="98" t="str">
        <f aca="false">IF( ISBLANK('03.Muestra'!$E22),"",'03.Muestra'!$E22)</f>
        <v/>
      </c>
      <c r="D33" s="99" t="str">
        <f aca="false">IF(AND(B33&lt;&gt;"",C33&lt;&gt;""),"N/T","")</f>
        <v/>
      </c>
      <c r="E33" s="73" t="str">
        <f aca="false">IF(D33&lt;&gt;"",IF(AND(B33&lt;&gt;"",C33&lt;&gt;""),"","ERR"),"")</f>
        <v/>
      </c>
      <c r="F33" s="16"/>
      <c r="G33" s="16"/>
      <c r="H33" s="16"/>
      <c r="I33" s="16"/>
      <c r="J33" s="16"/>
      <c r="K33" s="16"/>
      <c r="L33" s="16"/>
      <c r="M33" s="16"/>
      <c r="N33" s="16"/>
      <c r="O33" s="16"/>
      <c r="P33" s="16"/>
      <c r="Q33" s="16"/>
      <c r="R33" s="16"/>
      <c r="S33" s="16"/>
      <c r="T33" s="16"/>
      <c r="U33" s="16"/>
      <c r="V33" s="16"/>
      <c r="W33" s="16"/>
      <c r="X33" s="16"/>
      <c r="Y33" s="16"/>
    </row>
    <row r="34" customFormat="false" ht="12" hidden="false" customHeight="true" outlineLevel="0" collapsed="false">
      <c r="B34" s="98" t="str">
        <f aca="false">IF( ISBLANK('03.Muestra'!$C23),"",'03.Muestra'!$C23)</f>
        <v/>
      </c>
      <c r="C34" s="98" t="str">
        <f aca="false">IF( ISBLANK('03.Muestra'!$E23),"",'03.Muestra'!$E23)</f>
        <v/>
      </c>
      <c r="D34" s="99" t="str">
        <f aca="false">IF(AND(B34&lt;&gt;"",C34&lt;&gt;""),"N/T","")</f>
        <v/>
      </c>
      <c r="E34" s="73" t="str">
        <f aca="false">IF(D34&lt;&gt;"",IF(AND(B34&lt;&gt;"",C34&lt;&gt;""),"","ERR"),"")</f>
        <v/>
      </c>
      <c r="F34" s="16"/>
      <c r="G34" s="16"/>
      <c r="H34" s="16"/>
      <c r="I34" s="16"/>
      <c r="J34" s="16"/>
      <c r="K34" s="16"/>
      <c r="L34" s="16"/>
      <c r="M34" s="16"/>
      <c r="N34" s="16"/>
      <c r="O34" s="16"/>
      <c r="P34" s="16"/>
      <c r="Q34" s="16"/>
      <c r="R34" s="16"/>
      <c r="S34" s="16"/>
      <c r="T34" s="16"/>
      <c r="U34" s="16"/>
      <c r="V34" s="16"/>
      <c r="W34" s="16"/>
      <c r="X34" s="16"/>
      <c r="Y34" s="16"/>
    </row>
    <row r="35" customFormat="false" ht="12" hidden="false" customHeight="true" outlineLevel="0" collapsed="false">
      <c r="B35" s="98" t="str">
        <f aca="false">IF( ISBLANK('03.Muestra'!$C24),"",'03.Muestra'!$C24)</f>
        <v/>
      </c>
      <c r="C35" s="98" t="str">
        <f aca="false">IF( ISBLANK('03.Muestra'!$E24),"",'03.Muestra'!$E24)</f>
        <v/>
      </c>
      <c r="D35" s="99" t="str">
        <f aca="false">IF(AND(B35&lt;&gt;"",C35&lt;&gt;""),"N/T","")</f>
        <v/>
      </c>
      <c r="E35" s="73" t="str">
        <f aca="false">IF(D35&lt;&gt;"",IF(AND(B35&lt;&gt;"",C35&lt;&gt;""),"","ERR"),"")</f>
        <v/>
      </c>
      <c r="F35" s="16"/>
      <c r="G35" s="16"/>
      <c r="H35" s="16"/>
      <c r="I35" s="16"/>
      <c r="J35" s="16"/>
      <c r="K35" s="16"/>
      <c r="L35" s="16"/>
      <c r="M35" s="16"/>
      <c r="N35" s="16"/>
      <c r="O35" s="16"/>
      <c r="P35" s="16"/>
      <c r="Q35" s="16"/>
      <c r="R35" s="16"/>
      <c r="S35" s="16"/>
      <c r="T35" s="16"/>
      <c r="U35" s="16"/>
      <c r="V35" s="16"/>
      <c r="W35" s="16"/>
      <c r="X35" s="16"/>
      <c r="Y35" s="16"/>
    </row>
    <row r="36" customFormat="false" ht="12" hidden="false" customHeight="true" outlineLevel="0" collapsed="false">
      <c r="B36" s="98" t="str">
        <f aca="false">IF( ISBLANK('03.Muestra'!$C25),"",'03.Muestra'!$C25)</f>
        <v/>
      </c>
      <c r="C36" s="98" t="str">
        <f aca="false">IF( ISBLANK('03.Muestra'!$E25),"",'03.Muestra'!$E25)</f>
        <v/>
      </c>
      <c r="D36" s="99" t="str">
        <f aca="false">IF(AND(B36&lt;&gt;"",C36&lt;&gt;""),"N/T","")</f>
        <v/>
      </c>
      <c r="E36" s="73" t="str">
        <f aca="false">IF(D36&lt;&gt;"",IF(AND(B36&lt;&gt;"",C36&lt;&gt;""),"","ERR"),"")</f>
        <v/>
      </c>
      <c r="F36" s="16"/>
      <c r="G36" s="16"/>
      <c r="H36" s="16"/>
      <c r="I36" s="16"/>
      <c r="J36" s="16"/>
      <c r="K36" s="16"/>
      <c r="L36" s="16"/>
      <c r="M36" s="0"/>
      <c r="N36" s="0"/>
      <c r="O36" s="0"/>
      <c r="P36" s="0"/>
      <c r="Q36" s="16"/>
      <c r="R36" s="16"/>
      <c r="S36" s="16"/>
      <c r="T36" s="16"/>
      <c r="U36" s="16"/>
      <c r="V36" s="16"/>
      <c r="W36" s="16"/>
      <c r="X36" s="16"/>
      <c r="Y36" s="16"/>
    </row>
    <row r="37" customFormat="false" ht="12" hidden="false" customHeight="true" outlineLevel="0" collapsed="false">
      <c r="B37" s="98" t="str">
        <f aca="false">IF( ISBLANK('03.Muestra'!$C26),"",'03.Muestra'!$C26)</f>
        <v/>
      </c>
      <c r="C37" s="98" t="str">
        <f aca="false">IF( ISBLANK('03.Muestra'!$E26),"",'03.Muestra'!$E26)</f>
        <v/>
      </c>
      <c r="D37" s="99" t="str">
        <f aca="false">IF(AND(B37&lt;&gt;"",C37&lt;&gt;""),"N/T","")</f>
        <v/>
      </c>
      <c r="E37" s="73" t="str">
        <f aca="false">IF(D37&lt;&gt;"",IF(AND(B37&lt;&gt;"",C37&lt;&gt;""),"","ERR"),"")</f>
        <v/>
      </c>
      <c r="F37" s="16"/>
      <c r="G37" s="16"/>
      <c r="H37" s="16"/>
      <c r="I37" s="16"/>
      <c r="J37" s="16"/>
      <c r="K37" s="16"/>
      <c r="L37" s="16"/>
      <c r="M37" s="0"/>
      <c r="N37" s="0"/>
      <c r="O37" s="0"/>
      <c r="P37" s="0"/>
      <c r="Q37" s="16"/>
      <c r="R37" s="16"/>
      <c r="S37" s="16"/>
      <c r="T37" s="16"/>
      <c r="U37" s="16"/>
      <c r="V37" s="16"/>
      <c r="W37" s="16"/>
      <c r="X37" s="16"/>
      <c r="Y37" s="16"/>
    </row>
    <row r="38" customFormat="false" ht="12" hidden="false" customHeight="true" outlineLevel="0" collapsed="false">
      <c r="B38" s="98" t="str">
        <f aca="false">IF( ISBLANK('03.Muestra'!$C27),"",'03.Muestra'!$C27)</f>
        <v/>
      </c>
      <c r="C38" s="98" t="str">
        <f aca="false">IF( ISBLANK('03.Muestra'!$E27),"",'03.Muestra'!$E27)</f>
        <v/>
      </c>
      <c r="D38" s="99" t="str">
        <f aca="false">IF(AND(B38&lt;&gt;"",C38&lt;&gt;""),"N/T","")</f>
        <v/>
      </c>
      <c r="E38" s="73" t="str">
        <f aca="false">IF(D38&lt;&gt;"",IF(AND(B38&lt;&gt;"",C38&lt;&gt;""),"","ERR"),"")</f>
        <v/>
      </c>
      <c r="F38" s="16"/>
      <c r="G38" s="16"/>
      <c r="H38" s="16"/>
      <c r="I38" s="16"/>
      <c r="J38" s="16"/>
      <c r="K38" s="16"/>
      <c r="L38" s="16"/>
      <c r="M38" s="0"/>
      <c r="N38" s="0"/>
      <c r="O38" s="0"/>
      <c r="P38" s="0"/>
      <c r="Q38" s="16"/>
      <c r="R38" s="16"/>
      <c r="S38" s="16"/>
      <c r="T38" s="16"/>
      <c r="U38" s="16"/>
      <c r="V38" s="16"/>
      <c r="W38" s="16"/>
      <c r="X38" s="16"/>
      <c r="Y38" s="16"/>
    </row>
    <row r="39" customFormat="false" ht="12" hidden="false" customHeight="true" outlineLevel="0" collapsed="false">
      <c r="B39" s="98" t="str">
        <f aca="false">IF( ISBLANK('03.Muestra'!$C28),"",'03.Muestra'!$C28)</f>
        <v/>
      </c>
      <c r="C39" s="98" t="str">
        <f aca="false">IF( ISBLANK('03.Muestra'!$E28),"",'03.Muestra'!$E28)</f>
        <v/>
      </c>
      <c r="D39" s="99" t="str">
        <f aca="false">IF(AND(B39&lt;&gt;"",C39&lt;&gt;""),"N/T","")</f>
        <v/>
      </c>
      <c r="E39" s="73" t="str">
        <f aca="false">IF(D39&lt;&gt;"",IF(AND(B39&lt;&gt;"",C39&lt;&gt;""),"","ERR"),"")</f>
        <v/>
      </c>
      <c r="F39" s="16"/>
      <c r="G39" s="16"/>
      <c r="H39" s="16"/>
      <c r="I39" s="16"/>
      <c r="J39" s="16"/>
      <c r="K39" s="16"/>
      <c r="L39" s="16"/>
      <c r="M39" s="0"/>
      <c r="N39" s="0"/>
      <c r="O39" s="0"/>
      <c r="P39" s="0"/>
      <c r="Q39" s="16"/>
      <c r="R39" s="16"/>
      <c r="S39" s="16"/>
      <c r="T39" s="16"/>
      <c r="U39" s="16"/>
      <c r="V39" s="16"/>
      <c r="W39" s="16"/>
      <c r="X39" s="16"/>
      <c r="Y39" s="16"/>
    </row>
    <row r="40" customFormat="false" ht="12" hidden="false" customHeight="true" outlineLevel="0" collapsed="false">
      <c r="B40" s="98" t="str">
        <f aca="false">IF( ISBLANK('03.Muestra'!$C29),"",'03.Muestra'!$C29)</f>
        <v/>
      </c>
      <c r="C40" s="98" t="str">
        <f aca="false">IF( ISBLANK('03.Muestra'!$E29),"",'03.Muestra'!$E29)</f>
        <v/>
      </c>
      <c r="D40" s="99" t="str">
        <f aca="false">IF(AND(B40&lt;&gt;"",C40&lt;&gt;""),"N/T","")</f>
        <v/>
      </c>
      <c r="E40" s="73" t="str">
        <f aca="false">IF(D40&lt;&gt;"",IF(AND(B40&lt;&gt;"",C40&lt;&gt;""),"","ERR"),"")</f>
        <v/>
      </c>
      <c r="F40" s="16"/>
      <c r="G40" s="16"/>
      <c r="H40" s="16"/>
      <c r="I40" s="16"/>
      <c r="J40" s="16"/>
      <c r="K40" s="16"/>
      <c r="L40" s="16"/>
      <c r="M40" s="0"/>
      <c r="N40" s="0"/>
      <c r="O40" s="0"/>
      <c r="P40" s="0"/>
      <c r="Q40" s="16"/>
      <c r="R40" s="16"/>
      <c r="S40" s="16"/>
      <c r="T40" s="16"/>
      <c r="U40" s="16"/>
      <c r="V40" s="16"/>
      <c r="W40" s="16"/>
      <c r="X40" s="16"/>
      <c r="Y40" s="16"/>
    </row>
    <row r="41" customFormat="false" ht="12" hidden="false" customHeight="true" outlineLevel="0" collapsed="false">
      <c r="B41" s="98" t="str">
        <f aca="false">IF( ISBLANK('03.Muestra'!$C30),"",'03.Muestra'!$C30)</f>
        <v/>
      </c>
      <c r="C41" s="98" t="str">
        <f aca="false">IF( ISBLANK('03.Muestra'!$E30),"",'03.Muestra'!$E30)</f>
        <v/>
      </c>
      <c r="D41" s="99" t="str">
        <f aca="false">IF(AND(B41&lt;&gt;"",C41&lt;&gt;""),"N/T","")</f>
        <v/>
      </c>
      <c r="E41" s="73" t="str">
        <f aca="false">IF(D41&lt;&gt;"",IF(AND(B41&lt;&gt;"",C41&lt;&gt;""),"","ERR"),"")</f>
        <v/>
      </c>
      <c r="F41" s="16"/>
      <c r="G41" s="16"/>
      <c r="H41" s="16"/>
      <c r="I41" s="16"/>
      <c r="J41" s="16"/>
      <c r="K41" s="16"/>
      <c r="L41" s="16"/>
      <c r="M41" s="0"/>
      <c r="N41" s="0"/>
      <c r="O41" s="0"/>
      <c r="P41" s="0"/>
      <c r="Q41" s="16"/>
      <c r="R41" s="16"/>
      <c r="S41" s="16"/>
      <c r="T41" s="16"/>
      <c r="U41" s="16"/>
      <c r="V41" s="16"/>
      <c r="W41" s="16"/>
      <c r="X41" s="16"/>
      <c r="Y41" s="16"/>
    </row>
    <row r="42" customFormat="false" ht="12" hidden="false" customHeight="true" outlineLevel="0" collapsed="false">
      <c r="B42" s="98" t="str">
        <f aca="false">IF( ISBLANK('03.Muestra'!$C31),"",'03.Muestra'!$C31)</f>
        <v/>
      </c>
      <c r="C42" s="98" t="str">
        <f aca="false">IF( ISBLANK('03.Muestra'!$E31),"",'03.Muestra'!$E31)</f>
        <v/>
      </c>
      <c r="D42" s="99" t="str">
        <f aca="false">IF(AND(B42&lt;&gt;"",C42&lt;&gt;""),"N/T","")</f>
        <v/>
      </c>
      <c r="E42" s="73" t="str">
        <f aca="false">IF(D42&lt;&gt;"",IF(AND(B42&lt;&gt;"",C42&lt;&gt;""),"","ERR"),"")</f>
        <v/>
      </c>
      <c r="F42" s="16"/>
      <c r="G42" s="16"/>
      <c r="H42" s="16"/>
      <c r="I42" s="16"/>
      <c r="J42" s="16"/>
      <c r="K42" s="16"/>
      <c r="L42" s="16"/>
      <c r="M42" s="16"/>
      <c r="N42" s="16"/>
      <c r="O42" s="16"/>
      <c r="P42" s="16"/>
      <c r="Q42" s="16"/>
      <c r="R42" s="16"/>
      <c r="S42" s="16"/>
      <c r="T42" s="16"/>
      <c r="U42" s="16"/>
      <c r="V42" s="16"/>
      <c r="W42" s="16"/>
      <c r="X42" s="16"/>
      <c r="Y42" s="16"/>
    </row>
    <row r="43" customFormat="false" ht="12" hidden="false" customHeight="true" outlineLevel="0" collapsed="false">
      <c r="B43" s="98" t="str">
        <f aca="false">IF( ISBLANK('03.Muestra'!$C32),"",'03.Muestra'!$C32)</f>
        <v/>
      </c>
      <c r="C43" s="98" t="str">
        <f aca="false">IF( ISBLANK('03.Muestra'!$E32),"",'03.Muestra'!$E32)</f>
        <v/>
      </c>
      <c r="D43" s="99" t="str">
        <f aca="false">IF(AND(B43&lt;&gt;"",C43&lt;&gt;""),"N/T","")</f>
        <v/>
      </c>
      <c r="E43" s="73" t="str">
        <f aca="false">IF(D43&lt;&gt;"",IF(AND(B43&lt;&gt;"",C43&lt;&gt;""),"","ERR"),"")</f>
        <v/>
      </c>
      <c r="F43" s="16"/>
      <c r="G43" s="16"/>
      <c r="H43" s="16"/>
      <c r="I43" s="16"/>
      <c r="J43" s="16"/>
      <c r="K43" s="16"/>
      <c r="L43" s="16"/>
      <c r="M43" s="16"/>
      <c r="N43" s="16"/>
      <c r="O43" s="16"/>
      <c r="P43" s="16"/>
      <c r="Q43" s="16"/>
      <c r="R43" s="16"/>
      <c r="S43" s="16"/>
      <c r="T43" s="16"/>
      <c r="U43" s="16"/>
      <c r="V43" s="16"/>
      <c r="W43" s="16"/>
      <c r="X43" s="16"/>
      <c r="Y43" s="16"/>
    </row>
    <row r="44" customFormat="false" ht="12" hidden="false" customHeight="true" outlineLevel="0" collapsed="false">
      <c r="B44" s="98" t="str">
        <f aca="false">IF( ISBLANK('03.Muestra'!$C33),"",'03.Muestra'!$C33)</f>
        <v/>
      </c>
      <c r="C44" s="98" t="str">
        <f aca="false">IF( ISBLANK('03.Muestra'!$E33),"",'03.Muestra'!$E33)</f>
        <v/>
      </c>
      <c r="D44" s="99" t="str">
        <f aca="false">IF(AND(B44&lt;&gt;"",C44&lt;&gt;""),"N/T","")</f>
        <v/>
      </c>
      <c r="E44" s="73" t="str">
        <f aca="false">IF(D44&lt;&gt;"",IF(AND(B44&lt;&gt;"",C44&lt;&gt;""),"","ERR"),"")</f>
        <v/>
      </c>
      <c r="F44" s="16"/>
      <c r="G44" s="16"/>
      <c r="H44" s="16"/>
      <c r="I44" s="16"/>
      <c r="J44" s="16"/>
      <c r="K44" s="16"/>
      <c r="L44" s="16"/>
      <c r="M44" s="16"/>
      <c r="N44" s="16"/>
      <c r="O44" s="16"/>
      <c r="P44" s="16"/>
      <c r="Q44" s="16"/>
      <c r="R44" s="16"/>
      <c r="S44" s="16"/>
      <c r="T44" s="16"/>
      <c r="U44" s="16"/>
      <c r="V44" s="16"/>
      <c r="W44" s="16"/>
      <c r="X44" s="16"/>
      <c r="Y44" s="16"/>
    </row>
    <row r="45" customFormat="false" ht="12" hidden="false" customHeight="true" outlineLevel="0" collapsed="false">
      <c r="B45" s="98" t="str">
        <f aca="false">IF( ISBLANK('03.Muestra'!$C34),"",'03.Muestra'!$C34)</f>
        <v/>
      </c>
      <c r="C45" s="98" t="str">
        <f aca="false">IF( ISBLANK('03.Muestra'!$E34),"",'03.Muestra'!$E34)</f>
        <v/>
      </c>
      <c r="D45" s="99" t="str">
        <f aca="false">IF(AND(B45&lt;&gt;"",C45&lt;&gt;""),"N/T","")</f>
        <v/>
      </c>
      <c r="E45" s="73" t="str">
        <f aca="false">IF(D45&lt;&gt;"",IF(AND(B45&lt;&gt;"",C45&lt;&gt;""),"","ERR"),"")</f>
        <v/>
      </c>
      <c r="F45" s="16"/>
      <c r="G45" s="16"/>
      <c r="H45" s="16"/>
      <c r="I45" s="16"/>
      <c r="J45" s="16"/>
      <c r="K45" s="16"/>
      <c r="L45" s="16"/>
      <c r="M45" s="16"/>
      <c r="N45" s="16"/>
      <c r="O45" s="16"/>
      <c r="P45" s="16"/>
      <c r="Q45" s="16"/>
      <c r="R45" s="16"/>
      <c r="S45" s="16"/>
      <c r="T45" s="16"/>
      <c r="U45" s="16"/>
      <c r="V45" s="16"/>
      <c r="W45" s="16"/>
      <c r="X45" s="16"/>
      <c r="Y45" s="16"/>
    </row>
    <row r="46" customFormat="false" ht="12" hidden="false" customHeight="true" outlineLevel="0" collapsed="false">
      <c r="B46" s="98" t="str">
        <f aca="false">IF( ISBLANK('03.Muestra'!$C35),"",'03.Muestra'!$C35)</f>
        <v/>
      </c>
      <c r="C46" s="98" t="str">
        <f aca="false">IF( ISBLANK('03.Muestra'!$E35),"",'03.Muestra'!$E35)</f>
        <v/>
      </c>
      <c r="D46" s="99" t="str">
        <f aca="false">IF(AND(B46&lt;&gt;"",C46&lt;&gt;""),"N/T","")</f>
        <v/>
      </c>
      <c r="E46" s="73" t="str">
        <f aca="false">IF(D46&lt;&gt;"",IF(AND(B46&lt;&gt;"",C46&lt;&gt;""),"","ERR"),"")</f>
        <v/>
      </c>
      <c r="F46" s="16"/>
      <c r="G46" s="16"/>
      <c r="H46" s="16"/>
      <c r="I46" s="16"/>
      <c r="J46" s="16"/>
      <c r="K46" s="16"/>
      <c r="L46" s="16"/>
      <c r="M46" s="16"/>
      <c r="N46" s="16"/>
      <c r="O46" s="16"/>
      <c r="P46" s="16"/>
      <c r="Q46" s="16"/>
      <c r="R46" s="16"/>
      <c r="S46" s="16"/>
      <c r="T46" s="16"/>
      <c r="U46" s="16"/>
      <c r="V46" s="16"/>
      <c r="W46" s="16"/>
      <c r="X46" s="16"/>
      <c r="Y46" s="16"/>
    </row>
    <row r="47" customFormat="false" ht="12" hidden="false" customHeight="true" outlineLevel="0" collapsed="false">
      <c r="B47" s="98" t="str">
        <f aca="false">IF( ISBLANK('03.Muestra'!$C36),"",'03.Muestra'!$C36)</f>
        <v/>
      </c>
      <c r="C47" s="98" t="str">
        <f aca="false">IF( ISBLANK('03.Muestra'!$E36),"",'03.Muestra'!$E36)</f>
        <v/>
      </c>
      <c r="D47" s="99" t="str">
        <f aca="false">IF(AND(B47&lt;&gt;"",C47&lt;&gt;""),"N/T","")</f>
        <v/>
      </c>
      <c r="E47" s="73" t="str">
        <f aca="false">IF(D47&lt;&gt;"",IF(AND(B47&lt;&gt;"",C47&lt;&gt;""),"","ERR"),"")</f>
        <v/>
      </c>
      <c r="F47" s="16"/>
      <c r="G47" s="16"/>
      <c r="H47" s="16"/>
      <c r="I47" s="16"/>
      <c r="J47" s="16"/>
      <c r="K47" s="16"/>
      <c r="L47" s="16"/>
      <c r="M47" s="16"/>
      <c r="N47" s="16"/>
      <c r="O47" s="16"/>
      <c r="P47" s="16"/>
      <c r="Q47" s="16"/>
      <c r="R47" s="16"/>
      <c r="S47" s="16"/>
      <c r="T47" s="16"/>
      <c r="U47" s="16"/>
      <c r="V47" s="16"/>
      <c r="W47" s="16"/>
      <c r="X47" s="16"/>
      <c r="Y47" s="16"/>
    </row>
    <row r="48" customFormat="false" ht="12" hidden="false" customHeight="true" outlineLevel="0" collapsed="false">
      <c r="B48" s="98" t="str">
        <f aca="false">IF( ISBLANK('03.Muestra'!$C37),"",'03.Muestra'!$C37)</f>
        <v/>
      </c>
      <c r="C48" s="98" t="str">
        <f aca="false">IF( ISBLANK('03.Muestra'!$E37),"",'03.Muestra'!$E37)</f>
        <v/>
      </c>
      <c r="D48" s="99" t="str">
        <f aca="false">IF(AND(B48&lt;&gt;"",C48&lt;&gt;""),"N/T","")</f>
        <v/>
      </c>
      <c r="E48" s="73" t="str">
        <f aca="false">IF(D48&lt;&gt;"",IF(AND(B48&lt;&gt;"",C48&lt;&gt;""),"","ERR"),"")</f>
        <v/>
      </c>
      <c r="F48" s="16"/>
      <c r="G48" s="16"/>
      <c r="H48" s="16"/>
      <c r="I48" s="16"/>
      <c r="J48" s="16"/>
      <c r="K48" s="16"/>
      <c r="L48" s="16"/>
      <c r="M48" s="16"/>
      <c r="N48" s="16"/>
      <c r="O48" s="16"/>
      <c r="P48" s="16"/>
      <c r="Q48" s="16"/>
      <c r="R48" s="16"/>
      <c r="S48" s="16"/>
      <c r="T48" s="16"/>
      <c r="U48" s="16"/>
      <c r="V48" s="16"/>
      <c r="W48" s="16"/>
      <c r="X48" s="16"/>
      <c r="Y48" s="16"/>
    </row>
    <row r="49" customFormat="false" ht="12" hidden="false" customHeight="true" outlineLevel="0" collapsed="false">
      <c r="B49" s="98" t="str">
        <f aca="false">IF( ISBLANK('03.Muestra'!$C38),"",'03.Muestra'!$C38)</f>
        <v/>
      </c>
      <c r="C49" s="98" t="str">
        <f aca="false">IF( ISBLANK('03.Muestra'!$E38),"",'03.Muestra'!$E38)</f>
        <v/>
      </c>
      <c r="D49" s="99" t="str">
        <f aca="false">IF(AND(B49&lt;&gt;"",C49&lt;&gt;""),"N/T","")</f>
        <v/>
      </c>
      <c r="E49" s="73" t="str">
        <f aca="false">IF(D49&lt;&gt;"",IF(AND(B49&lt;&gt;"",C49&lt;&gt;""),"","ERR"),"")</f>
        <v/>
      </c>
      <c r="F49" s="16"/>
      <c r="G49" s="16"/>
      <c r="H49" s="16"/>
      <c r="I49" s="16"/>
      <c r="J49" s="16"/>
      <c r="K49" s="16"/>
      <c r="L49" s="16"/>
      <c r="M49" s="16"/>
      <c r="N49" s="16"/>
      <c r="O49" s="16"/>
      <c r="P49" s="16"/>
      <c r="Q49" s="16"/>
      <c r="R49" s="16"/>
      <c r="S49" s="16"/>
      <c r="T49" s="16"/>
      <c r="U49" s="16"/>
      <c r="V49" s="16"/>
      <c r="W49" s="16"/>
      <c r="X49" s="16"/>
      <c r="Y49" s="16"/>
    </row>
    <row r="50" customFormat="false" ht="12" hidden="false" customHeight="true" outlineLevel="0" collapsed="false">
      <c r="B50" s="98" t="str">
        <f aca="false">IF( ISBLANK('03.Muestra'!$C39),"",'03.Muestra'!$C39)</f>
        <v/>
      </c>
      <c r="C50" s="98" t="str">
        <f aca="false">IF( ISBLANK('03.Muestra'!$E39),"",'03.Muestra'!$E39)</f>
        <v/>
      </c>
      <c r="D50" s="99" t="str">
        <f aca="false">IF(AND(B50&lt;&gt;"",C50&lt;&gt;""),"N/T","")</f>
        <v/>
      </c>
      <c r="E50" s="73" t="str">
        <f aca="false">IF(D50&lt;&gt;"",IF(AND(B50&lt;&gt;"",C50&lt;&gt;""),"","ERR"),"")</f>
        <v/>
      </c>
      <c r="F50" s="16"/>
      <c r="G50" s="16"/>
      <c r="H50" s="16"/>
      <c r="I50" s="16"/>
      <c r="J50" s="16"/>
      <c r="K50" s="16"/>
      <c r="L50" s="16"/>
      <c r="M50" s="16"/>
      <c r="N50" s="16"/>
      <c r="O50" s="16"/>
      <c r="P50" s="16"/>
      <c r="Q50" s="16"/>
      <c r="R50" s="16"/>
      <c r="S50" s="16"/>
      <c r="T50" s="16"/>
      <c r="U50" s="16"/>
      <c r="V50" s="16"/>
      <c r="W50" s="16"/>
      <c r="X50" s="16"/>
      <c r="Y50" s="16"/>
    </row>
    <row r="51" customFormat="false" ht="12" hidden="false" customHeight="true" outlineLevel="0" collapsed="false">
      <c r="B51" s="98" t="str">
        <f aca="false">IF( ISBLANK('03.Muestra'!$C40),"",'03.Muestra'!$C40)</f>
        <v/>
      </c>
      <c r="C51" s="98" t="str">
        <f aca="false">IF( ISBLANK('03.Muestra'!$E40),"",'03.Muestra'!$E40)</f>
        <v/>
      </c>
      <c r="D51" s="99" t="str">
        <f aca="false">IF(AND(B51&lt;&gt;"",C51&lt;&gt;""),"N/T","")</f>
        <v/>
      </c>
      <c r="E51" s="73" t="str">
        <f aca="false">IF(D51&lt;&gt;"",IF(AND(B51&lt;&gt;"",C51&lt;&gt;""),"","ERR"),"")</f>
        <v/>
      </c>
      <c r="F51" s="16"/>
      <c r="G51" s="16"/>
      <c r="H51" s="16"/>
      <c r="I51" s="16"/>
      <c r="J51" s="16"/>
      <c r="K51" s="16"/>
      <c r="L51" s="16"/>
      <c r="M51" s="16"/>
      <c r="N51" s="16"/>
      <c r="O51" s="16"/>
      <c r="P51" s="16"/>
      <c r="Q51" s="16"/>
      <c r="R51" s="16"/>
      <c r="S51" s="16"/>
      <c r="T51" s="16"/>
      <c r="U51" s="16"/>
      <c r="V51" s="16"/>
      <c r="W51" s="16"/>
      <c r="X51" s="16"/>
      <c r="Y51" s="16"/>
    </row>
    <row r="52" customFormat="false" ht="12" hidden="false" customHeight="true" outlineLevel="0" collapsed="false">
      <c r="B52" s="98" t="str">
        <f aca="false">IF( ISBLANK('03.Muestra'!$C41),"",'03.Muestra'!$C41)</f>
        <v/>
      </c>
      <c r="C52" s="98" t="str">
        <f aca="false">IF( ISBLANK('03.Muestra'!$E41),"",'03.Muestra'!$E41)</f>
        <v/>
      </c>
      <c r="D52" s="99" t="str">
        <f aca="false">IF(AND(B52&lt;&gt;"",C52&lt;&gt;""),"N/T","")</f>
        <v/>
      </c>
      <c r="E52" s="73" t="str">
        <f aca="false">IF(D52&lt;&gt;"",IF(AND(B52&lt;&gt;"",C52&lt;&gt;""),"","ERR"),"")</f>
        <v/>
      </c>
      <c r="F52" s="16"/>
      <c r="G52" s="16"/>
      <c r="H52" s="16"/>
      <c r="I52" s="16"/>
      <c r="J52" s="16"/>
      <c r="K52" s="16"/>
      <c r="L52" s="16"/>
      <c r="M52" s="16"/>
      <c r="N52" s="16"/>
      <c r="O52" s="16"/>
      <c r="P52" s="16"/>
      <c r="Q52" s="16"/>
      <c r="R52" s="16"/>
      <c r="S52" s="16"/>
      <c r="T52" s="16"/>
      <c r="U52" s="16"/>
      <c r="V52" s="16"/>
      <c r="W52" s="16"/>
      <c r="X52" s="16"/>
      <c r="Y52" s="16"/>
    </row>
    <row r="53" customFormat="false" ht="12" hidden="false" customHeight="true" outlineLevel="0" collapsed="false">
      <c r="B53" s="98" t="str">
        <f aca="false">IF( ISBLANK('03.Muestra'!$C42),"",'03.Muestra'!$C42)</f>
        <v/>
      </c>
      <c r="C53" s="98" t="str">
        <f aca="false">IF( ISBLANK('03.Muestra'!$E42),"",'03.Muestra'!$E42)</f>
        <v/>
      </c>
      <c r="D53" s="99" t="str">
        <f aca="false">IF(AND(B53&lt;&gt;"",C53&lt;&gt;""),"N/T","")</f>
        <v/>
      </c>
      <c r="E53" s="73" t="str">
        <f aca="false">IF(D53&lt;&gt;"",IF(AND(B53&lt;&gt;"",C53&lt;&gt;""),"","ERR"),"")</f>
        <v/>
      </c>
      <c r="F53" s="16"/>
      <c r="G53" s="16"/>
      <c r="H53" s="16"/>
      <c r="I53" s="16"/>
      <c r="J53" s="16"/>
      <c r="K53" s="16"/>
      <c r="L53" s="16"/>
      <c r="M53" s="16"/>
      <c r="N53" s="16"/>
      <c r="O53" s="16"/>
      <c r="P53" s="16"/>
      <c r="Q53" s="16"/>
      <c r="R53" s="16"/>
      <c r="S53" s="16"/>
      <c r="T53" s="16"/>
      <c r="U53" s="16"/>
      <c r="V53" s="16"/>
      <c r="W53" s="16"/>
      <c r="X53" s="16"/>
      <c r="Y53" s="16"/>
    </row>
    <row r="54" customFormat="false" ht="12" hidden="false" customHeight="true" outlineLevel="0" collapsed="false">
      <c r="B54" s="16"/>
      <c r="C54" s="16"/>
      <c r="D54" s="73"/>
      <c r="E54" s="16"/>
      <c r="F54" s="16"/>
      <c r="G54" s="16"/>
      <c r="H54" s="16"/>
      <c r="I54" s="16"/>
      <c r="J54" s="16"/>
      <c r="K54" s="16"/>
      <c r="L54" s="16"/>
      <c r="M54" s="16"/>
      <c r="N54" s="16"/>
      <c r="O54" s="16"/>
      <c r="P54" s="16"/>
      <c r="Q54" s="16"/>
      <c r="R54" s="16"/>
      <c r="S54" s="16"/>
      <c r="T54" s="16"/>
      <c r="U54" s="16"/>
      <c r="V54" s="16"/>
      <c r="W54" s="16"/>
      <c r="X54" s="16"/>
      <c r="Y54" s="16"/>
    </row>
    <row r="55" customFormat="false" ht="12" hidden="false" customHeight="true" outlineLevel="0" collapsed="false">
      <c r="B55" s="16"/>
      <c r="C55" s="16"/>
      <c r="D55" s="73"/>
      <c r="E55" s="94"/>
      <c r="F55" s="16"/>
      <c r="G55" s="16"/>
      <c r="H55" s="16"/>
      <c r="I55" s="16"/>
      <c r="J55" s="16"/>
      <c r="K55" s="16"/>
      <c r="L55" s="16"/>
      <c r="M55" s="16"/>
      <c r="N55" s="16"/>
      <c r="O55" s="16"/>
      <c r="P55" s="16"/>
      <c r="Q55" s="16"/>
      <c r="R55" s="16"/>
      <c r="S55" s="16"/>
      <c r="T55" s="16"/>
      <c r="U55" s="16"/>
      <c r="V55" s="16"/>
      <c r="W55" s="16"/>
      <c r="X55" s="16"/>
      <c r="Y55" s="16"/>
    </row>
    <row r="56" customFormat="false" ht="32.25" hidden="false" customHeight="true" outlineLevel="0" collapsed="false">
      <c r="B56" s="122" t="s">
        <v>137</v>
      </c>
      <c r="C56" s="96" t="s">
        <v>207</v>
      </c>
      <c r="D56" s="97" t="s">
        <v>147</v>
      </c>
      <c r="E56" s="110"/>
      <c r="F56" s="0"/>
      <c r="G56" s="0"/>
      <c r="H56" s="0"/>
      <c r="I56" s="0"/>
      <c r="J56" s="0"/>
      <c r="K56" s="16"/>
      <c r="L56" s="16"/>
      <c r="M56" s="16"/>
      <c r="N56" s="16"/>
      <c r="O56" s="16"/>
      <c r="P56" s="16"/>
      <c r="Q56" s="16"/>
      <c r="R56" s="16"/>
      <c r="S56" s="16"/>
      <c r="T56" s="16"/>
      <c r="U56" s="16"/>
      <c r="V56" s="16"/>
      <c r="W56" s="16"/>
      <c r="X56" s="16"/>
      <c r="Y56" s="16"/>
    </row>
    <row r="57" customFormat="false" ht="12" hidden="false" customHeight="true" outlineLevel="0" collapsed="false">
      <c r="B57" s="98" t="str">
        <f aca="false">IF( ISBLANK('03.Muestra'!$C8),"",'03.Muestra'!$C8)</f>
        <v>Servicio Canario de Salud</v>
      </c>
      <c r="C57" s="98" t="str">
        <f aca="false">IF( ISBLANK('03.Muestra'!$E8),"",'03.Muestra'!$E8)</f>
        <v>https://www3.gobiernodecanarias.org/sanidad/scs/</v>
      </c>
      <c r="D57" s="99" t="s">
        <v>150</v>
      </c>
      <c r="E57" s="73" t="str">
        <f aca="false">IF(D57&lt;&gt;"",IF(AND(B57&lt;&gt;"",C57&lt;&gt;""),"","ERR"),"")</f>
        <v/>
      </c>
      <c r="F57" s="100" t="str">
        <f aca="false" t="array" ref="F57:J57">TRANSPOSE('DATA - Oculta'!$U$9:$U$13)</f>
        <v>N/T</v>
      </c>
      <c r="G57" s="101" t="str">
        <v>N/D</v>
      </c>
      <c r="H57" s="102" t="str">
        <v>N/A</v>
      </c>
      <c r="I57" s="103" t="str">
        <v>Falla</v>
      </c>
      <c r="J57" s="104" t="str">
        <v>Pasa</v>
      </c>
      <c r="K57" s="105" t="s">
        <v>145</v>
      </c>
      <c r="L57" s="16"/>
      <c r="M57" s="16"/>
      <c r="N57" s="16"/>
      <c r="O57" s="16"/>
      <c r="P57" s="16"/>
      <c r="Q57" s="16"/>
      <c r="R57" s="16"/>
      <c r="S57" s="16"/>
      <c r="T57" s="16"/>
      <c r="U57" s="16"/>
      <c r="V57" s="16"/>
      <c r="W57" s="16"/>
      <c r="X57" s="16"/>
      <c r="Y57" s="16"/>
    </row>
    <row r="58" customFormat="false" ht="12" hidden="false" customHeight="true" outlineLevel="0" collapsed="false">
      <c r="B58" s="98" t="str">
        <f aca="false">IF( ISBLANK('03.Muestra'!$C9),"",'03.Muestra'!$C9)</f>
        <v>Profesionales</v>
      </c>
      <c r="C58" s="98" t="str">
        <f aca="false">IF( ISBLANK('03.Muestra'!$E9),"",'03.Muestra'!$E9)</f>
        <v>https://www3.gobiernodecanarias.org/sanidad/scs/tematica.jsp?idCarpeta=381a58ec-a15a-11e9-a502-d7333c007c29</v>
      </c>
      <c r="D58" s="99" t="s">
        <v>150</v>
      </c>
      <c r="E58" s="73" t="str">
        <f aca="false">IF(D58&lt;&gt;"",IF(AND(B58&lt;&gt;"",C58&lt;&gt;""),"","ERR"),"")</f>
        <v/>
      </c>
      <c r="F58" s="106" t="n">
        <f aca="true">COUNTIF($D57:INDIRECT("$D" &amp;  SUM(ROW()-1,'03.Muestra'!$D$45)-1),F57)</f>
        <v>0</v>
      </c>
      <c r="G58" s="106" t="n">
        <f aca="true">COUNTIF($D57:INDIRECT("$D" &amp;  SUM(ROW()-1,'03.Muestra'!$D$45)-1),G57)</f>
        <v>0</v>
      </c>
      <c r="H58" s="106" t="n">
        <f aca="true">COUNTIF($D57:INDIRECT("$D" &amp;  SUM(ROW()-1,'03.Muestra'!$D$45)-1),H57)</f>
        <v>7</v>
      </c>
      <c r="I58" s="106" t="n">
        <f aca="true">COUNTIF($D57:INDIRECT("$D" &amp;  SUM(ROW()-1,'03.Muestra'!$D$45)-1),I57)</f>
        <v>2</v>
      </c>
      <c r="J58" s="106" t="n">
        <f aca="true">COUNTIF($D57:INDIRECT("$D" &amp;  SUM(ROW()-1,'03.Muestra'!$D$45)-1),J57)</f>
        <v>1</v>
      </c>
      <c r="K58" s="106" t="n">
        <f aca="true">IF('03.Muestra'!$D$45=0,0,COUNTBLANK($D57:INDIRECT("$D" &amp;  SUM(ROW()-1,'03.Muestra'!$D$45)-1)))</f>
        <v>0</v>
      </c>
      <c r="L58" s="16"/>
      <c r="M58" s="16"/>
      <c r="N58" s="16"/>
      <c r="O58" s="16"/>
      <c r="P58" s="16"/>
      <c r="Q58" s="16"/>
      <c r="R58" s="16"/>
      <c r="S58" s="16"/>
      <c r="T58" s="16"/>
      <c r="U58" s="16"/>
      <c r="V58" s="16"/>
      <c r="W58" s="16"/>
      <c r="X58" s="16"/>
      <c r="Y58" s="16"/>
    </row>
    <row r="59" customFormat="false" ht="12" hidden="false" customHeight="true" outlineLevel="0" collapsed="false">
      <c r="B59" s="98" t="str">
        <f aca="false">IF( ISBLANK('03.Muestra'!$C10),"",'03.Muestra'!$C10)</f>
        <v>Vacunación frente Covid-19</v>
      </c>
      <c r="C59" s="98" t="str">
        <f aca="false">IF( ISBLANK('03.Muestra'!$E10),"",'03.Muestra'!$E10)</f>
        <v>https://www3.gobiernodecanarias.org/sanidad/scs/contenidoGenerico.jsp?idDocument=c6332147-5728-11eb-8a2c-c902a217e6a5&amp;idCarpeta=e01092c2-7d66-11ea-871d-cb574c2473a4</v>
      </c>
      <c r="D59" s="99" t="s">
        <v>150</v>
      </c>
      <c r="E59" s="73" t="str">
        <f aca="false">IF(D59&lt;&gt;"",IF(AND(B59&lt;&gt;"",C59&lt;&gt;""),"","ERR"),"")</f>
        <v/>
      </c>
      <c r="F59" s="0"/>
      <c r="G59" s="16"/>
      <c r="H59" s="16"/>
      <c r="I59" s="16"/>
      <c r="J59" s="16"/>
      <c r="K59" s="16"/>
      <c r="L59" s="16"/>
      <c r="M59" s="16"/>
      <c r="N59" s="16"/>
      <c r="O59" s="16"/>
      <c r="P59" s="16"/>
      <c r="Q59" s="16"/>
      <c r="R59" s="16"/>
      <c r="S59" s="16"/>
      <c r="T59" s="16"/>
      <c r="U59" s="16"/>
      <c r="V59" s="16"/>
      <c r="W59" s="16"/>
      <c r="X59" s="16"/>
      <c r="Y59" s="16"/>
    </row>
    <row r="60" customFormat="false" ht="12" hidden="false" customHeight="true" outlineLevel="0" collapsed="false">
      <c r="B60" s="98" t="str">
        <f aca="false">IF( ISBLANK('03.Muestra'!$C11),"",'03.Muestra'!$C11)</f>
        <v>SCS-Registro de centros</v>
      </c>
      <c r="C60" s="98" t="str">
        <f aca="false">IF( ISBLANK('03.Muestra'!$E11),"",'03.Muestra'!$E11)</f>
        <v>https://www3.gobiernodecanarias.org/sanidad/scs/RegistroCentros/DoLoad</v>
      </c>
      <c r="D60" s="99" t="s">
        <v>141</v>
      </c>
      <c r="E60" s="73" t="str">
        <f aca="false">IF(D60&lt;&gt;"",IF(AND(B60&lt;&gt;"",C60&lt;&gt;""),"","ERR"),"")</f>
        <v/>
      </c>
      <c r="F60" s="0"/>
      <c r="G60" s="16"/>
      <c r="H60" s="16"/>
      <c r="I60" s="16"/>
      <c r="J60" s="16"/>
      <c r="K60" s="16"/>
      <c r="L60" s="16"/>
      <c r="M60" s="0"/>
      <c r="N60" s="0"/>
      <c r="O60" s="16"/>
      <c r="P60" s="16"/>
      <c r="Q60" s="16"/>
      <c r="R60" s="16"/>
      <c r="S60" s="16"/>
      <c r="T60" s="16"/>
      <c r="U60" s="16"/>
      <c r="V60" s="16"/>
      <c r="W60" s="16"/>
      <c r="X60" s="16"/>
      <c r="Y60" s="16"/>
    </row>
    <row r="61" customFormat="false" ht="12" hidden="false" customHeight="true" outlineLevel="0" collapsed="false">
      <c r="B61" s="98" t="str">
        <f aca="false">IF( ISBLANK('03.Muestra'!$C12),"",'03.Muestra'!$C12)</f>
        <v>MiAutoTestCovid</v>
      </c>
      <c r="C61" s="98" t="str">
        <f aca="false">IF( ISBLANK('03.Muestra'!$E12),"",'03.Muestra'!$E12)</f>
        <v>https://www3.gobiernodecanarias.org/sanidad/scs/Miautotestcovid/</v>
      </c>
      <c r="D61" s="99" t="s">
        <v>150</v>
      </c>
      <c r="E61" s="73" t="str">
        <f aca="false">IF(D61&lt;&gt;"",IF(AND(B61&lt;&gt;"",C61&lt;&gt;""),"","ERR"),"")</f>
        <v/>
      </c>
      <c r="F61" s="0"/>
      <c r="G61" s="16"/>
      <c r="H61" s="16"/>
      <c r="I61" s="16"/>
      <c r="J61" s="16"/>
      <c r="K61" s="16"/>
      <c r="L61" s="16"/>
      <c r="M61" s="0"/>
      <c r="N61" s="0"/>
      <c r="O61" s="16"/>
      <c r="P61" s="16"/>
      <c r="Q61" s="16"/>
      <c r="R61" s="16"/>
      <c r="S61" s="16"/>
      <c r="T61" s="16"/>
      <c r="U61" s="16"/>
      <c r="V61" s="16"/>
      <c r="W61" s="16"/>
      <c r="X61" s="16"/>
      <c r="Y61" s="16"/>
    </row>
    <row r="62" customFormat="false" ht="12" hidden="false" customHeight="true" outlineLevel="0" collapsed="false">
      <c r="B62" s="98" t="str">
        <f aca="false">IF( ISBLANK('03.Muestra'!$C13),"",'03.Muestra'!$C13)</f>
        <v>Informes epidemiológicos</v>
      </c>
      <c r="C62" s="98" t="str">
        <f aca="false">IF( ISBLANK('03.Muestra'!$E13),"",'03.Muestra'!$E13)</f>
        <v>https://www3.gobiernodecanarias.org/sanidad/scs/contenidoGenerico.jsp?idDocument=83670f95-f738-11ea-8b38-0997195c2925&amp;idCarpeta=e01092c2-7d66-11ea-871d-cb574c2473a4</v>
      </c>
      <c r="D62" s="99" t="s">
        <v>141</v>
      </c>
      <c r="E62" s="73" t="str">
        <f aca="false">IF(D62&lt;&gt;"",IF(AND(B62&lt;&gt;"",C62&lt;&gt;""),"","ERR"),"")</f>
        <v/>
      </c>
      <c r="F62" s="0"/>
      <c r="G62" s="16"/>
      <c r="H62" s="16"/>
      <c r="I62" s="16"/>
      <c r="J62" s="16"/>
      <c r="K62" s="16"/>
      <c r="L62" s="16"/>
      <c r="M62" s="0"/>
      <c r="N62" s="0"/>
      <c r="O62" s="16"/>
      <c r="P62" s="16"/>
      <c r="Q62" s="16"/>
      <c r="R62" s="16"/>
      <c r="S62" s="16"/>
      <c r="T62" s="16"/>
      <c r="U62" s="16"/>
      <c r="V62" s="16"/>
      <c r="W62" s="16"/>
      <c r="X62" s="16"/>
      <c r="Y62" s="16"/>
    </row>
    <row r="63" customFormat="false" ht="12" hidden="false" customHeight="true" outlineLevel="0" collapsed="false">
      <c r="B63" s="98" t="str">
        <f aca="false">IF( ISBLANK('03.Muestra'!$C14),"",'03.Muestra'!$C14)</f>
        <v>Mapa Sanitario</v>
      </c>
      <c r="C63" s="98" t="str">
        <f aca="false">IF( ISBLANK('03.Muestra'!$E14),"",'03.Muestra'!$E14)</f>
        <v>https://www3.gobiernodecanarias.org/sanidad/scs/mapa.jsp?idDocument=f1272534-b1e0-11e0-8086-e35e241032d3&amp;idCarpeta=75cf3520-ab2b-11dd-970d-d73a0633ac17</v>
      </c>
      <c r="D63" s="99" t="s">
        <v>150</v>
      </c>
      <c r="E63" s="73" t="str">
        <f aca="false">IF(D63&lt;&gt;"",IF(AND(B63&lt;&gt;"",C63&lt;&gt;""),"","ERR"),"")</f>
        <v/>
      </c>
      <c r="F63" s="16"/>
      <c r="G63" s="16"/>
      <c r="H63" s="16"/>
      <c r="I63" s="16"/>
      <c r="J63" s="16"/>
      <c r="K63" s="16"/>
      <c r="L63" s="16"/>
      <c r="M63" s="16"/>
      <c r="N63" s="16"/>
      <c r="O63" s="16"/>
      <c r="P63" s="16"/>
      <c r="Q63" s="16"/>
      <c r="R63" s="16"/>
      <c r="S63" s="16"/>
      <c r="T63" s="16"/>
      <c r="U63" s="16"/>
      <c r="V63" s="16"/>
      <c r="W63" s="16"/>
      <c r="X63" s="16"/>
      <c r="Y63" s="16"/>
    </row>
    <row r="64" customFormat="false" ht="12" hidden="false" customHeight="true" outlineLevel="0" collapsed="false">
      <c r="B64" s="98" t="str">
        <f aca="false">IF( ISBLANK('03.Muestra'!$C15),"",'03.Muestra'!$C15)</f>
        <v>gaptfformacion</v>
      </c>
      <c r="C64" s="98" t="str">
        <f aca="false">IF( ISBLANK('03.Muestra'!$E15),"",'03.Muestra'!$E15)</f>
        <v>https://www3.gobiernodecanarias.org/scs/gaptfformacion/</v>
      </c>
      <c r="D64" s="99" t="s">
        <v>150</v>
      </c>
      <c r="E64" s="73" t="str">
        <f aca="false">IF(D64&lt;&gt;"",IF(AND(B64&lt;&gt;"",C64&lt;&gt;""),"","ERR"),"")</f>
        <v/>
      </c>
      <c r="F64" s="16"/>
      <c r="G64" s="16"/>
      <c r="H64" s="16"/>
      <c r="I64" s="16"/>
      <c r="J64" s="16"/>
      <c r="K64" s="16"/>
      <c r="L64" s="16"/>
      <c r="M64" s="16"/>
      <c r="N64" s="16"/>
      <c r="O64" s="16"/>
      <c r="P64" s="16"/>
      <c r="Q64" s="16"/>
      <c r="R64" s="16"/>
      <c r="S64" s="16"/>
      <c r="T64" s="16"/>
      <c r="U64" s="16"/>
      <c r="V64" s="16"/>
      <c r="W64" s="16"/>
      <c r="X64" s="16"/>
      <c r="Y64" s="16"/>
    </row>
    <row r="65" customFormat="false" ht="12" hidden="false" customHeight="true" outlineLevel="0" collapsed="false">
      <c r="B65" s="98" t="str">
        <f aca="false">IF( ISBLANK('03.Muestra'!$C16),"",'03.Muestra'!$C16)</f>
        <v>Tarjeta Sanitaria</v>
      </c>
      <c r="C65" s="98" t="str">
        <f aca="false">IF( ISBLANK('03.Muestra'!$E16),"",'03.Muestra'!$E16)</f>
        <v>https://www3.gobiernodecanarias.org/sanidad/scs/contenidoGenerico.jsp?idDocument=9090ca1f-a9bb-11de-ae50-15aa3b9230b7&amp;idCarpeta=ae273cd1-b385-11e9-82f7-8d5cff9227e6</v>
      </c>
      <c r="D65" s="99" t="s">
        <v>138</v>
      </c>
      <c r="E65" s="73" t="str">
        <f aca="false">IF(D65&lt;&gt;"",IF(AND(B65&lt;&gt;"",C65&lt;&gt;""),"","ERR"),"")</f>
        <v/>
      </c>
      <c r="F65" s="16"/>
      <c r="G65" s="16"/>
      <c r="H65" s="16"/>
      <c r="I65" s="16"/>
      <c r="J65" s="16"/>
      <c r="K65" s="16"/>
      <c r="L65" s="16"/>
      <c r="M65" s="16"/>
      <c r="N65" s="16"/>
      <c r="O65" s="16"/>
      <c r="P65" s="16"/>
      <c r="Q65" s="16"/>
      <c r="R65" s="16"/>
      <c r="S65" s="16"/>
      <c r="T65" s="16"/>
      <c r="U65" s="16"/>
      <c r="V65" s="16"/>
      <c r="W65" s="16"/>
      <c r="X65" s="16"/>
      <c r="Y65" s="16"/>
    </row>
    <row r="66" customFormat="false" ht="12" hidden="false" customHeight="true" outlineLevel="0" collapsed="false">
      <c r="B66" s="98" t="str">
        <f aca="false">IF( ISBLANK('03.Muestra'!$C17),"",'03.Muestra'!$C17)</f>
        <v>Mapa Playas</v>
      </c>
      <c r="C66" s="98" t="str">
        <f aca="false">IF( ISBLANK('03.Muestra'!$E17),"",'03.Muestra'!$E17)</f>
        <v>https://www3.gobiernodecanarias.org/sanidad/scs/mapa.jsp?idDocument=0200b78a-a2fa-11e0-9610-f1717f4d08a3&amp;idCarpeta=75cf3520-ab2b-11dd-970d-d73a0633ac17</v>
      </c>
      <c r="D66" s="99" t="s">
        <v>150</v>
      </c>
      <c r="E66" s="73" t="str">
        <f aca="false">IF(D66&lt;&gt;"",IF(AND(B66&lt;&gt;"",C66&lt;&gt;""),"","ERR"),"")</f>
        <v/>
      </c>
      <c r="F66" s="16"/>
      <c r="G66" s="16"/>
      <c r="H66" s="16"/>
      <c r="I66" s="16"/>
      <c r="J66" s="16"/>
      <c r="K66" s="16"/>
      <c r="L66" s="16"/>
      <c r="M66" s="16"/>
      <c r="N66" s="16"/>
      <c r="O66" s="16"/>
      <c r="P66" s="16"/>
      <c r="Q66" s="16"/>
      <c r="R66" s="16"/>
      <c r="S66" s="16"/>
      <c r="T66" s="16"/>
      <c r="U66" s="16"/>
      <c r="V66" s="16"/>
      <c r="W66" s="16"/>
      <c r="X66" s="16"/>
      <c r="Y66" s="16"/>
    </row>
    <row r="67" customFormat="false" ht="12" hidden="false" customHeight="true" outlineLevel="0" collapsed="false">
      <c r="B67" s="98" t="str">
        <f aca="false">IF( ISBLANK('03.Muestra'!$C18),"",'03.Muestra'!$C18)</f>
        <v/>
      </c>
      <c r="C67" s="98" t="str">
        <f aca="false">IF( ISBLANK('03.Muestra'!$E18),"",'03.Muestra'!$E18)</f>
        <v/>
      </c>
      <c r="D67" s="99" t="str">
        <f aca="false">IF(AND(B67&lt;&gt;"",C67&lt;&gt;""),"N/T","")</f>
        <v/>
      </c>
      <c r="E67" s="73" t="str">
        <f aca="false">IF(D67&lt;&gt;"",IF(AND(B67&lt;&gt;"",C67&lt;&gt;""),"","ERR"),"")</f>
        <v/>
      </c>
      <c r="F67" s="16"/>
      <c r="G67" s="16"/>
      <c r="H67" s="16"/>
      <c r="I67" s="16"/>
      <c r="J67" s="16"/>
      <c r="K67" s="16"/>
      <c r="L67" s="16"/>
      <c r="M67" s="16"/>
      <c r="N67" s="16"/>
      <c r="O67" s="16"/>
      <c r="P67" s="16"/>
      <c r="Q67" s="16"/>
      <c r="R67" s="16"/>
      <c r="S67" s="16"/>
      <c r="T67" s="16"/>
      <c r="U67" s="16"/>
      <c r="V67" s="16"/>
      <c r="W67" s="16"/>
      <c r="X67" s="16"/>
      <c r="Y67" s="16"/>
    </row>
    <row r="68" customFormat="false" ht="12" hidden="false" customHeight="true" outlineLevel="0" collapsed="false">
      <c r="B68" s="98" t="str">
        <f aca="false">IF( ISBLANK('03.Muestra'!$C19),"",'03.Muestra'!$C19)</f>
        <v/>
      </c>
      <c r="C68" s="98" t="str">
        <f aca="false">IF( ISBLANK('03.Muestra'!$E19),"",'03.Muestra'!$E19)</f>
        <v/>
      </c>
      <c r="D68" s="99" t="str">
        <f aca="false">IF(AND(B68&lt;&gt;"",C68&lt;&gt;""),"N/T","")</f>
        <v/>
      </c>
      <c r="E68" s="73" t="str">
        <f aca="false">IF(D68&lt;&gt;"",IF(AND(B68&lt;&gt;"",C68&lt;&gt;""),"","ERR"),"")</f>
        <v/>
      </c>
      <c r="F68" s="16"/>
      <c r="G68" s="16"/>
      <c r="H68" s="16"/>
      <c r="I68" s="16"/>
      <c r="J68" s="16"/>
      <c r="K68" s="16"/>
      <c r="L68" s="16"/>
      <c r="M68" s="16"/>
      <c r="N68" s="16"/>
      <c r="O68" s="16"/>
      <c r="P68" s="16"/>
      <c r="Q68" s="16"/>
      <c r="R68" s="16"/>
      <c r="S68" s="16"/>
      <c r="T68" s="16"/>
      <c r="U68" s="16"/>
      <c r="V68" s="16"/>
      <c r="W68" s="16"/>
      <c r="X68" s="16"/>
      <c r="Y68" s="16"/>
    </row>
    <row r="69" customFormat="false" ht="12" hidden="false" customHeight="true" outlineLevel="0" collapsed="false">
      <c r="B69" s="98" t="str">
        <f aca="false">IF( ISBLANK('03.Muestra'!$C20),"",'03.Muestra'!$C20)</f>
        <v/>
      </c>
      <c r="C69" s="98" t="str">
        <f aca="false">IF( ISBLANK('03.Muestra'!$E20),"",'03.Muestra'!$E20)</f>
        <v/>
      </c>
      <c r="D69" s="99" t="str">
        <f aca="false">IF(AND(B69&lt;&gt;"",C69&lt;&gt;""),"N/T","")</f>
        <v/>
      </c>
      <c r="E69" s="73" t="str">
        <f aca="false">IF(D69&lt;&gt;"",IF(AND(B69&lt;&gt;"",C69&lt;&gt;""),"","ERR"),"")</f>
        <v/>
      </c>
      <c r="F69" s="16"/>
      <c r="G69" s="16"/>
      <c r="H69" s="16"/>
      <c r="I69" s="16"/>
      <c r="J69" s="16"/>
      <c r="K69" s="16"/>
      <c r="L69" s="16"/>
      <c r="M69" s="0"/>
      <c r="N69" s="0"/>
      <c r="O69" s="0"/>
      <c r="P69" s="0"/>
      <c r="Q69" s="16"/>
      <c r="R69" s="16"/>
      <c r="S69" s="16"/>
      <c r="T69" s="16"/>
      <c r="U69" s="16"/>
      <c r="V69" s="16"/>
      <c r="W69" s="16"/>
      <c r="X69" s="16"/>
      <c r="Y69" s="16"/>
    </row>
    <row r="70" customFormat="false" ht="12" hidden="false" customHeight="true" outlineLevel="0" collapsed="false">
      <c r="B70" s="98" t="str">
        <f aca="false">IF( ISBLANK('03.Muestra'!$C21),"",'03.Muestra'!$C21)</f>
        <v/>
      </c>
      <c r="C70" s="98" t="str">
        <f aca="false">IF( ISBLANK('03.Muestra'!$E21),"",'03.Muestra'!$E21)</f>
        <v/>
      </c>
      <c r="D70" s="99" t="str">
        <f aca="false">IF(AND(B70&lt;&gt;"",C70&lt;&gt;""),"N/T","")</f>
        <v/>
      </c>
      <c r="E70" s="73" t="str">
        <f aca="false">IF(D70&lt;&gt;"",IF(AND(B70&lt;&gt;"",C70&lt;&gt;""),"","ERR"),"")</f>
        <v/>
      </c>
      <c r="F70" s="16"/>
      <c r="G70" s="16"/>
      <c r="H70" s="16"/>
      <c r="I70" s="16"/>
      <c r="J70" s="16"/>
      <c r="K70" s="16"/>
      <c r="L70" s="16"/>
      <c r="M70" s="0"/>
      <c r="N70" s="0"/>
      <c r="O70" s="0"/>
      <c r="P70" s="0"/>
      <c r="Q70" s="16"/>
      <c r="R70" s="16"/>
      <c r="S70" s="16"/>
      <c r="T70" s="16"/>
      <c r="U70" s="16"/>
      <c r="V70" s="16"/>
      <c r="W70" s="16"/>
      <c r="X70" s="16"/>
      <c r="Y70" s="16"/>
    </row>
    <row r="71" customFormat="false" ht="12" hidden="false" customHeight="true" outlineLevel="0" collapsed="false">
      <c r="B71" s="98" t="str">
        <f aca="false">IF( ISBLANK('03.Muestra'!$C22),"",'03.Muestra'!$C22)</f>
        <v/>
      </c>
      <c r="C71" s="98" t="str">
        <f aca="false">IF( ISBLANK('03.Muestra'!$E22),"",'03.Muestra'!$E22)</f>
        <v/>
      </c>
      <c r="D71" s="99" t="str">
        <f aca="false">IF(AND(B71&lt;&gt;"",C71&lt;&gt;""),"N/T","")</f>
        <v/>
      </c>
      <c r="E71" s="73" t="str">
        <f aca="false">IF(D71&lt;&gt;"",IF(AND(B71&lt;&gt;"",C71&lt;&gt;""),"","ERR"),"")</f>
        <v/>
      </c>
      <c r="F71" s="16"/>
      <c r="G71" s="16"/>
      <c r="H71" s="16"/>
      <c r="I71" s="16"/>
      <c r="J71" s="16"/>
      <c r="K71" s="16"/>
      <c r="L71" s="16"/>
      <c r="M71" s="0"/>
      <c r="N71" s="0"/>
      <c r="O71" s="0"/>
      <c r="P71" s="0"/>
      <c r="Q71" s="16"/>
      <c r="R71" s="16"/>
      <c r="S71" s="16"/>
      <c r="T71" s="16"/>
      <c r="U71" s="16"/>
      <c r="V71" s="16"/>
      <c r="W71" s="16"/>
      <c r="X71" s="16"/>
      <c r="Y71" s="16"/>
    </row>
    <row r="72" customFormat="false" ht="12" hidden="false" customHeight="true" outlineLevel="0" collapsed="false">
      <c r="B72" s="98" t="str">
        <f aca="false">IF( ISBLANK('03.Muestra'!$C23),"",'03.Muestra'!$C23)</f>
        <v/>
      </c>
      <c r="C72" s="98" t="str">
        <f aca="false">IF( ISBLANK('03.Muestra'!$E23),"",'03.Muestra'!$E23)</f>
        <v/>
      </c>
      <c r="D72" s="99" t="str">
        <f aca="false">IF(AND(B72&lt;&gt;"",C72&lt;&gt;""),"N/T","")</f>
        <v/>
      </c>
      <c r="E72" s="73" t="str">
        <f aca="false">IF(D72&lt;&gt;"",IF(AND(B72&lt;&gt;"",C72&lt;&gt;""),"","ERR"),"")</f>
        <v/>
      </c>
      <c r="F72" s="16"/>
      <c r="G72" s="16"/>
      <c r="H72" s="16"/>
      <c r="I72" s="16"/>
      <c r="J72" s="16"/>
      <c r="K72" s="16"/>
      <c r="L72" s="16"/>
      <c r="M72" s="0"/>
      <c r="N72" s="0"/>
      <c r="O72" s="0"/>
      <c r="P72" s="0"/>
      <c r="Q72" s="16"/>
      <c r="R72" s="16"/>
      <c r="S72" s="16"/>
      <c r="T72" s="16"/>
      <c r="U72" s="16"/>
      <c r="V72" s="16"/>
      <c r="W72" s="16"/>
      <c r="X72" s="16"/>
      <c r="Y72" s="16"/>
    </row>
    <row r="73" customFormat="false" ht="12" hidden="false" customHeight="true" outlineLevel="0" collapsed="false">
      <c r="B73" s="98" t="str">
        <f aca="false">IF( ISBLANK('03.Muestra'!$C24),"",'03.Muestra'!$C24)</f>
        <v/>
      </c>
      <c r="C73" s="98" t="str">
        <f aca="false">IF( ISBLANK('03.Muestra'!$E24),"",'03.Muestra'!$E24)</f>
        <v/>
      </c>
      <c r="D73" s="99" t="str">
        <f aca="false">IF(AND(B73&lt;&gt;"",C73&lt;&gt;""),"N/T","")</f>
        <v/>
      </c>
      <c r="E73" s="73" t="str">
        <f aca="false">IF(D73&lt;&gt;"",IF(AND(B73&lt;&gt;"",C73&lt;&gt;""),"","ERR"),"")</f>
        <v/>
      </c>
      <c r="F73" s="16"/>
      <c r="G73" s="16"/>
      <c r="H73" s="16"/>
      <c r="I73" s="16"/>
      <c r="J73" s="16"/>
      <c r="K73" s="16"/>
      <c r="L73" s="16"/>
      <c r="M73" s="0"/>
      <c r="N73" s="0"/>
      <c r="O73" s="0"/>
      <c r="P73" s="0"/>
      <c r="Q73" s="16"/>
      <c r="R73" s="16"/>
      <c r="S73" s="16"/>
      <c r="T73" s="16"/>
      <c r="U73" s="16"/>
      <c r="V73" s="16"/>
      <c r="W73" s="16"/>
      <c r="X73" s="16"/>
      <c r="Y73" s="16"/>
    </row>
    <row r="74" customFormat="false" ht="12" hidden="false" customHeight="true" outlineLevel="0" collapsed="false">
      <c r="B74" s="98" t="str">
        <f aca="false">IF( ISBLANK('03.Muestra'!$C25),"",'03.Muestra'!$C25)</f>
        <v/>
      </c>
      <c r="C74" s="98" t="str">
        <f aca="false">IF( ISBLANK('03.Muestra'!$E25),"",'03.Muestra'!$E25)</f>
        <v/>
      </c>
      <c r="D74" s="99" t="str">
        <f aca="false">IF(AND(B74&lt;&gt;"",C74&lt;&gt;""),"N/T","")</f>
        <v/>
      </c>
      <c r="E74" s="73" t="str">
        <f aca="false">IF(D74&lt;&gt;"",IF(AND(B74&lt;&gt;"",C74&lt;&gt;""),"","ERR"),"")</f>
        <v/>
      </c>
      <c r="F74" s="16"/>
      <c r="G74" s="16"/>
      <c r="H74" s="16"/>
      <c r="I74" s="16"/>
      <c r="J74" s="16"/>
      <c r="K74" s="16"/>
      <c r="L74" s="16"/>
      <c r="M74" s="0"/>
      <c r="N74" s="0"/>
      <c r="O74" s="0"/>
      <c r="P74" s="0"/>
      <c r="Q74" s="16"/>
      <c r="R74" s="16"/>
      <c r="S74" s="16"/>
      <c r="T74" s="16"/>
      <c r="U74" s="16"/>
      <c r="V74" s="16"/>
      <c r="W74" s="16"/>
      <c r="X74" s="16"/>
      <c r="Y74" s="16"/>
    </row>
    <row r="75" customFormat="false" ht="12" hidden="false" customHeight="true" outlineLevel="0" collapsed="false">
      <c r="B75" s="98" t="str">
        <f aca="false">IF( ISBLANK('03.Muestra'!$C26),"",'03.Muestra'!$C26)</f>
        <v/>
      </c>
      <c r="C75" s="98" t="str">
        <f aca="false">IF( ISBLANK('03.Muestra'!$E26),"",'03.Muestra'!$E26)</f>
        <v/>
      </c>
      <c r="D75" s="99" t="str">
        <f aca="false">IF(AND(B75&lt;&gt;"",C75&lt;&gt;""),"N/T","")</f>
        <v/>
      </c>
      <c r="E75" s="73" t="str">
        <f aca="false">IF(D75&lt;&gt;"",IF(AND(B75&lt;&gt;"",C75&lt;&gt;""),"","ERR"),"")</f>
        <v/>
      </c>
      <c r="F75" s="16"/>
      <c r="G75" s="16"/>
      <c r="H75" s="16"/>
      <c r="I75" s="16"/>
      <c r="J75" s="16"/>
      <c r="K75" s="16"/>
      <c r="L75" s="16"/>
      <c r="M75" s="0"/>
      <c r="N75" s="0"/>
      <c r="O75" s="0"/>
      <c r="P75" s="0"/>
      <c r="Q75" s="16"/>
      <c r="R75" s="16"/>
      <c r="S75" s="16"/>
      <c r="T75" s="16"/>
      <c r="U75" s="16"/>
      <c r="V75" s="16"/>
      <c r="W75" s="16"/>
      <c r="X75" s="16"/>
      <c r="Y75" s="16"/>
    </row>
    <row r="76" customFormat="false" ht="12" hidden="false" customHeight="true" outlineLevel="0" collapsed="false">
      <c r="B76" s="98" t="str">
        <f aca="false">IF( ISBLANK('03.Muestra'!$C27),"",'03.Muestra'!$C27)</f>
        <v/>
      </c>
      <c r="C76" s="98" t="str">
        <f aca="false">IF( ISBLANK('03.Muestra'!$E27),"",'03.Muestra'!$E27)</f>
        <v/>
      </c>
      <c r="D76" s="99" t="str">
        <f aca="false">IF(AND(B76&lt;&gt;"",C76&lt;&gt;""),"N/T","")</f>
        <v/>
      </c>
      <c r="E76" s="73" t="str">
        <f aca="false">IF(D76&lt;&gt;"",IF(AND(B76&lt;&gt;"",C76&lt;&gt;""),"","ERR"),"")</f>
        <v/>
      </c>
      <c r="F76" s="16"/>
      <c r="G76" s="16"/>
      <c r="H76" s="16"/>
      <c r="I76" s="16"/>
      <c r="J76" s="16"/>
      <c r="K76" s="16"/>
      <c r="L76" s="16"/>
      <c r="M76" s="0"/>
      <c r="N76" s="0"/>
      <c r="O76" s="0"/>
      <c r="P76" s="0"/>
      <c r="Q76" s="16"/>
      <c r="R76" s="16"/>
      <c r="S76" s="16"/>
      <c r="T76" s="16"/>
      <c r="U76" s="16"/>
      <c r="V76" s="16"/>
      <c r="W76" s="16"/>
      <c r="X76" s="16"/>
      <c r="Y76" s="16"/>
    </row>
    <row r="77" customFormat="false" ht="12" hidden="false" customHeight="true" outlineLevel="0" collapsed="false">
      <c r="B77" s="98" t="str">
        <f aca="false">IF( ISBLANK('03.Muestra'!$C28),"",'03.Muestra'!$C28)</f>
        <v/>
      </c>
      <c r="C77" s="98" t="str">
        <f aca="false">IF( ISBLANK('03.Muestra'!$E28),"",'03.Muestra'!$E28)</f>
        <v/>
      </c>
      <c r="D77" s="99" t="str">
        <f aca="false">IF(AND(B77&lt;&gt;"",C77&lt;&gt;""),"N/T","")</f>
        <v/>
      </c>
      <c r="E77" s="73" t="str">
        <f aca="false">IF(D77&lt;&gt;"",IF(AND(B77&lt;&gt;"",C77&lt;&gt;""),"","ERR"),"")</f>
        <v/>
      </c>
      <c r="F77" s="16"/>
      <c r="G77" s="16"/>
      <c r="H77" s="16"/>
      <c r="I77" s="16"/>
      <c r="J77" s="16"/>
      <c r="K77" s="16"/>
      <c r="L77" s="16"/>
      <c r="M77" s="0"/>
      <c r="N77" s="0"/>
      <c r="O77" s="0"/>
      <c r="P77" s="0"/>
      <c r="Q77" s="16"/>
      <c r="R77" s="16"/>
      <c r="S77" s="16"/>
      <c r="T77" s="16"/>
      <c r="U77" s="16"/>
      <c r="V77" s="16"/>
      <c r="W77" s="16"/>
      <c r="X77" s="16"/>
      <c r="Y77" s="16"/>
    </row>
    <row r="78" customFormat="false" ht="12" hidden="false" customHeight="true" outlineLevel="0" collapsed="false">
      <c r="B78" s="98" t="str">
        <f aca="false">IF( ISBLANK('03.Muestra'!$C29),"",'03.Muestra'!$C29)</f>
        <v/>
      </c>
      <c r="C78" s="98" t="str">
        <f aca="false">IF( ISBLANK('03.Muestra'!$E29),"",'03.Muestra'!$E29)</f>
        <v/>
      </c>
      <c r="D78" s="99" t="str">
        <f aca="false">IF(AND(B78&lt;&gt;"",C78&lt;&gt;""),"N/T","")</f>
        <v/>
      </c>
      <c r="E78" s="73" t="str">
        <f aca="false">IF(D78&lt;&gt;"",IF(AND(B78&lt;&gt;"",C78&lt;&gt;""),"","ERR"),"")</f>
        <v/>
      </c>
      <c r="F78" s="16"/>
      <c r="G78" s="16"/>
      <c r="H78" s="16"/>
      <c r="I78" s="16"/>
      <c r="J78" s="16"/>
      <c r="K78" s="16"/>
      <c r="L78" s="16"/>
      <c r="M78" s="0"/>
      <c r="N78" s="0"/>
      <c r="O78" s="0"/>
      <c r="P78" s="0"/>
      <c r="Q78" s="16"/>
      <c r="R78" s="16"/>
      <c r="S78" s="16"/>
      <c r="T78" s="16"/>
      <c r="U78" s="16"/>
      <c r="V78" s="16"/>
      <c r="W78" s="16"/>
      <c r="X78" s="16"/>
      <c r="Y78" s="16"/>
    </row>
    <row r="79" customFormat="false" ht="12" hidden="false" customHeight="true" outlineLevel="0" collapsed="false">
      <c r="B79" s="98" t="str">
        <f aca="false">IF( ISBLANK('03.Muestra'!$C30),"",'03.Muestra'!$C30)</f>
        <v/>
      </c>
      <c r="C79" s="98" t="str">
        <f aca="false">IF( ISBLANK('03.Muestra'!$E30),"",'03.Muestra'!$E30)</f>
        <v/>
      </c>
      <c r="D79" s="99" t="str">
        <f aca="false">IF(AND(B79&lt;&gt;"",C79&lt;&gt;""),"N/T","")</f>
        <v/>
      </c>
      <c r="E79" s="73" t="str">
        <f aca="false">IF(D79&lt;&gt;"",IF(AND(B79&lt;&gt;"",C79&lt;&gt;""),"","ERR"),"")</f>
        <v/>
      </c>
      <c r="F79" s="16"/>
      <c r="G79" s="16"/>
      <c r="H79" s="16"/>
      <c r="I79" s="16"/>
      <c r="J79" s="16"/>
      <c r="K79" s="16"/>
      <c r="L79" s="16"/>
      <c r="M79" s="0"/>
      <c r="N79" s="0"/>
      <c r="O79" s="0"/>
      <c r="P79" s="0"/>
      <c r="Q79" s="16"/>
      <c r="R79" s="16"/>
      <c r="S79" s="16"/>
      <c r="T79" s="16"/>
      <c r="U79" s="16"/>
      <c r="V79" s="16"/>
      <c r="W79" s="16"/>
      <c r="X79" s="16"/>
      <c r="Y79" s="16"/>
    </row>
    <row r="80" customFormat="false" ht="12" hidden="false" customHeight="true" outlineLevel="0" collapsed="false">
      <c r="B80" s="98" t="str">
        <f aca="false">IF( ISBLANK('03.Muestra'!$C31),"",'03.Muestra'!$C31)</f>
        <v/>
      </c>
      <c r="C80" s="98" t="str">
        <f aca="false">IF( ISBLANK('03.Muestra'!$E31),"",'03.Muestra'!$E31)</f>
        <v/>
      </c>
      <c r="D80" s="99" t="str">
        <f aca="false">IF(AND(B80&lt;&gt;"",C80&lt;&gt;""),"N/T","")</f>
        <v/>
      </c>
      <c r="E80" s="73" t="str">
        <f aca="false">IF(D80&lt;&gt;"",IF(AND(B80&lt;&gt;"",C80&lt;&gt;""),"","ERR"),"")</f>
        <v/>
      </c>
      <c r="F80" s="16"/>
      <c r="G80" s="16"/>
      <c r="H80" s="16"/>
      <c r="I80" s="16"/>
      <c r="J80" s="16"/>
      <c r="K80" s="16"/>
      <c r="L80" s="16"/>
      <c r="M80" s="16"/>
      <c r="N80" s="16"/>
      <c r="O80" s="16"/>
      <c r="P80" s="16"/>
      <c r="Q80" s="16"/>
      <c r="R80" s="16"/>
      <c r="S80" s="16"/>
      <c r="T80" s="16"/>
      <c r="U80" s="16"/>
      <c r="V80" s="16"/>
      <c r="W80" s="16"/>
      <c r="X80" s="16"/>
      <c r="Y80" s="16"/>
    </row>
    <row r="81" customFormat="false" ht="12" hidden="false" customHeight="true" outlineLevel="0" collapsed="false">
      <c r="B81" s="98" t="str">
        <f aca="false">IF( ISBLANK('03.Muestra'!$C32),"",'03.Muestra'!$C32)</f>
        <v/>
      </c>
      <c r="C81" s="98" t="str">
        <f aca="false">IF( ISBLANK('03.Muestra'!$E32),"",'03.Muestra'!$E32)</f>
        <v/>
      </c>
      <c r="D81" s="99" t="str">
        <f aca="false">IF(AND(B81&lt;&gt;"",C81&lt;&gt;""),"N/T","")</f>
        <v/>
      </c>
      <c r="E81" s="73" t="str">
        <f aca="false">IF(D81&lt;&gt;"",IF(AND(B81&lt;&gt;"",C81&lt;&gt;""),"","ERR"),"")</f>
        <v/>
      </c>
      <c r="F81" s="16"/>
      <c r="G81" s="16"/>
      <c r="H81" s="16"/>
      <c r="I81" s="16"/>
      <c r="J81" s="16"/>
      <c r="K81" s="16"/>
      <c r="L81" s="16"/>
      <c r="M81" s="16"/>
      <c r="N81" s="16"/>
      <c r="O81" s="16"/>
      <c r="P81" s="16"/>
      <c r="Q81" s="16"/>
      <c r="R81" s="16"/>
      <c r="S81" s="16"/>
      <c r="T81" s="16"/>
      <c r="U81" s="16"/>
      <c r="V81" s="16"/>
      <c r="W81" s="16"/>
      <c r="X81" s="16"/>
      <c r="Y81" s="16"/>
    </row>
    <row r="82" customFormat="false" ht="12" hidden="false" customHeight="true" outlineLevel="0" collapsed="false">
      <c r="B82" s="98" t="str">
        <f aca="false">IF( ISBLANK('03.Muestra'!$C33),"",'03.Muestra'!$C33)</f>
        <v/>
      </c>
      <c r="C82" s="98" t="str">
        <f aca="false">IF( ISBLANK('03.Muestra'!$E33),"",'03.Muestra'!$E33)</f>
        <v/>
      </c>
      <c r="D82" s="99" t="str">
        <f aca="false">IF(AND(B82&lt;&gt;"",C82&lt;&gt;""),"N/T","")</f>
        <v/>
      </c>
      <c r="E82" s="73" t="str">
        <f aca="false">IF(D82&lt;&gt;"",IF(AND(B82&lt;&gt;"",C82&lt;&gt;""),"","ERR"),"")</f>
        <v/>
      </c>
      <c r="F82" s="16"/>
      <c r="G82" s="16"/>
      <c r="H82" s="16"/>
      <c r="I82" s="16"/>
      <c r="J82" s="16"/>
      <c r="K82" s="16"/>
      <c r="L82" s="16"/>
      <c r="M82" s="16"/>
      <c r="N82" s="16"/>
      <c r="O82" s="16"/>
      <c r="P82" s="16"/>
      <c r="Q82" s="16"/>
      <c r="R82" s="16"/>
      <c r="S82" s="16"/>
      <c r="T82" s="16"/>
      <c r="U82" s="16"/>
      <c r="V82" s="16"/>
      <c r="W82" s="16"/>
      <c r="X82" s="16"/>
      <c r="Y82" s="16"/>
    </row>
    <row r="83" customFormat="false" ht="12" hidden="false" customHeight="true" outlineLevel="0" collapsed="false">
      <c r="B83" s="98" t="str">
        <f aca="false">IF( ISBLANK('03.Muestra'!$C34),"",'03.Muestra'!$C34)</f>
        <v/>
      </c>
      <c r="C83" s="98" t="str">
        <f aca="false">IF( ISBLANK('03.Muestra'!$E34),"",'03.Muestra'!$E34)</f>
        <v/>
      </c>
      <c r="D83" s="99" t="str">
        <f aca="false">IF(AND(B83&lt;&gt;"",C83&lt;&gt;""),"N/T","")</f>
        <v/>
      </c>
      <c r="E83" s="73" t="str">
        <f aca="false">IF(D83&lt;&gt;"",IF(AND(B83&lt;&gt;"",C83&lt;&gt;""),"","ERR"),"")</f>
        <v/>
      </c>
      <c r="F83" s="16"/>
      <c r="G83" s="16"/>
      <c r="H83" s="16"/>
      <c r="I83" s="16"/>
      <c r="J83" s="16"/>
      <c r="K83" s="16"/>
      <c r="L83" s="16"/>
      <c r="M83" s="16"/>
      <c r="N83" s="16"/>
      <c r="O83" s="16"/>
      <c r="P83" s="16"/>
      <c r="Q83" s="16"/>
      <c r="R83" s="16"/>
      <c r="S83" s="16"/>
      <c r="T83" s="16"/>
      <c r="U83" s="16"/>
      <c r="V83" s="16"/>
      <c r="W83" s="16"/>
      <c r="X83" s="16"/>
      <c r="Y83" s="16"/>
    </row>
    <row r="84" customFormat="false" ht="12" hidden="false" customHeight="true" outlineLevel="0" collapsed="false">
      <c r="B84" s="98" t="str">
        <f aca="false">IF( ISBLANK('03.Muestra'!$C35),"",'03.Muestra'!$C35)</f>
        <v/>
      </c>
      <c r="C84" s="98" t="str">
        <f aca="false">IF( ISBLANK('03.Muestra'!$E35),"",'03.Muestra'!$E35)</f>
        <v/>
      </c>
      <c r="D84" s="99" t="str">
        <f aca="false">IF(AND(B84&lt;&gt;"",C84&lt;&gt;""),"N/T","")</f>
        <v/>
      </c>
      <c r="E84" s="73" t="str">
        <f aca="false">IF(D84&lt;&gt;"",IF(AND(B84&lt;&gt;"",C84&lt;&gt;""),"","ERR"),"")</f>
        <v/>
      </c>
      <c r="F84" s="0"/>
      <c r="G84" s="16"/>
      <c r="H84" s="16"/>
      <c r="I84" s="16"/>
      <c r="J84" s="16"/>
      <c r="K84" s="16"/>
      <c r="L84" s="16"/>
      <c r="M84" s="16"/>
      <c r="N84" s="16"/>
      <c r="O84" s="16"/>
      <c r="P84" s="16"/>
      <c r="Q84" s="16"/>
      <c r="R84" s="16"/>
      <c r="S84" s="16"/>
      <c r="T84" s="16"/>
      <c r="U84" s="16"/>
      <c r="V84" s="16"/>
      <c r="W84" s="16"/>
      <c r="X84" s="16"/>
      <c r="Y84" s="16"/>
    </row>
    <row r="85" customFormat="false" ht="12" hidden="false" customHeight="true" outlineLevel="0" collapsed="false">
      <c r="B85" s="98" t="str">
        <f aca="false">IF( ISBLANK('03.Muestra'!$C36),"",'03.Muestra'!$C36)</f>
        <v/>
      </c>
      <c r="C85" s="98" t="str">
        <f aca="false">IF( ISBLANK('03.Muestra'!$E36),"",'03.Muestra'!$E36)</f>
        <v/>
      </c>
      <c r="D85" s="99" t="str">
        <f aca="false">IF(AND(B85&lt;&gt;"",C85&lt;&gt;""),"N/T","")</f>
        <v/>
      </c>
      <c r="E85" s="73" t="str">
        <f aca="false">IF(D85&lt;&gt;"",IF(AND(B85&lt;&gt;"",C85&lt;&gt;""),"","ERR"),"")</f>
        <v/>
      </c>
      <c r="F85" s="0"/>
      <c r="G85" s="16"/>
      <c r="H85" s="16"/>
      <c r="I85" s="16"/>
      <c r="J85" s="16"/>
      <c r="K85" s="16"/>
      <c r="L85" s="16"/>
      <c r="M85" s="16"/>
      <c r="N85" s="16"/>
      <c r="O85" s="16"/>
      <c r="P85" s="16"/>
      <c r="Q85" s="16"/>
      <c r="R85" s="16"/>
      <c r="S85" s="16"/>
      <c r="T85" s="16"/>
      <c r="U85" s="16"/>
      <c r="V85" s="16"/>
      <c r="W85" s="16"/>
      <c r="X85" s="16"/>
      <c r="Y85" s="16"/>
    </row>
    <row r="86" customFormat="false" ht="12" hidden="false" customHeight="true" outlineLevel="0" collapsed="false">
      <c r="B86" s="98" t="str">
        <f aca="false">IF( ISBLANK('03.Muestra'!$C37),"",'03.Muestra'!$C37)</f>
        <v/>
      </c>
      <c r="C86" s="98" t="str">
        <f aca="false">IF( ISBLANK('03.Muestra'!$E37),"",'03.Muestra'!$E37)</f>
        <v/>
      </c>
      <c r="D86" s="99" t="str">
        <f aca="false">IF(AND(B86&lt;&gt;"",C86&lt;&gt;""),"N/T","")</f>
        <v/>
      </c>
      <c r="E86" s="73" t="str">
        <f aca="false">IF(D86&lt;&gt;"",IF(AND(B86&lt;&gt;"",C86&lt;&gt;""),"","ERR"),"")</f>
        <v/>
      </c>
      <c r="F86" s="0"/>
      <c r="G86" s="16"/>
      <c r="H86" s="16"/>
      <c r="I86" s="16"/>
      <c r="J86" s="16"/>
      <c r="K86" s="16"/>
      <c r="L86" s="16"/>
      <c r="M86" s="16"/>
      <c r="N86" s="16"/>
      <c r="O86" s="16"/>
      <c r="P86" s="16"/>
      <c r="Q86" s="16"/>
      <c r="R86" s="16"/>
      <c r="S86" s="16"/>
      <c r="T86" s="16"/>
      <c r="U86" s="16"/>
      <c r="V86" s="16"/>
      <c r="W86" s="16"/>
      <c r="X86" s="16"/>
      <c r="Y86" s="16"/>
    </row>
    <row r="87" customFormat="false" ht="12" hidden="false" customHeight="true" outlineLevel="0" collapsed="false">
      <c r="B87" s="98" t="str">
        <f aca="false">IF( ISBLANK('03.Muestra'!$C38),"",'03.Muestra'!$C38)</f>
        <v/>
      </c>
      <c r="C87" s="98" t="str">
        <f aca="false">IF( ISBLANK('03.Muestra'!$E38),"",'03.Muestra'!$E38)</f>
        <v/>
      </c>
      <c r="D87" s="99" t="str">
        <f aca="false">IF(AND(B87&lt;&gt;"",C87&lt;&gt;""),"N/T","")</f>
        <v/>
      </c>
      <c r="E87" s="73" t="str">
        <f aca="false">IF(D87&lt;&gt;"",IF(AND(B87&lt;&gt;"",C87&lt;&gt;""),"","ERR"),"")</f>
        <v/>
      </c>
      <c r="F87" s="111"/>
      <c r="G87" s="16"/>
      <c r="H87" s="16"/>
      <c r="I87" s="16"/>
      <c r="J87" s="16"/>
      <c r="K87" s="16"/>
      <c r="L87" s="16"/>
      <c r="M87" s="16"/>
      <c r="N87" s="16"/>
      <c r="O87" s="16"/>
      <c r="P87" s="16"/>
      <c r="Q87" s="16"/>
      <c r="R87" s="16"/>
      <c r="S87" s="16"/>
      <c r="T87" s="16"/>
      <c r="U87" s="16"/>
      <c r="V87" s="16"/>
      <c r="W87" s="16"/>
      <c r="X87" s="16"/>
      <c r="Y87" s="16"/>
    </row>
    <row r="88" customFormat="false" ht="12" hidden="false" customHeight="true" outlineLevel="0" collapsed="false">
      <c r="B88" s="98" t="str">
        <f aca="false">IF( ISBLANK('03.Muestra'!$C39),"",'03.Muestra'!$C39)</f>
        <v/>
      </c>
      <c r="C88" s="98" t="str">
        <f aca="false">IF( ISBLANK('03.Muestra'!$E39),"",'03.Muestra'!$E39)</f>
        <v/>
      </c>
      <c r="D88" s="99" t="str">
        <f aca="false">IF(AND(B88&lt;&gt;"",C88&lt;&gt;""),"N/T","")</f>
        <v/>
      </c>
      <c r="E88" s="73" t="str">
        <f aca="false">IF(D88&lt;&gt;"",IF(AND(B88&lt;&gt;"",C88&lt;&gt;""),"","ERR"),"")</f>
        <v/>
      </c>
      <c r="F88" s="111"/>
      <c r="G88" s="16"/>
      <c r="H88" s="16"/>
      <c r="I88" s="16"/>
      <c r="J88" s="16"/>
      <c r="K88" s="16"/>
      <c r="L88" s="16"/>
      <c r="M88" s="16"/>
      <c r="N88" s="16"/>
      <c r="O88" s="16"/>
      <c r="P88" s="16"/>
      <c r="Q88" s="16"/>
      <c r="R88" s="16"/>
      <c r="S88" s="16"/>
      <c r="T88" s="16"/>
      <c r="U88" s="16"/>
      <c r="V88" s="16"/>
      <c r="W88" s="16"/>
      <c r="X88" s="16"/>
      <c r="Y88" s="16"/>
    </row>
    <row r="89" customFormat="false" ht="12" hidden="false" customHeight="true" outlineLevel="0" collapsed="false">
      <c r="B89" s="98" t="str">
        <f aca="false">IF( ISBLANK('03.Muestra'!$C40),"",'03.Muestra'!$C40)</f>
        <v/>
      </c>
      <c r="C89" s="98" t="str">
        <f aca="false">IF( ISBLANK('03.Muestra'!$E40),"",'03.Muestra'!$E40)</f>
        <v/>
      </c>
      <c r="D89" s="99" t="str">
        <f aca="false">IF(AND(B89&lt;&gt;"",C89&lt;&gt;""),"N/T","")</f>
        <v/>
      </c>
      <c r="E89" s="73" t="str">
        <f aca="false">IF(D89&lt;&gt;"",IF(AND(B89&lt;&gt;"",C89&lt;&gt;""),"","ERR"),"")</f>
        <v/>
      </c>
      <c r="F89" s="111"/>
      <c r="G89" s="16"/>
      <c r="H89" s="16"/>
      <c r="I89" s="16"/>
      <c r="J89" s="16"/>
      <c r="K89" s="16"/>
      <c r="L89" s="16"/>
      <c r="M89" s="16"/>
      <c r="N89" s="16"/>
      <c r="O89" s="16"/>
      <c r="P89" s="16"/>
      <c r="Q89" s="16"/>
      <c r="R89" s="16"/>
      <c r="S89" s="16"/>
      <c r="T89" s="16"/>
      <c r="U89" s="16"/>
      <c r="V89" s="16"/>
      <c r="W89" s="16"/>
      <c r="X89" s="16"/>
      <c r="Y89" s="16"/>
    </row>
    <row r="90" customFormat="false" ht="12" hidden="false" customHeight="true" outlineLevel="0" collapsed="false">
      <c r="B90" s="98" t="str">
        <f aca="false">IF( ISBLANK('03.Muestra'!$C41),"",'03.Muestra'!$C41)</f>
        <v/>
      </c>
      <c r="C90" s="98" t="str">
        <f aca="false">IF( ISBLANK('03.Muestra'!$E41),"",'03.Muestra'!$E41)</f>
        <v/>
      </c>
      <c r="D90" s="99" t="str">
        <f aca="false">IF(AND(B90&lt;&gt;"",C90&lt;&gt;""),"N/T","")</f>
        <v/>
      </c>
      <c r="E90" s="73" t="str">
        <f aca="false">IF(D90&lt;&gt;"",IF(AND(B90&lt;&gt;"",C90&lt;&gt;""),"","ERR"),"")</f>
        <v/>
      </c>
      <c r="F90" s="111"/>
      <c r="G90" s="16"/>
      <c r="H90" s="16"/>
      <c r="I90" s="16"/>
      <c r="J90" s="16"/>
      <c r="K90" s="16"/>
      <c r="L90" s="16"/>
      <c r="M90" s="16"/>
      <c r="N90" s="16"/>
      <c r="O90" s="16"/>
      <c r="P90" s="16"/>
      <c r="Q90" s="16"/>
      <c r="R90" s="16"/>
      <c r="S90" s="16"/>
      <c r="T90" s="16"/>
      <c r="U90" s="16"/>
      <c r="V90" s="16"/>
      <c r="W90" s="16"/>
      <c r="X90" s="16"/>
      <c r="Y90" s="16"/>
    </row>
    <row r="91" customFormat="false" ht="12" hidden="false" customHeight="true" outlineLevel="0" collapsed="false">
      <c r="B91" s="98" t="str">
        <f aca="false">IF( ISBLANK('03.Muestra'!$C42),"",'03.Muestra'!$C42)</f>
        <v/>
      </c>
      <c r="C91" s="98" t="str">
        <f aca="false">IF( ISBLANK('03.Muestra'!$E42),"",'03.Muestra'!$E42)</f>
        <v/>
      </c>
      <c r="D91" s="99" t="str">
        <f aca="false">IF(AND(B91&lt;&gt;"",C91&lt;&gt;""),"N/T","")</f>
        <v/>
      </c>
      <c r="E91" s="73" t="str">
        <f aca="false">IF(D91&lt;&gt;"",IF(AND(B91&lt;&gt;"",C91&lt;&gt;""),"","ERR"),"")</f>
        <v/>
      </c>
      <c r="F91" s="16"/>
      <c r="G91" s="16"/>
      <c r="H91" s="16"/>
      <c r="I91" s="16"/>
      <c r="J91" s="16"/>
      <c r="K91" s="16"/>
      <c r="L91" s="16"/>
      <c r="M91" s="16"/>
      <c r="N91" s="16"/>
      <c r="O91" s="16"/>
      <c r="P91" s="16"/>
      <c r="Q91" s="16"/>
      <c r="R91" s="16"/>
      <c r="S91" s="16"/>
      <c r="T91" s="16"/>
      <c r="U91" s="16"/>
      <c r="V91" s="16"/>
      <c r="W91" s="16"/>
      <c r="X91" s="16"/>
      <c r="Y91" s="16"/>
    </row>
    <row r="92" customFormat="false" ht="12" hidden="false" customHeight="true" outlineLevel="0" collapsed="false">
      <c r="B92" s="16"/>
      <c r="C92" s="16"/>
      <c r="D92" s="73"/>
      <c r="E92" s="16"/>
      <c r="F92" s="16"/>
      <c r="G92" s="16"/>
      <c r="H92" s="16"/>
      <c r="I92" s="16"/>
      <c r="J92" s="16"/>
      <c r="K92" s="16"/>
      <c r="L92" s="16"/>
      <c r="M92" s="16"/>
      <c r="N92" s="16"/>
      <c r="O92" s="16"/>
      <c r="P92" s="16"/>
      <c r="Q92" s="16"/>
      <c r="R92" s="16"/>
      <c r="S92" s="16"/>
      <c r="T92" s="16"/>
      <c r="U92" s="16"/>
      <c r="V92" s="16"/>
      <c r="W92" s="16"/>
      <c r="X92" s="16"/>
      <c r="Y92" s="16"/>
    </row>
    <row r="93" customFormat="false" ht="12" hidden="false" customHeight="true" outlineLevel="0" collapsed="false">
      <c r="B93" s="16"/>
      <c r="C93" s="16"/>
      <c r="D93" s="73"/>
      <c r="E93" s="94"/>
      <c r="F93" s="16"/>
      <c r="G93" s="16"/>
      <c r="H93" s="16"/>
      <c r="I93" s="16"/>
      <c r="J93" s="16"/>
      <c r="K93" s="16"/>
      <c r="L93" s="16"/>
      <c r="M93" s="16"/>
      <c r="N93" s="16"/>
      <c r="O93" s="16"/>
      <c r="P93" s="16"/>
      <c r="Q93" s="16"/>
      <c r="R93" s="16"/>
      <c r="S93" s="16"/>
      <c r="T93" s="16"/>
      <c r="U93" s="16"/>
      <c r="V93" s="16"/>
      <c r="W93" s="16"/>
      <c r="X93" s="16"/>
      <c r="Y93" s="16"/>
    </row>
    <row r="94" customFormat="false" ht="32.25" hidden="false" customHeight="true" outlineLevel="0" collapsed="false">
      <c r="B94" s="123" t="s">
        <v>140</v>
      </c>
      <c r="C94" s="96" t="s">
        <v>208</v>
      </c>
      <c r="D94" s="97" t="s">
        <v>147</v>
      </c>
      <c r="E94" s="110"/>
      <c r="F94" s="0"/>
      <c r="G94" s="0"/>
      <c r="H94" s="0"/>
      <c r="I94" s="0"/>
      <c r="J94" s="0"/>
      <c r="K94" s="16"/>
      <c r="L94" s="16"/>
      <c r="M94" s="16"/>
      <c r="N94" s="16"/>
      <c r="O94" s="16"/>
      <c r="P94" s="16"/>
      <c r="Q94" s="16"/>
      <c r="R94" s="16"/>
      <c r="S94" s="16"/>
      <c r="T94" s="16"/>
      <c r="U94" s="16"/>
      <c r="V94" s="16"/>
      <c r="W94" s="16"/>
      <c r="X94" s="16"/>
      <c r="Y94" s="16"/>
    </row>
    <row r="95" customFormat="false" ht="12" hidden="false" customHeight="true" outlineLevel="0" collapsed="false">
      <c r="B95" s="98" t="str">
        <f aca="false">IF( ISBLANK('03.Muestra'!$C8),"",'03.Muestra'!$C8)</f>
        <v>Servicio Canario de Salud</v>
      </c>
      <c r="C95" s="98" t="str">
        <f aca="false">IF( ISBLANK('03.Muestra'!$E8),"",'03.Muestra'!$E8)</f>
        <v>https://www3.gobiernodecanarias.org/sanidad/scs/</v>
      </c>
      <c r="D95" s="99" t="s">
        <v>138</v>
      </c>
      <c r="E95" s="73" t="str">
        <f aca="false">IF(D95&lt;&gt;"",IF(AND(B95&lt;&gt;"",C95&lt;&gt;""),"","ERR"),"")</f>
        <v/>
      </c>
      <c r="F95" s="100" t="str">
        <f aca="false" t="array" ref="F95:J95">TRANSPOSE('DATA - Oculta'!$U$9:$U$13)</f>
        <v>N/T</v>
      </c>
      <c r="G95" s="101" t="str">
        <v>N/D</v>
      </c>
      <c r="H95" s="102" t="str">
        <v>N/A</v>
      </c>
      <c r="I95" s="103" t="str">
        <v>Falla</v>
      </c>
      <c r="J95" s="104" t="str">
        <v>Pasa</v>
      </c>
      <c r="K95" s="105" t="s">
        <v>145</v>
      </c>
      <c r="L95" s="16"/>
      <c r="M95" s="16"/>
      <c r="N95" s="16"/>
      <c r="O95" s="16"/>
      <c r="P95" s="16"/>
      <c r="Q95" s="16"/>
      <c r="R95" s="16"/>
      <c r="S95" s="16"/>
      <c r="T95" s="16"/>
      <c r="U95" s="16"/>
      <c r="V95" s="16"/>
      <c r="W95" s="16"/>
      <c r="X95" s="16"/>
      <c r="Y95" s="16"/>
    </row>
    <row r="96" customFormat="false" ht="12" hidden="false" customHeight="true" outlineLevel="0" collapsed="false">
      <c r="B96" s="98" t="str">
        <f aca="false">IF( ISBLANK('03.Muestra'!$C9),"",'03.Muestra'!$C9)</f>
        <v>Profesionales</v>
      </c>
      <c r="C96" s="98" t="str">
        <f aca="false">IF( ISBLANK('03.Muestra'!$E9),"",'03.Muestra'!$E9)</f>
        <v>https://www3.gobiernodecanarias.org/sanidad/scs/tematica.jsp?idCarpeta=381a58ec-a15a-11e9-a502-d7333c007c29</v>
      </c>
      <c r="D96" s="99" t="s">
        <v>138</v>
      </c>
      <c r="E96" s="73" t="str">
        <f aca="false">IF(D96&lt;&gt;"",IF(AND(B96&lt;&gt;"",C96&lt;&gt;""),"","ERR"),"")</f>
        <v/>
      </c>
      <c r="F96" s="106" t="n">
        <f aca="true">COUNTIF($D95:INDIRECT("$D" &amp;  SUM(ROW()-1,'03.Muestra'!$D$45)-1),F95)</f>
        <v>0</v>
      </c>
      <c r="G96" s="106" t="n">
        <f aca="true">COUNTIF($D95:INDIRECT("$D" &amp;  SUM(ROW()-1,'03.Muestra'!$D$45)-1),G95)</f>
        <v>0</v>
      </c>
      <c r="H96" s="106" t="n">
        <f aca="true">COUNTIF($D95:INDIRECT("$D" &amp;  SUM(ROW()-1,'03.Muestra'!$D$45)-1),H95)</f>
        <v>1</v>
      </c>
      <c r="I96" s="106" t="n">
        <f aca="true">COUNTIF($D95:INDIRECT("$D" &amp;  SUM(ROW()-1,'03.Muestra'!$D$45)-1),I95)</f>
        <v>0</v>
      </c>
      <c r="J96" s="106" t="n">
        <f aca="true">COUNTIF($D95:INDIRECT("$D" &amp;  SUM(ROW()-1,'03.Muestra'!$D$45)-1),J95)</f>
        <v>9</v>
      </c>
      <c r="K96" s="106" t="n">
        <f aca="true">IF('03.Muestra'!$D$45=0,0,COUNTBLANK($D95:INDIRECT("$D" &amp;  SUM(ROW()-1,'03.Muestra'!$D$45)-1)))</f>
        <v>0</v>
      </c>
      <c r="L96" s="16"/>
      <c r="M96" s="16"/>
      <c r="N96" s="16"/>
      <c r="O96" s="16"/>
      <c r="P96" s="16"/>
      <c r="Q96" s="16"/>
      <c r="R96" s="16"/>
      <c r="S96" s="16"/>
      <c r="T96" s="16"/>
      <c r="U96" s="16"/>
      <c r="V96" s="16"/>
      <c r="W96" s="16"/>
      <c r="X96" s="16"/>
      <c r="Y96" s="16"/>
    </row>
    <row r="97" customFormat="false" ht="12" hidden="false" customHeight="true" outlineLevel="0" collapsed="false">
      <c r="B97" s="98" t="str">
        <f aca="false">IF( ISBLANK('03.Muestra'!$C10),"",'03.Muestra'!$C10)</f>
        <v>Vacunación frente Covid-19</v>
      </c>
      <c r="C97" s="98" t="str">
        <f aca="false">IF( ISBLANK('03.Muestra'!$E10),"",'03.Muestra'!$E10)</f>
        <v>https://www3.gobiernodecanarias.org/sanidad/scs/contenidoGenerico.jsp?idDocument=c6332147-5728-11eb-8a2c-c902a217e6a5&amp;idCarpeta=e01092c2-7d66-11ea-871d-cb574c2473a4</v>
      </c>
      <c r="D97" s="99" t="s">
        <v>138</v>
      </c>
      <c r="E97" s="73" t="str">
        <f aca="false">IF(D97&lt;&gt;"",IF(AND(B97&lt;&gt;"",C97&lt;&gt;""),"","ERR"),"")</f>
        <v/>
      </c>
      <c r="F97" s="0"/>
      <c r="G97" s="16"/>
      <c r="H97" s="16"/>
      <c r="I97" s="16"/>
      <c r="J97" s="16"/>
      <c r="K97" s="16"/>
      <c r="L97" s="16"/>
      <c r="M97" s="16"/>
      <c r="N97" s="16"/>
      <c r="O97" s="16"/>
      <c r="P97" s="16"/>
      <c r="Q97" s="16"/>
      <c r="R97" s="16"/>
      <c r="S97" s="16"/>
      <c r="T97" s="16"/>
      <c r="U97" s="16"/>
      <c r="V97" s="16"/>
      <c r="W97" s="16"/>
      <c r="X97" s="16"/>
      <c r="Y97" s="16"/>
    </row>
    <row r="98" customFormat="false" ht="12" hidden="false" customHeight="true" outlineLevel="0" collapsed="false">
      <c r="B98" s="98" t="str">
        <f aca="false">IF( ISBLANK('03.Muestra'!$C11),"",'03.Muestra'!$C11)</f>
        <v>SCS-Registro de centros</v>
      </c>
      <c r="C98" s="98" t="str">
        <f aca="false">IF( ISBLANK('03.Muestra'!$E11),"",'03.Muestra'!$E11)</f>
        <v>https://www3.gobiernodecanarias.org/sanidad/scs/RegistroCentros/DoLoad</v>
      </c>
      <c r="D98" s="99" t="s">
        <v>150</v>
      </c>
      <c r="E98" s="73" t="str">
        <f aca="false">IF(D98&lt;&gt;"",IF(AND(B98&lt;&gt;"",C98&lt;&gt;""),"","ERR"),"")</f>
        <v/>
      </c>
      <c r="F98" s="0"/>
      <c r="G98" s="16"/>
      <c r="H98" s="16"/>
      <c r="I98" s="16"/>
      <c r="J98" s="16"/>
      <c r="K98" s="16"/>
      <c r="L98" s="16"/>
      <c r="M98" s="16"/>
      <c r="N98" s="16"/>
      <c r="O98" s="16"/>
      <c r="P98" s="16"/>
      <c r="Q98" s="16"/>
      <c r="R98" s="16"/>
      <c r="S98" s="16"/>
      <c r="T98" s="16"/>
      <c r="U98" s="16"/>
      <c r="V98" s="16"/>
      <c r="W98" s="16"/>
      <c r="X98" s="16"/>
      <c r="Y98" s="16"/>
    </row>
    <row r="99" customFormat="false" ht="12" hidden="false" customHeight="true" outlineLevel="0" collapsed="false">
      <c r="B99" s="98" t="str">
        <f aca="false">IF( ISBLANK('03.Muestra'!$C12),"",'03.Muestra'!$C12)</f>
        <v>MiAutoTestCovid</v>
      </c>
      <c r="C99" s="98" t="str">
        <f aca="false">IF( ISBLANK('03.Muestra'!$E12),"",'03.Muestra'!$E12)</f>
        <v>https://www3.gobiernodecanarias.org/sanidad/scs/Miautotestcovid/</v>
      </c>
      <c r="D99" s="99" t="s">
        <v>138</v>
      </c>
      <c r="E99" s="73" t="str">
        <f aca="false">IF(D99&lt;&gt;"",IF(AND(B99&lt;&gt;"",C99&lt;&gt;""),"","ERR"),"")</f>
        <v/>
      </c>
      <c r="F99" s="0"/>
      <c r="G99" s="16"/>
      <c r="H99" s="16"/>
      <c r="I99" s="16"/>
      <c r="J99" s="16"/>
      <c r="K99" s="16"/>
      <c r="L99" s="16"/>
      <c r="M99" s="16"/>
      <c r="N99" s="16"/>
      <c r="O99" s="16"/>
      <c r="P99" s="16"/>
      <c r="Q99" s="16"/>
      <c r="R99" s="16"/>
      <c r="S99" s="16"/>
      <c r="T99" s="16"/>
      <c r="U99" s="16"/>
      <c r="V99" s="16"/>
      <c r="W99" s="16"/>
      <c r="X99" s="16"/>
      <c r="Y99" s="16"/>
    </row>
    <row r="100" customFormat="false" ht="12" hidden="false" customHeight="true" outlineLevel="0" collapsed="false">
      <c r="B100" s="98" t="str">
        <f aca="false">IF( ISBLANK('03.Muestra'!$C13),"",'03.Muestra'!$C13)</f>
        <v>Informes epidemiológicos</v>
      </c>
      <c r="C100" s="98" t="str">
        <f aca="false">IF( ISBLANK('03.Muestra'!$E13),"",'03.Muestra'!$E13)</f>
        <v>https://www3.gobiernodecanarias.org/sanidad/scs/contenidoGenerico.jsp?idDocument=83670f95-f738-11ea-8b38-0997195c2925&amp;idCarpeta=e01092c2-7d66-11ea-871d-cb574c2473a4</v>
      </c>
      <c r="D100" s="99" t="s">
        <v>138</v>
      </c>
      <c r="E100" s="73" t="str">
        <f aca="false">IF(D100&lt;&gt;"",IF(AND(B100&lt;&gt;"",C100&lt;&gt;""),"","ERR"),"")</f>
        <v/>
      </c>
      <c r="F100" s="0"/>
      <c r="G100" s="16"/>
      <c r="H100" s="16"/>
      <c r="I100" s="16"/>
      <c r="J100" s="16"/>
      <c r="K100" s="16"/>
      <c r="L100" s="16"/>
      <c r="M100" s="16"/>
      <c r="N100" s="16"/>
      <c r="O100" s="16"/>
      <c r="P100" s="16"/>
      <c r="Q100" s="16"/>
      <c r="R100" s="16"/>
      <c r="S100" s="16"/>
      <c r="T100" s="16"/>
      <c r="U100" s="16"/>
      <c r="V100" s="16"/>
      <c r="W100" s="16"/>
      <c r="X100" s="16"/>
      <c r="Y100" s="16"/>
    </row>
    <row r="101" customFormat="false" ht="12" hidden="false" customHeight="true" outlineLevel="0" collapsed="false">
      <c r="B101" s="98" t="str">
        <f aca="false">IF( ISBLANK('03.Muestra'!$C14),"",'03.Muestra'!$C14)</f>
        <v>Mapa Sanitario</v>
      </c>
      <c r="C101" s="98" t="str">
        <f aca="false">IF( ISBLANK('03.Muestra'!$E14),"",'03.Muestra'!$E14)</f>
        <v>https://www3.gobiernodecanarias.org/sanidad/scs/mapa.jsp?idDocument=f1272534-b1e0-11e0-8086-e35e241032d3&amp;idCarpeta=75cf3520-ab2b-11dd-970d-d73a0633ac17</v>
      </c>
      <c r="D101" s="99" t="s">
        <v>138</v>
      </c>
      <c r="E101" s="73" t="str">
        <f aca="false">IF(D101&lt;&gt;"",IF(AND(B101&lt;&gt;"",C101&lt;&gt;""),"","ERR"),"")</f>
        <v/>
      </c>
      <c r="F101" s="16"/>
      <c r="G101" s="16"/>
      <c r="H101" s="16"/>
      <c r="I101" s="16"/>
      <c r="J101" s="16"/>
      <c r="K101" s="16"/>
      <c r="L101" s="16"/>
      <c r="M101" s="16"/>
      <c r="N101" s="16"/>
      <c r="O101" s="16"/>
      <c r="P101" s="16"/>
      <c r="Q101" s="16"/>
      <c r="R101" s="16"/>
      <c r="S101" s="16"/>
      <c r="T101" s="16"/>
      <c r="U101" s="16"/>
      <c r="V101" s="16"/>
      <c r="W101" s="16"/>
      <c r="X101" s="16"/>
      <c r="Y101" s="16"/>
    </row>
    <row r="102" customFormat="false" ht="12" hidden="false" customHeight="true" outlineLevel="0" collapsed="false">
      <c r="B102" s="98" t="str">
        <f aca="false">IF( ISBLANK('03.Muestra'!$C15),"",'03.Muestra'!$C15)</f>
        <v>gaptfformacion</v>
      </c>
      <c r="C102" s="98" t="str">
        <f aca="false">IF( ISBLANK('03.Muestra'!$E15),"",'03.Muestra'!$E15)</f>
        <v>https://www3.gobiernodecanarias.org/scs/gaptfformacion/</v>
      </c>
      <c r="D102" s="99" t="s">
        <v>138</v>
      </c>
      <c r="E102" s="73" t="str">
        <f aca="false">IF(D102&lt;&gt;"",IF(AND(B102&lt;&gt;"",C102&lt;&gt;""),"","ERR"),"")</f>
        <v/>
      </c>
      <c r="F102" s="16"/>
      <c r="G102" s="16"/>
      <c r="H102" s="16"/>
      <c r="I102" s="16"/>
      <c r="J102" s="16"/>
      <c r="K102" s="16"/>
      <c r="L102" s="16"/>
      <c r="M102" s="16"/>
      <c r="N102" s="16"/>
      <c r="O102" s="16"/>
      <c r="P102" s="16"/>
      <c r="Q102" s="16"/>
      <c r="R102" s="16"/>
      <c r="S102" s="16"/>
      <c r="T102" s="16"/>
      <c r="U102" s="16"/>
      <c r="V102" s="16"/>
      <c r="W102" s="16"/>
      <c r="X102" s="16"/>
      <c r="Y102" s="16"/>
    </row>
    <row r="103" customFormat="false" ht="12" hidden="false" customHeight="true" outlineLevel="0" collapsed="false">
      <c r="B103" s="98" t="str">
        <f aca="false">IF( ISBLANK('03.Muestra'!$C16),"",'03.Muestra'!$C16)</f>
        <v>Tarjeta Sanitaria</v>
      </c>
      <c r="C103" s="98" t="str">
        <f aca="false">IF( ISBLANK('03.Muestra'!$E16),"",'03.Muestra'!$E16)</f>
        <v>https://www3.gobiernodecanarias.org/sanidad/scs/contenidoGenerico.jsp?idDocument=9090ca1f-a9bb-11de-ae50-15aa3b9230b7&amp;idCarpeta=ae273cd1-b385-11e9-82f7-8d5cff9227e6</v>
      </c>
      <c r="D103" s="99" t="s">
        <v>138</v>
      </c>
      <c r="E103" s="73" t="str">
        <f aca="false">IF(D103&lt;&gt;"",IF(AND(B103&lt;&gt;"",C103&lt;&gt;""),"","ERR"),"")</f>
        <v/>
      </c>
      <c r="F103" s="16"/>
      <c r="G103" s="16"/>
      <c r="H103" s="16"/>
      <c r="I103" s="16"/>
      <c r="J103" s="16"/>
      <c r="K103" s="16"/>
      <c r="L103" s="16"/>
      <c r="M103" s="16"/>
      <c r="N103" s="16"/>
      <c r="O103" s="16"/>
      <c r="P103" s="16"/>
      <c r="Q103" s="16"/>
      <c r="R103" s="16"/>
      <c r="S103" s="16"/>
      <c r="T103" s="16"/>
      <c r="U103" s="16"/>
      <c r="V103" s="16"/>
      <c r="W103" s="16"/>
      <c r="X103" s="16"/>
      <c r="Y103" s="16"/>
    </row>
    <row r="104" customFormat="false" ht="12" hidden="false" customHeight="true" outlineLevel="0" collapsed="false">
      <c r="B104" s="98" t="str">
        <f aca="false">IF( ISBLANK('03.Muestra'!$C17),"",'03.Muestra'!$C17)</f>
        <v>Mapa Playas</v>
      </c>
      <c r="C104" s="98" t="str">
        <f aca="false">IF( ISBLANK('03.Muestra'!$E17),"",'03.Muestra'!$E17)</f>
        <v>https://www3.gobiernodecanarias.org/sanidad/scs/mapa.jsp?idDocument=0200b78a-a2fa-11e0-9610-f1717f4d08a3&amp;idCarpeta=75cf3520-ab2b-11dd-970d-d73a0633ac17</v>
      </c>
      <c r="D104" s="99" t="s">
        <v>138</v>
      </c>
      <c r="E104" s="73" t="str">
        <f aca="false">IF(D104&lt;&gt;"",IF(AND(B104&lt;&gt;"",C104&lt;&gt;""),"","ERR"),"")</f>
        <v/>
      </c>
      <c r="F104" s="16"/>
      <c r="G104" s="16"/>
      <c r="H104" s="16"/>
      <c r="I104" s="16"/>
      <c r="J104" s="16"/>
      <c r="K104" s="16"/>
      <c r="L104" s="16"/>
      <c r="M104" s="16"/>
      <c r="N104" s="16"/>
      <c r="O104" s="16"/>
      <c r="P104" s="16"/>
      <c r="Q104" s="16"/>
      <c r="R104" s="16"/>
      <c r="S104" s="16"/>
      <c r="T104" s="16"/>
      <c r="U104" s="16"/>
      <c r="V104" s="16"/>
      <c r="W104" s="16"/>
      <c r="X104" s="16"/>
      <c r="Y104" s="16"/>
    </row>
    <row r="105" customFormat="false" ht="12" hidden="false" customHeight="true" outlineLevel="0" collapsed="false">
      <c r="B105" s="98" t="str">
        <f aca="false">IF( ISBLANK('03.Muestra'!$C18),"",'03.Muestra'!$C18)</f>
        <v/>
      </c>
      <c r="C105" s="98" t="str">
        <f aca="false">IF( ISBLANK('03.Muestra'!$E18),"",'03.Muestra'!$E18)</f>
        <v/>
      </c>
      <c r="D105" s="99" t="str">
        <f aca="false">IF(AND(B105&lt;&gt;"",C105&lt;&gt;""),"N/T","")</f>
        <v/>
      </c>
      <c r="E105" s="73" t="str">
        <f aca="false">IF(D105&lt;&gt;"",IF(AND(B105&lt;&gt;"",C105&lt;&gt;""),"","ERR"),"")</f>
        <v/>
      </c>
      <c r="F105" s="16"/>
      <c r="G105" s="16"/>
      <c r="H105" s="16"/>
      <c r="I105" s="16"/>
      <c r="J105" s="16"/>
      <c r="K105" s="16"/>
      <c r="L105" s="16"/>
      <c r="M105" s="16"/>
      <c r="N105" s="16"/>
      <c r="O105" s="16"/>
      <c r="P105" s="16"/>
      <c r="Q105" s="16"/>
      <c r="R105" s="16"/>
      <c r="S105" s="16"/>
      <c r="T105" s="16"/>
      <c r="U105" s="16"/>
      <c r="V105" s="16"/>
      <c r="W105" s="16"/>
      <c r="X105" s="16"/>
      <c r="Y105" s="16"/>
    </row>
    <row r="106" customFormat="false" ht="12" hidden="false" customHeight="true" outlineLevel="0" collapsed="false">
      <c r="B106" s="98" t="str">
        <f aca="false">IF( ISBLANK('03.Muestra'!$C19),"",'03.Muestra'!$C19)</f>
        <v/>
      </c>
      <c r="C106" s="98" t="str">
        <f aca="false">IF( ISBLANK('03.Muestra'!$E19),"",'03.Muestra'!$E19)</f>
        <v/>
      </c>
      <c r="D106" s="99" t="str">
        <f aca="false">IF(AND(B106&lt;&gt;"",C106&lt;&gt;""),"N/T","")</f>
        <v/>
      </c>
      <c r="E106" s="73" t="str">
        <f aca="false">IF(D106&lt;&gt;"",IF(AND(B106&lt;&gt;"",C106&lt;&gt;""),"","ERR"),"")</f>
        <v/>
      </c>
      <c r="F106" s="16"/>
      <c r="G106" s="16"/>
      <c r="H106" s="16"/>
      <c r="I106" s="16"/>
      <c r="J106" s="16"/>
      <c r="K106" s="16"/>
      <c r="L106" s="16"/>
      <c r="M106" s="16"/>
      <c r="N106" s="16"/>
      <c r="O106" s="16"/>
      <c r="P106" s="16"/>
      <c r="Q106" s="16"/>
      <c r="R106" s="16"/>
      <c r="S106" s="16"/>
      <c r="T106" s="16"/>
      <c r="U106" s="16"/>
      <c r="V106" s="16"/>
      <c r="W106" s="16"/>
      <c r="X106" s="16"/>
      <c r="Y106" s="16"/>
    </row>
    <row r="107" customFormat="false" ht="12" hidden="false" customHeight="true" outlineLevel="0" collapsed="false">
      <c r="B107" s="98" t="str">
        <f aca="false">IF( ISBLANK('03.Muestra'!$C20),"",'03.Muestra'!$C20)</f>
        <v/>
      </c>
      <c r="C107" s="98" t="str">
        <f aca="false">IF( ISBLANK('03.Muestra'!$E20),"",'03.Muestra'!$E20)</f>
        <v/>
      </c>
      <c r="D107" s="99" t="str">
        <f aca="false">IF(AND(B107&lt;&gt;"",C107&lt;&gt;""),"N/T","")</f>
        <v/>
      </c>
      <c r="E107" s="73" t="str">
        <f aca="false">IF(D107&lt;&gt;"",IF(AND(B107&lt;&gt;"",C107&lt;&gt;""),"","ERR"),"")</f>
        <v/>
      </c>
      <c r="F107" s="16"/>
      <c r="G107" s="16"/>
      <c r="H107" s="16"/>
      <c r="I107" s="16"/>
      <c r="J107" s="16"/>
      <c r="K107" s="16"/>
      <c r="L107" s="16"/>
      <c r="M107" s="0"/>
      <c r="N107" s="0"/>
      <c r="O107" s="0"/>
      <c r="P107" s="0"/>
      <c r="Q107" s="16"/>
      <c r="R107" s="16"/>
      <c r="S107" s="16"/>
      <c r="T107" s="16"/>
      <c r="U107" s="16"/>
      <c r="V107" s="16"/>
      <c r="W107" s="16"/>
      <c r="X107" s="16"/>
      <c r="Y107" s="16"/>
    </row>
    <row r="108" customFormat="false" ht="12" hidden="false" customHeight="true" outlineLevel="0" collapsed="false">
      <c r="B108" s="98" t="str">
        <f aca="false">IF( ISBLANK('03.Muestra'!$C21),"",'03.Muestra'!$C21)</f>
        <v/>
      </c>
      <c r="C108" s="98" t="str">
        <f aca="false">IF( ISBLANK('03.Muestra'!$E21),"",'03.Muestra'!$E21)</f>
        <v/>
      </c>
      <c r="D108" s="99" t="str">
        <f aca="false">IF(AND(B108&lt;&gt;"",C108&lt;&gt;""),"N/T","")</f>
        <v/>
      </c>
      <c r="E108" s="73" t="str">
        <f aca="false">IF(D108&lt;&gt;"",IF(AND(B108&lt;&gt;"",C108&lt;&gt;""),"","ERR"),"")</f>
        <v/>
      </c>
      <c r="F108" s="16"/>
      <c r="G108" s="16"/>
      <c r="H108" s="16"/>
      <c r="I108" s="16"/>
      <c r="J108" s="16"/>
      <c r="K108" s="16"/>
      <c r="L108" s="16"/>
      <c r="M108" s="0"/>
      <c r="N108" s="0"/>
      <c r="O108" s="0"/>
      <c r="P108" s="0"/>
      <c r="Q108" s="16"/>
      <c r="R108" s="16"/>
      <c r="S108" s="16"/>
      <c r="T108" s="16"/>
      <c r="U108" s="16"/>
      <c r="V108" s="16"/>
      <c r="W108" s="16"/>
      <c r="X108" s="16"/>
      <c r="Y108" s="16"/>
    </row>
    <row r="109" customFormat="false" ht="12" hidden="false" customHeight="true" outlineLevel="0" collapsed="false">
      <c r="B109" s="98" t="str">
        <f aca="false">IF( ISBLANK('03.Muestra'!$C22),"",'03.Muestra'!$C22)</f>
        <v/>
      </c>
      <c r="C109" s="98" t="str">
        <f aca="false">IF( ISBLANK('03.Muestra'!$E22),"",'03.Muestra'!$E22)</f>
        <v/>
      </c>
      <c r="D109" s="99" t="str">
        <f aca="false">IF(AND(B109&lt;&gt;"",C109&lt;&gt;""),"N/T","")</f>
        <v/>
      </c>
      <c r="E109" s="73" t="str">
        <f aca="false">IF(D109&lt;&gt;"",IF(AND(B109&lt;&gt;"",C109&lt;&gt;""),"","ERR"),"")</f>
        <v/>
      </c>
      <c r="F109" s="16"/>
      <c r="G109" s="16"/>
      <c r="H109" s="16"/>
      <c r="I109" s="16"/>
      <c r="J109" s="16"/>
      <c r="K109" s="16"/>
      <c r="L109" s="16"/>
      <c r="M109" s="0"/>
      <c r="N109" s="0"/>
      <c r="O109" s="0"/>
      <c r="P109" s="0"/>
      <c r="Q109" s="16"/>
      <c r="R109" s="16"/>
      <c r="S109" s="16"/>
      <c r="T109" s="16"/>
      <c r="U109" s="16"/>
      <c r="V109" s="16"/>
      <c r="W109" s="16"/>
      <c r="X109" s="16"/>
      <c r="Y109" s="16"/>
    </row>
    <row r="110" customFormat="false" ht="12" hidden="false" customHeight="true" outlineLevel="0" collapsed="false">
      <c r="B110" s="98" t="str">
        <f aca="false">IF( ISBLANK('03.Muestra'!$C23),"",'03.Muestra'!$C23)</f>
        <v/>
      </c>
      <c r="C110" s="98" t="str">
        <f aca="false">IF( ISBLANK('03.Muestra'!$E23),"",'03.Muestra'!$E23)</f>
        <v/>
      </c>
      <c r="D110" s="99" t="str">
        <f aca="false">IF(AND(B110&lt;&gt;"",C110&lt;&gt;""),"N/T","")</f>
        <v/>
      </c>
      <c r="E110" s="73" t="str">
        <f aca="false">IF(D110&lt;&gt;"",IF(AND(B110&lt;&gt;"",C110&lt;&gt;""),"","ERR"),"")</f>
        <v/>
      </c>
      <c r="F110" s="16"/>
      <c r="G110" s="16"/>
      <c r="H110" s="16"/>
      <c r="I110" s="16"/>
      <c r="J110" s="16"/>
      <c r="K110" s="16"/>
      <c r="L110" s="16"/>
      <c r="M110" s="0"/>
      <c r="N110" s="0"/>
      <c r="O110" s="0"/>
      <c r="P110" s="0"/>
      <c r="Q110" s="16"/>
      <c r="R110" s="16"/>
      <c r="S110" s="16"/>
      <c r="T110" s="16"/>
      <c r="U110" s="16"/>
      <c r="V110" s="16"/>
      <c r="W110" s="16"/>
      <c r="X110" s="16"/>
      <c r="Y110" s="16"/>
    </row>
    <row r="111" customFormat="false" ht="12" hidden="false" customHeight="true" outlineLevel="0" collapsed="false">
      <c r="B111" s="98" t="str">
        <f aca="false">IF( ISBLANK('03.Muestra'!$C24),"",'03.Muestra'!$C24)</f>
        <v/>
      </c>
      <c r="C111" s="98" t="str">
        <f aca="false">IF( ISBLANK('03.Muestra'!$E24),"",'03.Muestra'!$E24)</f>
        <v/>
      </c>
      <c r="D111" s="99" t="str">
        <f aca="false">IF(AND(B111&lt;&gt;"",C111&lt;&gt;""),"N/T","")</f>
        <v/>
      </c>
      <c r="E111" s="73" t="str">
        <f aca="false">IF(D111&lt;&gt;"",IF(AND(B111&lt;&gt;"",C111&lt;&gt;""),"","ERR"),"")</f>
        <v/>
      </c>
      <c r="F111" s="16"/>
      <c r="G111" s="16"/>
      <c r="H111" s="16"/>
      <c r="I111" s="16"/>
      <c r="J111" s="16"/>
      <c r="K111" s="16"/>
      <c r="L111" s="16"/>
      <c r="M111" s="0"/>
      <c r="N111" s="0"/>
      <c r="O111" s="0"/>
      <c r="P111" s="0"/>
      <c r="Q111" s="16"/>
      <c r="R111" s="16"/>
      <c r="S111" s="16"/>
      <c r="T111" s="16"/>
      <c r="U111" s="16"/>
      <c r="V111" s="16"/>
      <c r="W111" s="16"/>
      <c r="X111" s="16"/>
      <c r="Y111" s="16"/>
    </row>
    <row r="112" customFormat="false" ht="12" hidden="false" customHeight="true" outlineLevel="0" collapsed="false">
      <c r="B112" s="98" t="str">
        <f aca="false">IF( ISBLANK('03.Muestra'!$C25),"",'03.Muestra'!$C25)</f>
        <v/>
      </c>
      <c r="C112" s="98" t="str">
        <f aca="false">IF( ISBLANK('03.Muestra'!$E25),"",'03.Muestra'!$E25)</f>
        <v/>
      </c>
      <c r="D112" s="99" t="str">
        <f aca="false">IF(AND(B112&lt;&gt;"",C112&lt;&gt;""),"N/T","")</f>
        <v/>
      </c>
      <c r="E112" s="73" t="str">
        <f aca="false">IF(D112&lt;&gt;"",IF(AND(B112&lt;&gt;"",C112&lt;&gt;""),"","ERR"),"")</f>
        <v/>
      </c>
      <c r="F112" s="16"/>
      <c r="G112" s="16"/>
      <c r="H112" s="16"/>
      <c r="I112" s="16"/>
      <c r="J112" s="16"/>
      <c r="K112" s="16"/>
      <c r="L112" s="16"/>
      <c r="M112" s="0"/>
      <c r="N112" s="0"/>
      <c r="O112" s="0"/>
      <c r="P112" s="0"/>
      <c r="Q112" s="16"/>
      <c r="R112" s="16"/>
      <c r="S112" s="16"/>
      <c r="T112" s="16"/>
      <c r="U112" s="16"/>
      <c r="V112" s="16"/>
      <c r="W112" s="16"/>
      <c r="X112" s="16"/>
      <c r="Y112" s="16"/>
    </row>
    <row r="113" customFormat="false" ht="12" hidden="false" customHeight="true" outlineLevel="0" collapsed="false">
      <c r="B113" s="98" t="str">
        <f aca="false">IF( ISBLANK('03.Muestra'!$C26),"",'03.Muestra'!$C26)</f>
        <v/>
      </c>
      <c r="C113" s="98" t="str">
        <f aca="false">IF( ISBLANK('03.Muestra'!$E26),"",'03.Muestra'!$E26)</f>
        <v/>
      </c>
      <c r="D113" s="99" t="str">
        <f aca="false">IF(AND(B113&lt;&gt;"",C113&lt;&gt;""),"N/T","")</f>
        <v/>
      </c>
      <c r="E113" s="73" t="str">
        <f aca="false">IF(D113&lt;&gt;"",IF(AND(B113&lt;&gt;"",C113&lt;&gt;""),"","ERR"),"")</f>
        <v/>
      </c>
      <c r="F113" s="16"/>
      <c r="G113" s="16"/>
      <c r="H113" s="16"/>
      <c r="I113" s="16"/>
      <c r="J113" s="16"/>
      <c r="K113" s="16"/>
      <c r="L113" s="16"/>
      <c r="M113" s="0"/>
      <c r="N113" s="0"/>
      <c r="O113" s="0"/>
      <c r="P113" s="0"/>
      <c r="Q113" s="16"/>
      <c r="R113" s="16"/>
      <c r="S113" s="16"/>
      <c r="T113" s="16"/>
      <c r="U113" s="16"/>
      <c r="V113" s="16"/>
      <c r="W113" s="16"/>
      <c r="X113" s="16"/>
      <c r="Y113" s="16"/>
    </row>
    <row r="114" customFormat="false" ht="12" hidden="false" customHeight="true" outlineLevel="0" collapsed="false">
      <c r="B114" s="98" t="str">
        <f aca="false">IF( ISBLANK('03.Muestra'!$C27),"",'03.Muestra'!$C27)</f>
        <v/>
      </c>
      <c r="C114" s="98" t="str">
        <f aca="false">IF( ISBLANK('03.Muestra'!$E27),"",'03.Muestra'!$E27)</f>
        <v/>
      </c>
      <c r="D114" s="99" t="str">
        <f aca="false">IF(AND(B114&lt;&gt;"",C114&lt;&gt;""),"N/T","")</f>
        <v/>
      </c>
      <c r="E114" s="73" t="str">
        <f aca="false">IF(D114&lt;&gt;"",IF(AND(B114&lt;&gt;"",C114&lt;&gt;""),"","ERR"),"")</f>
        <v/>
      </c>
      <c r="F114" s="16"/>
      <c r="G114" s="16"/>
      <c r="H114" s="16"/>
      <c r="I114" s="16"/>
      <c r="J114" s="16"/>
      <c r="K114" s="16"/>
      <c r="L114" s="16"/>
      <c r="M114" s="0"/>
      <c r="N114" s="0"/>
      <c r="O114" s="0"/>
      <c r="P114" s="0"/>
      <c r="Q114" s="16"/>
      <c r="R114" s="16"/>
      <c r="S114" s="16"/>
      <c r="T114" s="16"/>
      <c r="U114" s="16"/>
      <c r="V114" s="16"/>
      <c r="W114" s="16"/>
      <c r="X114" s="16"/>
      <c r="Y114" s="16"/>
    </row>
    <row r="115" customFormat="false" ht="12" hidden="false" customHeight="true" outlineLevel="0" collapsed="false">
      <c r="B115" s="98" t="str">
        <f aca="false">IF( ISBLANK('03.Muestra'!$C28),"",'03.Muestra'!$C28)</f>
        <v/>
      </c>
      <c r="C115" s="98" t="str">
        <f aca="false">IF( ISBLANK('03.Muestra'!$E28),"",'03.Muestra'!$E28)</f>
        <v/>
      </c>
      <c r="D115" s="99" t="str">
        <f aca="false">IF(AND(B115&lt;&gt;"",C115&lt;&gt;""),"N/T","")</f>
        <v/>
      </c>
      <c r="E115" s="73" t="str">
        <f aca="false">IF(D115&lt;&gt;"",IF(AND(B115&lt;&gt;"",C115&lt;&gt;""),"","ERR"),"")</f>
        <v/>
      </c>
      <c r="F115" s="16"/>
      <c r="G115" s="16"/>
      <c r="H115" s="16"/>
      <c r="I115" s="16"/>
      <c r="J115" s="16"/>
      <c r="K115" s="16"/>
      <c r="L115" s="16"/>
      <c r="M115" s="0"/>
      <c r="N115" s="0"/>
      <c r="O115" s="0"/>
      <c r="P115" s="0"/>
      <c r="Q115" s="16"/>
      <c r="R115" s="16"/>
      <c r="S115" s="16"/>
      <c r="T115" s="16"/>
      <c r="U115" s="16"/>
      <c r="V115" s="16"/>
      <c r="W115" s="16"/>
      <c r="X115" s="16"/>
      <c r="Y115" s="16"/>
    </row>
    <row r="116" customFormat="false" ht="12" hidden="false" customHeight="true" outlineLevel="0" collapsed="false">
      <c r="B116" s="98" t="str">
        <f aca="false">IF( ISBLANK('03.Muestra'!$C29),"",'03.Muestra'!$C29)</f>
        <v/>
      </c>
      <c r="C116" s="98" t="str">
        <f aca="false">IF( ISBLANK('03.Muestra'!$E29),"",'03.Muestra'!$E29)</f>
        <v/>
      </c>
      <c r="D116" s="99" t="str">
        <f aca="false">IF(AND(B116&lt;&gt;"",C116&lt;&gt;""),"N/T","")</f>
        <v/>
      </c>
      <c r="E116" s="73" t="str">
        <f aca="false">IF(D116&lt;&gt;"",IF(AND(B116&lt;&gt;"",C116&lt;&gt;""),"","ERR"),"")</f>
        <v/>
      </c>
      <c r="F116" s="16"/>
      <c r="G116" s="16"/>
      <c r="H116" s="16"/>
      <c r="I116" s="16"/>
      <c r="J116" s="16"/>
      <c r="K116" s="16"/>
      <c r="L116" s="16"/>
      <c r="M116" s="0"/>
      <c r="N116" s="0"/>
      <c r="O116" s="0"/>
      <c r="P116" s="0"/>
      <c r="Q116" s="16"/>
      <c r="R116" s="16"/>
      <c r="S116" s="16"/>
      <c r="T116" s="16"/>
      <c r="U116" s="16"/>
      <c r="V116" s="16"/>
      <c r="W116" s="16"/>
      <c r="X116" s="16"/>
      <c r="Y116" s="16"/>
    </row>
    <row r="117" customFormat="false" ht="12" hidden="false" customHeight="true" outlineLevel="0" collapsed="false">
      <c r="B117" s="98" t="str">
        <f aca="false">IF( ISBLANK('03.Muestra'!$C30),"",'03.Muestra'!$C30)</f>
        <v/>
      </c>
      <c r="C117" s="98" t="str">
        <f aca="false">IF( ISBLANK('03.Muestra'!$E30),"",'03.Muestra'!$E30)</f>
        <v/>
      </c>
      <c r="D117" s="99" t="str">
        <f aca="false">IF(AND(B117&lt;&gt;"",C117&lt;&gt;""),"N/T","")</f>
        <v/>
      </c>
      <c r="E117" s="73" t="str">
        <f aca="false">IF(D117&lt;&gt;"",IF(AND(B117&lt;&gt;"",C117&lt;&gt;""),"","ERR"),"")</f>
        <v/>
      </c>
      <c r="F117" s="16"/>
      <c r="G117" s="16"/>
      <c r="H117" s="16"/>
      <c r="I117" s="16"/>
      <c r="J117" s="16"/>
      <c r="K117" s="16"/>
      <c r="L117" s="16"/>
      <c r="M117" s="0"/>
      <c r="N117" s="0"/>
      <c r="O117" s="0"/>
      <c r="P117" s="0"/>
      <c r="Q117" s="16"/>
      <c r="R117" s="16"/>
      <c r="S117" s="16"/>
      <c r="T117" s="16"/>
      <c r="U117" s="16"/>
      <c r="V117" s="16"/>
      <c r="W117" s="16"/>
      <c r="X117" s="16"/>
      <c r="Y117" s="16"/>
    </row>
    <row r="118" customFormat="false" ht="12" hidden="false" customHeight="true" outlineLevel="0" collapsed="false">
      <c r="B118" s="98" t="str">
        <f aca="false">IF( ISBLANK('03.Muestra'!$C31),"",'03.Muestra'!$C31)</f>
        <v/>
      </c>
      <c r="C118" s="98" t="str">
        <f aca="false">IF( ISBLANK('03.Muestra'!$E31),"",'03.Muestra'!$E31)</f>
        <v/>
      </c>
      <c r="D118" s="99" t="str">
        <f aca="false">IF(AND(B118&lt;&gt;"",C118&lt;&gt;""),"N/T","")</f>
        <v/>
      </c>
      <c r="E118" s="73" t="str">
        <f aca="false">IF(D118&lt;&gt;"",IF(AND(B118&lt;&gt;"",C118&lt;&gt;""),"","ERR"),"")</f>
        <v/>
      </c>
      <c r="F118" s="16"/>
      <c r="G118" s="16"/>
      <c r="H118" s="16"/>
      <c r="I118" s="16"/>
      <c r="J118" s="16"/>
      <c r="K118" s="16"/>
      <c r="L118" s="16"/>
      <c r="M118" s="16"/>
      <c r="N118" s="16"/>
      <c r="O118" s="16"/>
      <c r="P118" s="16"/>
      <c r="Q118" s="16"/>
      <c r="R118" s="16"/>
      <c r="S118" s="16"/>
      <c r="T118" s="16"/>
      <c r="U118" s="16"/>
      <c r="V118" s="16"/>
      <c r="W118" s="16"/>
      <c r="X118" s="16"/>
      <c r="Y118" s="16"/>
    </row>
    <row r="119" customFormat="false" ht="12" hidden="false" customHeight="true" outlineLevel="0" collapsed="false">
      <c r="B119" s="98" t="str">
        <f aca="false">IF( ISBLANK('03.Muestra'!$C32),"",'03.Muestra'!$C32)</f>
        <v/>
      </c>
      <c r="C119" s="98" t="str">
        <f aca="false">IF( ISBLANK('03.Muestra'!$E32),"",'03.Muestra'!$E32)</f>
        <v/>
      </c>
      <c r="D119" s="99" t="str">
        <f aca="false">IF(AND(B119&lt;&gt;"",C119&lt;&gt;""),"N/T","")</f>
        <v/>
      </c>
      <c r="E119" s="73" t="str">
        <f aca="false">IF(D119&lt;&gt;"",IF(AND(B119&lt;&gt;"",C119&lt;&gt;""),"","ERR"),"")</f>
        <v/>
      </c>
      <c r="F119" s="16"/>
      <c r="G119" s="16"/>
      <c r="H119" s="16"/>
      <c r="I119" s="16"/>
      <c r="J119" s="16"/>
      <c r="K119" s="16"/>
      <c r="L119" s="16"/>
      <c r="M119" s="16"/>
      <c r="N119" s="16"/>
      <c r="O119" s="16"/>
      <c r="P119" s="16"/>
      <c r="Q119" s="16"/>
      <c r="R119" s="16"/>
      <c r="S119" s="16"/>
      <c r="T119" s="16"/>
      <c r="U119" s="16"/>
      <c r="V119" s="16"/>
      <c r="W119" s="16"/>
      <c r="X119" s="16"/>
      <c r="Y119" s="16"/>
    </row>
    <row r="120" customFormat="false" ht="12" hidden="false" customHeight="true" outlineLevel="0" collapsed="false">
      <c r="B120" s="98" t="str">
        <f aca="false">IF( ISBLANK('03.Muestra'!$C33),"",'03.Muestra'!$C33)</f>
        <v/>
      </c>
      <c r="C120" s="98" t="str">
        <f aca="false">IF( ISBLANK('03.Muestra'!$E33),"",'03.Muestra'!$E33)</f>
        <v/>
      </c>
      <c r="D120" s="99" t="str">
        <f aca="false">IF(AND(B120&lt;&gt;"",C120&lt;&gt;""),"N/T","")</f>
        <v/>
      </c>
      <c r="E120" s="73" t="str">
        <f aca="false">IF(D120&lt;&gt;"",IF(AND(B120&lt;&gt;"",C120&lt;&gt;""),"","ERR"),"")</f>
        <v/>
      </c>
      <c r="F120" s="16"/>
      <c r="G120" s="16"/>
      <c r="H120" s="16"/>
      <c r="I120" s="16"/>
      <c r="J120" s="16"/>
      <c r="K120" s="16"/>
      <c r="L120" s="16"/>
      <c r="M120" s="16"/>
      <c r="N120" s="16"/>
      <c r="O120" s="16"/>
      <c r="P120" s="16"/>
      <c r="Q120" s="16"/>
      <c r="R120" s="16"/>
      <c r="S120" s="16"/>
      <c r="T120" s="16"/>
      <c r="U120" s="16"/>
      <c r="V120" s="16"/>
      <c r="W120" s="16"/>
      <c r="X120" s="16"/>
      <c r="Y120" s="16"/>
    </row>
    <row r="121" customFormat="false" ht="12" hidden="false" customHeight="true" outlineLevel="0" collapsed="false">
      <c r="B121" s="98" t="str">
        <f aca="false">IF( ISBLANK('03.Muestra'!$C34),"",'03.Muestra'!$C34)</f>
        <v/>
      </c>
      <c r="C121" s="98" t="str">
        <f aca="false">IF( ISBLANK('03.Muestra'!$E34),"",'03.Muestra'!$E34)</f>
        <v/>
      </c>
      <c r="D121" s="99" t="str">
        <f aca="false">IF(AND(B121&lt;&gt;"",C121&lt;&gt;""),"N/T","")</f>
        <v/>
      </c>
      <c r="E121" s="73" t="str">
        <f aca="false">IF(D121&lt;&gt;"",IF(AND(B121&lt;&gt;"",C121&lt;&gt;""),"","ERR"),"")</f>
        <v/>
      </c>
      <c r="F121" s="16"/>
      <c r="G121" s="16"/>
      <c r="H121" s="16"/>
      <c r="I121" s="16"/>
      <c r="J121" s="16"/>
      <c r="K121" s="16"/>
      <c r="L121" s="16"/>
      <c r="M121" s="16"/>
      <c r="N121" s="16"/>
      <c r="O121" s="16"/>
      <c r="P121" s="16"/>
      <c r="Q121" s="16"/>
      <c r="R121" s="16"/>
      <c r="S121" s="16"/>
      <c r="T121" s="16"/>
      <c r="U121" s="16"/>
      <c r="V121" s="16"/>
      <c r="W121" s="16"/>
      <c r="X121" s="16"/>
      <c r="Y121" s="16"/>
    </row>
    <row r="122" customFormat="false" ht="12" hidden="false" customHeight="true" outlineLevel="0" collapsed="false">
      <c r="B122" s="98" t="str">
        <f aca="false">IF( ISBLANK('03.Muestra'!$C35),"",'03.Muestra'!$C35)</f>
        <v/>
      </c>
      <c r="C122" s="98" t="str">
        <f aca="false">IF( ISBLANK('03.Muestra'!$E35),"",'03.Muestra'!$E35)</f>
        <v/>
      </c>
      <c r="D122" s="99" t="str">
        <f aca="false">IF(AND(B122&lt;&gt;"",C122&lt;&gt;""),"N/T","")</f>
        <v/>
      </c>
      <c r="E122" s="73" t="str">
        <f aca="false">IF(D122&lt;&gt;"",IF(AND(B122&lt;&gt;"",C122&lt;&gt;""),"","ERR"),"")</f>
        <v/>
      </c>
      <c r="F122" s="0"/>
      <c r="G122" s="16"/>
      <c r="H122" s="16"/>
      <c r="I122" s="16"/>
      <c r="J122" s="16"/>
      <c r="K122" s="16"/>
      <c r="L122" s="16"/>
      <c r="M122" s="16"/>
      <c r="N122" s="16"/>
      <c r="O122" s="16"/>
      <c r="P122" s="16"/>
      <c r="Q122" s="16"/>
      <c r="R122" s="16"/>
      <c r="S122" s="16"/>
      <c r="T122" s="16"/>
      <c r="U122" s="16"/>
      <c r="V122" s="16"/>
      <c r="W122" s="16"/>
      <c r="X122" s="16"/>
      <c r="Y122" s="16"/>
    </row>
    <row r="123" customFormat="false" ht="12" hidden="false" customHeight="true" outlineLevel="0" collapsed="false">
      <c r="B123" s="98" t="str">
        <f aca="false">IF( ISBLANK('03.Muestra'!$C36),"",'03.Muestra'!$C36)</f>
        <v/>
      </c>
      <c r="C123" s="98" t="str">
        <f aca="false">IF( ISBLANK('03.Muestra'!$E36),"",'03.Muestra'!$E36)</f>
        <v/>
      </c>
      <c r="D123" s="99" t="str">
        <f aca="false">IF(AND(B123&lt;&gt;"",C123&lt;&gt;""),"N/T","")</f>
        <v/>
      </c>
      <c r="E123" s="73" t="str">
        <f aca="false">IF(D123&lt;&gt;"",IF(AND(B123&lt;&gt;"",C123&lt;&gt;""),"","ERR"),"")</f>
        <v/>
      </c>
      <c r="F123" s="111"/>
      <c r="G123" s="16"/>
      <c r="H123" s="16"/>
      <c r="I123" s="16"/>
      <c r="J123" s="16"/>
      <c r="K123" s="16"/>
      <c r="L123" s="16"/>
      <c r="M123" s="16"/>
      <c r="N123" s="16"/>
      <c r="O123" s="16"/>
      <c r="P123" s="16"/>
      <c r="Q123" s="16"/>
      <c r="R123" s="16"/>
      <c r="S123" s="16"/>
      <c r="T123" s="16"/>
      <c r="U123" s="16"/>
      <c r="V123" s="16"/>
      <c r="W123" s="16"/>
      <c r="X123" s="16"/>
      <c r="Y123" s="16"/>
    </row>
    <row r="124" customFormat="false" ht="12" hidden="false" customHeight="true" outlineLevel="0" collapsed="false">
      <c r="B124" s="98" t="str">
        <f aca="false">IF( ISBLANK('03.Muestra'!$C37),"",'03.Muestra'!$C37)</f>
        <v/>
      </c>
      <c r="C124" s="98" t="str">
        <f aca="false">IF( ISBLANK('03.Muestra'!$E37),"",'03.Muestra'!$E37)</f>
        <v/>
      </c>
      <c r="D124" s="99" t="str">
        <f aca="false">IF(AND(B124&lt;&gt;"",C124&lt;&gt;""),"N/T","")</f>
        <v/>
      </c>
      <c r="E124" s="73" t="str">
        <f aca="false">IF(D124&lt;&gt;"",IF(AND(B124&lt;&gt;"",C124&lt;&gt;""),"","ERR"),"")</f>
        <v/>
      </c>
      <c r="F124" s="111"/>
      <c r="G124" s="16"/>
      <c r="H124" s="16"/>
      <c r="I124" s="16"/>
      <c r="J124" s="16"/>
      <c r="K124" s="16"/>
      <c r="L124" s="16"/>
      <c r="M124" s="16"/>
      <c r="N124" s="16"/>
      <c r="O124" s="16"/>
      <c r="P124" s="16"/>
      <c r="Q124" s="16"/>
      <c r="R124" s="16"/>
      <c r="S124" s="16"/>
      <c r="T124" s="16"/>
      <c r="U124" s="16"/>
      <c r="V124" s="16"/>
      <c r="W124" s="16"/>
      <c r="X124" s="16"/>
      <c r="Y124" s="16"/>
    </row>
    <row r="125" customFormat="false" ht="12" hidden="false" customHeight="true" outlineLevel="0" collapsed="false">
      <c r="B125" s="98" t="str">
        <f aca="false">IF( ISBLANK('03.Muestra'!$C38),"",'03.Muestra'!$C38)</f>
        <v/>
      </c>
      <c r="C125" s="98" t="str">
        <f aca="false">IF( ISBLANK('03.Muestra'!$E38),"",'03.Muestra'!$E38)</f>
        <v/>
      </c>
      <c r="D125" s="99" t="str">
        <f aca="false">IF(AND(B125&lt;&gt;"",C125&lt;&gt;""),"N/T","")</f>
        <v/>
      </c>
      <c r="E125" s="73" t="str">
        <f aca="false">IF(D125&lt;&gt;"",IF(AND(B125&lt;&gt;"",C125&lt;&gt;""),"","ERR"),"")</f>
        <v/>
      </c>
      <c r="F125" s="111"/>
      <c r="G125" s="16"/>
      <c r="H125" s="16"/>
      <c r="I125" s="16"/>
      <c r="J125" s="16"/>
      <c r="K125" s="16"/>
      <c r="L125" s="16"/>
      <c r="M125" s="16"/>
      <c r="N125" s="16"/>
      <c r="O125" s="16"/>
      <c r="P125" s="16"/>
      <c r="Q125" s="16"/>
      <c r="R125" s="16"/>
      <c r="S125" s="16"/>
      <c r="T125" s="16"/>
      <c r="U125" s="16"/>
      <c r="V125" s="16"/>
      <c r="W125" s="16"/>
      <c r="X125" s="16"/>
      <c r="Y125" s="16"/>
    </row>
    <row r="126" customFormat="false" ht="12" hidden="false" customHeight="true" outlineLevel="0" collapsed="false">
      <c r="B126" s="98" t="str">
        <f aca="false">IF( ISBLANK('03.Muestra'!$C39),"",'03.Muestra'!$C39)</f>
        <v/>
      </c>
      <c r="C126" s="98" t="str">
        <f aca="false">IF( ISBLANK('03.Muestra'!$E39),"",'03.Muestra'!$E39)</f>
        <v/>
      </c>
      <c r="D126" s="99" t="str">
        <f aca="false">IF(AND(B126&lt;&gt;"",C126&lt;&gt;""),"N/T","")</f>
        <v/>
      </c>
      <c r="E126" s="73" t="str">
        <f aca="false">IF(D126&lt;&gt;"",IF(AND(B126&lt;&gt;"",C126&lt;&gt;""),"","ERR"),"")</f>
        <v/>
      </c>
      <c r="F126" s="111"/>
      <c r="G126" s="16"/>
      <c r="H126" s="16"/>
      <c r="I126" s="16"/>
      <c r="J126" s="16"/>
      <c r="K126" s="16"/>
      <c r="L126" s="16"/>
      <c r="M126" s="16"/>
      <c r="N126" s="16"/>
      <c r="O126" s="16"/>
      <c r="P126" s="16"/>
      <c r="Q126" s="16"/>
      <c r="R126" s="16"/>
      <c r="S126" s="16"/>
      <c r="T126" s="16"/>
      <c r="U126" s="16"/>
      <c r="V126" s="16"/>
      <c r="W126" s="16"/>
      <c r="X126" s="16"/>
      <c r="Y126" s="16"/>
    </row>
    <row r="127" customFormat="false" ht="12" hidden="false" customHeight="true" outlineLevel="0" collapsed="false">
      <c r="B127" s="98" t="str">
        <f aca="false">IF( ISBLANK('03.Muestra'!$C40),"",'03.Muestra'!$C40)</f>
        <v/>
      </c>
      <c r="C127" s="98" t="str">
        <f aca="false">IF( ISBLANK('03.Muestra'!$E40),"",'03.Muestra'!$E40)</f>
        <v/>
      </c>
      <c r="D127" s="99" t="str">
        <f aca="false">IF(AND(B127&lt;&gt;"",C127&lt;&gt;""),"N/T","")</f>
        <v/>
      </c>
      <c r="E127" s="73" t="str">
        <f aca="false">IF(D127&lt;&gt;"",IF(AND(B127&lt;&gt;"",C127&lt;&gt;""),"","ERR"),"")</f>
        <v/>
      </c>
      <c r="F127" s="111"/>
      <c r="G127" s="16"/>
      <c r="H127" s="16"/>
      <c r="I127" s="16"/>
      <c r="J127" s="16"/>
      <c r="K127" s="16"/>
      <c r="L127" s="16"/>
      <c r="M127" s="16"/>
      <c r="N127" s="16"/>
      <c r="O127" s="16"/>
      <c r="P127" s="16"/>
      <c r="Q127" s="16"/>
      <c r="R127" s="16"/>
      <c r="S127" s="16"/>
      <c r="T127" s="16"/>
      <c r="U127" s="16"/>
      <c r="V127" s="16"/>
      <c r="W127" s="16"/>
      <c r="X127" s="16"/>
      <c r="Y127" s="16"/>
    </row>
    <row r="128" customFormat="false" ht="12" hidden="false" customHeight="true" outlineLevel="0" collapsed="false">
      <c r="B128" s="98" t="str">
        <f aca="false">IF( ISBLANK('03.Muestra'!$C41),"",'03.Muestra'!$C41)</f>
        <v/>
      </c>
      <c r="C128" s="98" t="str">
        <f aca="false">IF( ISBLANK('03.Muestra'!$E41),"",'03.Muestra'!$E41)</f>
        <v/>
      </c>
      <c r="D128" s="99" t="str">
        <f aca="false">IF(AND(B128&lt;&gt;"",C128&lt;&gt;""),"N/T","")</f>
        <v/>
      </c>
      <c r="E128" s="73" t="str">
        <f aca="false">IF(D128&lt;&gt;"",IF(AND(B128&lt;&gt;"",C128&lt;&gt;""),"","ERR"),"")</f>
        <v/>
      </c>
      <c r="F128" s="111"/>
      <c r="G128" s="16"/>
      <c r="H128" s="16"/>
      <c r="I128" s="16"/>
      <c r="J128" s="16"/>
      <c r="K128" s="16"/>
      <c r="L128" s="16"/>
      <c r="M128" s="16"/>
      <c r="N128" s="16"/>
      <c r="O128" s="16"/>
      <c r="P128" s="16"/>
      <c r="Q128" s="16"/>
      <c r="R128" s="16"/>
      <c r="S128" s="16"/>
      <c r="T128" s="16"/>
      <c r="U128" s="16"/>
      <c r="V128" s="16"/>
      <c r="W128" s="16"/>
      <c r="X128" s="16"/>
      <c r="Y128" s="16"/>
    </row>
    <row r="129" customFormat="false" ht="12" hidden="false" customHeight="true" outlineLevel="0" collapsed="false">
      <c r="B129" s="98" t="str">
        <f aca="false">IF( ISBLANK('03.Muestra'!$C42),"",'03.Muestra'!$C42)</f>
        <v/>
      </c>
      <c r="C129" s="98" t="str">
        <f aca="false">IF( ISBLANK('03.Muestra'!$E42),"",'03.Muestra'!$E42)</f>
        <v/>
      </c>
      <c r="D129" s="99" t="str">
        <f aca="false">IF(AND(B129&lt;&gt;"",C129&lt;&gt;""),"N/T","")</f>
        <v/>
      </c>
      <c r="E129" s="73" t="str">
        <f aca="false">IF(D129&lt;&gt;"",IF(AND(B129&lt;&gt;"",C129&lt;&gt;""),"","ERR"),"")</f>
        <v/>
      </c>
      <c r="F129" s="16"/>
      <c r="G129" s="16"/>
      <c r="H129" s="16"/>
      <c r="I129" s="16"/>
      <c r="J129" s="16"/>
      <c r="K129" s="16"/>
      <c r="L129" s="16"/>
      <c r="M129" s="16"/>
      <c r="N129" s="16"/>
      <c r="O129" s="16"/>
      <c r="P129" s="16"/>
      <c r="Q129" s="16"/>
      <c r="R129" s="16"/>
      <c r="S129" s="16"/>
      <c r="T129" s="16"/>
      <c r="U129" s="16"/>
      <c r="V129" s="16"/>
      <c r="W129" s="16"/>
      <c r="X129" s="16"/>
      <c r="Y129" s="16"/>
    </row>
    <row r="1048161" customFormat="false" ht="12.75" hidden="false" customHeight="true" outlineLevel="0" collapsed="false"/>
    <row r="1048162" customFormat="false" ht="12.75" hidden="false" customHeight="true" outlineLevel="0" collapsed="false"/>
    <row r="1048163" customFormat="false" ht="12.75" hidden="false" customHeight="true" outlineLevel="0" collapsed="false"/>
    <row r="1048164" customFormat="false" ht="12.75" hidden="false" customHeight="true" outlineLevel="0" collapsed="false"/>
    <row r="1048165" customFormat="false" ht="12.75" hidden="false" customHeight="true" outlineLevel="0" collapsed="false"/>
    <row r="1048166" customFormat="false" ht="12.75" hidden="false" customHeight="true" outlineLevel="0" collapsed="false"/>
    <row r="1048167" customFormat="false" ht="12.75" hidden="false" customHeight="true" outlineLevel="0" collapsed="false"/>
    <row r="1048168" customFormat="false" ht="12.75" hidden="false" customHeight="true" outlineLevel="0" collapsed="false"/>
    <row r="1048169" customFormat="false" ht="12.75" hidden="false" customHeight="true" outlineLevel="0" collapsed="false"/>
    <row r="1048170" customFormat="false" ht="12.75" hidden="false" customHeight="true" outlineLevel="0" collapsed="false"/>
    <row r="1048171" customFormat="false" ht="12.75" hidden="false" customHeight="true" outlineLevel="0" collapsed="false"/>
    <row r="1048172" customFormat="false" ht="12.75" hidden="false" customHeight="true" outlineLevel="0" collapsed="false"/>
    <row r="1048173" customFormat="false" ht="12.75" hidden="false" customHeight="true" outlineLevel="0" collapsed="false"/>
    <row r="1048174" customFormat="false" ht="12.75" hidden="false" customHeight="true" outlineLevel="0" collapsed="false"/>
    <row r="1048175" customFormat="false" ht="12.75" hidden="false" customHeight="true" outlineLevel="0" collapsed="false"/>
    <row r="1048176" customFormat="false" ht="12.75" hidden="false" customHeight="true" outlineLevel="0" collapsed="false"/>
    <row r="1048177" customFormat="false" ht="12.75" hidden="false" customHeight="true" outlineLevel="0" collapsed="false"/>
    <row r="1048178" customFormat="false" ht="12.75" hidden="false" customHeight="true" outlineLevel="0" collapsed="false"/>
    <row r="1048179" customFormat="false" ht="12.75" hidden="false" customHeight="true" outlineLevel="0" collapsed="false"/>
    <row r="1048180" customFormat="false" ht="12.75" hidden="false" customHeight="true" outlineLevel="0" collapsed="false"/>
    <row r="1048181" customFormat="false" ht="12.75" hidden="false" customHeight="true" outlineLevel="0" collapsed="false"/>
    <row r="1048182" customFormat="false" ht="12.75" hidden="false" customHeight="true" outlineLevel="0" collapsed="false"/>
    <row r="1048183" customFormat="false" ht="12.75" hidden="false" customHeight="true" outlineLevel="0" collapsed="false"/>
    <row r="1048184" customFormat="false" ht="12.75" hidden="false" customHeight="true" outlineLevel="0" collapsed="false"/>
    <row r="1048185" customFormat="false" ht="12.75" hidden="false" customHeight="true" outlineLevel="0" collapsed="false"/>
    <row r="1048186" customFormat="false" ht="12.75" hidden="false" customHeight="true" outlineLevel="0" collapsed="false"/>
    <row r="1048187" customFormat="false" ht="12.75" hidden="false" customHeight="true" outlineLevel="0" collapsed="false"/>
    <row r="1048188" customFormat="false" ht="12.75" hidden="false" customHeight="true" outlineLevel="0" collapsed="false"/>
    <row r="1048189" customFormat="false" ht="12.75" hidden="false" customHeight="true" outlineLevel="0" collapsed="false"/>
    <row r="1048190" customFormat="false" ht="12.75" hidden="false" customHeight="true" outlineLevel="0" collapsed="false"/>
    <row r="1048191" customFormat="false" ht="12.75" hidden="false" customHeight="true" outlineLevel="0" collapsed="false"/>
    <row r="1048192" customFormat="false" ht="12.75" hidden="false" customHeight="true" outlineLevel="0" collapsed="false"/>
    <row r="1048193" customFormat="false" ht="12.75" hidden="false" customHeight="true" outlineLevel="0" collapsed="false"/>
    <row r="1048194" customFormat="false" ht="12.75" hidden="false" customHeight="true" outlineLevel="0" collapsed="false"/>
    <row r="1048195" customFormat="false" ht="12.75" hidden="false" customHeight="true" outlineLevel="0" collapsed="false"/>
    <row r="1048196" customFormat="false" ht="12.75" hidden="false" customHeight="true" outlineLevel="0" collapsed="false"/>
    <row r="1048197" customFormat="false" ht="12.75" hidden="false" customHeight="true" outlineLevel="0" collapsed="false"/>
    <row r="1048198" customFormat="false" ht="12.75" hidden="false" customHeight="true" outlineLevel="0" collapsed="false"/>
    <row r="1048199" customFormat="false" ht="12.75" hidden="false" customHeight="true" outlineLevel="0" collapsed="false"/>
    <row r="1048200" customFormat="false" ht="12.75" hidden="false" customHeight="true" outlineLevel="0" collapsed="false"/>
    <row r="1048201" customFormat="false" ht="12.75" hidden="false" customHeight="true" outlineLevel="0" collapsed="false"/>
    <row r="1048202" customFormat="false" ht="12.75" hidden="false" customHeight="true" outlineLevel="0" collapsed="false"/>
    <row r="1048203" customFormat="false" ht="12.75" hidden="false" customHeight="true" outlineLevel="0" collapsed="false"/>
    <row r="1048204" customFormat="false" ht="12.75" hidden="false" customHeight="true" outlineLevel="0" collapsed="false"/>
    <row r="1048205" customFormat="false" ht="12.75" hidden="false" customHeight="true" outlineLevel="0" collapsed="false"/>
    <row r="1048206" customFormat="false" ht="12.75" hidden="false" customHeight="true" outlineLevel="0" collapsed="false"/>
    <row r="1048207" customFormat="false" ht="12.75" hidden="false" customHeight="true" outlineLevel="0" collapsed="false"/>
    <row r="1048208" customFormat="false" ht="12.75" hidden="false" customHeight="true" outlineLevel="0" collapsed="false"/>
    <row r="1048209" customFormat="false" ht="12.75" hidden="false" customHeight="true" outlineLevel="0" collapsed="false"/>
    <row r="1048210" customFormat="false" ht="12.75" hidden="false" customHeight="true" outlineLevel="0" collapsed="false"/>
    <row r="1048211" customFormat="false" ht="12.75" hidden="false" customHeight="true" outlineLevel="0" collapsed="false"/>
    <row r="1048212" customFormat="false" ht="12.75" hidden="false" customHeight="true" outlineLevel="0" collapsed="false"/>
    <row r="1048213" customFormat="false" ht="12.75" hidden="false" customHeight="true" outlineLevel="0" collapsed="false"/>
    <row r="1048214" customFormat="false" ht="12.75" hidden="false" customHeight="true" outlineLevel="0" collapsed="false"/>
    <row r="1048215" customFormat="false" ht="12.75" hidden="false" customHeight="true" outlineLevel="0" collapsed="false"/>
    <row r="1048216" customFormat="false" ht="12.75" hidden="false" customHeight="true" outlineLevel="0" collapsed="false"/>
    <row r="1048217" customFormat="false" ht="12.75" hidden="false" customHeight="true" outlineLevel="0" collapsed="false"/>
    <row r="1048218" customFormat="false" ht="12.75" hidden="false" customHeight="true" outlineLevel="0" collapsed="false"/>
    <row r="1048219" customFormat="false" ht="12.75" hidden="false" customHeight="true" outlineLevel="0" collapsed="false"/>
    <row r="1048220" customFormat="false" ht="12.75" hidden="false" customHeight="true" outlineLevel="0" collapsed="false"/>
    <row r="1048221" customFormat="false" ht="12.75" hidden="false" customHeight="true" outlineLevel="0" collapsed="false"/>
    <row r="1048222" customFormat="false" ht="12.75" hidden="false" customHeight="true" outlineLevel="0" collapsed="false"/>
    <row r="1048223" customFormat="false" ht="12.75" hidden="false" customHeight="true" outlineLevel="0" collapsed="false"/>
    <row r="1048224" customFormat="false" ht="12.75" hidden="false" customHeight="true" outlineLevel="0" collapsed="false"/>
    <row r="1048225" customFormat="false" ht="12.75" hidden="false" customHeight="true" outlineLevel="0" collapsed="false"/>
    <row r="1048226" customFormat="false" ht="12.75" hidden="false" customHeight="true" outlineLevel="0" collapsed="false"/>
    <row r="1048227" customFormat="false" ht="12.75" hidden="false" customHeight="true" outlineLevel="0" collapsed="false"/>
    <row r="1048228" customFormat="false" ht="12.75" hidden="false" customHeight="true" outlineLevel="0" collapsed="false"/>
    <row r="1048229" customFormat="false" ht="12.75" hidden="false" customHeight="true" outlineLevel="0" collapsed="false"/>
    <row r="1048230" customFormat="false" ht="12.75" hidden="false" customHeight="true" outlineLevel="0" collapsed="false"/>
    <row r="1048231" customFormat="false" ht="12.75" hidden="false" customHeight="true" outlineLevel="0" collapsed="false"/>
    <row r="1048232" customFormat="false" ht="12.75" hidden="false" customHeight="true" outlineLevel="0" collapsed="false"/>
    <row r="1048233" customFormat="false" ht="12.75" hidden="false" customHeight="true" outlineLevel="0" collapsed="false"/>
    <row r="1048234" customFormat="false" ht="12.75" hidden="false" customHeight="true" outlineLevel="0" collapsed="false"/>
    <row r="1048235" customFormat="false" ht="12.75" hidden="false" customHeight="true" outlineLevel="0" collapsed="false"/>
    <row r="1048236" customFormat="false" ht="12.75" hidden="false" customHeight="true" outlineLevel="0" collapsed="false"/>
    <row r="1048237" customFormat="false" ht="12.75" hidden="false" customHeight="true" outlineLevel="0" collapsed="false"/>
    <row r="1048238" customFormat="false" ht="12.75" hidden="false" customHeight="true" outlineLevel="0" collapsed="false"/>
    <row r="1048239" customFormat="false" ht="12.75" hidden="false" customHeight="true" outlineLevel="0" collapsed="false"/>
    <row r="1048240" customFormat="false" ht="12.75" hidden="false" customHeight="true" outlineLevel="0" collapsed="false"/>
    <row r="1048241" customFormat="false" ht="12.75" hidden="false" customHeight="true" outlineLevel="0" collapsed="false"/>
    <row r="1048242" customFormat="false" ht="12.75" hidden="false" customHeight="true" outlineLevel="0" collapsed="false"/>
    <row r="1048243" customFormat="false" ht="12.75" hidden="false" customHeight="true" outlineLevel="0" collapsed="false"/>
    <row r="1048244" customFormat="false" ht="12.75" hidden="false" customHeight="true" outlineLevel="0" collapsed="false"/>
    <row r="1048245" customFormat="false" ht="12.75" hidden="false" customHeight="true" outlineLevel="0" collapsed="false"/>
    <row r="1048246" customFormat="false" ht="12.75" hidden="false" customHeight="true" outlineLevel="0" collapsed="false"/>
    <row r="1048247" customFormat="false" ht="12.75" hidden="false" customHeight="true" outlineLevel="0" collapsed="false"/>
    <row r="1048248" customFormat="false" ht="12.75" hidden="false" customHeight="true" outlineLevel="0" collapsed="false"/>
    <row r="1048249" customFormat="false" ht="12.75" hidden="false" customHeight="true" outlineLevel="0" collapsed="false"/>
    <row r="1048250" customFormat="false" ht="12.75" hidden="false" customHeight="true" outlineLevel="0" collapsed="false"/>
    <row r="1048251" customFormat="false" ht="12.75" hidden="false" customHeight="true" outlineLevel="0" collapsed="false"/>
    <row r="1048252" customFormat="false" ht="12.75" hidden="false" customHeight="true" outlineLevel="0" collapsed="false"/>
    <row r="1048253" customFormat="false" ht="12.75" hidden="false" customHeight="true" outlineLevel="0" collapsed="false"/>
    <row r="1048254" customFormat="false" ht="12.75" hidden="false" customHeight="true" outlineLevel="0" collapsed="false"/>
    <row r="1048255" customFormat="false" ht="12.75" hidden="false" customHeight="true" outlineLevel="0" collapsed="false"/>
    <row r="1048256" customFormat="false" ht="12.75" hidden="false" customHeight="true" outlineLevel="0" collapsed="false"/>
    <row r="1048257" customFormat="false" ht="12.75" hidden="false" customHeight="true" outlineLevel="0" collapsed="false"/>
    <row r="1048258" customFormat="false" ht="12.75" hidden="false" customHeight="true" outlineLevel="0" collapsed="false"/>
    <row r="1048259" customFormat="false" ht="12.75" hidden="false" customHeight="true" outlineLevel="0" collapsed="false"/>
    <row r="1048260" customFormat="false" ht="12.75" hidden="false" customHeight="true" outlineLevel="0" collapsed="false"/>
    <row r="1048261" customFormat="false" ht="12.75" hidden="false" customHeight="true" outlineLevel="0" collapsed="false"/>
    <row r="1048262" customFormat="false" ht="12.75" hidden="false" customHeight="true" outlineLevel="0" collapsed="false"/>
    <row r="1048263" customFormat="false" ht="12.75" hidden="false" customHeight="true" outlineLevel="0" collapsed="false"/>
    <row r="1048264" customFormat="false" ht="12.75" hidden="false" customHeight="true" outlineLevel="0" collapsed="false"/>
    <row r="1048265" customFormat="false" ht="12.75" hidden="false" customHeight="true" outlineLevel="0" collapsed="false"/>
    <row r="1048266" customFormat="false" ht="12.75" hidden="false" customHeight="true" outlineLevel="0" collapsed="false"/>
    <row r="1048267" customFormat="false" ht="12.75" hidden="false" customHeight="true" outlineLevel="0" collapsed="false"/>
    <row r="1048268" customFormat="false" ht="12.75" hidden="false" customHeight="true" outlineLevel="0" collapsed="false"/>
    <row r="1048269" customFormat="false" ht="12.75" hidden="false" customHeight="true" outlineLevel="0" collapsed="false"/>
    <row r="1048270" customFormat="false" ht="12.75" hidden="false" customHeight="true" outlineLevel="0" collapsed="false"/>
    <row r="1048271" customFormat="false" ht="12.75" hidden="false" customHeight="true" outlineLevel="0" collapsed="false"/>
    <row r="1048272" customFormat="false" ht="12.75" hidden="false" customHeight="true" outlineLevel="0" collapsed="false"/>
    <row r="1048273" customFormat="false" ht="12.75" hidden="false" customHeight="true" outlineLevel="0" collapsed="false"/>
    <row r="1048274" customFormat="false" ht="12.75" hidden="false" customHeight="true" outlineLevel="0" collapsed="false"/>
    <row r="1048275" customFormat="false" ht="12.75" hidden="false" customHeight="true" outlineLevel="0" collapsed="false"/>
    <row r="1048276" customFormat="false" ht="12.75" hidden="false" customHeight="true" outlineLevel="0" collapsed="false"/>
    <row r="1048277" customFormat="false" ht="12.75" hidden="false" customHeight="true" outlineLevel="0" collapsed="false"/>
    <row r="1048278" customFormat="false" ht="12.75" hidden="false" customHeight="true" outlineLevel="0" collapsed="false"/>
    <row r="1048279" customFormat="false" ht="12.75" hidden="false" customHeight="true" outlineLevel="0" collapsed="false"/>
    <row r="1048280" customFormat="false" ht="12.75" hidden="false" customHeight="true" outlineLevel="0" collapsed="false"/>
    <row r="1048281" customFormat="false" ht="12.75" hidden="false" customHeight="true" outlineLevel="0" collapsed="false"/>
    <row r="1048282" customFormat="false" ht="12.75" hidden="false" customHeight="true" outlineLevel="0" collapsed="false"/>
    <row r="1048283" customFormat="false" ht="12.75" hidden="false" customHeight="true" outlineLevel="0" collapsed="false"/>
    <row r="1048284" customFormat="false" ht="12.75" hidden="false" customHeight="true" outlineLevel="0" collapsed="false"/>
    <row r="1048285" customFormat="false" ht="12.75" hidden="false" customHeight="true" outlineLevel="0" collapsed="false"/>
    <row r="1048286" customFormat="false" ht="12.75" hidden="false" customHeight="true" outlineLevel="0" collapsed="false"/>
    <row r="1048287" customFormat="false" ht="12.75" hidden="false" customHeight="true" outlineLevel="0" collapsed="false"/>
    <row r="1048288" customFormat="false" ht="12.75" hidden="false" customHeight="true" outlineLevel="0" collapsed="false"/>
    <row r="1048289" customFormat="false" ht="12.75" hidden="false" customHeight="true" outlineLevel="0" collapsed="false"/>
    <row r="1048290" customFormat="false" ht="12.75" hidden="false" customHeight="true" outlineLevel="0" collapsed="false"/>
    <row r="1048291" customFormat="false" ht="12.75" hidden="false" customHeight="true" outlineLevel="0" collapsed="false"/>
    <row r="1048292" customFormat="false" ht="12.75" hidden="false" customHeight="true" outlineLevel="0" collapsed="false"/>
    <row r="1048293" customFormat="false" ht="12.75" hidden="false" customHeight="true" outlineLevel="0" collapsed="false"/>
    <row r="1048294" customFormat="false" ht="12.75" hidden="false" customHeight="true" outlineLevel="0" collapsed="false"/>
    <row r="1048295" customFormat="false" ht="12.75" hidden="false" customHeight="true" outlineLevel="0" collapsed="false"/>
    <row r="1048296" customFormat="false" ht="12.75" hidden="false" customHeight="true" outlineLevel="0" collapsed="false"/>
    <row r="1048297" customFormat="false" ht="12.75" hidden="false" customHeight="true" outlineLevel="0" collapsed="false"/>
    <row r="1048298" customFormat="false" ht="12.75" hidden="false" customHeight="true" outlineLevel="0" collapsed="false"/>
    <row r="1048299" customFormat="false" ht="12.75" hidden="false" customHeight="true" outlineLevel="0" collapsed="false"/>
    <row r="1048300" customFormat="false" ht="12.75" hidden="false" customHeight="true" outlineLevel="0" collapsed="false"/>
    <row r="1048301" customFormat="false" ht="12.75" hidden="false" customHeight="true" outlineLevel="0" collapsed="false"/>
    <row r="1048302" customFormat="false" ht="12.75" hidden="false" customHeight="true" outlineLevel="0" collapsed="false"/>
    <row r="1048303" customFormat="false" ht="12.75" hidden="false" customHeight="true" outlineLevel="0" collapsed="false"/>
    <row r="1048304" customFormat="false" ht="12.75" hidden="false" customHeight="true" outlineLevel="0" collapsed="false"/>
    <row r="1048305" customFormat="false" ht="12.75" hidden="false" customHeight="true" outlineLevel="0" collapsed="false"/>
    <row r="1048306" customFormat="false" ht="12.75" hidden="false" customHeight="true" outlineLevel="0" collapsed="false"/>
    <row r="1048307" customFormat="false" ht="12.75" hidden="false" customHeight="true" outlineLevel="0" collapsed="false"/>
    <row r="1048308" customFormat="false" ht="12.75" hidden="false" customHeight="true" outlineLevel="0" collapsed="false"/>
    <row r="1048309" customFormat="false" ht="12.75" hidden="false" customHeight="true" outlineLevel="0" collapsed="false"/>
    <row r="1048310" customFormat="false" ht="12.75" hidden="false" customHeight="true" outlineLevel="0" collapsed="false"/>
    <row r="1048311" customFormat="false" ht="12.75" hidden="false" customHeight="true" outlineLevel="0" collapsed="false"/>
    <row r="1048312" customFormat="false" ht="12.75" hidden="false" customHeight="true" outlineLevel="0" collapsed="false"/>
    <row r="1048313" customFormat="false" ht="12.75" hidden="false" customHeight="true" outlineLevel="0" collapsed="false"/>
    <row r="1048314" customFormat="false" ht="12.75" hidden="false" customHeight="true" outlineLevel="0" collapsed="false"/>
    <row r="1048315" customFormat="false" ht="12.75" hidden="false" customHeight="true" outlineLevel="0" collapsed="false"/>
    <row r="1048316" customFormat="false" ht="12.75" hidden="false" customHeight="true" outlineLevel="0" collapsed="false"/>
    <row r="1048317" customFormat="false" ht="12.75" hidden="false" customHeight="true" outlineLevel="0" collapsed="false"/>
    <row r="1048318" customFormat="false" ht="12.75" hidden="false" customHeight="true" outlineLevel="0" collapsed="false"/>
    <row r="1048319" customFormat="false" ht="12.75" hidden="false" customHeight="true" outlineLevel="0" collapsed="false"/>
    <row r="1048320" customFormat="false" ht="12.75" hidden="false" customHeight="true" outlineLevel="0" collapsed="false"/>
    <row r="1048321" customFormat="false" ht="12.75" hidden="false" customHeight="true" outlineLevel="0" collapsed="false"/>
    <row r="1048322" customFormat="false" ht="12.75" hidden="false" customHeight="true" outlineLevel="0" collapsed="false"/>
    <row r="1048323" customFormat="false" ht="12.75" hidden="false" customHeight="true" outlineLevel="0" collapsed="false"/>
    <row r="1048324" customFormat="false" ht="12.75" hidden="false" customHeight="true" outlineLevel="0" collapsed="false"/>
    <row r="1048325" customFormat="false" ht="12.75" hidden="false" customHeight="true" outlineLevel="0" collapsed="false"/>
    <row r="1048326" customFormat="false" ht="12.75" hidden="false" customHeight="true" outlineLevel="0" collapsed="false"/>
    <row r="1048327" customFormat="false" ht="12.75" hidden="false" customHeight="true" outlineLevel="0" collapsed="false"/>
    <row r="1048328" customFormat="false" ht="12.75" hidden="false" customHeight="true" outlineLevel="0" collapsed="false"/>
    <row r="1048329" customFormat="false" ht="12.75" hidden="false" customHeight="true" outlineLevel="0" collapsed="false"/>
    <row r="1048330" customFormat="false" ht="12.75" hidden="false" customHeight="true" outlineLevel="0" collapsed="false"/>
    <row r="1048331" customFormat="false" ht="12.75" hidden="false" customHeight="true" outlineLevel="0" collapsed="false"/>
    <row r="1048332" customFormat="false" ht="12.75" hidden="false" customHeight="true" outlineLevel="0" collapsed="false"/>
    <row r="1048333" customFormat="false" ht="12.75" hidden="false" customHeight="true" outlineLevel="0" collapsed="false"/>
    <row r="1048334" customFormat="false" ht="12.75" hidden="false" customHeight="true" outlineLevel="0" collapsed="false"/>
    <row r="1048335" customFormat="false" ht="12.75" hidden="false" customHeight="true" outlineLevel="0" collapsed="false"/>
    <row r="1048336" customFormat="false" ht="12.75" hidden="false" customHeight="true" outlineLevel="0" collapsed="false"/>
    <row r="1048337" customFormat="false" ht="12.75" hidden="false" customHeight="true" outlineLevel="0" collapsed="false"/>
    <row r="1048338" customFormat="false" ht="12.75" hidden="false" customHeight="true" outlineLevel="0" collapsed="false"/>
    <row r="1048339" customFormat="false" ht="12.75" hidden="false" customHeight="true" outlineLevel="0" collapsed="false"/>
    <row r="1048340" customFormat="false" ht="12.75" hidden="false" customHeight="true" outlineLevel="0" collapsed="false"/>
    <row r="1048341" customFormat="false" ht="12.75" hidden="false" customHeight="true" outlineLevel="0" collapsed="false"/>
    <row r="1048342" customFormat="false" ht="12.75" hidden="false" customHeight="true" outlineLevel="0" collapsed="false"/>
    <row r="1048343" customFormat="false" ht="12.75" hidden="false" customHeight="true" outlineLevel="0" collapsed="false"/>
    <row r="1048344" customFormat="false" ht="12.75" hidden="false" customHeight="true" outlineLevel="0" collapsed="false"/>
    <row r="1048345" customFormat="false" ht="12.75" hidden="false" customHeight="true" outlineLevel="0" collapsed="false"/>
    <row r="1048346" customFormat="false" ht="12.75" hidden="false" customHeight="true" outlineLevel="0" collapsed="false"/>
    <row r="1048347" customFormat="false" ht="12.75" hidden="false" customHeight="true" outlineLevel="0" collapsed="false"/>
    <row r="1048348" customFormat="false" ht="12.75" hidden="false" customHeight="true" outlineLevel="0" collapsed="false"/>
    <row r="1048349" customFormat="false" ht="12.75" hidden="false" customHeight="true" outlineLevel="0" collapsed="false"/>
    <row r="1048350" customFormat="false" ht="12.75" hidden="false" customHeight="true" outlineLevel="0" collapsed="false"/>
    <row r="1048351" customFormat="false" ht="12.75" hidden="false" customHeight="true" outlineLevel="0" collapsed="false"/>
    <row r="1048352" customFormat="false" ht="12.75" hidden="false" customHeight="true" outlineLevel="0" collapsed="false"/>
    <row r="1048353" customFormat="false" ht="12.75" hidden="false" customHeight="true" outlineLevel="0" collapsed="false"/>
    <row r="1048354" customFormat="false" ht="12.75" hidden="false" customHeight="true" outlineLevel="0" collapsed="false"/>
    <row r="1048355" customFormat="false" ht="12.75" hidden="false" customHeight="true" outlineLevel="0" collapsed="false"/>
    <row r="1048356" customFormat="false" ht="12.75" hidden="false" customHeight="true" outlineLevel="0" collapsed="false"/>
    <row r="1048357" customFormat="false" ht="12.75" hidden="false" customHeight="true" outlineLevel="0" collapsed="false"/>
    <row r="1048358" customFormat="false" ht="12.75" hidden="false" customHeight="true" outlineLevel="0" collapsed="false"/>
    <row r="1048359" customFormat="false" ht="12.75" hidden="false" customHeight="true" outlineLevel="0" collapsed="false"/>
    <row r="1048360" customFormat="false" ht="12.75" hidden="false" customHeight="true" outlineLevel="0" collapsed="false"/>
    <row r="1048361" customFormat="false" ht="12.75" hidden="false" customHeight="true" outlineLevel="0" collapsed="false"/>
    <row r="1048362" customFormat="false" ht="12.75" hidden="false" customHeight="true" outlineLevel="0" collapsed="false"/>
    <row r="1048363" customFormat="false" ht="12.75" hidden="false" customHeight="true" outlineLevel="0" collapsed="false"/>
    <row r="1048364" customFormat="false" ht="12.75" hidden="false" customHeight="true" outlineLevel="0" collapsed="false"/>
    <row r="1048365" customFormat="false" ht="12.75" hidden="false" customHeight="true" outlineLevel="0" collapsed="false"/>
    <row r="1048366" customFormat="false" ht="12.75" hidden="false" customHeight="true" outlineLevel="0" collapsed="false"/>
    <row r="1048367" customFormat="false" ht="12.75" hidden="false" customHeight="true" outlineLevel="0" collapsed="false"/>
    <row r="1048368" customFormat="false" ht="12.75" hidden="false" customHeight="true" outlineLevel="0" collapsed="false"/>
    <row r="1048369" customFormat="false" ht="12.75" hidden="false" customHeight="true" outlineLevel="0" collapsed="false"/>
    <row r="1048370" customFormat="false" ht="12.75" hidden="false" customHeight="true" outlineLevel="0" collapsed="false"/>
    <row r="1048371" customFormat="false" ht="12.75" hidden="false" customHeight="true" outlineLevel="0" collapsed="false"/>
    <row r="1048372" customFormat="false" ht="12.75" hidden="false" customHeight="true" outlineLevel="0" collapsed="false"/>
    <row r="1048373" customFormat="false" ht="12.75" hidden="false" customHeight="true" outlineLevel="0" collapsed="false"/>
    <row r="1048374" customFormat="false" ht="12.75" hidden="false" customHeight="true" outlineLevel="0" collapsed="false"/>
    <row r="1048375" customFormat="false" ht="12.75" hidden="false" customHeight="true" outlineLevel="0" collapsed="false"/>
    <row r="1048376" customFormat="false" ht="12.75" hidden="false" customHeight="true" outlineLevel="0" collapsed="false"/>
    <row r="1048377" customFormat="false" ht="12.75" hidden="false" customHeight="true" outlineLevel="0" collapsed="false"/>
    <row r="1048378" customFormat="false" ht="12.75" hidden="false" customHeight="true" outlineLevel="0" collapsed="false"/>
    <row r="1048379" customFormat="false" ht="12.75" hidden="false" customHeight="true" outlineLevel="0" collapsed="false"/>
    <row r="1048380" customFormat="false" ht="12.75" hidden="false" customHeight="true" outlineLevel="0" collapsed="false"/>
    <row r="1048381" customFormat="false" ht="12.75" hidden="false" customHeight="true" outlineLevel="0" collapsed="false"/>
    <row r="1048382" customFormat="false" ht="12.75" hidden="false" customHeight="true" outlineLevel="0" collapsed="false"/>
    <row r="1048383" customFormat="false" ht="12.75" hidden="false" customHeight="true" outlineLevel="0" collapsed="false"/>
    <row r="1048384" customFormat="false" ht="12.75" hidden="false" customHeight="true" outlineLevel="0" collapsed="false"/>
    <row r="1048385" customFormat="false" ht="12.75" hidden="false" customHeight="true" outlineLevel="0" collapsed="false"/>
    <row r="1048386" customFormat="false" ht="12.75" hidden="false" customHeight="true" outlineLevel="0" collapsed="false"/>
    <row r="1048387" customFormat="false" ht="12.75" hidden="false" customHeight="true" outlineLevel="0" collapsed="false"/>
    <row r="1048388" customFormat="false" ht="12.75" hidden="false" customHeight="true" outlineLevel="0" collapsed="false"/>
    <row r="1048389" customFormat="false" ht="12.75" hidden="false" customHeight="true" outlineLevel="0" collapsed="false"/>
    <row r="1048390" customFormat="false" ht="12.75" hidden="false" customHeight="true" outlineLevel="0" collapsed="false"/>
    <row r="1048391" customFormat="false" ht="12.75" hidden="false" customHeight="true" outlineLevel="0" collapsed="false"/>
    <row r="1048392" customFormat="false" ht="12.75" hidden="false" customHeight="true" outlineLevel="0" collapsed="false"/>
    <row r="1048393" customFormat="false" ht="12.75" hidden="false" customHeight="true" outlineLevel="0" collapsed="false"/>
    <row r="1048394" customFormat="false" ht="12.75" hidden="false" customHeight="true" outlineLevel="0" collapsed="false"/>
    <row r="1048395" customFormat="false" ht="12.75" hidden="false" customHeight="true" outlineLevel="0" collapsed="false"/>
    <row r="1048396" customFormat="false" ht="12.75" hidden="false" customHeight="true" outlineLevel="0" collapsed="false"/>
    <row r="1048397" customFormat="false" ht="12.75" hidden="false" customHeight="true" outlineLevel="0" collapsed="false"/>
    <row r="1048398" customFormat="false" ht="12.75" hidden="false" customHeight="true" outlineLevel="0" collapsed="false"/>
    <row r="1048399" customFormat="false" ht="12.75" hidden="false" customHeight="true" outlineLevel="0" collapsed="false"/>
    <row r="1048400" customFormat="false" ht="12.75" hidden="false" customHeight="true" outlineLevel="0" collapsed="false"/>
    <row r="1048401" customFormat="false" ht="12.75" hidden="false" customHeight="true" outlineLevel="0" collapsed="false"/>
    <row r="1048402" customFormat="false" ht="12.75" hidden="false" customHeight="true" outlineLevel="0" collapsed="false"/>
    <row r="1048403" customFormat="false" ht="12.75" hidden="false" customHeight="true" outlineLevel="0" collapsed="false"/>
    <row r="1048404" customFormat="false" ht="12.75" hidden="false" customHeight="true" outlineLevel="0" collapsed="false"/>
    <row r="1048405" customFormat="false" ht="12.75" hidden="false" customHeight="true" outlineLevel="0" collapsed="false"/>
    <row r="1048406" customFormat="false" ht="12.75" hidden="false" customHeight="true" outlineLevel="0" collapsed="false"/>
    <row r="1048407" customFormat="false" ht="12.75" hidden="false" customHeight="true" outlineLevel="0" collapsed="false"/>
    <row r="1048408" customFormat="false" ht="12.75" hidden="false" customHeight="true" outlineLevel="0" collapsed="false"/>
    <row r="1048409" customFormat="false" ht="12.75" hidden="false" customHeight="true" outlineLevel="0" collapsed="false"/>
    <row r="1048410" customFormat="false" ht="12.75" hidden="false" customHeight="true" outlineLevel="0" collapsed="false"/>
    <row r="1048411" customFormat="false" ht="12.75" hidden="false" customHeight="true" outlineLevel="0" collapsed="false"/>
    <row r="1048412" customFormat="false" ht="12.75" hidden="false" customHeight="true" outlineLevel="0" collapsed="false"/>
    <row r="1048413" customFormat="false" ht="12.75" hidden="false" customHeight="true" outlineLevel="0" collapsed="false"/>
    <row r="1048414" customFormat="false" ht="12.75" hidden="false" customHeight="true" outlineLevel="0" collapsed="false"/>
    <row r="1048415" customFormat="false" ht="12.75" hidden="false" customHeight="true" outlineLevel="0" collapsed="false"/>
    <row r="1048416" customFormat="false" ht="12.75" hidden="false" customHeight="true" outlineLevel="0" collapsed="false"/>
    <row r="1048417" customFormat="false" ht="12.75" hidden="false" customHeight="true" outlineLevel="0" collapsed="false"/>
    <row r="1048418" customFormat="false" ht="12.75" hidden="false" customHeight="true" outlineLevel="0" collapsed="false"/>
    <row r="1048419" customFormat="false" ht="12.75" hidden="false" customHeight="true" outlineLevel="0" collapsed="false"/>
    <row r="1048420" customFormat="false" ht="12.75" hidden="false" customHeight="true" outlineLevel="0" collapsed="false"/>
    <row r="1048421" customFormat="false" ht="12.75" hidden="false" customHeight="true" outlineLevel="0" collapsed="false"/>
    <row r="1048422" customFormat="false" ht="12.75" hidden="false" customHeight="true" outlineLevel="0" collapsed="false"/>
    <row r="1048423" customFormat="false" ht="12.75" hidden="false" customHeight="true" outlineLevel="0" collapsed="false"/>
    <row r="1048424" customFormat="false" ht="12.75" hidden="false" customHeight="true" outlineLevel="0" collapsed="false"/>
    <row r="1048425" customFormat="false" ht="12.75" hidden="false" customHeight="true" outlineLevel="0" collapsed="false"/>
    <row r="1048426" customFormat="false" ht="12.75" hidden="false" customHeight="true" outlineLevel="0" collapsed="false"/>
    <row r="1048427" customFormat="false" ht="12.75" hidden="false" customHeight="true" outlineLevel="0" collapsed="false"/>
    <row r="1048428" customFormat="false" ht="12.75" hidden="false" customHeight="true" outlineLevel="0" collapsed="false"/>
    <row r="1048429" customFormat="false" ht="12.75" hidden="false" customHeight="true" outlineLevel="0" collapsed="false"/>
    <row r="1048430" customFormat="false" ht="12.75" hidden="false" customHeight="true" outlineLevel="0" collapsed="false"/>
    <row r="1048431" customFormat="false" ht="12.75" hidden="false" customHeight="true" outlineLevel="0" collapsed="false"/>
    <row r="1048432" customFormat="false" ht="12.75" hidden="false" customHeight="true" outlineLevel="0" collapsed="false"/>
    <row r="1048433" customFormat="false" ht="12.75" hidden="false" customHeight="true" outlineLevel="0" collapsed="false"/>
    <row r="1048434" customFormat="false" ht="12.75" hidden="false" customHeight="true" outlineLevel="0" collapsed="false"/>
    <row r="1048435" customFormat="false" ht="12.75" hidden="false" customHeight="true" outlineLevel="0" collapsed="false"/>
    <row r="1048436" customFormat="false" ht="12.75" hidden="false" customHeight="true" outlineLevel="0" collapsed="false"/>
    <row r="1048437" customFormat="false" ht="12.75" hidden="false" customHeight="true" outlineLevel="0" collapsed="false"/>
    <row r="1048438" customFormat="false" ht="12.75" hidden="false" customHeight="true" outlineLevel="0" collapsed="false"/>
    <row r="1048439" customFormat="false" ht="12.75" hidden="false" customHeight="true" outlineLevel="0" collapsed="false"/>
    <row r="1048440" customFormat="false" ht="12.75" hidden="false" customHeight="true" outlineLevel="0" collapsed="false"/>
    <row r="1048441" customFormat="false" ht="12.75" hidden="false" customHeight="true" outlineLevel="0" collapsed="false"/>
    <row r="1048442" customFormat="false" ht="12.75" hidden="false" customHeight="true" outlineLevel="0" collapsed="false"/>
    <row r="1048443" customFormat="false" ht="12.75" hidden="false" customHeight="true" outlineLevel="0" collapsed="false"/>
    <row r="1048444" customFormat="false" ht="12.75" hidden="false" customHeight="true" outlineLevel="0" collapsed="false"/>
    <row r="1048445" customFormat="false" ht="12.75" hidden="false" customHeight="true" outlineLevel="0" collapsed="false"/>
    <row r="1048446" customFormat="false" ht="12.75" hidden="false" customHeight="true" outlineLevel="0" collapsed="false"/>
    <row r="1048447" customFormat="false" ht="12.75" hidden="false" customHeight="true" outlineLevel="0" collapsed="false"/>
    <row r="1048448" customFormat="false" ht="12.75" hidden="false" customHeight="true" outlineLevel="0" collapsed="false"/>
    <row r="1048449" customFormat="false" ht="12.75" hidden="false" customHeight="true" outlineLevel="0" collapsed="false"/>
    <row r="1048450" customFormat="false" ht="12.75" hidden="false" customHeight="true" outlineLevel="0" collapsed="false"/>
    <row r="1048451" customFormat="false" ht="12.75" hidden="false" customHeight="true" outlineLevel="0" collapsed="false"/>
    <row r="1048452" customFormat="false" ht="12.75" hidden="false" customHeight="true" outlineLevel="0" collapsed="false"/>
    <row r="1048453" customFormat="false" ht="12.75" hidden="false" customHeight="true" outlineLevel="0" collapsed="false"/>
    <row r="1048454" customFormat="false" ht="12.75" hidden="false" customHeight="true" outlineLevel="0" collapsed="false"/>
    <row r="1048455" customFormat="false" ht="12.75" hidden="false" customHeight="true" outlineLevel="0" collapsed="false"/>
    <row r="1048456" customFormat="false" ht="12.75" hidden="false" customHeight="true" outlineLevel="0" collapsed="false"/>
    <row r="1048457" customFormat="false" ht="12.75" hidden="false" customHeight="true" outlineLevel="0" collapsed="false"/>
    <row r="1048458" customFormat="false" ht="12.75" hidden="false" customHeight="true" outlineLevel="0" collapsed="false"/>
    <row r="1048459" customFormat="false" ht="12.75" hidden="false" customHeight="true" outlineLevel="0" collapsed="false"/>
    <row r="1048460" customFormat="false" ht="12.75" hidden="false" customHeight="true" outlineLevel="0" collapsed="false"/>
    <row r="1048461" customFormat="false" ht="12.75" hidden="false" customHeight="true" outlineLevel="0" collapsed="false"/>
    <row r="1048462" customFormat="false" ht="12.75" hidden="false" customHeight="true" outlineLevel="0" collapsed="false"/>
    <row r="1048463" customFormat="false" ht="12.75" hidden="false" customHeight="true" outlineLevel="0" collapsed="false"/>
    <row r="1048464" customFormat="false" ht="12.75" hidden="false" customHeight="true" outlineLevel="0" collapsed="false"/>
    <row r="1048465" customFormat="false" ht="12.75" hidden="false" customHeight="true" outlineLevel="0" collapsed="false"/>
    <row r="1048466" customFormat="false" ht="12.75" hidden="false" customHeight="true" outlineLevel="0" collapsed="false"/>
    <row r="1048467" customFormat="false" ht="12.75" hidden="false" customHeight="true" outlineLevel="0" collapsed="false"/>
    <row r="1048468" customFormat="false" ht="12.75" hidden="false" customHeight="true" outlineLevel="0" collapsed="false"/>
    <row r="1048469" customFormat="false" ht="12.75" hidden="false" customHeight="true" outlineLevel="0" collapsed="false"/>
    <row r="1048470" customFormat="false" ht="12.75" hidden="false" customHeight="true" outlineLevel="0" collapsed="false"/>
    <row r="1048471" customFormat="false" ht="12.75" hidden="false" customHeight="true" outlineLevel="0" collapsed="false"/>
    <row r="1048472" customFormat="false" ht="12.75" hidden="false" customHeight="true" outlineLevel="0" collapsed="false"/>
    <row r="1048473" customFormat="false" ht="12.75" hidden="false" customHeight="true" outlineLevel="0" collapsed="false"/>
    <row r="1048474" customFormat="false" ht="12.75" hidden="false" customHeight="true" outlineLevel="0" collapsed="false"/>
    <row r="1048475" customFormat="false" ht="12.75" hidden="false" customHeight="true" outlineLevel="0" collapsed="false"/>
    <row r="1048476" customFormat="false" ht="12.75" hidden="false" customHeight="true" outlineLevel="0" collapsed="false"/>
    <row r="1048477" customFormat="false" ht="12.75" hidden="false" customHeight="true" outlineLevel="0" collapsed="false"/>
    <row r="1048478" customFormat="false" ht="12.75" hidden="false" customHeight="true" outlineLevel="0" collapsed="false"/>
    <row r="1048479" customFormat="false" ht="12.75" hidden="false" customHeight="true" outlineLevel="0" collapsed="false"/>
    <row r="1048480" customFormat="false" ht="12.75" hidden="false" customHeight="true" outlineLevel="0" collapsed="false"/>
    <row r="1048481" customFormat="false" ht="12.75" hidden="false" customHeight="true" outlineLevel="0" collapsed="false"/>
    <row r="1048482" customFormat="false" ht="12.75" hidden="false" customHeight="true" outlineLevel="0" collapsed="false"/>
    <row r="1048483" customFormat="false" ht="12.75" hidden="false" customHeight="true" outlineLevel="0" collapsed="false"/>
    <row r="1048484" customFormat="false" ht="12.75" hidden="false" customHeight="true" outlineLevel="0" collapsed="false"/>
    <row r="1048485" customFormat="false" ht="12.75" hidden="false" customHeight="true" outlineLevel="0" collapsed="false"/>
    <row r="1048486" customFormat="false" ht="12.75" hidden="false" customHeight="true" outlineLevel="0" collapsed="false"/>
    <row r="1048487" customFormat="false" ht="12.75" hidden="false" customHeight="true" outlineLevel="0" collapsed="false"/>
    <row r="1048488" customFormat="false" ht="12.75" hidden="false" customHeight="true" outlineLevel="0" collapsed="false"/>
    <row r="1048489" customFormat="false" ht="12.75" hidden="false" customHeight="true" outlineLevel="0" collapsed="false"/>
    <row r="1048490" customFormat="false" ht="12.75" hidden="false" customHeight="true" outlineLevel="0" collapsed="false"/>
    <row r="1048491" customFormat="false" ht="12.75" hidden="false" customHeight="true" outlineLevel="0" collapsed="false"/>
    <row r="1048492" customFormat="false" ht="12.75" hidden="false" customHeight="true" outlineLevel="0" collapsed="false"/>
    <row r="1048493" customFormat="false" ht="12.75" hidden="false" customHeight="true" outlineLevel="0" collapsed="false"/>
    <row r="1048494" customFormat="false" ht="12.75" hidden="false" customHeight="true" outlineLevel="0" collapsed="false"/>
    <row r="1048495" customFormat="false" ht="12.75" hidden="false" customHeight="true" outlineLevel="0" collapsed="false"/>
    <row r="1048496" customFormat="false" ht="12.75" hidden="false" customHeight="true" outlineLevel="0" collapsed="false"/>
    <row r="1048497" customFormat="false" ht="12.75" hidden="false" customHeight="true" outlineLevel="0" collapsed="false"/>
    <row r="1048498" customFormat="false" ht="12.75" hidden="false" customHeight="true" outlineLevel="0" collapsed="false"/>
    <row r="1048499" customFormat="false" ht="12.75" hidden="false" customHeight="true" outlineLevel="0" collapsed="false"/>
    <row r="1048500" customFormat="false" ht="12.75" hidden="false" customHeight="true" outlineLevel="0" collapsed="false"/>
    <row r="1048501" customFormat="false" ht="12.75" hidden="false" customHeight="true" outlineLevel="0" collapsed="false"/>
    <row r="1048502" customFormat="false" ht="12.75" hidden="false" customHeight="true" outlineLevel="0" collapsed="false"/>
    <row r="1048503" customFormat="false" ht="12.75" hidden="false" customHeight="true" outlineLevel="0" collapsed="false"/>
    <row r="1048504" customFormat="false" ht="12.75" hidden="false" customHeight="true" outlineLevel="0" collapsed="false"/>
    <row r="1048505" customFormat="false" ht="12.75" hidden="false" customHeight="true" outlineLevel="0" collapsed="false"/>
    <row r="1048506" customFormat="false" ht="12.75" hidden="false" customHeight="true" outlineLevel="0" collapsed="false"/>
    <row r="1048507" customFormat="false" ht="12.75" hidden="false" customHeight="true" outlineLevel="0" collapsed="false"/>
    <row r="1048508" customFormat="false" ht="12.75" hidden="false" customHeight="true" outlineLevel="0" collapsed="false"/>
    <row r="1048509" customFormat="false" ht="12.75" hidden="false" customHeight="true" outlineLevel="0" collapsed="false"/>
    <row r="1048510" customFormat="false" ht="12.75" hidden="false" customHeight="true" outlineLevel="0" collapsed="false"/>
    <row r="1048511" customFormat="false" ht="12.75" hidden="false" customHeight="true" outlineLevel="0" collapsed="false"/>
    <row r="1048512" customFormat="false" ht="12.75" hidden="false" customHeight="true" outlineLevel="0" collapsed="false"/>
    <row r="1048513" customFormat="false" ht="12.75" hidden="false" customHeight="true" outlineLevel="0" collapsed="false"/>
    <row r="1048514" customFormat="false" ht="12.75" hidden="false" customHeight="true" outlineLevel="0" collapsed="false"/>
    <row r="1048515" customFormat="false" ht="12.75" hidden="false" customHeight="true" outlineLevel="0" collapsed="false"/>
    <row r="1048516" customFormat="false" ht="12.75" hidden="false" customHeight="true" outlineLevel="0" collapsed="false"/>
    <row r="1048517" customFormat="false" ht="12.75" hidden="false" customHeight="true" outlineLevel="0" collapsed="false"/>
    <row r="1048518" customFormat="false" ht="12.75" hidden="false" customHeight="true" outlineLevel="0" collapsed="false"/>
    <row r="1048519" customFormat="false" ht="12.75" hidden="false" customHeight="true" outlineLevel="0" collapsed="false"/>
    <row r="1048520" customFormat="false" ht="12.75" hidden="false" customHeight="true" outlineLevel="0" collapsed="false"/>
    <row r="1048521" customFormat="false" ht="12.75" hidden="false" customHeight="true" outlineLevel="0" collapsed="false"/>
    <row r="1048522" customFormat="false" ht="12.75" hidden="false" customHeight="true" outlineLevel="0" collapsed="false"/>
    <row r="1048523" customFormat="false" ht="12.75" hidden="false" customHeight="true" outlineLevel="0" collapsed="false"/>
    <row r="1048524" customFormat="false" ht="12.75" hidden="false" customHeight="true" outlineLevel="0" collapsed="false"/>
    <row r="1048525" customFormat="false" ht="12.75" hidden="false" customHeight="true" outlineLevel="0" collapsed="false"/>
    <row r="1048526" customFormat="false" ht="12.75" hidden="false" customHeight="true" outlineLevel="0" collapsed="false"/>
    <row r="1048527" customFormat="false" ht="12.75" hidden="false" customHeight="true" outlineLevel="0" collapsed="false"/>
    <row r="1048528" customFormat="false" ht="12.75" hidden="false" customHeight="true" outlineLevel="0" collapsed="false"/>
    <row r="1048529" customFormat="false" ht="12.75" hidden="false" customHeight="true" outlineLevel="0" collapsed="false"/>
    <row r="1048530" customFormat="false" ht="12.75" hidden="false" customHeight="true" outlineLevel="0" collapsed="false"/>
    <row r="1048531" customFormat="false" ht="12.75" hidden="false" customHeight="true" outlineLevel="0" collapsed="false"/>
    <row r="1048532" customFormat="false" ht="12.75" hidden="false" customHeight="true" outlineLevel="0" collapsed="false"/>
    <row r="1048533" customFormat="false" ht="12.75" hidden="false" customHeight="true" outlineLevel="0" collapsed="false"/>
    <row r="1048534" customFormat="false" ht="12.75" hidden="false" customHeight="true" outlineLevel="0" collapsed="false"/>
    <row r="1048535" customFormat="false" ht="12.75" hidden="false" customHeight="true" outlineLevel="0" collapsed="false"/>
    <row r="1048536" customFormat="false" ht="12.75" hidden="false" customHeight="true" outlineLevel="0" collapsed="false"/>
    <row r="1048537" customFormat="false" ht="12.75" hidden="false" customHeight="true" outlineLevel="0" collapsed="false"/>
    <row r="1048538" customFormat="false" ht="12.75" hidden="false" customHeight="true" outlineLevel="0" collapsed="false"/>
    <row r="1048539" customFormat="false" ht="12.75" hidden="false" customHeight="true" outlineLevel="0" collapsed="false"/>
    <row r="1048540" customFormat="false" ht="12.75" hidden="false" customHeight="true" outlineLevel="0" collapsed="false"/>
    <row r="1048541" customFormat="false" ht="12.75" hidden="false" customHeight="true" outlineLevel="0" collapsed="false"/>
    <row r="1048542" customFormat="false" ht="12.75" hidden="false" customHeight="true" outlineLevel="0" collapsed="false"/>
    <row r="1048543" customFormat="false" ht="12.75" hidden="false" customHeight="true" outlineLevel="0" collapsed="false"/>
    <row r="1048544" customFormat="false" ht="12.75" hidden="false" customHeight="true" outlineLevel="0" collapsed="false"/>
    <row r="1048545" customFormat="false" ht="12.75" hidden="false" customHeight="true" outlineLevel="0" collapsed="false"/>
    <row r="1048546" customFormat="false" ht="12.75" hidden="false" customHeight="true" outlineLevel="0" collapsed="false"/>
    <row r="1048547" customFormat="false" ht="12.75" hidden="false" customHeight="true" outlineLevel="0" collapsed="false"/>
    <row r="1048548" customFormat="false" ht="12.75" hidden="false" customHeight="true" outlineLevel="0" collapsed="false"/>
    <row r="1048549" customFormat="false" ht="12.75" hidden="false" customHeight="true" outlineLevel="0" collapsed="false"/>
    <row r="1048550" customFormat="false" ht="12.75" hidden="false" customHeight="true" outlineLevel="0" collapsed="false"/>
    <row r="1048551" customFormat="false" ht="12.75" hidden="false" customHeight="true" outlineLevel="0" collapsed="false"/>
    <row r="1048552" customFormat="false" ht="12.75" hidden="false" customHeight="true" outlineLevel="0" collapsed="false"/>
    <row r="1048553" customFormat="false" ht="12.75" hidden="false" customHeight="true" outlineLevel="0" collapsed="false"/>
    <row r="1048554" customFormat="false" ht="12.75" hidden="false" customHeight="true" outlineLevel="0" collapsed="false"/>
    <row r="1048555" customFormat="false" ht="12.75" hidden="false" customHeight="true" outlineLevel="0" collapsed="false"/>
    <row r="1048556" customFormat="false" ht="12.75" hidden="false" customHeight="true" outlineLevel="0" collapsed="false"/>
    <row r="1048557" customFormat="false" ht="12.75" hidden="false" customHeight="true" outlineLevel="0" collapsed="false"/>
    <row r="1048558" customFormat="false" ht="12.75" hidden="false" customHeight="true" outlineLevel="0" collapsed="false"/>
    <row r="1048559" customFormat="false" ht="12.75" hidden="false" customHeight="true" outlineLevel="0" collapsed="false"/>
    <row r="1048560" customFormat="false" ht="12.75" hidden="false" customHeight="true" outlineLevel="0" collapsed="false"/>
    <row r="1048561" customFormat="false" ht="12.75" hidden="false" customHeight="true" outlineLevel="0" collapsed="false"/>
    <row r="1048562" customFormat="false" ht="12.75" hidden="false" customHeight="true" outlineLevel="0" collapsed="false"/>
    <row r="1048563" customFormat="false" ht="12.75" hidden="false" customHeight="true" outlineLevel="0" collapsed="false"/>
    <row r="1048564" customFormat="false" ht="12.75" hidden="false" customHeight="true" outlineLevel="0" collapsed="false"/>
    <row r="1048565" customFormat="false" ht="12.75" hidden="false" customHeight="true" outlineLevel="0" collapsed="false"/>
    <row r="1048566" customFormat="false" ht="12.75" hidden="false" customHeight="true" outlineLevel="0" collapsed="false"/>
    <row r="1048567" customFormat="false" ht="12.75" hidden="false" customHeight="true" outlineLevel="0" collapsed="false"/>
    <row r="1048568" customFormat="false" ht="12.75" hidden="false" customHeight="true" outlineLevel="0" collapsed="false"/>
    <row r="1048569" customFormat="false" ht="12.75" hidden="false" customHeight="true" outlineLevel="0" collapsed="false"/>
    <row r="1048570" customFormat="false" ht="12.75" hidden="false" customHeight="true" outlineLevel="0" collapsed="false"/>
    <row r="1048571" customFormat="false" ht="12.75" hidden="false" customHeight="true" outlineLevel="0" collapsed="false"/>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sheetProtection sheet="true" password="dc4e" objects="true" scenarios="true"/>
  <mergeCells count="1">
    <mergeCell ref="B11:C11"/>
  </mergeCells>
  <conditionalFormatting sqref="E19:E53;E57:E91;E95:E129">
    <cfRule type="cellIs" priority="2" operator="equal" aboveAverage="0" equalAverage="0" bottom="0" percent="0" rank="0" text="" dxfId="0">
      <formula>"ERR"</formula>
    </cfRule>
  </conditionalFormatting>
  <conditionalFormatting sqref="F19:J19;F57:J57;F95:J95;D29:D53;D67:D91;D105:D129;D95:D103;D57:D65;D19:D27">
    <cfRule type="expression" priority="3" aboveAverage="0" equalAverage="0" bottom="0" percent="0" rank="0" text="" dxfId="1">
      <formula>ISBLANK(D19)</formula>
    </cfRule>
    <cfRule type="cellIs" priority="4" operator="equal" aboveAverage="0" equalAverage="0" bottom="0" percent="0" rank="0" text="" dxfId="2">
      <formula>"Pasa"</formula>
    </cfRule>
    <cfRule type="cellIs" priority="5" operator="equal" aboveAverage="0" equalAverage="0" bottom="0" percent="0" rank="0" text="" dxfId="3">
      <formula>"Falla"</formula>
    </cfRule>
    <cfRule type="cellIs" priority="6" operator="equal" aboveAverage="0" equalAverage="0" bottom="0" percent="0" rank="0" text="" dxfId="4">
      <formula>"N/A"</formula>
    </cfRule>
    <cfRule type="cellIs" priority="7" operator="equal" aboveAverage="0" equalAverage="0" bottom="0" percent="0" rank="0" text="" dxfId="5">
      <formula>"N/T"</formula>
    </cfRule>
    <cfRule type="cellIs" priority="8" operator="equal" aboveAverage="0" equalAverage="0" bottom="0" percent="0" rank="0" text="" dxfId="6">
      <formula>"N/D"</formula>
    </cfRule>
  </conditionalFormatting>
  <conditionalFormatting sqref="D104">
    <cfRule type="expression" priority="9" aboveAverage="0" equalAverage="0" bottom="0" percent="0" rank="0" text="" dxfId="1">
      <formula>ISBLANK(B101)</formula>
    </cfRule>
    <cfRule type="cellIs" priority="10" operator="equal" aboveAverage="0" equalAverage="0" bottom="0" percent="0" rank="0" text="" dxfId="2">
      <formula>"Pasa"</formula>
    </cfRule>
    <cfRule type="cellIs" priority="11" operator="equal" aboveAverage="0" equalAverage="0" bottom="0" percent="0" rank="0" text="" dxfId="3">
      <formula>"Falla"</formula>
    </cfRule>
    <cfRule type="cellIs" priority="12" operator="equal" aboveAverage="0" equalAverage="0" bottom="0" percent="0" rank="0" text="" dxfId="4">
      <formula>"N/A"</formula>
    </cfRule>
    <cfRule type="cellIs" priority="13" operator="equal" aboveAverage="0" equalAverage="0" bottom="0" percent="0" rank="0" text="" dxfId="5">
      <formula>"N/T"</formula>
    </cfRule>
    <cfRule type="cellIs" priority="14" operator="equal" aboveAverage="0" equalAverage="0" bottom="0" percent="0" rank="0" text="" dxfId="6">
      <formula>"N/D"</formula>
    </cfRule>
  </conditionalFormatting>
  <conditionalFormatting sqref="D66">
    <cfRule type="expression" priority="15" aboveAverage="0" equalAverage="0" bottom="0" percent="0" rank="0" text="" dxfId="1">
      <formula>ISBLANK(B63)</formula>
    </cfRule>
    <cfRule type="cellIs" priority="16" operator="equal" aboveAverage="0" equalAverage="0" bottom="0" percent="0" rank="0" text="" dxfId="2">
      <formula>"Pasa"</formula>
    </cfRule>
    <cfRule type="cellIs" priority="17" operator="equal" aboveAverage="0" equalAverage="0" bottom="0" percent="0" rank="0" text="" dxfId="3">
      <formula>"Falla"</formula>
    </cfRule>
    <cfRule type="cellIs" priority="18" operator="equal" aboveAverage="0" equalAverage="0" bottom="0" percent="0" rank="0" text="" dxfId="4">
      <formula>"N/A"</formula>
    </cfRule>
    <cfRule type="cellIs" priority="19" operator="equal" aboveAverage="0" equalAverage="0" bottom="0" percent="0" rank="0" text="" dxfId="5">
      <formula>"N/T"</formula>
    </cfRule>
    <cfRule type="cellIs" priority="20" operator="equal" aboveAverage="0" equalAverage="0" bottom="0" percent="0" rank="0" text="" dxfId="6">
      <formula>"N/D"</formula>
    </cfRule>
  </conditionalFormatting>
  <conditionalFormatting sqref="D28">
    <cfRule type="expression" priority="21" aboveAverage="0" equalAverage="0" bottom="0" percent="0" rank="0" text="" dxfId="1">
      <formula>ISBLANK(B25)</formula>
    </cfRule>
    <cfRule type="cellIs" priority="22" operator="equal" aboveAverage="0" equalAverage="0" bottom="0" percent="0" rank="0" text="" dxfId="2">
      <formula>"Pasa"</formula>
    </cfRule>
    <cfRule type="cellIs" priority="23" operator="equal" aboveAverage="0" equalAverage="0" bottom="0" percent="0" rank="0" text="" dxfId="3">
      <formula>"Falla"</formula>
    </cfRule>
    <cfRule type="cellIs" priority="24" operator="equal" aboveAverage="0" equalAverage="0" bottom="0" percent="0" rank="0" text="" dxfId="4">
      <formula>"N/A"</formula>
    </cfRule>
    <cfRule type="cellIs" priority="25" operator="equal" aboveAverage="0" equalAverage="0" bottom="0" percent="0" rank="0" text="" dxfId="5">
      <formula>"N/T"</formula>
    </cfRule>
    <cfRule type="cellIs" priority="26" operator="equal" aboveAverage="0" equalAverage="0" bottom="0" percent="0" rank="0" text="" dxfId="6">
      <formula>"N/D"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sheetPr filterMode="false">
    <pageSetUpPr fitToPage="false"/>
  </sheetPr>
  <dimension ref="A1:BL95"/>
  <sheetViews>
    <sheetView windowProtection="false" showFormulas="false" showGridLines="true" showRowColHeaders="true" showZeros="true" rightToLeft="false" tabSelected="true" showOutlineSymbols="true" defaultGridColor="true" view="normal" topLeftCell="A49" colorId="64" zoomScale="90" zoomScaleNormal="90" zoomScalePageLayoutView="100" workbookViewId="0">
      <selection pane="topLeft" activeCell="B58" activeCellId="0" sqref="B58"/>
    </sheetView>
  </sheetViews>
  <sheetFormatPr defaultRowHeight="13"/>
  <cols>
    <col collapsed="false" hidden="false" max="1" min="1" style="15" width="7.69387755102041"/>
    <col collapsed="false" hidden="false" max="2" min="2" style="124" width="7.1530612244898"/>
    <col collapsed="false" hidden="false" max="3" min="3" style="15" width="45.3571428571429"/>
    <col collapsed="false" hidden="false" max="33" min="4" style="15" width="16.1989795918367"/>
    <col collapsed="false" hidden="false" max="34" min="34" style="15" width="16.6020408163265"/>
    <col collapsed="false" hidden="false" max="35" min="35" style="15" width="10.2602040816327"/>
    <col collapsed="false" hidden="false" max="1025" min="36" style="15" width="11.2040816326531"/>
  </cols>
  <sheetData>
    <row r="1" customFormat="false" ht="12.75" hidden="false" customHeight="true" outlineLevel="0" collapsed="false">
      <c r="A1" s="1"/>
      <c r="B1" s="2"/>
      <c r="C1" s="16"/>
      <c r="D1" s="16"/>
      <c r="E1" s="16"/>
      <c r="F1" s="16"/>
      <c r="G1" s="16"/>
      <c r="H1" s="16"/>
      <c r="I1" s="16"/>
      <c r="J1" s="16"/>
      <c r="K1" s="16"/>
      <c r="L1" s="16"/>
      <c r="M1" s="16"/>
      <c r="N1" s="16"/>
      <c r="O1" s="16"/>
      <c r="P1" s="16"/>
      <c r="Q1" s="16"/>
      <c r="R1" s="16"/>
      <c r="S1" s="16"/>
      <c r="T1" s="16"/>
      <c r="U1" s="16"/>
      <c r="V1" s="16"/>
      <c r="W1" s="16"/>
      <c r="X1" s="16"/>
      <c r="Y1" s="16"/>
      <c r="Z1" s="16"/>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row>
    <row r="2" customFormat="false" ht="27" hidden="false" customHeight="true" outlineLevel="0" collapsed="false">
      <c r="A2" s="1"/>
      <c r="B2" s="17" t="s">
        <v>0</v>
      </c>
      <c r="C2" s="16"/>
      <c r="D2" s="16"/>
      <c r="E2" s="16"/>
      <c r="F2" s="16"/>
      <c r="G2" s="16"/>
      <c r="H2" s="16"/>
      <c r="I2" s="16"/>
      <c r="J2" s="16"/>
      <c r="K2" s="16"/>
      <c r="L2" s="16"/>
      <c r="M2" s="16"/>
      <c r="N2" s="16"/>
      <c r="O2" s="16"/>
      <c r="P2" s="16"/>
      <c r="Q2" s="16"/>
      <c r="R2" s="16"/>
      <c r="S2" s="16"/>
      <c r="T2" s="16"/>
      <c r="U2" s="16"/>
      <c r="V2" s="16"/>
      <c r="W2" s="16"/>
      <c r="X2" s="16"/>
      <c r="Y2" s="16"/>
      <c r="Z2" s="16"/>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row>
    <row r="3" customFormat="false" ht="26" hidden="false" customHeight="true" outlineLevel="0" collapsed="false">
      <c r="A3" s="1"/>
      <c r="B3" s="18" t="s">
        <v>2</v>
      </c>
      <c r="C3" s="16"/>
      <c r="D3" s="16"/>
      <c r="E3" s="16"/>
      <c r="F3" s="16"/>
      <c r="G3" s="16"/>
      <c r="H3" s="16"/>
      <c r="I3" s="16"/>
      <c r="J3" s="16"/>
      <c r="K3" s="16"/>
      <c r="L3" s="16"/>
      <c r="M3" s="16"/>
      <c r="N3" s="16"/>
      <c r="O3" s="16"/>
      <c r="P3" s="16"/>
      <c r="Q3" s="16"/>
      <c r="R3" s="16"/>
      <c r="S3" s="16"/>
      <c r="T3" s="16"/>
      <c r="U3" s="16"/>
      <c r="V3" s="16"/>
      <c r="W3" s="16"/>
      <c r="X3" s="16"/>
      <c r="Y3" s="16"/>
      <c r="Z3" s="16"/>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row>
    <row r="4" customFormat="false" ht="26" hidden="false" customHeight="true" outlineLevel="0" collapsed="false">
      <c r="A4" s="1"/>
      <c r="B4" s="115"/>
      <c r="C4" s="16"/>
      <c r="D4" s="16"/>
      <c r="E4" s="16"/>
      <c r="F4" s="16"/>
      <c r="G4" s="16"/>
      <c r="H4" s="16"/>
      <c r="I4" s="16"/>
      <c r="J4" s="16"/>
      <c r="K4" s="16"/>
      <c r="L4" s="16"/>
      <c r="M4" s="16"/>
      <c r="N4" s="16"/>
      <c r="O4" s="16"/>
      <c r="P4" s="16"/>
      <c r="Q4" s="16"/>
      <c r="R4" s="16"/>
      <c r="S4" s="16"/>
      <c r="T4" s="16"/>
      <c r="U4" s="16"/>
      <c r="V4" s="16"/>
      <c r="W4" s="16"/>
      <c r="X4" s="16"/>
      <c r="Y4" s="16"/>
      <c r="Z4" s="16"/>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row>
    <row r="5" customFormat="false" ht="26" hidden="false" customHeight="true" outlineLevel="0" collapsed="false">
      <c r="A5" s="0"/>
      <c r="B5" s="8" t="s">
        <v>209</v>
      </c>
      <c r="C5" s="8"/>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row>
    <row r="6" customFormat="false" ht="19.25" hidden="false" customHeight="true" outlineLevel="0" collapsed="false">
      <c r="A6" s="21"/>
      <c r="B6" s="21"/>
      <c r="C6" s="21"/>
      <c r="D6" s="21"/>
      <c r="E6" s="21"/>
      <c r="F6" s="21"/>
      <c r="G6" s="21"/>
      <c r="H6" s="21"/>
      <c r="I6" s="21"/>
      <c r="J6" s="125" t="s">
        <v>210</v>
      </c>
      <c r="K6" s="125"/>
      <c r="L6" s="125"/>
      <c r="M6" s="21"/>
      <c r="N6" s="125" t="s">
        <v>211</v>
      </c>
      <c r="O6" s="125"/>
      <c r="P6" s="125"/>
      <c r="Q6" s="21"/>
      <c r="R6" s="21"/>
      <c r="S6" s="21"/>
      <c r="T6" s="21"/>
      <c r="U6" s="21"/>
      <c r="V6" s="21"/>
      <c r="W6" s="21"/>
      <c r="X6" s="21"/>
      <c r="Y6" s="21"/>
      <c r="Z6" s="21"/>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row>
    <row r="7" customFormat="false" ht="34.25" hidden="false" customHeight="true" outlineLevel="0" collapsed="false">
      <c r="A7" s="0"/>
      <c r="B7" s="80" t="s">
        <v>132</v>
      </c>
      <c r="C7" s="80"/>
      <c r="D7" s="126" t="s">
        <v>212</v>
      </c>
      <c r="E7" s="126" t="s">
        <v>213</v>
      </c>
      <c r="F7" s="126" t="s">
        <v>144</v>
      </c>
      <c r="G7" s="126" t="s">
        <v>214</v>
      </c>
      <c r="H7" s="82" t="s">
        <v>215</v>
      </c>
      <c r="I7" s="0"/>
      <c r="J7" s="127" t="s">
        <v>216</v>
      </c>
      <c r="K7" s="128" t="s">
        <v>134</v>
      </c>
      <c r="L7" s="129" t="s">
        <v>135</v>
      </c>
      <c r="M7" s="0"/>
      <c r="N7" s="127" t="s">
        <v>216</v>
      </c>
      <c r="O7" s="128" t="s">
        <v>134</v>
      </c>
      <c r="P7" s="129" t="s">
        <v>135</v>
      </c>
      <c r="Q7" s="0"/>
      <c r="R7" s="0"/>
      <c r="S7" s="0"/>
      <c r="T7" s="21"/>
      <c r="U7" s="21"/>
      <c r="V7" s="21"/>
      <c r="W7" s="21"/>
      <c r="X7" s="21"/>
      <c r="Y7" s="21"/>
      <c r="Z7" s="21"/>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row>
    <row r="8" customFormat="false" ht="19.25" hidden="false" customHeight="true" outlineLevel="0" collapsed="false">
      <c r="A8" s="0"/>
      <c r="B8" s="130" t="s">
        <v>137</v>
      </c>
      <c r="C8" s="130"/>
      <c r="D8" s="131" t="n">
        <f aca="false">COUNTIF(D54:AG54,"CONFORME")</f>
        <v>0</v>
      </c>
      <c r="E8" s="131" t="n">
        <f aca="false">COUNTIF(D54:AG54,"NO CONFORME")</f>
        <v>0</v>
      </c>
      <c r="F8" s="131" t="n">
        <f aca="false">COUNTIF(D54:AG54,"N/A")</f>
        <v>0</v>
      </c>
      <c r="G8" s="131" t="n">
        <f aca="false">COUNTIF(D54:AG54,"ERROR")</f>
        <v>0</v>
      </c>
      <c r="H8" s="132" t="n">
        <f aca="false">COUNTIF(D54:AG54,"EN CURSO")</f>
        <v>30</v>
      </c>
      <c r="I8" s="0"/>
      <c r="J8" s="133" t="s">
        <v>217</v>
      </c>
      <c r="K8" s="131" t="n">
        <f aca="true">COUNTIF( $D$19:INDIRECT("$AG$" &amp;  SUM(18,'03.Muestra'!$D$45)),"Pasa")+ COUNTIF($D$60:INDIRECT("$W$" &amp;  SUM(59,'03.Muestra'!$D$45)),"Pasa")</f>
        <v>315</v>
      </c>
      <c r="L8" s="88" t="n">
        <f aca="false">IF(($K$11+$O$11)=0,0,K8/($K$11+$O$11))</f>
        <v>0.63</v>
      </c>
      <c r="M8" s="70"/>
      <c r="N8" s="133" t="s">
        <v>139</v>
      </c>
      <c r="O8" s="131" t="n">
        <f aca="true">COUNTIF( $D$19:INDIRECT("$AG$" &amp;  SUM(18,'03.Muestra'!$D$45)),"N/D")+ COUNTIF($D$60:INDIRECT("$W$" &amp;  SUM(59,'03.Muestra'!$D$45)),"N/D")</f>
        <v>0</v>
      </c>
      <c r="P8" s="88" t="n">
        <f aca="false">IF(($K$11+$O$11)=0,0,O8/($K$11+$O$11))</f>
        <v>0</v>
      </c>
      <c r="Q8" s="0"/>
      <c r="R8" s="0"/>
      <c r="S8" s="0"/>
      <c r="T8" s="21"/>
      <c r="U8" s="21"/>
      <c r="V8" s="21"/>
      <c r="W8" s="21"/>
      <c r="X8" s="21"/>
      <c r="Y8" s="21"/>
      <c r="Z8" s="21"/>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row>
    <row r="9" customFormat="false" ht="19.25" hidden="false" customHeight="true" outlineLevel="0" collapsed="false">
      <c r="A9" s="0"/>
      <c r="B9" s="130" t="s">
        <v>140</v>
      </c>
      <c r="C9" s="130"/>
      <c r="D9" s="131" t="n">
        <f aca="false">COUNTIF(D95:W95,"CONFORME")</f>
        <v>0</v>
      </c>
      <c r="E9" s="131" t="n">
        <f aca="false">COUNTIF(D95:W95,"NO CONFORME")</f>
        <v>0</v>
      </c>
      <c r="F9" s="131" t="n">
        <f aca="false">COUNTIF(D95:W95,"N/A")</f>
        <v>0</v>
      </c>
      <c r="G9" s="131" t="n">
        <f aca="false">COUNTIF(D95:W95,"ERROR")</f>
        <v>0</v>
      </c>
      <c r="H9" s="132" t="n">
        <f aca="false">COUNTIF(D95:W95,"EN CURSO")</f>
        <v>20</v>
      </c>
      <c r="I9" s="0"/>
      <c r="J9" s="133" t="s">
        <v>141</v>
      </c>
      <c r="K9" s="131" t="n">
        <f aca="true">COUNTIF( $D$19:INDIRECT("$AG$" &amp;  SUM(18,'03.Muestra'!$D$45)),"Falla")+ COUNTIF($D$60:INDIRECT("$W$" &amp;  SUM(59,'03.Muestra'!$D$45)),"Falla")</f>
        <v>45</v>
      </c>
      <c r="L9" s="88" t="n">
        <f aca="false">IF(($K$11+$O$11)=0,0,K9/($K$11+$O$11))</f>
        <v>0.09</v>
      </c>
      <c r="M9" s="70"/>
      <c r="N9" s="133" t="s">
        <v>142</v>
      </c>
      <c r="O9" s="131" t="n">
        <f aca="true">COUNTIF( $D$19:INDIRECT("$AG$" &amp;  SUM(18,'03.Muestra'!$D$45)),"N/T")+ COUNTIF($D$60:INDIRECT("$W$" &amp;  SUM(59,'03.Muestra'!$D$45)),"N/T")</f>
        <v>0</v>
      </c>
      <c r="P9" s="88" t="n">
        <f aca="false">IF(($K$11+$O$11)=0,0,O9/($K$11+$O$11))</f>
        <v>0</v>
      </c>
      <c r="Q9" s="0"/>
      <c r="R9" s="0"/>
      <c r="S9" s="0"/>
      <c r="T9" s="21"/>
      <c r="U9" s="21"/>
      <c r="V9" s="21"/>
      <c r="W9" s="21"/>
      <c r="X9" s="21"/>
      <c r="Y9" s="21"/>
      <c r="Z9" s="21"/>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row>
    <row r="10" customFormat="false" ht="19.25" hidden="false" customHeight="true" outlineLevel="0" collapsed="false">
      <c r="A10" s="0"/>
      <c r="B10" s="134" t="s">
        <v>218</v>
      </c>
      <c r="C10" s="134"/>
      <c r="D10" s="92" t="n">
        <f aca="false">SUM(D8:D9)</f>
        <v>0</v>
      </c>
      <c r="E10" s="92" t="n">
        <f aca="false">SUM(E8:E9)</f>
        <v>0</v>
      </c>
      <c r="F10" s="92" t="n">
        <f aca="false">SUM(F8:F9)</f>
        <v>0</v>
      </c>
      <c r="G10" s="92" t="n">
        <f aca="false">SUM(G8:G9)</f>
        <v>0</v>
      </c>
      <c r="H10" s="135" t="n">
        <f aca="false">SUM(H8:H9)</f>
        <v>50</v>
      </c>
      <c r="I10" s="0"/>
      <c r="J10" s="133" t="s">
        <v>144</v>
      </c>
      <c r="K10" s="131" t="n">
        <f aca="true">COUNTIF( $D$19:INDIRECT("$AG$" &amp;  SUM(18,'03.Muestra'!$D$45)),"N/A")+ COUNTIF($D$60:INDIRECT("$W$" &amp;  SUM(59,'03.Muestra'!$D$45)),"N/A")</f>
        <v>140</v>
      </c>
      <c r="L10" s="88" t="n">
        <f aca="false">IF(($K$11+$O$11)=0,0,K10/($K$11+$O$11))</f>
        <v>0.28</v>
      </c>
      <c r="M10" s="70"/>
      <c r="N10" s="133" t="s">
        <v>145</v>
      </c>
      <c r="O10" s="131" t="n">
        <f aca="true">IF('03.Muestra'!$D$45=0,0,SUM(COUNTBLANK($D$19:INDIRECT("$AG$" &amp;  SUM(18,'03.Muestra'!$D$45)-1)),COUNTBLANK($D$60:INDIRECT("$W$" &amp;  SUM(59,'03.Muestra'!$D$45)-1))))</f>
        <v>0</v>
      </c>
      <c r="P10" s="88" t="n">
        <f aca="false">IF(($K$11+$O$11)=0,0,O10/($K$11+$O$11))</f>
        <v>0</v>
      </c>
      <c r="Q10" s="0"/>
      <c r="R10" s="0"/>
      <c r="S10" s="0"/>
      <c r="T10" s="21"/>
      <c r="U10" s="21"/>
      <c r="V10" s="21"/>
      <c r="W10" s="21"/>
      <c r="X10" s="21"/>
      <c r="Y10" s="21"/>
      <c r="Z10" s="21"/>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row>
    <row r="11" customFormat="false" ht="19.25" hidden="false" customHeight="true" outlineLevel="0" collapsed="false">
      <c r="A11" s="0"/>
      <c r="B11" s="74"/>
      <c r="C11" s="70"/>
      <c r="D11" s="70"/>
      <c r="E11" s="70"/>
      <c r="F11" s="0"/>
      <c r="G11" s="0"/>
      <c r="H11" s="0"/>
      <c r="I11" s="0"/>
      <c r="J11" s="136" t="s">
        <v>218</v>
      </c>
      <c r="K11" s="92" t="n">
        <f aca="false">SUM(K8:K10)</f>
        <v>500</v>
      </c>
      <c r="L11" s="93" t="n">
        <f aca="false">SUM(L8:L10)</f>
        <v>1</v>
      </c>
      <c r="M11" s="70"/>
      <c r="N11" s="136" t="s">
        <v>218</v>
      </c>
      <c r="O11" s="92" t="n">
        <f aca="false">SUM(O8:O10)</f>
        <v>0</v>
      </c>
      <c r="P11" s="93" t="n">
        <f aca="false">SUM(P8:P10)</f>
        <v>0</v>
      </c>
      <c r="Q11" s="0"/>
      <c r="R11" s="0"/>
      <c r="S11" s="0"/>
      <c r="T11" s="21"/>
      <c r="U11" s="21"/>
      <c r="V11" s="21"/>
      <c r="W11" s="21"/>
      <c r="X11" s="21"/>
      <c r="Y11" s="21"/>
      <c r="Z11" s="21"/>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row>
    <row r="12" customFormat="false" ht="19.25" hidden="false" customHeight="true" outlineLevel="0" collapsed="false">
      <c r="A12" s="137"/>
      <c r="B12" s="137"/>
      <c r="C12" s="137"/>
      <c r="D12" s="137"/>
      <c r="E12" s="137"/>
      <c r="F12" s="137"/>
      <c r="G12" s="137"/>
      <c r="H12" s="137"/>
      <c r="I12" s="137"/>
      <c r="J12" s="137"/>
      <c r="K12" s="137"/>
      <c r="L12" s="137"/>
      <c r="M12" s="137"/>
      <c r="N12" s="137"/>
      <c r="O12" s="137"/>
      <c r="P12" s="137"/>
      <c r="Q12" s="138"/>
      <c r="R12" s="138"/>
      <c r="S12" s="138"/>
      <c r="T12" s="138"/>
      <c r="U12" s="138"/>
      <c r="V12" s="138"/>
      <c r="W12" s="138"/>
      <c r="X12" s="138"/>
      <c r="Y12" s="138"/>
      <c r="Z12" s="138"/>
      <c r="AA12" s="139"/>
      <c r="AB12" s="139"/>
      <c r="AC12" s="139"/>
      <c r="AD12" s="139"/>
      <c r="AE12" s="139"/>
      <c r="AF12" s="139"/>
      <c r="AG12" s="139"/>
      <c r="AH12" s="139"/>
      <c r="AI12" s="139"/>
      <c r="AJ12" s="139"/>
      <c r="AK12" s="139"/>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row>
    <row r="13" customFormat="false" ht="23.75" hidden="false" customHeight="true" outlineLevel="0" collapsed="false">
      <c r="A13" s="140"/>
      <c r="B13" s="141"/>
      <c r="C13" s="142" t="s">
        <v>219</v>
      </c>
      <c r="D13" s="143"/>
      <c r="E13" s="143"/>
      <c r="F13" s="143"/>
      <c r="G13" s="143"/>
      <c r="H13" s="143"/>
      <c r="I13" s="143"/>
      <c r="J13" s="143"/>
      <c r="K13" s="143"/>
      <c r="L13" s="143"/>
      <c r="M13" s="143"/>
      <c r="N13" s="143"/>
      <c r="O13" s="143"/>
      <c r="P13" s="143"/>
      <c r="Q13" s="143"/>
      <c r="R13" s="143"/>
      <c r="S13" s="143"/>
      <c r="T13" s="143"/>
      <c r="U13" s="143"/>
      <c r="V13" s="143"/>
      <c r="W13" s="143"/>
      <c r="X13" s="143"/>
      <c r="Y13" s="143"/>
      <c r="Z13" s="143"/>
      <c r="AA13" s="137"/>
      <c r="AB13" s="137"/>
      <c r="AC13" s="137"/>
      <c r="AD13" s="137"/>
      <c r="AE13" s="137"/>
      <c r="AF13" s="137"/>
      <c r="AG13" s="137"/>
      <c r="AH13" s="137"/>
      <c r="AI13" s="137"/>
      <c r="AJ13" s="137"/>
      <c r="AK13" s="137"/>
    </row>
    <row r="14" customFormat="false" ht="23.75" hidden="false" customHeight="true" outlineLevel="0" collapsed="false">
      <c r="A14" s="140"/>
      <c r="B14" s="143"/>
      <c r="C14" s="144" t="str">
        <f aca="false">IF( '03.Muestra'!$D$45=0,"", IF(G10&gt;0, "Evaluación con errores", IF(H10 &gt; 0, "Evaluación en curso", IF(D10&gt;=((D10+E10)*'DATA - Oculta'!$C$27), "Plenamente Conforme", IF(E10 &gt;= ((E10+D10)*'DATA - Oculta'!$C$26), "No Conforme", "Parcialmente Conforme")))))</f>
        <v>Evaluación en curso</v>
      </c>
      <c r="D14" s="137"/>
      <c r="E14" s="143"/>
      <c r="F14" s="143"/>
      <c r="G14" s="143"/>
      <c r="H14" s="143"/>
      <c r="I14" s="143"/>
      <c r="J14" s="143"/>
      <c r="K14" s="143"/>
      <c r="L14" s="143"/>
      <c r="M14" s="143"/>
      <c r="N14" s="143"/>
      <c r="O14" s="143"/>
      <c r="P14" s="143"/>
      <c r="Q14" s="143"/>
      <c r="R14" s="143"/>
      <c r="S14" s="143"/>
      <c r="T14" s="143"/>
      <c r="U14" s="143"/>
      <c r="V14" s="143"/>
      <c r="W14" s="143"/>
      <c r="X14" s="143"/>
      <c r="Y14" s="143"/>
      <c r="Z14" s="143"/>
      <c r="AA14" s="137"/>
      <c r="AB14" s="137"/>
      <c r="AC14" s="137"/>
      <c r="AD14" s="137"/>
      <c r="AE14" s="137"/>
      <c r="AF14" s="137"/>
      <c r="AG14" s="137"/>
      <c r="AH14" s="137"/>
      <c r="AI14" s="137"/>
      <c r="AJ14" s="137"/>
      <c r="AK14" s="137"/>
    </row>
    <row r="15" customFormat="false" ht="12.25" hidden="false" customHeight="true" outlineLevel="0" collapsed="false">
      <c r="A15" s="140"/>
      <c r="B15" s="143"/>
      <c r="C15" s="145"/>
      <c r="D15" s="143"/>
      <c r="E15" s="143"/>
      <c r="F15" s="143"/>
      <c r="G15" s="143"/>
      <c r="H15" s="143"/>
      <c r="I15" s="143"/>
      <c r="J15" s="143"/>
      <c r="K15" s="143"/>
      <c r="L15" s="143"/>
      <c r="M15" s="143"/>
      <c r="N15" s="143"/>
      <c r="O15" s="143"/>
      <c r="P15" s="143"/>
      <c r="Q15" s="143"/>
      <c r="R15" s="143"/>
      <c r="S15" s="143"/>
      <c r="T15" s="143"/>
      <c r="U15" s="143"/>
      <c r="V15" s="143"/>
      <c r="W15" s="143"/>
      <c r="X15" s="143"/>
      <c r="Y15" s="143"/>
      <c r="Z15" s="143"/>
      <c r="AA15" s="137"/>
      <c r="AB15" s="137"/>
      <c r="AC15" s="137"/>
      <c r="AD15" s="137"/>
      <c r="AE15" s="137"/>
      <c r="AF15" s="137"/>
      <c r="AG15" s="137"/>
      <c r="AH15" s="137"/>
      <c r="AI15" s="137"/>
      <c r="AJ15" s="137"/>
      <c r="AK15" s="137"/>
    </row>
    <row r="16" customFormat="false" ht="16.75" hidden="false" customHeight="true" outlineLevel="0" collapsed="false">
      <c r="A16" s="140"/>
      <c r="B16" s="146"/>
      <c r="C16" s="143"/>
      <c r="D16" s="143"/>
      <c r="E16" s="143"/>
      <c r="F16" s="143"/>
      <c r="G16" s="143"/>
      <c r="H16" s="143"/>
      <c r="I16" s="143"/>
      <c r="J16" s="143"/>
      <c r="K16" s="143"/>
      <c r="L16" s="143"/>
      <c r="M16" s="143"/>
      <c r="N16" s="143"/>
      <c r="O16" s="143"/>
      <c r="P16" s="143"/>
      <c r="Q16" s="143"/>
      <c r="R16" s="143"/>
      <c r="S16" s="143"/>
      <c r="T16" s="143"/>
      <c r="U16" s="143"/>
      <c r="V16" s="143"/>
      <c r="W16" s="143"/>
      <c r="X16" s="143"/>
      <c r="Y16" s="143"/>
      <c r="Z16" s="143"/>
      <c r="AA16" s="137"/>
      <c r="AB16" s="137"/>
      <c r="AC16" s="137"/>
      <c r="AD16" s="137"/>
      <c r="AE16" s="137"/>
      <c r="AF16" s="137"/>
      <c r="AG16" s="137"/>
      <c r="AH16" s="137"/>
      <c r="AI16" s="137"/>
      <c r="AJ16" s="137"/>
      <c r="AK16" s="137"/>
    </row>
    <row r="17" customFormat="false" ht="31" hidden="false" customHeight="false" outlineLevel="0" collapsed="false">
      <c r="A17" s="137"/>
      <c r="B17" s="147"/>
      <c r="C17" s="148" t="s">
        <v>137</v>
      </c>
      <c r="D17" s="149"/>
      <c r="E17" s="149"/>
      <c r="F17" s="149"/>
      <c r="G17" s="149"/>
      <c r="H17" s="149"/>
      <c r="I17" s="149"/>
      <c r="J17" s="149"/>
      <c r="K17" s="149"/>
      <c r="L17" s="149"/>
      <c r="M17" s="150"/>
      <c r="N17" s="150"/>
      <c r="O17" s="150"/>
      <c r="P17" s="150"/>
      <c r="Q17" s="150"/>
      <c r="R17" s="150"/>
      <c r="S17" s="150"/>
      <c r="T17" s="150"/>
      <c r="U17" s="150"/>
      <c r="V17" s="150"/>
      <c r="W17" s="150"/>
      <c r="X17" s="150"/>
      <c r="Y17" s="150"/>
      <c r="Z17" s="150"/>
      <c r="AA17" s="151"/>
      <c r="AB17" s="151"/>
      <c r="AC17" s="151"/>
      <c r="AD17" s="151"/>
      <c r="AE17" s="151"/>
      <c r="AF17" s="152"/>
      <c r="AG17" s="152"/>
      <c r="AH17" s="137"/>
      <c r="AI17" s="137"/>
      <c r="AJ17" s="137"/>
      <c r="AK17" s="137"/>
    </row>
    <row r="18" customFormat="false" ht="15.75" hidden="false" customHeight="true" outlineLevel="0" collapsed="false">
      <c r="A18" s="137"/>
      <c r="B18" s="147"/>
      <c r="C18" s="153" t="s">
        <v>220</v>
      </c>
      <c r="D18" s="153" t="s">
        <v>221</v>
      </c>
      <c r="E18" s="153" t="s">
        <v>222</v>
      </c>
      <c r="F18" s="153" t="s">
        <v>223</v>
      </c>
      <c r="G18" s="153" t="s">
        <v>224</v>
      </c>
      <c r="H18" s="153" t="s">
        <v>225</v>
      </c>
      <c r="I18" s="153" t="s">
        <v>226</v>
      </c>
      <c r="J18" s="153" t="s">
        <v>227</v>
      </c>
      <c r="K18" s="153" t="s">
        <v>228</v>
      </c>
      <c r="L18" s="153" t="s">
        <v>229</v>
      </c>
      <c r="M18" s="153" t="s">
        <v>230</v>
      </c>
      <c r="N18" s="153" t="s">
        <v>231</v>
      </c>
      <c r="O18" s="153" t="s">
        <v>232</v>
      </c>
      <c r="P18" s="153" t="s">
        <v>233</v>
      </c>
      <c r="Q18" s="153" t="s">
        <v>234</v>
      </c>
      <c r="R18" s="153" t="s">
        <v>235</v>
      </c>
      <c r="S18" s="153" t="s">
        <v>236</v>
      </c>
      <c r="T18" s="153" t="s">
        <v>237</v>
      </c>
      <c r="U18" s="153" t="s">
        <v>238</v>
      </c>
      <c r="V18" s="153" t="s">
        <v>239</v>
      </c>
      <c r="W18" s="153" t="s">
        <v>240</v>
      </c>
      <c r="X18" s="153" t="s">
        <v>241</v>
      </c>
      <c r="Y18" s="153" t="s">
        <v>242</v>
      </c>
      <c r="Z18" s="153" t="s">
        <v>243</v>
      </c>
      <c r="AA18" s="153" t="s">
        <v>244</v>
      </c>
      <c r="AB18" s="153" t="s">
        <v>245</v>
      </c>
      <c r="AC18" s="153" t="s">
        <v>246</v>
      </c>
      <c r="AD18" s="153" t="s">
        <v>247</v>
      </c>
      <c r="AE18" s="153" t="s">
        <v>248</v>
      </c>
      <c r="AF18" s="153" t="s">
        <v>249</v>
      </c>
      <c r="AG18" s="153" t="s">
        <v>250</v>
      </c>
      <c r="AH18" s="137"/>
      <c r="AI18" s="137"/>
      <c r="AJ18" s="137"/>
      <c r="AK18" s="137"/>
    </row>
    <row r="19" customFormat="false" ht="20" hidden="false" customHeight="false" outlineLevel="0" collapsed="false">
      <c r="A19" s="137"/>
      <c r="B19" s="154" t="str">
        <f aca="false">IF( ISBLANK('03.Muestra'!$C8),"",'03.Muestra'!$C8)</f>
        <v>Servicio Canario de Salud</v>
      </c>
      <c r="C19" s="155" t="str">
        <f aca="false">IF( ISBLANK('03.Muestra'!$E8),"",'03.Muestra'!$E8)</f>
        <v>https://www3.gobiernodecanarias.org/sanidad/scs/</v>
      </c>
      <c r="D19" s="156" t="str">
        <f aca="false">IF(ISBLANK('P1.Perceptible'!D19),"",'P1.Perceptible'!D19)</f>
        <v>Pasa</v>
      </c>
      <c r="E19" s="156" t="str">
        <f aca="false">IF(ISBLANK('P1.Perceptible'!D57),"",'P1.Perceptible'!D57)</f>
        <v>N/A</v>
      </c>
      <c r="F19" s="156" t="str">
        <f aca="false">IF(ISBLANK('P1.Perceptible'!D95),"",'P1.Perceptible'!D95)</f>
        <v>N/A</v>
      </c>
      <c r="G19" s="156" t="str">
        <f aca="false">IF(ISBLANK('P1.Perceptible'!D133),"",'P1.Perceptible'!D133)</f>
        <v>N/A</v>
      </c>
      <c r="H19" s="156" t="str">
        <f aca="false">IF(ISBLANK('P1.Perceptible'!D247),"",'P1.Perceptible'!D247)</f>
        <v>Pasa</v>
      </c>
      <c r="I19" s="156" t="str">
        <f aca="false">IF(ISBLANK('P1.Perceptible'!D285),"",'P1.Perceptible'!D285)</f>
        <v>Pasa</v>
      </c>
      <c r="J19" s="156" t="str">
        <f aca="false">IF(ISBLANK('P1.Perceptible'!D323),"",'P1.Perceptible'!D323)</f>
        <v>Pasa</v>
      </c>
      <c r="K19" s="156" t="str">
        <f aca="false">IF(ISBLANK('P1.Perceptible'!D437),"",'P1.Perceptible'!D437)</f>
        <v>Pasa</v>
      </c>
      <c r="L19" s="156" t="str">
        <f aca="false">IF(ISBLANK('P1.Perceptible'!D475),"",'P1.Perceptible'!D475)</f>
        <v>Pasa</v>
      </c>
      <c r="M19" s="156" t="str">
        <f aca="false">IF(ISBLANK('P2.Operable'!D19),"",'P2.Operable'!D19)</f>
        <v>Pasa</v>
      </c>
      <c r="N19" s="156" t="str">
        <f aca="false">IF(ISBLANK('P2.Operable'!D57),"",'P2.Operable'!D57)</f>
        <v>Pasa</v>
      </c>
      <c r="O19" s="156" t="str">
        <f aca="false">IF(ISBLANK('P2.Operable'!D95),"",'P2.Operable'!D95)</f>
        <v>Pasa</v>
      </c>
      <c r="P19" s="156" t="str">
        <f aca="false">IF(ISBLANK('P2.Operable'!D133),"",'P2.Operable'!D133)</f>
        <v>N/A</v>
      </c>
      <c r="Q19" s="156" t="str">
        <f aca="false">IF(ISBLANK('P2.Operable'!D171),"",'P2.Operable'!D171)</f>
        <v>N/A</v>
      </c>
      <c r="R19" s="156" t="str">
        <f aca="false">IF(ISBLANK('P2.Operable'!D209),"",'P2.Operable'!D209)</f>
        <v>Pasa</v>
      </c>
      <c r="S19" s="156" t="str">
        <f aca="false">IF(ISBLANK('P2.Operable'!D247),"",'P2.Operable'!D247)</f>
        <v>Pasa</v>
      </c>
      <c r="T19" s="156" t="str">
        <f aca="false">IF(ISBLANK('P2.Operable'!D285),"",'P2.Operable'!D285)</f>
        <v>Pasa</v>
      </c>
      <c r="U19" s="156" t="str">
        <f aca="false">IF(ISBLANK('P2.Operable'!D323),"",'P2.Operable'!D323)</f>
        <v>Pasa</v>
      </c>
      <c r="V19" s="156" t="str">
        <f aca="false">IF(ISBLANK('P2.Operable'!D361),"",'P2.Operable'!D361)</f>
        <v>Pasa</v>
      </c>
      <c r="W19" s="156" t="str">
        <f aca="false">IF(ISBLANK('P2.Operable'!D513),"",'P2.Operable'!D513)</f>
        <v>N/A</v>
      </c>
      <c r="X19" s="156" t="str">
        <f aca="false">IF(ISBLANK('P2.Operable'!D551),"",'P2.Operable'!D551)</f>
        <v>Pasa</v>
      </c>
      <c r="Y19" s="156" t="str">
        <f aca="false">IF(ISBLANK('P2.Operable'!D589),"",'P2.Operable'!D589)</f>
        <v>Falla</v>
      </c>
      <c r="Z19" s="156" t="str">
        <f aca="false">IF(ISBLANK('P2.Operable'!D627),"",'P2.Operable'!D627)</f>
        <v>Pasa</v>
      </c>
      <c r="AA19" s="156" t="str">
        <f aca="false">IF(ISBLANK('P3.Comprensible'!D19),"",'P3.Comprensible'!D19)</f>
        <v>Pasa</v>
      </c>
      <c r="AB19" s="156" t="str">
        <f aca="false">IF(ISBLANK('P3.Comprensible'!D95),"",'P3.Comprensible'!D95)</f>
        <v>Pasa</v>
      </c>
      <c r="AC19" s="156" t="str">
        <f aca="false">IF(ISBLANK('P3.Comprensible'!D133),"",'P3.Comprensible'!D133)</f>
        <v>Falla</v>
      </c>
      <c r="AD19" s="156" t="str">
        <f aca="false">IF(ISBLANK('P3.Comprensible'!D247),"",'P3.Comprensible'!D247)</f>
        <v>Pasa</v>
      </c>
      <c r="AE19" s="156" t="str">
        <f aca="false">IF(ISBLANK('P3.Comprensible'!D285),"",'P3.Comprensible'!D285)</f>
        <v>Falla</v>
      </c>
      <c r="AF19" s="156" t="str">
        <f aca="false">IF(ISBLANK('P4.Robusto'!D19),"",'P4.Robusto'!D19)</f>
        <v>Falla</v>
      </c>
      <c r="AG19" s="156" t="str">
        <f aca="false">IF(ISBLANK('P4.Robusto'!D57),"",'P4.Robusto'!D57)</f>
        <v>N/A</v>
      </c>
      <c r="AH19" s="157"/>
      <c r="AI19" s="137"/>
      <c r="AJ19" s="137"/>
      <c r="AK19" s="137"/>
    </row>
    <row r="20" customFormat="false" ht="20" hidden="false" customHeight="false" outlineLevel="0" collapsed="false">
      <c r="A20" s="137"/>
      <c r="B20" s="154" t="str">
        <f aca="false">IF( ISBLANK('03.Muestra'!$C9),"",'03.Muestra'!$C9)</f>
        <v>Profesionales</v>
      </c>
      <c r="C20" s="155" t="str">
        <f aca="false">IF( ISBLANK('03.Muestra'!$E9),"",'03.Muestra'!$E9)</f>
        <v>https://www3.gobiernodecanarias.org/sanidad/scs/tematica.jsp?idCarpeta=381a58ec-a15a-11e9-a502-d7333c007c29</v>
      </c>
      <c r="D20" s="156" t="str">
        <f aca="false">IF(ISBLANK('P1.Perceptible'!D20),"",'P1.Perceptible'!D20)</f>
        <v>Pasa</v>
      </c>
      <c r="E20" s="156" t="str">
        <f aca="false">IF(ISBLANK('P1.Perceptible'!D58),"",'P1.Perceptible'!D58)</f>
        <v>N/A</v>
      </c>
      <c r="F20" s="156" t="str">
        <f aca="false">IF(ISBLANK('P1.Perceptible'!D96),"",'P1.Perceptible'!D96)</f>
        <v>N/A</v>
      </c>
      <c r="G20" s="156" t="str">
        <f aca="false">IF(ISBLANK('P1.Perceptible'!D134),"",'P1.Perceptible'!D134)</f>
        <v>N/A</v>
      </c>
      <c r="H20" s="156" t="str">
        <f aca="false">IF(ISBLANK('P1.Perceptible'!D248),"",'P1.Perceptible'!D248)</f>
        <v>Pasa</v>
      </c>
      <c r="I20" s="156" t="str">
        <f aca="false">IF(ISBLANK('P1.Perceptible'!D286),"",'P1.Perceptible'!D286)</f>
        <v>Pasa</v>
      </c>
      <c r="J20" s="156" t="str">
        <f aca="false">IF(ISBLANK('P1.Perceptible'!D324),"",'P1.Perceptible'!D324)</f>
        <v>Pasa</v>
      </c>
      <c r="K20" s="156" t="str">
        <f aca="false">IF(ISBLANK('P1.Perceptible'!D438),"",'P1.Perceptible'!D438)</f>
        <v>Pasa</v>
      </c>
      <c r="L20" s="156" t="str">
        <f aca="false">IF(ISBLANK('P1.Perceptible'!D476),"",'P1.Perceptible'!D476)</f>
        <v>Pasa</v>
      </c>
      <c r="M20" s="156" t="str">
        <f aca="false">IF(ISBLANK('P2.Operable'!D20),"",'P2.Operable'!D20)</f>
        <v>Pasa</v>
      </c>
      <c r="N20" s="156" t="str">
        <f aca="false">IF(ISBLANK('P2.Operable'!D58),"",'P2.Operable'!D58)</f>
        <v>Pasa</v>
      </c>
      <c r="O20" s="156" t="str">
        <f aca="false">IF(ISBLANK('P2.Operable'!D96),"",'P2.Operable'!D96)</f>
        <v>Pasa</v>
      </c>
      <c r="P20" s="156" t="str">
        <f aca="false">IF(ISBLANK('P2.Operable'!D134),"",'P2.Operable'!D134)</f>
        <v>N/A</v>
      </c>
      <c r="Q20" s="156" t="str">
        <f aca="false">IF(ISBLANK('P2.Operable'!D172),"",'P2.Operable'!D172)</f>
        <v>N/A</v>
      </c>
      <c r="R20" s="156" t="str">
        <f aca="false">IF(ISBLANK('P2.Operable'!D210),"",'P2.Operable'!D210)</f>
        <v>Pasa</v>
      </c>
      <c r="S20" s="156" t="str">
        <f aca="false">IF(ISBLANK('P2.Operable'!D248),"",'P2.Operable'!D248)</f>
        <v>Pasa</v>
      </c>
      <c r="T20" s="156" t="str">
        <f aca="false">IF(ISBLANK('P2.Operable'!D286),"",'P2.Operable'!D286)</f>
        <v>Pasa</v>
      </c>
      <c r="U20" s="156" t="str">
        <f aca="false">IF(ISBLANK('P2.Operable'!D324),"",'P2.Operable'!D324)</f>
        <v>Pasa</v>
      </c>
      <c r="V20" s="156" t="str">
        <f aca="false">IF(ISBLANK('P2.Operable'!D362),"",'P2.Operable'!D362)</f>
        <v>Pasa</v>
      </c>
      <c r="W20" s="156" t="str">
        <f aca="false">IF(ISBLANK('P2.Operable'!D514),"",'P2.Operable'!D514)</f>
        <v>N/A</v>
      </c>
      <c r="X20" s="156" t="str">
        <f aca="false">IF(ISBLANK('P2.Operable'!D552),"",'P2.Operable'!D552)</f>
        <v>Pasa</v>
      </c>
      <c r="Y20" s="156" t="str">
        <f aca="false">IF(ISBLANK('P2.Operable'!D590),"",'P2.Operable'!D590)</f>
        <v>N/A</v>
      </c>
      <c r="Z20" s="156" t="str">
        <f aca="false">IF(ISBLANK('P2.Operable'!D628),"",'P2.Operable'!D628)</f>
        <v>Pasa</v>
      </c>
      <c r="AA20" s="156" t="str">
        <f aca="false">IF(ISBLANK('P3.Comprensible'!D20),"",'P3.Comprensible'!D20)</f>
        <v>Pasa</v>
      </c>
      <c r="AB20" s="156" t="str">
        <f aca="false">IF(ISBLANK('P3.Comprensible'!D96),"",'P3.Comprensible'!D96)</f>
        <v>Pasa</v>
      </c>
      <c r="AC20" s="156" t="str">
        <f aca="false">IF(ISBLANK('P3.Comprensible'!D134),"",'P3.Comprensible'!D134)</f>
        <v>Pasa</v>
      </c>
      <c r="AD20" s="156" t="str">
        <f aca="false">IF(ISBLANK('P3.Comprensible'!D248),"",'P3.Comprensible'!D248)</f>
        <v>N/A</v>
      </c>
      <c r="AE20" s="156" t="str">
        <f aca="false">IF(ISBLANK('P3.Comprensible'!D286),"",'P3.Comprensible'!D286)</f>
        <v>N/A</v>
      </c>
      <c r="AF20" s="156" t="str">
        <f aca="false">IF(ISBLANK('P4.Robusto'!D20),"",'P4.Robusto'!D20)</f>
        <v>Pasa</v>
      </c>
      <c r="AG20" s="156" t="str">
        <f aca="false">IF(ISBLANK('P4.Robusto'!D58),"",'P4.Robusto'!D58)</f>
        <v>N/A</v>
      </c>
      <c r="AH20" s="158"/>
      <c r="AI20" s="137"/>
      <c r="AJ20" s="137"/>
      <c r="AK20" s="137"/>
    </row>
    <row r="21" customFormat="false" ht="20" hidden="false" customHeight="false" outlineLevel="0" collapsed="false">
      <c r="A21" s="137"/>
      <c r="B21" s="154" t="str">
        <f aca="false">IF( ISBLANK('03.Muestra'!$C10),"",'03.Muestra'!$C10)</f>
        <v>Vacunación frente Covid-19</v>
      </c>
      <c r="C21" s="155" t="str">
        <f aca="false">IF( ISBLANK('03.Muestra'!$E10),"",'03.Muestra'!$E10)</f>
        <v>https://www3.gobiernodecanarias.org/sanidad/scs/contenidoGenerico.jsp?idDocument=c6332147-5728-11eb-8a2c-c902a217e6a5&amp;idCarpeta=e01092c2-7d66-11ea-871d-cb574c2473a4</v>
      </c>
      <c r="D21" s="156" t="str">
        <f aca="false">IF(ISBLANK('P1.Perceptible'!D21),"",'P1.Perceptible'!D21)</f>
        <v>Pasa</v>
      </c>
      <c r="E21" s="156" t="str">
        <f aca="false">IF(ISBLANK('P1.Perceptible'!D59),"",'P1.Perceptible'!D59)</f>
        <v>N/A</v>
      </c>
      <c r="F21" s="156" t="str">
        <f aca="false">IF(ISBLANK('P1.Perceptible'!D97),"",'P1.Perceptible'!D97)</f>
        <v>N/A</v>
      </c>
      <c r="G21" s="156" t="str">
        <f aca="false">IF(ISBLANK('P1.Perceptible'!D135),"",'P1.Perceptible'!D135)</f>
        <v>N/A</v>
      </c>
      <c r="H21" s="156" t="str">
        <f aca="false">IF(ISBLANK('P1.Perceptible'!D249),"",'P1.Perceptible'!D249)</f>
        <v>Falla</v>
      </c>
      <c r="I21" s="156" t="str">
        <f aca="false">IF(ISBLANK('P1.Perceptible'!D287),"",'P1.Perceptible'!D287)</f>
        <v>Pasa</v>
      </c>
      <c r="J21" s="156" t="str">
        <f aca="false">IF(ISBLANK('P1.Perceptible'!D325),"",'P1.Perceptible'!D325)</f>
        <v>Pasa</v>
      </c>
      <c r="K21" s="156" t="str">
        <f aca="false">IF(ISBLANK('P1.Perceptible'!D439),"",'P1.Perceptible'!D439)</f>
        <v>Pasa</v>
      </c>
      <c r="L21" s="156" t="str">
        <f aca="false">IF(ISBLANK('P1.Perceptible'!D477),"",'P1.Perceptible'!D477)</f>
        <v>Pasa</v>
      </c>
      <c r="M21" s="156" t="str">
        <f aca="false">IF(ISBLANK('P2.Operable'!D21),"",'P2.Operable'!D21)</f>
        <v>Pasa</v>
      </c>
      <c r="N21" s="156" t="str">
        <f aca="false">IF(ISBLANK('P2.Operable'!D59),"",'P2.Operable'!D59)</f>
        <v>Pasa</v>
      </c>
      <c r="O21" s="156" t="str">
        <f aca="false">IF(ISBLANK('P2.Operable'!D97),"",'P2.Operable'!D97)</f>
        <v>Pasa</v>
      </c>
      <c r="P21" s="156" t="str">
        <f aca="false">IF(ISBLANK('P2.Operable'!D135),"",'P2.Operable'!D135)</f>
        <v>N/A</v>
      </c>
      <c r="Q21" s="156" t="str">
        <f aca="false">IF(ISBLANK('P2.Operable'!D173),"",'P2.Operable'!D173)</f>
        <v>N/A</v>
      </c>
      <c r="R21" s="156" t="str">
        <f aca="false">IF(ISBLANK('P2.Operable'!D211),"",'P2.Operable'!D211)</f>
        <v>Pasa</v>
      </c>
      <c r="S21" s="156" t="str">
        <f aca="false">IF(ISBLANK('P2.Operable'!D249),"",'P2.Operable'!D249)</f>
        <v>Pasa</v>
      </c>
      <c r="T21" s="156" t="str">
        <f aca="false">IF(ISBLANK('P2.Operable'!D287),"",'P2.Operable'!D287)</f>
        <v>Pasa</v>
      </c>
      <c r="U21" s="156" t="str">
        <f aca="false">IF(ISBLANK('P2.Operable'!D325),"",'P2.Operable'!D325)</f>
        <v>Pasa</v>
      </c>
      <c r="V21" s="156" t="str">
        <f aca="false">IF(ISBLANK('P2.Operable'!D363),"",'P2.Operable'!D363)</f>
        <v>Pasa</v>
      </c>
      <c r="W21" s="156" t="str">
        <f aca="false">IF(ISBLANK('P2.Operable'!D515),"",'P2.Operable'!D515)</f>
        <v>N/A</v>
      </c>
      <c r="X21" s="156" t="str">
        <f aca="false">IF(ISBLANK('P2.Operable'!D553),"",'P2.Operable'!D553)</f>
        <v>Pasa</v>
      </c>
      <c r="Y21" s="156" t="str">
        <f aca="false">IF(ISBLANK('P2.Operable'!D591),"",'P2.Operable'!D591)</f>
        <v>N/A</v>
      </c>
      <c r="Z21" s="156" t="str">
        <f aca="false">IF(ISBLANK('P2.Operable'!D629),"",'P2.Operable'!D629)</f>
        <v>Pasa</v>
      </c>
      <c r="AA21" s="156" t="str">
        <f aca="false">IF(ISBLANK('P3.Comprensible'!D21),"",'P3.Comprensible'!D21)</f>
        <v>Pasa</v>
      </c>
      <c r="AB21" s="156" t="str">
        <f aca="false">IF(ISBLANK('P3.Comprensible'!D97),"",'P3.Comprensible'!D97)</f>
        <v>Pasa</v>
      </c>
      <c r="AC21" s="156" t="str">
        <f aca="false">IF(ISBLANK('P3.Comprensible'!D135),"",'P3.Comprensible'!D135)</f>
        <v>Pasa</v>
      </c>
      <c r="AD21" s="156" t="str">
        <f aca="false">IF(ISBLANK('P3.Comprensible'!D249),"",'P3.Comprensible'!D249)</f>
        <v>N/A</v>
      </c>
      <c r="AE21" s="156" t="str">
        <f aca="false">IF(ISBLANK('P3.Comprensible'!D287),"",'P3.Comprensible'!D287)</f>
        <v>N/A</v>
      </c>
      <c r="AF21" s="156" t="str">
        <f aca="false">IF(ISBLANK('P4.Robusto'!D21),"",'P4.Robusto'!D21)</f>
        <v>Pasa</v>
      </c>
      <c r="AG21" s="156" t="str">
        <f aca="false">IF(ISBLANK('P4.Robusto'!D59),"",'P4.Robusto'!D59)</f>
        <v>N/A</v>
      </c>
      <c r="AH21" s="158"/>
      <c r="AI21" s="137"/>
      <c r="AJ21" s="137"/>
      <c r="AK21" s="137"/>
    </row>
    <row r="22" customFormat="false" ht="20" hidden="false" customHeight="false" outlineLevel="0" collapsed="false">
      <c r="A22" s="137"/>
      <c r="B22" s="154" t="str">
        <f aca="false">IF( ISBLANK('03.Muestra'!$C11),"",'03.Muestra'!$C11)</f>
        <v>SCS-Registro de centros</v>
      </c>
      <c r="C22" s="155" t="str">
        <f aca="false">IF( ISBLANK('03.Muestra'!$E11),"",'03.Muestra'!$E11)</f>
        <v>https://www3.gobiernodecanarias.org/sanidad/scs/RegistroCentros/DoLoad</v>
      </c>
      <c r="D22" s="156" t="str">
        <f aca="false">IF(ISBLANK('P1.Perceptible'!D22),"",'P1.Perceptible'!D22)</f>
        <v>Falla</v>
      </c>
      <c r="E22" s="156" t="str">
        <f aca="false">IF(ISBLANK('P1.Perceptible'!D60),"",'P1.Perceptible'!D60)</f>
        <v>N/A</v>
      </c>
      <c r="F22" s="156" t="str">
        <f aca="false">IF(ISBLANK('P1.Perceptible'!D98),"",'P1.Perceptible'!D98)</f>
        <v>N/A</v>
      </c>
      <c r="G22" s="156" t="str">
        <f aca="false">IF(ISBLANK('P1.Perceptible'!D136),"",'P1.Perceptible'!D136)</f>
        <v>N/A</v>
      </c>
      <c r="H22" s="156" t="str">
        <f aca="false">IF(ISBLANK('P1.Perceptible'!D250),"",'P1.Perceptible'!D250)</f>
        <v>Falla</v>
      </c>
      <c r="I22" s="156" t="str">
        <f aca="false">IF(ISBLANK('P1.Perceptible'!D288),"",'P1.Perceptible'!D288)</f>
        <v>Pasa</v>
      </c>
      <c r="J22" s="156" t="str">
        <f aca="false">IF(ISBLANK('P1.Perceptible'!D326),"",'P1.Perceptible'!D326)</f>
        <v>Pasa</v>
      </c>
      <c r="K22" s="156" t="str">
        <f aca="false">IF(ISBLANK('P1.Perceptible'!D440),"",'P1.Perceptible'!D440)</f>
        <v>Pasa</v>
      </c>
      <c r="L22" s="156" t="str">
        <f aca="false">IF(ISBLANK('P1.Perceptible'!D478),"",'P1.Perceptible'!D478)</f>
        <v>N/A</v>
      </c>
      <c r="M22" s="156" t="str">
        <f aca="false">IF(ISBLANK('P2.Operable'!D22),"",'P2.Operable'!D22)</f>
        <v>Pasa</v>
      </c>
      <c r="N22" s="156" t="str">
        <f aca="false">IF(ISBLANK('P2.Operable'!D60),"",'P2.Operable'!D60)</f>
        <v>Pasa</v>
      </c>
      <c r="O22" s="156" t="str">
        <f aca="false">IF(ISBLANK('P2.Operable'!D98),"",'P2.Operable'!D98)</f>
        <v>N/A</v>
      </c>
      <c r="P22" s="156" t="str">
        <f aca="false">IF(ISBLANK('P2.Operable'!D136),"",'P2.Operable'!D136)</f>
        <v>N/A</v>
      </c>
      <c r="Q22" s="156" t="str">
        <f aca="false">IF(ISBLANK('P2.Operable'!D174),"",'P2.Operable'!D174)</f>
        <v>N/A</v>
      </c>
      <c r="R22" s="156" t="str">
        <f aca="false">IF(ISBLANK('P2.Operable'!D212),"",'P2.Operable'!D212)</f>
        <v>Pasa</v>
      </c>
      <c r="S22" s="156" t="str">
        <f aca="false">IF(ISBLANK('P2.Operable'!D250),"",'P2.Operable'!D250)</f>
        <v>Pasa</v>
      </c>
      <c r="T22" s="156" t="str">
        <f aca="false">IF(ISBLANK('P2.Operable'!D288),"",'P2.Operable'!D288)</f>
        <v>Pasa</v>
      </c>
      <c r="U22" s="156" t="str">
        <f aca="false">IF(ISBLANK('P2.Operable'!D326),"",'P2.Operable'!D326)</f>
        <v>Pasa</v>
      </c>
      <c r="V22" s="156" t="str">
        <f aca="false">IF(ISBLANK('P2.Operable'!D364),"",'P2.Operable'!D364)</f>
        <v>N/A</v>
      </c>
      <c r="W22" s="156" t="str">
        <f aca="false">IF(ISBLANK('P2.Operable'!D516),"",'P2.Operable'!D516)</f>
        <v>N/A</v>
      </c>
      <c r="X22" s="156" t="str">
        <f aca="false">IF(ISBLANK('P2.Operable'!D554),"",'P2.Operable'!D554)</f>
        <v>Pasa</v>
      </c>
      <c r="Y22" s="156" t="str">
        <f aca="false">IF(ISBLANK('P2.Operable'!D592),"",'P2.Operable'!D592)</f>
        <v>Pasa</v>
      </c>
      <c r="Z22" s="156" t="str">
        <f aca="false">IF(ISBLANK('P2.Operable'!D630),"",'P2.Operable'!D630)</f>
        <v>Pasa</v>
      </c>
      <c r="AA22" s="156" t="str">
        <f aca="false">IF(ISBLANK('P3.Comprensible'!D22),"",'P3.Comprensible'!D22)</f>
        <v>Falla</v>
      </c>
      <c r="AB22" s="156" t="str">
        <f aca="false">IF(ISBLANK('P3.Comprensible'!D98),"",'P3.Comprensible'!D98)</f>
        <v>Pasa</v>
      </c>
      <c r="AC22" s="156" t="str">
        <f aca="false">IF(ISBLANK('P3.Comprensible'!D136),"",'P3.Comprensible'!D136)</f>
        <v>Pasa</v>
      </c>
      <c r="AD22" s="156" t="str">
        <f aca="false">IF(ISBLANK('P3.Comprensible'!D250),"",'P3.Comprensible'!D250)</f>
        <v>Pasa</v>
      </c>
      <c r="AE22" s="156" t="str">
        <f aca="false">IF(ISBLANK('P3.Comprensible'!D288),"",'P3.Comprensible'!D288)</f>
        <v>Pasa</v>
      </c>
      <c r="AF22" s="156" t="str">
        <f aca="false">IF(ISBLANK('P4.Robusto'!D22),"",'P4.Robusto'!D22)</f>
        <v>Pasa</v>
      </c>
      <c r="AG22" s="156" t="str">
        <f aca="false">IF(ISBLANK('P4.Robusto'!D60),"",'P4.Robusto'!D60)</f>
        <v>Falla</v>
      </c>
      <c r="AH22" s="158"/>
      <c r="AI22" s="137"/>
      <c r="AJ22" s="137"/>
      <c r="AK22" s="137"/>
    </row>
    <row r="23" customFormat="false" ht="20" hidden="false" customHeight="false" outlineLevel="0" collapsed="false">
      <c r="A23" s="137"/>
      <c r="B23" s="154" t="str">
        <f aca="false">IF( ISBLANK('03.Muestra'!$C12),"",'03.Muestra'!$C12)</f>
        <v>MiAutoTestCovid</v>
      </c>
      <c r="C23" s="155" t="str">
        <f aca="false">IF( ISBLANK('03.Muestra'!$E12),"",'03.Muestra'!$E12)</f>
        <v>https://www3.gobiernodecanarias.org/sanidad/scs/Miautotestcovid/</v>
      </c>
      <c r="D23" s="156" t="str">
        <f aca="false">IF(ISBLANK('P1.Perceptible'!D23),"",'P1.Perceptible'!D23)</f>
        <v>Falla</v>
      </c>
      <c r="E23" s="156" t="str">
        <f aca="false">IF(ISBLANK('P1.Perceptible'!D61),"",'P1.Perceptible'!D61)</f>
        <v>N/A</v>
      </c>
      <c r="F23" s="156" t="str">
        <f aca="false">IF(ISBLANK('P1.Perceptible'!D99),"",'P1.Perceptible'!D99)</f>
        <v>N/A</v>
      </c>
      <c r="G23" s="156" t="str">
        <f aca="false">IF(ISBLANK('P1.Perceptible'!D137),"",'P1.Perceptible'!D137)</f>
        <v>N/A</v>
      </c>
      <c r="H23" s="156" t="str">
        <f aca="false">IF(ISBLANK('P1.Perceptible'!D251),"",'P1.Perceptible'!D251)</f>
        <v>Pasa</v>
      </c>
      <c r="I23" s="156" t="str">
        <f aca="false">IF(ISBLANK('P1.Perceptible'!D289),"",'P1.Perceptible'!D289)</f>
        <v>Pasa</v>
      </c>
      <c r="J23" s="156" t="str">
        <f aca="false">IF(ISBLANK('P1.Perceptible'!D327),"",'P1.Perceptible'!D327)</f>
        <v>Pasa</v>
      </c>
      <c r="K23" s="156" t="str">
        <f aca="false">IF(ISBLANK('P1.Perceptible'!D441),"",'P1.Perceptible'!D441)</f>
        <v>Pasa</v>
      </c>
      <c r="L23" s="156" t="str">
        <f aca="false">IF(ISBLANK('P1.Perceptible'!D479),"",'P1.Perceptible'!D479)</f>
        <v>N/A</v>
      </c>
      <c r="M23" s="156" t="str">
        <f aca="false">IF(ISBLANK('P2.Operable'!D23),"",'P2.Operable'!D23)</f>
        <v>Pasa</v>
      </c>
      <c r="N23" s="156" t="str">
        <f aca="false">IF(ISBLANK('P2.Operable'!D61),"",'P2.Operable'!D61)</f>
        <v>Pasa</v>
      </c>
      <c r="O23" s="156" t="str">
        <f aca="false">IF(ISBLANK('P2.Operable'!D99),"",'P2.Operable'!D99)</f>
        <v>N/A</v>
      </c>
      <c r="P23" s="156" t="str">
        <f aca="false">IF(ISBLANK('P2.Operable'!D137),"",'P2.Operable'!D137)</f>
        <v>N/A</v>
      </c>
      <c r="Q23" s="156" t="str">
        <f aca="false">IF(ISBLANK('P2.Operable'!D175),"",'P2.Operable'!D175)</f>
        <v>N/A</v>
      </c>
      <c r="R23" s="156" t="str">
        <f aca="false">IF(ISBLANK('P2.Operable'!D213),"",'P2.Operable'!D213)</f>
        <v>Pasa</v>
      </c>
      <c r="S23" s="156" t="str">
        <f aca="false">IF(ISBLANK('P2.Operable'!D251),"",'P2.Operable'!D251)</f>
        <v>Pasa</v>
      </c>
      <c r="T23" s="156" t="str">
        <f aca="false">IF(ISBLANK('P2.Operable'!D289),"",'P2.Operable'!D289)</f>
        <v>Pasa</v>
      </c>
      <c r="U23" s="156" t="str">
        <f aca="false">IF(ISBLANK('P2.Operable'!D327),"",'P2.Operable'!D327)</f>
        <v>Pasa</v>
      </c>
      <c r="V23" s="156" t="str">
        <f aca="false">IF(ISBLANK('P2.Operable'!D365),"",'P2.Operable'!D365)</f>
        <v>Pasa</v>
      </c>
      <c r="W23" s="156" t="str">
        <f aca="false">IF(ISBLANK('P2.Operable'!D517),"",'P2.Operable'!D517)</f>
        <v>N/A</v>
      </c>
      <c r="X23" s="156" t="str">
        <f aca="false">IF(ISBLANK('P2.Operable'!D555),"",'P2.Operable'!D555)</f>
        <v>Pasa</v>
      </c>
      <c r="Y23" s="156" t="str">
        <f aca="false">IF(ISBLANK('P2.Operable'!D593),"",'P2.Operable'!D593)</f>
        <v>N/A</v>
      </c>
      <c r="Z23" s="156" t="str">
        <f aca="false">IF(ISBLANK('P2.Operable'!D631),"",'P2.Operable'!D631)</f>
        <v>Pasa</v>
      </c>
      <c r="AA23" s="156" t="str">
        <f aca="false">IF(ISBLANK('P3.Comprensible'!D23),"",'P3.Comprensible'!D23)</f>
        <v>Pasa</v>
      </c>
      <c r="AB23" s="156" t="str">
        <f aca="false">IF(ISBLANK('P3.Comprensible'!D99),"",'P3.Comprensible'!D99)</f>
        <v>Pasa</v>
      </c>
      <c r="AC23" s="156" t="str">
        <f aca="false">IF(ISBLANK('P3.Comprensible'!D137),"",'P3.Comprensible'!D137)</f>
        <v>Pasa</v>
      </c>
      <c r="AD23" s="156" t="str">
        <f aca="false">IF(ISBLANK('P3.Comprensible'!D251),"",'P3.Comprensible'!D251)</f>
        <v>N/A</v>
      </c>
      <c r="AE23" s="156" t="str">
        <f aca="false">IF(ISBLANK('P3.Comprensible'!D289),"",'P3.Comprensible'!D289)</f>
        <v>N/A</v>
      </c>
      <c r="AF23" s="156" t="str">
        <f aca="false">IF(ISBLANK('P4.Robusto'!D23),"",'P4.Robusto'!D23)</f>
        <v>Pasa</v>
      </c>
      <c r="AG23" s="156" t="str">
        <f aca="false">IF(ISBLANK('P4.Robusto'!D61),"",'P4.Robusto'!D61)</f>
        <v>N/A</v>
      </c>
      <c r="AH23" s="158"/>
      <c r="AI23" s="137"/>
      <c r="AJ23" s="137"/>
      <c r="AK23" s="137"/>
    </row>
    <row r="24" customFormat="false" ht="20" hidden="false" customHeight="false" outlineLevel="0" collapsed="false">
      <c r="A24" s="137"/>
      <c r="B24" s="154" t="str">
        <f aca="false">IF( ISBLANK('03.Muestra'!$C13),"",'03.Muestra'!$C13)</f>
        <v>Informes epidemiológicos</v>
      </c>
      <c r="C24" s="155" t="str">
        <f aca="false">IF( ISBLANK('03.Muestra'!$E13),"",'03.Muestra'!$E13)</f>
        <v>https://www3.gobiernodecanarias.org/sanidad/scs/contenidoGenerico.jsp?idDocument=83670f95-f738-11ea-8b38-0997195c2925&amp;idCarpeta=e01092c2-7d66-11ea-871d-cb574c2473a4</v>
      </c>
      <c r="D24" s="156" t="str">
        <f aca="false">IF(ISBLANK('P1.Perceptible'!D24),"",'P1.Perceptible'!D24)</f>
        <v>Falla</v>
      </c>
      <c r="E24" s="156" t="str">
        <f aca="false">IF(ISBLANK('P1.Perceptible'!D62),"",'P1.Perceptible'!D62)</f>
        <v>N/A</v>
      </c>
      <c r="F24" s="156" t="str">
        <f aca="false">IF(ISBLANK('P1.Perceptible'!D100),"",'P1.Perceptible'!D100)</f>
        <v>N/A</v>
      </c>
      <c r="G24" s="156" t="str">
        <f aca="false">IF(ISBLANK('P1.Perceptible'!D138),"",'P1.Perceptible'!D138)</f>
        <v>N/A</v>
      </c>
      <c r="H24" s="156" t="str">
        <f aca="false">IF(ISBLANK('P1.Perceptible'!D252),"",'P1.Perceptible'!D252)</f>
        <v>Falla</v>
      </c>
      <c r="I24" s="156" t="str">
        <f aca="false">IF(ISBLANK('P1.Perceptible'!D290),"",'P1.Perceptible'!D290)</f>
        <v>Pasa</v>
      </c>
      <c r="J24" s="156" t="str">
        <f aca="false">IF(ISBLANK('P1.Perceptible'!D328),"",'P1.Perceptible'!D328)</f>
        <v>Pasa</v>
      </c>
      <c r="K24" s="156" t="str">
        <f aca="false">IF(ISBLANK('P1.Perceptible'!D442),"",'P1.Perceptible'!D442)</f>
        <v>Pasa</v>
      </c>
      <c r="L24" s="156" t="str">
        <f aca="false">IF(ISBLANK('P1.Perceptible'!D480),"",'P1.Perceptible'!D480)</f>
        <v>Pasa</v>
      </c>
      <c r="M24" s="156" t="str">
        <f aca="false">IF(ISBLANK('P2.Operable'!D24),"",'P2.Operable'!D24)</f>
        <v>Pasa</v>
      </c>
      <c r="N24" s="156" t="str">
        <f aca="false">IF(ISBLANK('P2.Operable'!D62),"",'P2.Operable'!D62)</f>
        <v>Pasa</v>
      </c>
      <c r="O24" s="156" t="str">
        <f aca="false">IF(ISBLANK('P2.Operable'!D100),"",'P2.Operable'!D100)</f>
        <v>Pasa</v>
      </c>
      <c r="P24" s="156" t="str">
        <f aca="false">IF(ISBLANK('P2.Operable'!D138),"",'P2.Operable'!D138)</f>
        <v>N/A</v>
      </c>
      <c r="Q24" s="156" t="str">
        <f aca="false">IF(ISBLANK('P2.Operable'!D176),"",'P2.Operable'!D176)</f>
        <v>N/A</v>
      </c>
      <c r="R24" s="156" t="str">
        <f aca="false">IF(ISBLANK('P2.Operable'!D214),"",'P2.Operable'!D214)</f>
        <v>Pasa</v>
      </c>
      <c r="S24" s="156" t="str">
        <f aca="false">IF(ISBLANK('P2.Operable'!D252),"",'P2.Operable'!D252)</f>
        <v>Pasa</v>
      </c>
      <c r="T24" s="156" t="str">
        <f aca="false">IF(ISBLANK('P2.Operable'!D290),"",'P2.Operable'!D290)</f>
        <v>Pasa</v>
      </c>
      <c r="U24" s="156" t="str">
        <f aca="false">IF(ISBLANK('P2.Operable'!D328),"",'P2.Operable'!D328)</f>
        <v>Pasa</v>
      </c>
      <c r="V24" s="156" t="str">
        <f aca="false">IF(ISBLANK('P2.Operable'!D366),"",'P2.Operable'!D366)</f>
        <v>Pasa</v>
      </c>
      <c r="W24" s="156" t="str">
        <f aca="false">IF(ISBLANK('P2.Operable'!D518),"",'P2.Operable'!D518)</f>
        <v>N/A</v>
      </c>
      <c r="X24" s="156" t="str">
        <f aca="false">IF(ISBLANK('P2.Operable'!D556),"",'P2.Operable'!D556)</f>
        <v>Pasa</v>
      </c>
      <c r="Y24" s="156" t="str">
        <f aca="false">IF(ISBLANK('P2.Operable'!D594),"",'P2.Operable'!D594)</f>
        <v>Falla</v>
      </c>
      <c r="Z24" s="156" t="str">
        <f aca="false">IF(ISBLANK('P2.Operable'!D632),"",'P2.Operable'!D632)</f>
        <v>Pasa</v>
      </c>
      <c r="AA24" s="156" t="str">
        <f aca="false">IF(ISBLANK('P3.Comprensible'!D24),"",'P3.Comprensible'!D24)</f>
        <v>Pasa</v>
      </c>
      <c r="AB24" s="156" t="str">
        <f aca="false">IF(ISBLANK('P3.Comprensible'!D100),"",'P3.Comprensible'!D100)</f>
        <v>Pasa</v>
      </c>
      <c r="AC24" s="156" t="str">
        <f aca="false">IF(ISBLANK('P3.Comprensible'!D138),"",'P3.Comprensible'!D138)</f>
        <v>Pasa</v>
      </c>
      <c r="AD24" s="156" t="str">
        <f aca="false">IF(ISBLANK('P3.Comprensible'!D252),"",'P3.Comprensible'!D252)</f>
        <v>N/A</v>
      </c>
      <c r="AE24" s="156" t="str">
        <f aca="false">IF(ISBLANK('P3.Comprensible'!D290),"",'P3.Comprensible'!D290)</f>
        <v>Falla</v>
      </c>
      <c r="AF24" s="156" t="str">
        <f aca="false">IF(ISBLANK('P4.Robusto'!D24),"",'P4.Robusto'!D24)</f>
        <v>Falla</v>
      </c>
      <c r="AG24" s="156" t="str">
        <f aca="false">IF(ISBLANK('P4.Robusto'!D62),"",'P4.Robusto'!D62)</f>
        <v>Falla</v>
      </c>
      <c r="AH24" s="158"/>
      <c r="AI24" s="137"/>
      <c r="AJ24" s="137"/>
      <c r="AK24" s="137"/>
    </row>
    <row r="25" customFormat="false" ht="20" hidden="false" customHeight="false" outlineLevel="0" collapsed="false">
      <c r="A25" s="137"/>
      <c r="B25" s="154" t="str">
        <f aca="false">IF( ISBLANK('03.Muestra'!$C14),"",'03.Muestra'!$C14)</f>
        <v>Mapa Sanitario</v>
      </c>
      <c r="C25" s="155" t="str">
        <f aca="false">IF( ISBLANK('03.Muestra'!$E14),"",'03.Muestra'!$E14)</f>
        <v>https://www3.gobiernodecanarias.org/sanidad/scs/mapa.jsp?idDocument=f1272534-b1e0-11e0-8086-e35e241032d3&amp;idCarpeta=75cf3520-ab2b-11dd-970d-d73a0633ac17</v>
      </c>
      <c r="D25" s="156" t="str">
        <f aca="false">IF(ISBLANK('P1.Perceptible'!D25),"",'P1.Perceptible'!D25)</f>
        <v>Pasa</v>
      </c>
      <c r="E25" s="156" t="str">
        <f aca="false">IF(ISBLANK('P1.Perceptible'!D63),"",'P1.Perceptible'!D63)</f>
        <v>N/A</v>
      </c>
      <c r="F25" s="156" t="str">
        <f aca="false">IF(ISBLANK('P1.Perceptible'!D101),"",'P1.Perceptible'!D101)</f>
        <v>N/A</v>
      </c>
      <c r="G25" s="156" t="str">
        <f aca="false">IF(ISBLANK('P1.Perceptible'!D139),"",'P1.Perceptible'!D139)</f>
        <v>N/A</v>
      </c>
      <c r="H25" s="156" t="str">
        <f aca="false">IF(ISBLANK('P1.Perceptible'!D253),"",'P1.Perceptible'!D253)</f>
        <v>Pasa</v>
      </c>
      <c r="I25" s="156" t="str">
        <f aca="false">IF(ISBLANK('P1.Perceptible'!D291),"",'P1.Perceptible'!D291)</f>
        <v>Pasa</v>
      </c>
      <c r="J25" s="156" t="str">
        <f aca="false">IF(ISBLANK('P1.Perceptible'!D329),"",'P1.Perceptible'!D329)</f>
        <v>Pasa</v>
      </c>
      <c r="K25" s="156" t="str">
        <f aca="false">IF(ISBLANK('P1.Perceptible'!D443),"",'P1.Perceptible'!D443)</f>
        <v>Pasa</v>
      </c>
      <c r="L25" s="156" t="str">
        <f aca="false">IF(ISBLANK('P1.Perceptible'!D481),"",'P1.Perceptible'!D481)</f>
        <v>N/A</v>
      </c>
      <c r="M25" s="156" t="str">
        <f aca="false">IF(ISBLANK('P2.Operable'!D25),"",'P2.Operable'!D25)</f>
        <v>Falla</v>
      </c>
      <c r="N25" s="156" t="str">
        <f aca="false">IF(ISBLANK('P2.Operable'!D63),"",'P2.Operable'!D63)</f>
        <v>Pasa</v>
      </c>
      <c r="O25" s="156" t="str">
        <f aca="false">IF(ISBLANK('P2.Operable'!D101),"",'P2.Operable'!D101)</f>
        <v>Pasa</v>
      </c>
      <c r="P25" s="156" t="str">
        <f aca="false">IF(ISBLANK('P2.Operable'!D139),"",'P2.Operable'!D139)</f>
        <v>N/A</v>
      </c>
      <c r="Q25" s="156" t="str">
        <f aca="false">IF(ISBLANK('P2.Operable'!D177),"",'P2.Operable'!D177)</f>
        <v>N/A</v>
      </c>
      <c r="R25" s="156" t="str">
        <f aca="false">IF(ISBLANK('P2.Operable'!D215),"",'P2.Operable'!D215)</f>
        <v>Pasa</v>
      </c>
      <c r="S25" s="156" t="str">
        <f aca="false">IF(ISBLANK('P2.Operable'!D253),"",'P2.Operable'!D253)</f>
        <v>Pasa</v>
      </c>
      <c r="T25" s="156" t="str">
        <f aca="false">IF(ISBLANK('P2.Operable'!D291),"",'P2.Operable'!D291)</f>
        <v>Pasa</v>
      </c>
      <c r="U25" s="156" t="str">
        <f aca="false">IF(ISBLANK('P2.Operable'!D329),"",'P2.Operable'!D329)</f>
        <v>Pasa</v>
      </c>
      <c r="V25" s="156" t="str">
        <f aca="false">IF(ISBLANK('P2.Operable'!D367),"",'P2.Operable'!D367)</f>
        <v>Pasa</v>
      </c>
      <c r="W25" s="156" t="str">
        <f aca="false">IF(ISBLANK('P2.Operable'!D519),"",'P2.Operable'!D519)</f>
        <v>N/A</v>
      </c>
      <c r="X25" s="156" t="str">
        <f aca="false">IF(ISBLANK('P2.Operable'!D557),"",'P2.Operable'!D557)</f>
        <v>Pasa</v>
      </c>
      <c r="Y25" s="156" t="str">
        <f aca="false">IF(ISBLANK('P2.Operable'!D595),"",'P2.Operable'!D595)</f>
        <v>Pasa</v>
      </c>
      <c r="Z25" s="156" t="str">
        <f aca="false">IF(ISBLANK('P2.Operable'!D633),"",'P2.Operable'!D633)</f>
        <v>Pasa</v>
      </c>
      <c r="AA25" s="156" t="str">
        <f aca="false">IF(ISBLANK('P3.Comprensible'!D25),"",'P3.Comprensible'!D25)</f>
        <v>Pasa</v>
      </c>
      <c r="AB25" s="156" t="str">
        <f aca="false">IF(ISBLANK('P3.Comprensible'!D101),"",'P3.Comprensible'!D101)</f>
        <v>Pasa</v>
      </c>
      <c r="AC25" s="156" t="str">
        <f aca="false">IF(ISBLANK('P3.Comprensible'!D139),"",'P3.Comprensible'!D139)</f>
        <v>Pasa</v>
      </c>
      <c r="AD25" s="156" t="str">
        <f aca="false">IF(ISBLANK('P3.Comprensible'!D253),"",'P3.Comprensible'!D253)</f>
        <v>Pasa</v>
      </c>
      <c r="AE25" s="156" t="str">
        <f aca="false">IF(ISBLANK('P3.Comprensible'!D291),"",'P3.Comprensible'!D291)</f>
        <v>Pasa</v>
      </c>
      <c r="AF25" s="156" t="str">
        <f aca="false">IF(ISBLANK('P4.Robusto'!D25),"",'P4.Robusto'!D25)</f>
        <v>Falla</v>
      </c>
      <c r="AG25" s="156" t="str">
        <f aca="false">IF(ISBLANK('P4.Robusto'!D63),"",'P4.Robusto'!D63)</f>
        <v>N/A</v>
      </c>
      <c r="AH25" s="158"/>
      <c r="AI25" s="137"/>
      <c r="AJ25" s="137"/>
      <c r="AK25" s="137"/>
    </row>
    <row r="26" customFormat="false" ht="20" hidden="false" customHeight="false" outlineLevel="0" collapsed="false">
      <c r="A26" s="137"/>
      <c r="B26" s="154" t="str">
        <f aca="false">IF( ISBLANK('03.Muestra'!$C15),"",'03.Muestra'!$C15)</f>
        <v>gaptfformacion</v>
      </c>
      <c r="C26" s="155" t="str">
        <f aca="false">IF( ISBLANK('03.Muestra'!$E15),"",'03.Muestra'!$E15)</f>
        <v>https://www3.gobiernodecanarias.org/scs/gaptfformacion/</v>
      </c>
      <c r="D26" s="156" t="str">
        <f aca="false">IF(ISBLANK('P1.Perceptible'!D26),"",'P1.Perceptible'!D26)</f>
        <v>Falla</v>
      </c>
      <c r="E26" s="156" t="str">
        <f aca="false">IF(ISBLANK('P1.Perceptible'!D64),"",'P1.Perceptible'!D64)</f>
        <v>N/A</v>
      </c>
      <c r="F26" s="156" t="str">
        <f aca="false">IF(ISBLANK('P1.Perceptible'!D102),"",'P1.Perceptible'!D102)</f>
        <v>N/A</v>
      </c>
      <c r="G26" s="156" t="str">
        <f aca="false">IF(ISBLANK('P1.Perceptible'!D140),"",'P1.Perceptible'!D140)</f>
        <v>N/A</v>
      </c>
      <c r="H26" s="156" t="str">
        <f aca="false">IF(ISBLANK('P1.Perceptible'!D254),"",'P1.Perceptible'!D254)</f>
        <v>Falla</v>
      </c>
      <c r="I26" s="156" t="str">
        <f aca="false">IF(ISBLANK('P1.Perceptible'!D292),"",'P1.Perceptible'!D292)</f>
        <v>Falla</v>
      </c>
      <c r="J26" s="156" t="str">
        <f aca="false">IF(ISBLANK('P1.Perceptible'!D330),"",'P1.Perceptible'!D330)</f>
        <v>Falla</v>
      </c>
      <c r="K26" s="156" t="str">
        <f aca="false">IF(ISBLANK('P1.Perceptible'!D444),"",'P1.Perceptible'!D444)</f>
        <v>Pasa</v>
      </c>
      <c r="L26" s="156" t="str">
        <f aca="false">IF(ISBLANK('P1.Perceptible'!D482),"",'P1.Perceptible'!D482)</f>
        <v>N/A</v>
      </c>
      <c r="M26" s="156" t="str">
        <f aca="false">IF(ISBLANK('P2.Operable'!D26),"",'P2.Operable'!D26)</f>
        <v>Pasa</v>
      </c>
      <c r="N26" s="156" t="str">
        <f aca="false">IF(ISBLANK('P2.Operable'!D64),"",'P2.Operable'!D64)</f>
        <v>Pasa</v>
      </c>
      <c r="O26" s="156" t="str">
        <f aca="false">IF(ISBLANK('P2.Operable'!D102),"",'P2.Operable'!D102)</f>
        <v>N/A</v>
      </c>
      <c r="P26" s="156" t="str">
        <f aca="false">IF(ISBLANK('P2.Operable'!D140),"",'P2.Operable'!D140)</f>
        <v>N/A</v>
      </c>
      <c r="Q26" s="156" t="str">
        <f aca="false">IF(ISBLANK('P2.Operable'!D178),"",'P2.Operable'!D178)</f>
        <v>N/A</v>
      </c>
      <c r="R26" s="156" t="str">
        <f aca="false">IF(ISBLANK('P2.Operable'!D216),"",'P2.Operable'!D216)</f>
        <v>Pasa</v>
      </c>
      <c r="S26" s="156" t="str">
        <f aca="false">IF(ISBLANK('P2.Operable'!D254),"",'P2.Operable'!D254)</f>
        <v>Pasa</v>
      </c>
      <c r="T26" s="156" t="str">
        <f aca="false">IF(ISBLANK('P2.Operable'!D292),"",'P2.Operable'!D292)</f>
        <v>Pasa</v>
      </c>
      <c r="U26" s="156" t="str">
        <f aca="false">IF(ISBLANK('P2.Operable'!D330),"",'P2.Operable'!D330)</f>
        <v>N/A</v>
      </c>
      <c r="V26" s="156" t="str">
        <f aca="false">IF(ISBLANK('P2.Operable'!D368),"",'P2.Operable'!D368)</f>
        <v>Falla</v>
      </c>
      <c r="W26" s="156" t="str">
        <f aca="false">IF(ISBLANK('P2.Operable'!D520),"",'P2.Operable'!D520)</f>
        <v>N/A</v>
      </c>
      <c r="X26" s="156" t="str">
        <f aca="false">IF(ISBLANK('P2.Operable'!D558),"",'P2.Operable'!D558)</f>
        <v>Pasa</v>
      </c>
      <c r="Y26" s="156" t="str">
        <f aca="false">IF(ISBLANK('P2.Operable'!D596),"",'P2.Operable'!D596)</f>
        <v>Falla</v>
      </c>
      <c r="Z26" s="156" t="str">
        <f aca="false">IF(ISBLANK('P2.Operable'!D634),"",'P2.Operable'!D634)</f>
        <v>N/A</v>
      </c>
      <c r="AA26" s="156" t="str">
        <f aca="false">IF(ISBLANK('P3.Comprensible'!D26),"",'P3.Comprensible'!D26)</f>
        <v>Pasa</v>
      </c>
      <c r="AB26" s="156" t="str">
        <f aca="false">IF(ISBLANK('P3.Comprensible'!D102),"",'P3.Comprensible'!D102)</f>
        <v>Pasa</v>
      </c>
      <c r="AC26" s="156" t="str">
        <f aca="false">IF(ISBLANK('P3.Comprensible'!D140),"",'P3.Comprensible'!D140)</f>
        <v>Falla</v>
      </c>
      <c r="AD26" s="156" t="str">
        <f aca="false">IF(ISBLANK('P3.Comprensible'!D254),"",'P3.Comprensible'!D254)</f>
        <v>Pasa</v>
      </c>
      <c r="AE26" s="156" t="str">
        <f aca="false">IF(ISBLANK('P3.Comprensible'!D292),"",'P3.Comprensible'!D292)</f>
        <v>Falla</v>
      </c>
      <c r="AF26" s="156" t="str">
        <f aca="false">IF(ISBLANK('P4.Robusto'!D26),"",'P4.Robusto'!D26)</f>
        <v>Falla</v>
      </c>
      <c r="AG26" s="156" t="str">
        <f aca="false">IF(ISBLANK('P4.Robusto'!D64),"",'P4.Robusto'!D64)</f>
        <v>N/A</v>
      </c>
      <c r="AH26" s="158"/>
      <c r="AI26" s="137"/>
      <c r="AJ26" s="137"/>
      <c r="AK26" s="137"/>
    </row>
    <row r="27" customFormat="false" ht="20" hidden="false" customHeight="false" outlineLevel="0" collapsed="false">
      <c r="A27" s="137"/>
      <c r="B27" s="154" t="str">
        <f aca="false">IF( ISBLANK('03.Muestra'!$C16),"",'03.Muestra'!$C16)</f>
        <v>Tarjeta Sanitaria</v>
      </c>
      <c r="C27" s="155" t="str">
        <f aca="false">IF( ISBLANK('03.Muestra'!$E16),"",'03.Muestra'!$E16)</f>
        <v>https://www3.gobiernodecanarias.org/sanidad/scs/contenidoGenerico.jsp?idDocument=9090ca1f-a9bb-11de-ae50-15aa3b9230b7&amp;idCarpeta=ae273cd1-b385-11e9-82f7-8d5cff9227e6</v>
      </c>
      <c r="D27" s="156" t="str">
        <f aca="false">IF(ISBLANK('P1.Perceptible'!D27),"",'P1.Perceptible'!D27)</f>
        <v>Pasa</v>
      </c>
      <c r="E27" s="156" t="str">
        <f aca="false">IF(ISBLANK('P1.Perceptible'!D65),"",'P1.Perceptible'!D65)</f>
        <v>N/A</v>
      </c>
      <c r="F27" s="156" t="str">
        <f aca="false">IF(ISBLANK('P1.Perceptible'!D103),"",'P1.Perceptible'!D103)</f>
        <v>N/A</v>
      </c>
      <c r="G27" s="156" t="str">
        <f aca="false">IF(ISBLANK('P1.Perceptible'!D141),"",'P1.Perceptible'!D141)</f>
        <v>N/A</v>
      </c>
      <c r="H27" s="156" t="str">
        <f aca="false">IF(ISBLANK('P1.Perceptible'!D255),"",'P1.Perceptible'!D255)</f>
        <v>Falla</v>
      </c>
      <c r="I27" s="156" t="str">
        <f aca="false">IF(ISBLANK('P1.Perceptible'!D293),"",'P1.Perceptible'!D293)</f>
        <v>N/A</v>
      </c>
      <c r="J27" s="156" t="str">
        <f aca="false">IF(ISBLANK('P1.Perceptible'!D331),"",'P1.Perceptible'!D331)</f>
        <v>Pasa</v>
      </c>
      <c r="K27" s="156" t="str">
        <f aca="false">IF(ISBLANK('P1.Perceptible'!D445),"",'P1.Perceptible'!D445)</f>
        <v>Pasa</v>
      </c>
      <c r="L27" s="156" t="str">
        <f aca="false">IF(ISBLANK('P1.Perceptible'!D483),"",'P1.Perceptible'!D483)</f>
        <v>N/A</v>
      </c>
      <c r="M27" s="156" t="str">
        <f aca="false">IF(ISBLANK('P2.Operable'!D27),"",'P2.Operable'!D27)</f>
        <v>Pasa</v>
      </c>
      <c r="N27" s="156" t="str">
        <f aca="false">IF(ISBLANK('P2.Operable'!D65),"",'P2.Operable'!D65)</f>
        <v>Pasa</v>
      </c>
      <c r="O27" s="156" t="str">
        <f aca="false">IF(ISBLANK('P2.Operable'!D103),"",'P2.Operable'!D103)</f>
        <v>Pasa</v>
      </c>
      <c r="P27" s="156" t="str">
        <f aca="false">IF(ISBLANK('P2.Operable'!D141),"",'P2.Operable'!D141)</f>
        <v>N/A</v>
      </c>
      <c r="Q27" s="156" t="str">
        <f aca="false">IF(ISBLANK('P2.Operable'!D179),"",'P2.Operable'!D179)</f>
        <v>N/A</v>
      </c>
      <c r="R27" s="156" t="str">
        <f aca="false">IF(ISBLANK('P2.Operable'!D217),"",'P2.Operable'!D217)</f>
        <v>Pasa</v>
      </c>
      <c r="S27" s="156" t="str">
        <f aca="false">IF(ISBLANK('P2.Operable'!D255),"",'P2.Operable'!D255)</f>
        <v>Falla</v>
      </c>
      <c r="T27" s="156" t="str">
        <f aca="false">IF(ISBLANK('P2.Operable'!D293),"",'P2.Operable'!D293)</f>
        <v>Pasa</v>
      </c>
      <c r="U27" s="156" t="str">
        <f aca="false">IF(ISBLANK('P2.Operable'!D331),"",'P2.Operable'!D331)</f>
        <v>N/A</v>
      </c>
      <c r="V27" s="156" t="str">
        <f aca="false">IF(ISBLANK('P2.Operable'!D369),"",'P2.Operable'!D369)</f>
        <v>Falla</v>
      </c>
      <c r="W27" s="156" t="str">
        <f aca="false">IF(ISBLANK('P2.Operable'!D521),"",'P2.Operable'!D521)</f>
        <v>N/A</v>
      </c>
      <c r="X27" s="156" t="str">
        <f aca="false">IF(ISBLANK('P2.Operable'!D559),"",'P2.Operable'!D559)</f>
        <v>Pasa</v>
      </c>
      <c r="Y27" s="156" t="str">
        <f aca="false">IF(ISBLANK('P2.Operable'!D597),"",'P2.Operable'!D597)</f>
        <v>N/A</v>
      </c>
      <c r="Z27" s="156" t="str">
        <f aca="false">IF(ISBLANK('P2.Operable'!D635),"",'P2.Operable'!D635)</f>
        <v>N/A</v>
      </c>
      <c r="AA27" s="156" t="str">
        <f aca="false">IF(ISBLANK('P3.Comprensible'!D27),"",'P3.Comprensible'!D27)</f>
        <v>Pasa</v>
      </c>
      <c r="AB27" s="156" t="str">
        <f aca="false">IF(ISBLANK('P3.Comprensible'!D103),"",'P3.Comprensible'!D103)</f>
        <v>Pasa</v>
      </c>
      <c r="AC27" s="156" t="str">
        <f aca="false">IF(ISBLANK('P3.Comprensible'!D141),"",'P3.Comprensible'!D141)</f>
        <v>Pasa</v>
      </c>
      <c r="AD27" s="156" t="str">
        <f aca="false">IF(ISBLANK('P3.Comprensible'!D255),"",'P3.Comprensible'!D255)</f>
        <v>Pasa</v>
      </c>
      <c r="AE27" s="156" t="str">
        <f aca="false">IF(ISBLANK('P3.Comprensible'!D293),"",'P3.Comprensible'!D293)</f>
        <v>Pasa</v>
      </c>
      <c r="AF27" s="156" t="str">
        <f aca="false">IF(ISBLANK('P4.Robusto'!D27),"",'P4.Robusto'!D27)</f>
        <v>Falla</v>
      </c>
      <c r="AG27" s="156" t="str">
        <f aca="false">IF(ISBLANK('P4.Robusto'!D65),"",'P4.Robusto'!D65)</f>
        <v>Pasa</v>
      </c>
      <c r="AH27" s="158"/>
      <c r="AI27" s="137"/>
      <c r="AJ27" s="137"/>
      <c r="AK27" s="137"/>
    </row>
    <row r="28" customFormat="false" ht="20" hidden="false" customHeight="false" outlineLevel="0" collapsed="false">
      <c r="A28" s="137"/>
      <c r="B28" s="154" t="str">
        <f aca="false">IF( ISBLANK('03.Muestra'!$C17),"",'03.Muestra'!$C17)</f>
        <v>Mapa Playas</v>
      </c>
      <c r="C28" s="155" t="str">
        <f aca="false">IF( ISBLANK('03.Muestra'!$E17),"",'03.Muestra'!$E17)</f>
        <v>https://www3.gobiernodecanarias.org/sanidad/scs/mapa.jsp?idDocument=0200b78a-a2fa-11e0-9610-f1717f4d08a3&amp;idCarpeta=75cf3520-ab2b-11dd-970d-d73a0633ac17</v>
      </c>
      <c r="D28" s="156" t="str">
        <f aca="false">IF(ISBLANK('P1.Perceptible'!D28),"",'P1.Perceptible'!D28)</f>
        <v>Falla</v>
      </c>
      <c r="E28" s="156" t="str">
        <f aca="false">IF(ISBLANK('P1.Perceptible'!D66),"",'P1.Perceptible'!D66)</f>
        <v>N/A</v>
      </c>
      <c r="F28" s="156" t="str">
        <f aca="false">IF(ISBLANK('P1.Perceptible'!D104),"",'P1.Perceptible'!D104)</f>
        <v>N/A</v>
      </c>
      <c r="G28" s="156" t="str">
        <f aca="false">IF(ISBLANK('P1.Perceptible'!D142),"",'P1.Perceptible'!D142)</f>
        <v>N/A</v>
      </c>
      <c r="H28" s="156" t="str">
        <f aca="false">IF(ISBLANK('P1.Perceptible'!D256),"",'P1.Perceptible'!D256)</f>
        <v>Pasa</v>
      </c>
      <c r="I28" s="156" t="str">
        <f aca="false">IF(ISBLANK('P1.Perceptible'!D294),"",'P1.Perceptible'!D294)</f>
        <v>N/A</v>
      </c>
      <c r="J28" s="156" t="str">
        <f aca="false">IF(ISBLANK('P1.Perceptible'!D332),"",'P1.Perceptible'!D332)</f>
        <v>Pasa</v>
      </c>
      <c r="K28" s="156" t="str">
        <f aca="false">IF(ISBLANK('P1.Perceptible'!D446),"",'P1.Perceptible'!D446)</f>
        <v>Pasa</v>
      </c>
      <c r="L28" s="156" t="str">
        <f aca="false">IF(ISBLANK('P1.Perceptible'!D484),"",'P1.Perceptible'!D484)</f>
        <v>N/A</v>
      </c>
      <c r="M28" s="156" t="str">
        <f aca="false">IF(ISBLANK('P2.Operable'!D28),"",'P2.Operable'!D28)</f>
        <v>Falla</v>
      </c>
      <c r="N28" s="156" t="str">
        <f aca="false">IF(ISBLANK('P2.Operable'!D66),"",'P2.Operable'!D66)</f>
        <v>Pasa</v>
      </c>
      <c r="O28" s="156" t="str">
        <f aca="false">IF(ISBLANK('P2.Operable'!D104),"",'P2.Operable'!D104)</f>
        <v>Pasa</v>
      </c>
      <c r="P28" s="156" t="str">
        <f aca="false">IF(ISBLANK('P2.Operable'!D142),"",'P2.Operable'!D142)</f>
        <v>N/A</v>
      </c>
      <c r="Q28" s="156" t="str">
        <f aca="false">IF(ISBLANK('P2.Operable'!D180),"",'P2.Operable'!D180)</f>
        <v>N/A</v>
      </c>
      <c r="R28" s="156" t="str">
        <f aca="false">IF(ISBLANK('P2.Operable'!D218),"",'P2.Operable'!D218)</f>
        <v>Pasa</v>
      </c>
      <c r="S28" s="156" t="str">
        <f aca="false">IF(ISBLANK('P2.Operable'!D256),"",'P2.Operable'!D256)</f>
        <v>Pasa</v>
      </c>
      <c r="T28" s="156" t="str">
        <f aca="false">IF(ISBLANK('P2.Operable'!D294),"",'P2.Operable'!D294)</f>
        <v>Pasa</v>
      </c>
      <c r="U28" s="156" t="str">
        <f aca="false">IF(ISBLANK('P2.Operable'!D332),"",'P2.Operable'!D332)</f>
        <v>Pasa</v>
      </c>
      <c r="V28" s="156" t="str">
        <f aca="false">IF(ISBLANK('P2.Operable'!D370),"",'P2.Operable'!D370)</f>
        <v>Pasa</v>
      </c>
      <c r="W28" s="156" t="str">
        <f aca="false">IF(ISBLANK('P2.Operable'!D522),"",'P2.Operable'!D522)</f>
        <v>N/A</v>
      </c>
      <c r="X28" s="156" t="str">
        <f aca="false">IF(ISBLANK('P2.Operable'!D560),"",'P2.Operable'!D560)</f>
        <v>Pasa</v>
      </c>
      <c r="Y28" s="156" t="str">
        <f aca="false">IF(ISBLANK('P2.Operable'!D598),"",'P2.Operable'!D598)</f>
        <v>Pasa</v>
      </c>
      <c r="Z28" s="156" t="str">
        <f aca="false">IF(ISBLANK('P2.Operable'!D636),"",'P2.Operable'!D636)</f>
        <v>Pasa</v>
      </c>
      <c r="AA28" s="156" t="str">
        <f aca="false">IF(ISBLANK('P3.Comprensible'!D28),"",'P3.Comprensible'!D28)</f>
        <v>Pasa</v>
      </c>
      <c r="AB28" s="156" t="str">
        <f aca="false">IF(ISBLANK('P3.Comprensible'!D104),"",'P3.Comprensible'!D104)</f>
        <v>Pasa</v>
      </c>
      <c r="AC28" s="156" t="str">
        <f aca="false">IF(ISBLANK('P3.Comprensible'!D142),"",'P3.Comprensible'!D142)</f>
        <v>Pasa</v>
      </c>
      <c r="AD28" s="156" t="str">
        <f aca="false">IF(ISBLANK('P3.Comprensible'!D256),"",'P3.Comprensible'!D256)</f>
        <v>Pasa</v>
      </c>
      <c r="AE28" s="156" t="str">
        <f aca="false">IF(ISBLANK('P3.Comprensible'!D294),"",'P3.Comprensible'!D294)</f>
        <v>Pasa</v>
      </c>
      <c r="AF28" s="156" t="str">
        <f aca="false">IF(ISBLANK('P4.Robusto'!D28),"",'P4.Robusto'!D28)</f>
        <v>Falla</v>
      </c>
      <c r="AG28" s="156" t="str">
        <f aca="false">IF(ISBLANK('P4.Robusto'!D66),"",'P4.Robusto'!D66)</f>
        <v>N/A</v>
      </c>
      <c r="AH28" s="158"/>
      <c r="AI28" s="137"/>
      <c r="AJ28" s="137"/>
      <c r="AK28" s="137"/>
    </row>
    <row r="29" customFormat="false" ht="20" hidden="false" customHeight="false" outlineLevel="0" collapsed="false">
      <c r="A29" s="137"/>
      <c r="B29" s="154" t="str">
        <f aca="false">IF( ISBLANK('03.Muestra'!$C18),"",'03.Muestra'!$C18)</f>
        <v/>
      </c>
      <c r="C29" s="155" t="str">
        <f aca="false">IF( ISBLANK('03.Muestra'!$E18),"",'03.Muestra'!$E18)</f>
        <v/>
      </c>
      <c r="D29" s="156" t="str">
        <f aca="false">IF(ISBLANK('P1.Perceptible'!D29),"",'P1.Perceptible'!D29)</f>
        <v/>
      </c>
      <c r="E29" s="156" t="str">
        <f aca="false">IF(ISBLANK('P1.Perceptible'!D67),"",'P1.Perceptible'!D67)</f>
        <v/>
      </c>
      <c r="F29" s="156" t="str">
        <f aca="false">IF(ISBLANK('P1.Perceptible'!D105),"",'P1.Perceptible'!D105)</f>
        <v/>
      </c>
      <c r="G29" s="156" t="str">
        <f aca="false">IF(ISBLANK('P1.Perceptible'!D143),"",'P1.Perceptible'!D143)</f>
        <v/>
      </c>
      <c r="H29" s="156" t="str">
        <f aca="false">IF(ISBLANK('P1.Perceptible'!D257),"",'P1.Perceptible'!D257)</f>
        <v/>
      </c>
      <c r="I29" s="156" t="str">
        <f aca="false">IF(ISBLANK('P1.Perceptible'!D295),"",'P1.Perceptible'!D295)</f>
        <v/>
      </c>
      <c r="J29" s="156" t="str">
        <f aca="false">IF(ISBLANK('P1.Perceptible'!D333),"",'P1.Perceptible'!D333)</f>
        <v/>
      </c>
      <c r="K29" s="156" t="str">
        <f aca="false">IF(ISBLANK('P1.Perceptible'!D447),"",'P1.Perceptible'!D447)</f>
        <v/>
      </c>
      <c r="L29" s="156" t="str">
        <f aca="false">IF(ISBLANK('P1.Perceptible'!D485),"",'P1.Perceptible'!D485)</f>
        <v/>
      </c>
      <c r="M29" s="156" t="str">
        <f aca="false">IF(ISBLANK('P2.Operable'!D29),"",'P2.Operable'!D29)</f>
        <v/>
      </c>
      <c r="N29" s="156" t="str">
        <f aca="false">IF(ISBLANK('P2.Operable'!D67),"",'P2.Operable'!D67)</f>
        <v/>
      </c>
      <c r="O29" s="156" t="str">
        <f aca="false">IF(ISBLANK('P2.Operable'!D105),"",'P2.Operable'!D105)</f>
        <v/>
      </c>
      <c r="P29" s="156" t="str">
        <f aca="false">IF(ISBLANK('P2.Operable'!D143),"",'P2.Operable'!D143)</f>
        <v/>
      </c>
      <c r="Q29" s="156" t="str">
        <f aca="false">IF(ISBLANK('P2.Operable'!D181),"",'P2.Operable'!D181)</f>
        <v/>
      </c>
      <c r="R29" s="156" t="str">
        <f aca="false">IF(ISBLANK('P2.Operable'!D219),"",'P2.Operable'!D219)</f>
        <v/>
      </c>
      <c r="S29" s="156" t="str">
        <f aca="false">IF(ISBLANK('P2.Operable'!D257),"",'P2.Operable'!D257)</f>
        <v/>
      </c>
      <c r="T29" s="156" t="str">
        <f aca="false">IF(ISBLANK('P2.Operable'!D295),"",'P2.Operable'!D295)</f>
        <v/>
      </c>
      <c r="U29" s="156" t="str">
        <f aca="false">IF(ISBLANK('P2.Operable'!D333),"",'P2.Operable'!D333)</f>
        <v/>
      </c>
      <c r="V29" s="156" t="str">
        <f aca="false">IF(ISBLANK('P2.Operable'!D371),"",'P2.Operable'!D371)</f>
        <v/>
      </c>
      <c r="W29" s="156" t="str">
        <f aca="false">IF(ISBLANK('P2.Operable'!D523),"",'P2.Operable'!D523)</f>
        <v/>
      </c>
      <c r="X29" s="156" t="str">
        <f aca="false">IF(ISBLANK('P2.Operable'!D561),"",'P2.Operable'!D561)</f>
        <v/>
      </c>
      <c r="Y29" s="156" t="str">
        <f aca="false">IF(ISBLANK('P2.Operable'!D599),"",'P2.Operable'!D599)</f>
        <v/>
      </c>
      <c r="Z29" s="156" t="str">
        <f aca="false">IF(ISBLANK('P2.Operable'!D637),"",'P2.Operable'!D637)</f>
        <v/>
      </c>
      <c r="AA29" s="156" t="str">
        <f aca="false">IF(ISBLANK('P3.Comprensible'!D29),"",'P3.Comprensible'!D29)</f>
        <v/>
      </c>
      <c r="AB29" s="156" t="str">
        <f aca="false">IF(ISBLANK('P3.Comprensible'!D105),"",'P3.Comprensible'!D105)</f>
        <v/>
      </c>
      <c r="AC29" s="156" t="str">
        <f aca="false">IF(ISBLANK('P3.Comprensible'!D143),"",'P3.Comprensible'!D143)</f>
        <v/>
      </c>
      <c r="AD29" s="156" t="str">
        <f aca="false">IF(ISBLANK('P3.Comprensible'!D257),"",'P3.Comprensible'!D257)</f>
        <v/>
      </c>
      <c r="AE29" s="156" t="str">
        <f aca="false">IF(ISBLANK('P3.Comprensible'!D295),"",'P3.Comprensible'!D295)</f>
        <v/>
      </c>
      <c r="AF29" s="156" t="str">
        <f aca="false">IF(ISBLANK('P4.Robusto'!D29),"",'P4.Robusto'!D29)</f>
        <v/>
      </c>
      <c r="AG29" s="156" t="str">
        <f aca="false">IF(ISBLANK('P4.Robusto'!D67),"",'P4.Robusto'!D67)</f>
        <v/>
      </c>
      <c r="AH29" s="158"/>
      <c r="AI29" s="159"/>
      <c r="AJ29" s="137"/>
      <c r="AK29" s="137"/>
    </row>
    <row r="30" customFormat="false" ht="20" hidden="false" customHeight="false" outlineLevel="0" collapsed="false">
      <c r="A30" s="137"/>
      <c r="B30" s="154" t="str">
        <f aca="false">IF( ISBLANK('03.Muestra'!$C19),"",'03.Muestra'!$C19)</f>
        <v/>
      </c>
      <c r="C30" s="155" t="str">
        <f aca="false">IF( ISBLANK('03.Muestra'!$E19),"",'03.Muestra'!$E19)</f>
        <v/>
      </c>
      <c r="D30" s="156" t="str">
        <f aca="false">IF(ISBLANK('P1.Perceptible'!D30),"",'P1.Perceptible'!D30)</f>
        <v/>
      </c>
      <c r="E30" s="156" t="str">
        <f aca="false">IF(ISBLANK('P1.Perceptible'!D68),"",'P1.Perceptible'!D68)</f>
        <v/>
      </c>
      <c r="F30" s="156" t="str">
        <f aca="false">IF(ISBLANK('P1.Perceptible'!D106),"",'P1.Perceptible'!D106)</f>
        <v/>
      </c>
      <c r="G30" s="156" t="str">
        <f aca="false">IF(ISBLANK('P1.Perceptible'!D144),"",'P1.Perceptible'!D144)</f>
        <v/>
      </c>
      <c r="H30" s="156" t="str">
        <f aca="false">IF(ISBLANK('P1.Perceptible'!D258),"",'P1.Perceptible'!D258)</f>
        <v/>
      </c>
      <c r="I30" s="156" t="str">
        <f aca="false">IF(ISBLANK('P1.Perceptible'!D296),"",'P1.Perceptible'!D296)</f>
        <v/>
      </c>
      <c r="J30" s="156" t="str">
        <f aca="false">IF(ISBLANK('P1.Perceptible'!D334),"",'P1.Perceptible'!D334)</f>
        <v/>
      </c>
      <c r="K30" s="156" t="str">
        <f aca="false">IF(ISBLANK('P1.Perceptible'!D448),"",'P1.Perceptible'!D448)</f>
        <v/>
      </c>
      <c r="L30" s="156" t="str">
        <f aca="false">IF(ISBLANK('P1.Perceptible'!D486),"",'P1.Perceptible'!D486)</f>
        <v/>
      </c>
      <c r="M30" s="156" t="str">
        <f aca="false">IF(ISBLANK('P2.Operable'!D30),"",'P2.Operable'!D30)</f>
        <v/>
      </c>
      <c r="N30" s="156" t="str">
        <f aca="false">IF(ISBLANK('P2.Operable'!D68),"",'P2.Operable'!D68)</f>
        <v/>
      </c>
      <c r="O30" s="156" t="str">
        <f aca="false">IF(ISBLANK('P2.Operable'!D106),"",'P2.Operable'!D106)</f>
        <v/>
      </c>
      <c r="P30" s="156" t="str">
        <f aca="false">IF(ISBLANK('P2.Operable'!D144),"",'P2.Operable'!D144)</f>
        <v/>
      </c>
      <c r="Q30" s="156" t="str">
        <f aca="false">IF(ISBLANK('P2.Operable'!D182),"",'P2.Operable'!D182)</f>
        <v/>
      </c>
      <c r="R30" s="156" t="str">
        <f aca="false">IF(ISBLANK('P2.Operable'!D220),"",'P2.Operable'!D220)</f>
        <v/>
      </c>
      <c r="S30" s="156" t="str">
        <f aca="false">IF(ISBLANK('P2.Operable'!D258),"",'P2.Operable'!D258)</f>
        <v/>
      </c>
      <c r="T30" s="156" t="str">
        <f aca="false">IF(ISBLANK('P2.Operable'!D296),"",'P2.Operable'!D296)</f>
        <v/>
      </c>
      <c r="U30" s="156" t="str">
        <f aca="false">IF(ISBLANK('P2.Operable'!D334),"",'P2.Operable'!D334)</f>
        <v/>
      </c>
      <c r="V30" s="156" t="str">
        <f aca="false">IF(ISBLANK('P2.Operable'!D372),"",'P2.Operable'!D372)</f>
        <v/>
      </c>
      <c r="W30" s="156" t="str">
        <f aca="false">IF(ISBLANK('P2.Operable'!D524),"",'P2.Operable'!D524)</f>
        <v/>
      </c>
      <c r="X30" s="156" t="str">
        <f aca="false">IF(ISBLANK('P2.Operable'!D562),"",'P2.Operable'!D562)</f>
        <v/>
      </c>
      <c r="Y30" s="156" t="str">
        <f aca="false">IF(ISBLANK('P2.Operable'!D600),"",'P2.Operable'!D600)</f>
        <v/>
      </c>
      <c r="Z30" s="156" t="str">
        <f aca="false">IF(ISBLANK('P2.Operable'!D638),"",'P2.Operable'!D638)</f>
        <v/>
      </c>
      <c r="AA30" s="156" t="str">
        <f aca="false">IF(ISBLANK('P3.Comprensible'!D30),"",'P3.Comprensible'!D30)</f>
        <v/>
      </c>
      <c r="AB30" s="156" t="str">
        <f aca="false">IF(ISBLANK('P3.Comprensible'!D106),"",'P3.Comprensible'!D106)</f>
        <v/>
      </c>
      <c r="AC30" s="156" t="str">
        <f aca="false">IF(ISBLANK('P3.Comprensible'!D144),"",'P3.Comprensible'!D144)</f>
        <v/>
      </c>
      <c r="AD30" s="156" t="str">
        <f aca="false">IF(ISBLANK('P3.Comprensible'!D258),"",'P3.Comprensible'!D258)</f>
        <v/>
      </c>
      <c r="AE30" s="156" t="str">
        <f aca="false">IF(ISBLANK('P3.Comprensible'!D296),"",'P3.Comprensible'!D296)</f>
        <v/>
      </c>
      <c r="AF30" s="156" t="str">
        <f aca="false">IF(ISBLANK('P4.Robusto'!D30),"",'P4.Robusto'!D30)</f>
        <v/>
      </c>
      <c r="AG30" s="156" t="str">
        <f aca="false">IF(ISBLANK('P4.Robusto'!D68),"",'P4.Robusto'!D68)</f>
        <v/>
      </c>
      <c r="AH30" s="158"/>
      <c r="AI30" s="137"/>
      <c r="AJ30" s="137"/>
      <c r="AK30" s="137"/>
    </row>
    <row r="31" customFormat="false" ht="20" hidden="false" customHeight="false" outlineLevel="0" collapsed="false">
      <c r="A31" s="137"/>
      <c r="B31" s="154" t="str">
        <f aca="false">IF( ISBLANK('03.Muestra'!$C20),"",'03.Muestra'!$C20)</f>
        <v/>
      </c>
      <c r="C31" s="155" t="str">
        <f aca="false">IF( ISBLANK('03.Muestra'!$E20),"",'03.Muestra'!$E20)</f>
        <v/>
      </c>
      <c r="D31" s="156" t="str">
        <f aca="false">IF(ISBLANK('P1.Perceptible'!D31),"",'P1.Perceptible'!D31)</f>
        <v/>
      </c>
      <c r="E31" s="156" t="str">
        <f aca="false">IF(ISBLANK('P1.Perceptible'!D69),"",'P1.Perceptible'!D69)</f>
        <v/>
      </c>
      <c r="F31" s="156" t="str">
        <f aca="false">IF(ISBLANK('P1.Perceptible'!D107),"",'P1.Perceptible'!D107)</f>
        <v/>
      </c>
      <c r="G31" s="156" t="str">
        <f aca="false">IF(ISBLANK('P1.Perceptible'!D145),"",'P1.Perceptible'!D145)</f>
        <v/>
      </c>
      <c r="H31" s="156" t="str">
        <f aca="false">IF(ISBLANK('P1.Perceptible'!D259),"",'P1.Perceptible'!D259)</f>
        <v/>
      </c>
      <c r="I31" s="156" t="str">
        <f aca="false">IF(ISBLANK('P1.Perceptible'!D297),"",'P1.Perceptible'!D297)</f>
        <v/>
      </c>
      <c r="J31" s="156" t="str">
        <f aca="false">IF(ISBLANK('P1.Perceptible'!D335),"",'P1.Perceptible'!D335)</f>
        <v/>
      </c>
      <c r="K31" s="156" t="str">
        <f aca="false">IF(ISBLANK('P1.Perceptible'!D449),"",'P1.Perceptible'!D449)</f>
        <v/>
      </c>
      <c r="L31" s="156" t="str">
        <f aca="false">IF(ISBLANK('P1.Perceptible'!D487),"",'P1.Perceptible'!D487)</f>
        <v/>
      </c>
      <c r="M31" s="156" t="str">
        <f aca="false">IF(ISBLANK('P2.Operable'!D31),"",'P2.Operable'!D31)</f>
        <v/>
      </c>
      <c r="N31" s="156" t="str">
        <f aca="false">IF(ISBLANK('P2.Operable'!D69),"",'P2.Operable'!D69)</f>
        <v/>
      </c>
      <c r="O31" s="156" t="str">
        <f aca="false">IF(ISBLANK('P2.Operable'!D107),"",'P2.Operable'!D107)</f>
        <v/>
      </c>
      <c r="P31" s="156" t="str">
        <f aca="false">IF(ISBLANK('P2.Operable'!D145),"",'P2.Operable'!D145)</f>
        <v/>
      </c>
      <c r="Q31" s="156" t="str">
        <f aca="false">IF(ISBLANK('P2.Operable'!D183),"",'P2.Operable'!D183)</f>
        <v/>
      </c>
      <c r="R31" s="156" t="str">
        <f aca="false">IF(ISBLANK('P2.Operable'!D221),"",'P2.Operable'!D221)</f>
        <v/>
      </c>
      <c r="S31" s="156" t="str">
        <f aca="false">IF(ISBLANK('P2.Operable'!D259),"",'P2.Operable'!D259)</f>
        <v/>
      </c>
      <c r="T31" s="156" t="str">
        <f aca="false">IF(ISBLANK('P2.Operable'!D297),"",'P2.Operable'!D297)</f>
        <v/>
      </c>
      <c r="U31" s="156" t="str">
        <f aca="false">IF(ISBLANK('P2.Operable'!D335),"",'P2.Operable'!D335)</f>
        <v/>
      </c>
      <c r="V31" s="156" t="str">
        <f aca="false">IF(ISBLANK('P2.Operable'!D373),"",'P2.Operable'!D373)</f>
        <v/>
      </c>
      <c r="W31" s="156" t="str">
        <f aca="false">IF(ISBLANK('P2.Operable'!D525),"",'P2.Operable'!D525)</f>
        <v/>
      </c>
      <c r="X31" s="156" t="str">
        <f aca="false">IF(ISBLANK('P2.Operable'!D563),"",'P2.Operable'!D563)</f>
        <v/>
      </c>
      <c r="Y31" s="156" t="str">
        <f aca="false">IF(ISBLANK('P2.Operable'!D601),"",'P2.Operable'!D601)</f>
        <v/>
      </c>
      <c r="Z31" s="156" t="str">
        <f aca="false">IF(ISBLANK('P2.Operable'!D639),"",'P2.Operable'!D639)</f>
        <v/>
      </c>
      <c r="AA31" s="156" t="str">
        <f aca="false">IF(ISBLANK('P3.Comprensible'!D31),"",'P3.Comprensible'!D31)</f>
        <v/>
      </c>
      <c r="AB31" s="156" t="str">
        <f aca="false">IF(ISBLANK('P3.Comprensible'!D107),"",'P3.Comprensible'!D107)</f>
        <v/>
      </c>
      <c r="AC31" s="156" t="str">
        <f aca="false">IF(ISBLANK('P3.Comprensible'!D145),"",'P3.Comprensible'!D145)</f>
        <v/>
      </c>
      <c r="AD31" s="156" t="str">
        <f aca="false">IF(ISBLANK('P3.Comprensible'!D259),"",'P3.Comprensible'!D259)</f>
        <v/>
      </c>
      <c r="AE31" s="156" t="str">
        <f aca="false">IF(ISBLANK('P3.Comprensible'!D297),"",'P3.Comprensible'!D297)</f>
        <v/>
      </c>
      <c r="AF31" s="156" t="str">
        <f aca="false">IF(ISBLANK('P4.Robusto'!D31),"",'P4.Robusto'!D31)</f>
        <v/>
      </c>
      <c r="AG31" s="156" t="str">
        <f aca="false">IF(ISBLANK('P4.Robusto'!D69),"",'P4.Robusto'!D69)</f>
        <v/>
      </c>
      <c r="AH31" s="158"/>
      <c r="AI31" s="137"/>
      <c r="AJ31" s="137"/>
      <c r="AK31" s="137"/>
    </row>
    <row r="32" customFormat="false" ht="20" hidden="false" customHeight="false" outlineLevel="0" collapsed="false">
      <c r="A32" s="137"/>
      <c r="B32" s="154" t="str">
        <f aca="false">IF( ISBLANK('03.Muestra'!$C21),"",'03.Muestra'!$C21)</f>
        <v/>
      </c>
      <c r="C32" s="155" t="str">
        <f aca="false">IF( ISBLANK('03.Muestra'!$E21),"",'03.Muestra'!$E21)</f>
        <v/>
      </c>
      <c r="D32" s="156" t="str">
        <f aca="false">IF(ISBLANK('P1.Perceptible'!D32),"",'P1.Perceptible'!D32)</f>
        <v/>
      </c>
      <c r="E32" s="156" t="str">
        <f aca="false">IF(ISBLANK('P1.Perceptible'!D70),"",'P1.Perceptible'!D70)</f>
        <v/>
      </c>
      <c r="F32" s="156" t="str">
        <f aca="false">IF(ISBLANK('P1.Perceptible'!D108),"",'P1.Perceptible'!D108)</f>
        <v/>
      </c>
      <c r="G32" s="156" t="str">
        <f aca="false">IF(ISBLANK('P1.Perceptible'!D146),"",'P1.Perceptible'!D146)</f>
        <v/>
      </c>
      <c r="H32" s="156" t="str">
        <f aca="false">IF(ISBLANK('P1.Perceptible'!D260),"",'P1.Perceptible'!D260)</f>
        <v/>
      </c>
      <c r="I32" s="156" t="str">
        <f aca="false">IF(ISBLANK('P1.Perceptible'!D298),"",'P1.Perceptible'!D298)</f>
        <v/>
      </c>
      <c r="J32" s="156" t="str">
        <f aca="false">IF(ISBLANK('P1.Perceptible'!D336),"",'P1.Perceptible'!D336)</f>
        <v/>
      </c>
      <c r="K32" s="156" t="str">
        <f aca="false">IF(ISBLANK('P1.Perceptible'!D450),"",'P1.Perceptible'!D450)</f>
        <v/>
      </c>
      <c r="L32" s="156" t="str">
        <f aca="false">IF(ISBLANK('P1.Perceptible'!D488),"",'P1.Perceptible'!D488)</f>
        <v/>
      </c>
      <c r="M32" s="156" t="str">
        <f aca="false">IF(ISBLANK('P2.Operable'!D32),"",'P2.Operable'!D32)</f>
        <v/>
      </c>
      <c r="N32" s="156" t="str">
        <f aca="false">IF(ISBLANK('P2.Operable'!D70),"",'P2.Operable'!D70)</f>
        <v/>
      </c>
      <c r="O32" s="156" t="str">
        <f aca="false">IF(ISBLANK('P2.Operable'!D108),"",'P2.Operable'!D108)</f>
        <v/>
      </c>
      <c r="P32" s="156" t="str">
        <f aca="false">IF(ISBLANK('P2.Operable'!D146),"",'P2.Operable'!D146)</f>
        <v/>
      </c>
      <c r="Q32" s="156" t="str">
        <f aca="false">IF(ISBLANK('P2.Operable'!D184),"",'P2.Operable'!D184)</f>
        <v/>
      </c>
      <c r="R32" s="156" t="str">
        <f aca="false">IF(ISBLANK('P2.Operable'!D222),"",'P2.Operable'!D222)</f>
        <v/>
      </c>
      <c r="S32" s="156" t="str">
        <f aca="false">IF(ISBLANK('P2.Operable'!D260),"",'P2.Operable'!D260)</f>
        <v/>
      </c>
      <c r="T32" s="156" t="str">
        <f aca="false">IF(ISBLANK('P2.Operable'!D298),"",'P2.Operable'!D298)</f>
        <v/>
      </c>
      <c r="U32" s="156" t="str">
        <f aca="false">IF(ISBLANK('P2.Operable'!D336),"",'P2.Operable'!D336)</f>
        <v/>
      </c>
      <c r="V32" s="156" t="str">
        <f aca="false">IF(ISBLANK('P2.Operable'!D374),"",'P2.Operable'!D374)</f>
        <v/>
      </c>
      <c r="W32" s="156" t="str">
        <f aca="false">IF(ISBLANK('P2.Operable'!D526),"",'P2.Operable'!D526)</f>
        <v/>
      </c>
      <c r="X32" s="156" t="str">
        <f aca="false">IF(ISBLANK('P2.Operable'!D564),"",'P2.Operable'!D564)</f>
        <v/>
      </c>
      <c r="Y32" s="156" t="str">
        <f aca="false">IF(ISBLANK('P2.Operable'!D602),"",'P2.Operable'!D602)</f>
        <v/>
      </c>
      <c r="Z32" s="156" t="str">
        <f aca="false">IF(ISBLANK('P2.Operable'!D640),"",'P2.Operable'!D640)</f>
        <v/>
      </c>
      <c r="AA32" s="156" t="str">
        <f aca="false">IF(ISBLANK('P3.Comprensible'!D32),"",'P3.Comprensible'!D32)</f>
        <v/>
      </c>
      <c r="AB32" s="156" t="str">
        <f aca="false">IF(ISBLANK('P3.Comprensible'!D108),"",'P3.Comprensible'!D108)</f>
        <v/>
      </c>
      <c r="AC32" s="156" t="str">
        <f aca="false">IF(ISBLANK('P3.Comprensible'!D146),"",'P3.Comprensible'!D146)</f>
        <v/>
      </c>
      <c r="AD32" s="156" t="str">
        <f aca="false">IF(ISBLANK('P3.Comprensible'!D260),"",'P3.Comprensible'!D260)</f>
        <v/>
      </c>
      <c r="AE32" s="156" t="str">
        <f aca="false">IF(ISBLANK('P3.Comprensible'!D298),"",'P3.Comprensible'!D298)</f>
        <v/>
      </c>
      <c r="AF32" s="156" t="str">
        <f aca="false">IF(ISBLANK('P4.Robusto'!D32),"",'P4.Robusto'!D32)</f>
        <v/>
      </c>
      <c r="AG32" s="156" t="str">
        <f aca="false">IF(ISBLANK('P4.Robusto'!D70),"",'P4.Robusto'!D70)</f>
        <v/>
      </c>
      <c r="AH32" s="158"/>
      <c r="AI32" s="137"/>
      <c r="AJ32" s="137"/>
      <c r="AK32" s="137"/>
    </row>
    <row r="33" customFormat="false" ht="20" hidden="false" customHeight="false" outlineLevel="0" collapsed="false">
      <c r="A33" s="137"/>
      <c r="B33" s="154" t="str">
        <f aca="false">IF( ISBLANK('03.Muestra'!$C22),"",'03.Muestra'!$C22)</f>
        <v/>
      </c>
      <c r="C33" s="155" t="str">
        <f aca="false">IF( ISBLANK('03.Muestra'!$E22),"",'03.Muestra'!$E22)</f>
        <v/>
      </c>
      <c r="D33" s="156" t="str">
        <f aca="false">IF(ISBLANK('P1.Perceptible'!D33),"",'P1.Perceptible'!D33)</f>
        <v/>
      </c>
      <c r="E33" s="156" t="str">
        <f aca="false">IF(ISBLANK('P1.Perceptible'!D71),"",'P1.Perceptible'!D71)</f>
        <v/>
      </c>
      <c r="F33" s="156" t="str">
        <f aca="false">IF(ISBLANK('P1.Perceptible'!D109),"",'P1.Perceptible'!D109)</f>
        <v/>
      </c>
      <c r="G33" s="156" t="str">
        <f aca="false">IF(ISBLANK('P1.Perceptible'!D147),"",'P1.Perceptible'!D147)</f>
        <v/>
      </c>
      <c r="H33" s="156" t="str">
        <f aca="false">IF(ISBLANK('P1.Perceptible'!D261),"",'P1.Perceptible'!D261)</f>
        <v/>
      </c>
      <c r="I33" s="156" t="str">
        <f aca="false">IF(ISBLANK('P1.Perceptible'!D299),"",'P1.Perceptible'!D299)</f>
        <v/>
      </c>
      <c r="J33" s="156" t="str">
        <f aca="false">IF(ISBLANK('P1.Perceptible'!D337),"",'P1.Perceptible'!D337)</f>
        <v/>
      </c>
      <c r="K33" s="156" t="str">
        <f aca="false">IF(ISBLANK('P1.Perceptible'!D451),"",'P1.Perceptible'!D451)</f>
        <v/>
      </c>
      <c r="L33" s="156" t="str">
        <f aca="false">IF(ISBLANK('P1.Perceptible'!D489),"",'P1.Perceptible'!D489)</f>
        <v/>
      </c>
      <c r="M33" s="156" t="str">
        <f aca="false">IF(ISBLANK('P2.Operable'!D33),"",'P2.Operable'!D33)</f>
        <v/>
      </c>
      <c r="N33" s="156" t="str">
        <f aca="false">IF(ISBLANK('P2.Operable'!D71),"",'P2.Operable'!D71)</f>
        <v/>
      </c>
      <c r="O33" s="156" t="str">
        <f aca="false">IF(ISBLANK('P2.Operable'!D109),"",'P2.Operable'!D109)</f>
        <v/>
      </c>
      <c r="P33" s="156" t="str">
        <f aca="false">IF(ISBLANK('P2.Operable'!D147),"",'P2.Operable'!D147)</f>
        <v/>
      </c>
      <c r="Q33" s="156" t="str">
        <f aca="false">IF(ISBLANK('P2.Operable'!D185),"",'P2.Operable'!D185)</f>
        <v/>
      </c>
      <c r="R33" s="156" t="str">
        <f aca="false">IF(ISBLANK('P2.Operable'!D223),"",'P2.Operable'!D223)</f>
        <v/>
      </c>
      <c r="S33" s="156" t="str">
        <f aca="false">IF(ISBLANK('P2.Operable'!D261),"",'P2.Operable'!D261)</f>
        <v/>
      </c>
      <c r="T33" s="156" t="str">
        <f aca="false">IF(ISBLANK('P2.Operable'!D299),"",'P2.Operable'!D299)</f>
        <v/>
      </c>
      <c r="U33" s="156" t="str">
        <f aca="false">IF(ISBLANK('P2.Operable'!D337),"",'P2.Operable'!D337)</f>
        <v/>
      </c>
      <c r="V33" s="156" t="str">
        <f aca="false">IF(ISBLANK('P2.Operable'!D375),"",'P2.Operable'!D375)</f>
        <v/>
      </c>
      <c r="W33" s="156" t="str">
        <f aca="false">IF(ISBLANK('P2.Operable'!D527),"",'P2.Operable'!D527)</f>
        <v/>
      </c>
      <c r="X33" s="156" t="str">
        <f aca="false">IF(ISBLANK('P2.Operable'!D565),"",'P2.Operable'!D565)</f>
        <v/>
      </c>
      <c r="Y33" s="156" t="str">
        <f aca="false">IF(ISBLANK('P2.Operable'!D603),"",'P2.Operable'!D603)</f>
        <v/>
      </c>
      <c r="Z33" s="156" t="str">
        <f aca="false">IF(ISBLANK('P2.Operable'!D641),"",'P2.Operable'!D641)</f>
        <v/>
      </c>
      <c r="AA33" s="156" t="str">
        <f aca="false">IF(ISBLANK('P3.Comprensible'!D33),"",'P3.Comprensible'!D33)</f>
        <v/>
      </c>
      <c r="AB33" s="156" t="str">
        <f aca="false">IF(ISBLANK('P3.Comprensible'!D109),"",'P3.Comprensible'!D109)</f>
        <v/>
      </c>
      <c r="AC33" s="156" t="str">
        <f aca="false">IF(ISBLANK('P3.Comprensible'!D147),"",'P3.Comprensible'!D147)</f>
        <v/>
      </c>
      <c r="AD33" s="156" t="str">
        <f aca="false">IF(ISBLANK('P3.Comprensible'!D261),"",'P3.Comprensible'!D261)</f>
        <v/>
      </c>
      <c r="AE33" s="156" t="str">
        <f aca="false">IF(ISBLANK('P3.Comprensible'!D299),"",'P3.Comprensible'!D299)</f>
        <v/>
      </c>
      <c r="AF33" s="156" t="str">
        <f aca="false">IF(ISBLANK('P4.Robusto'!D33),"",'P4.Robusto'!D33)</f>
        <v/>
      </c>
      <c r="AG33" s="156" t="str">
        <f aca="false">IF(ISBLANK('P4.Robusto'!D71),"",'P4.Robusto'!D71)</f>
        <v/>
      </c>
      <c r="AH33" s="158"/>
      <c r="AI33" s="137"/>
      <c r="AJ33" s="137"/>
      <c r="AK33" s="137"/>
    </row>
    <row r="34" customFormat="false" ht="20" hidden="false" customHeight="false" outlineLevel="0" collapsed="false">
      <c r="A34" s="137"/>
      <c r="B34" s="154" t="str">
        <f aca="false">IF( ISBLANK('03.Muestra'!$C23),"",'03.Muestra'!$C23)</f>
        <v/>
      </c>
      <c r="C34" s="155" t="str">
        <f aca="false">IF( ISBLANK('03.Muestra'!$E23),"",'03.Muestra'!$E23)</f>
        <v/>
      </c>
      <c r="D34" s="156" t="str">
        <f aca="false">IF(ISBLANK('P1.Perceptible'!D34),"",'P1.Perceptible'!D34)</f>
        <v/>
      </c>
      <c r="E34" s="156" t="str">
        <f aca="false">IF(ISBLANK('P1.Perceptible'!D72),"",'P1.Perceptible'!D72)</f>
        <v/>
      </c>
      <c r="F34" s="156" t="str">
        <f aca="false">IF(ISBLANK('P1.Perceptible'!D110),"",'P1.Perceptible'!D110)</f>
        <v/>
      </c>
      <c r="G34" s="156" t="str">
        <f aca="false">IF(ISBLANK('P1.Perceptible'!D148),"",'P1.Perceptible'!D148)</f>
        <v/>
      </c>
      <c r="H34" s="156" t="str">
        <f aca="false">IF(ISBLANK('P1.Perceptible'!D262),"",'P1.Perceptible'!D262)</f>
        <v/>
      </c>
      <c r="I34" s="156" t="str">
        <f aca="false">IF(ISBLANK('P1.Perceptible'!D300),"",'P1.Perceptible'!D300)</f>
        <v/>
      </c>
      <c r="J34" s="156" t="str">
        <f aca="false">IF(ISBLANK('P1.Perceptible'!D338),"",'P1.Perceptible'!D338)</f>
        <v/>
      </c>
      <c r="K34" s="156" t="str">
        <f aca="false">IF(ISBLANK('P1.Perceptible'!D452),"",'P1.Perceptible'!D452)</f>
        <v/>
      </c>
      <c r="L34" s="156" t="str">
        <f aca="false">IF(ISBLANK('P1.Perceptible'!D490),"",'P1.Perceptible'!D490)</f>
        <v/>
      </c>
      <c r="M34" s="156" t="str">
        <f aca="false">IF(ISBLANK('P2.Operable'!D34),"",'P2.Operable'!D34)</f>
        <v/>
      </c>
      <c r="N34" s="156" t="str">
        <f aca="false">IF(ISBLANK('P2.Operable'!D72),"",'P2.Operable'!D72)</f>
        <v/>
      </c>
      <c r="O34" s="156" t="str">
        <f aca="false">IF(ISBLANK('P2.Operable'!D110),"",'P2.Operable'!D110)</f>
        <v/>
      </c>
      <c r="P34" s="156" t="str">
        <f aca="false">IF(ISBLANK('P2.Operable'!D148),"",'P2.Operable'!D148)</f>
        <v/>
      </c>
      <c r="Q34" s="156" t="str">
        <f aca="false">IF(ISBLANK('P2.Operable'!D186),"",'P2.Operable'!D186)</f>
        <v/>
      </c>
      <c r="R34" s="156" t="str">
        <f aca="false">IF(ISBLANK('P2.Operable'!D224),"",'P2.Operable'!D224)</f>
        <v/>
      </c>
      <c r="S34" s="156" t="str">
        <f aca="false">IF(ISBLANK('P2.Operable'!D262),"",'P2.Operable'!D262)</f>
        <v/>
      </c>
      <c r="T34" s="156" t="str">
        <f aca="false">IF(ISBLANK('P2.Operable'!D300),"",'P2.Operable'!D300)</f>
        <v/>
      </c>
      <c r="U34" s="156" t="str">
        <f aca="false">IF(ISBLANK('P2.Operable'!D338),"",'P2.Operable'!D338)</f>
        <v/>
      </c>
      <c r="V34" s="156" t="str">
        <f aca="false">IF(ISBLANK('P2.Operable'!D376),"",'P2.Operable'!D376)</f>
        <v/>
      </c>
      <c r="W34" s="156" t="str">
        <f aca="false">IF(ISBLANK('P2.Operable'!D528),"",'P2.Operable'!D528)</f>
        <v/>
      </c>
      <c r="X34" s="156" t="str">
        <f aca="false">IF(ISBLANK('P2.Operable'!D566),"",'P2.Operable'!D566)</f>
        <v/>
      </c>
      <c r="Y34" s="156" t="str">
        <f aca="false">IF(ISBLANK('P2.Operable'!D604),"",'P2.Operable'!D604)</f>
        <v/>
      </c>
      <c r="Z34" s="156" t="str">
        <f aca="false">IF(ISBLANK('P2.Operable'!D642),"",'P2.Operable'!D642)</f>
        <v/>
      </c>
      <c r="AA34" s="156" t="str">
        <f aca="false">IF(ISBLANK('P3.Comprensible'!D34),"",'P3.Comprensible'!D34)</f>
        <v/>
      </c>
      <c r="AB34" s="156" t="str">
        <f aca="false">IF(ISBLANK('P3.Comprensible'!D110),"",'P3.Comprensible'!D110)</f>
        <v/>
      </c>
      <c r="AC34" s="156" t="str">
        <f aca="false">IF(ISBLANK('P3.Comprensible'!D148),"",'P3.Comprensible'!D148)</f>
        <v/>
      </c>
      <c r="AD34" s="156" t="str">
        <f aca="false">IF(ISBLANK('P3.Comprensible'!D262),"",'P3.Comprensible'!D262)</f>
        <v/>
      </c>
      <c r="AE34" s="156" t="str">
        <f aca="false">IF(ISBLANK('P3.Comprensible'!D300),"",'P3.Comprensible'!D300)</f>
        <v/>
      </c>
      <c r="AF34" s="156" t="str">
        <f aca="false">IF(ISBLANK('P4.Robusto'!D34),"",'P4.Robusto'!D34)</f>
        <v/>
      </c>
      <c r="AG34" s="156" t="str">
        <f aca="false">IF(ISBLANK('P4.Robusto'!D72),"",'P4.Robusto'!D72)</f>
        <v/>
      </c>
      <c r="AH34" s="158"/>
      <c r="AI34" s="137"/>
      <c r="AJ34" s="137"/>
      <c r="AK34" s="137"/>
    </row>
    <row r="35" customFormat="false" ht="20" hidden="false" customHeight="false" outlineLevel="0" collapsed="false">
      <c r="A35" s="137"/>
      <c r="B35" s="154" t="str">
        <f aca="false">IF( ISBLANK('03.Muestra'!$C24),"",'03.Muestra'!$C24)</f>
        <v/>
      </c>
      <c r="C35" s="155" t="str">
        <f aca="false">IF( ISBLANK('03.Muestra'!$E24),"",'03.Muestra'!$E24)</f>
        <v/>
      </c>
      <c r="D35" s="156" t="str">
        <f aca="false">IF(ISBLANK('P1.Perceptible'!D35),"",'P1.Perceptible'!D35)</f>
        <v/>
      </c>
      <c r="E35" s="156" t="str">
        <f aca="false">IF(ISBLANK('P1.Perceptible'!D73),"",'P1.Perceptible'!D73)</f>
        <v/>
      </c>
      <c r="F35" s="156" t="str">
        <f aca="false">IF(ISBLANK('P1.Perceptible'!D111),"",'P1.Perceptible'!D111)</f>
        <v/>
      </c>
      <c r="G35" s="156" t="str">
        <f aca="false">IF(ISBLANK('P1.Perceptible'!D149),"",'P1.Perceptible'!D149)</f>
        <v/>
      </c>
      <c r="H35" s="156" t="str">
        <f aca="false">IF(ISBLANK('P1.Perceptible'!D263),"",'P1.Perceptible'!D263)</f>
        <v/>
      </c>
      <c r="I35" s="156" t="str">
        <f aca="false">IF(ISBLANK('P1.Perceptible'!D301),"",'P1.Perceptible'!D301)</f>
        <v/>
      </c>
      <c r="J35" s="156" t="str">
        <f aca="false">IF(ISBLANK('P1.Perceptible'!D339),"",'P1.Perceptible'!D339)</f>
        <v/>
      </c>
      <c r="K35" s="156" t="str">
        <f aca="false">IF(ISBLANK('P1.Perceptible'!D453),"",'P1.Perceptible'!D453)</f>
        <v/>
      </c>
      <c r="L35" s="156" t="str">
        <f aca="false">IF(ISBLANK('P1.Perceptible'!D491),"",'P1.Perceptible'!D491)</f>
        <v/>
      </c>
      <c r="M35" s="156" t="str">
        <f aca="false">IF(ISBLANK('P2.Operable'!D35),"",'P2.Operable'!D35)</f>
        <v/>
      </c>
      <c r="N35" s="156" t="str">
        <f aca="false">IF(ISBLANK('P2.Operable'!D73),"",'P2.Operable'!D73)</f>
        <v/>
      </c>
      <c r="O35" s="156" t="str">
        <f aca="false">IF(ISBLANK('P2.Operable'!D111),"",'P2.Operable'!D111)</f>
        <v/>
      </c>
      <c r="P35" s="156" t="str">
        <f aca="false">IF(ISBLANK('P2.Operable'!D149),"",'P2.Operable'!D149)</f>
        <v/>
      </c>
      <c r="Q35" s="156" t="str">
        <f aca="false">IF(ISBLANK('P2.Operable'!D187),"",'P2.Operable'!D187)</f>
        <v/>
      </c>
      <c r="R35" s="156" t="str">
        <f aca="false">IF(ISBLANK('P2.Operable'!D225),"",'P2.Operable'!D225)</f>
        <v/>
      </c>
      <c r="S35" s="156" t="str">
        <f aca="false">IF(ISBLANK('P2.Operable'!D263),"",'P2.Operable'!D263)</f>
        <v/>
      </c>
      <c r="T35" s="156" t="str">
        <f aca="false">IF(ISBLANK('P2.Operable'!D301),"",'P2.Operable'!D301)</f>
        <v/>
      </c>
      <c r="U35" s="156" t="str">
        <f aca="false">IF(ISBLANK('P2.Operable'!D339),"",'P2.Operable'!D339)</f>
        <v/>
      </c>
      <c r="V35" s="156" t="str">
        <f aca="false">IF(ISBLANK('P2.Operable'!D377),"",'P2.Operable'!D377)</f>
        <v/>
      </c>
      <c r="W35" s="156" t="str">
        <f aca="false">IF(ISBLANK('P2.Operable'!D529),"",'P2.Operable'!D529)</f>
        <v/>
      </c>
      <c r="X35" s="156" t="str">
        <f aca="false">IF(ISBLANK('P2.Operable'!D567),"",'P2.Operable'!D567)</f>
        <v/>
      </c>
      <c r="Y35" s="156" t="str">
        <f aca="false">IF(ISBLANK('P2.Operable'!D605),"",'P2.Operable'!D605)</f>
        <v/>
      </c>
      <c r="Z35" s="156" t="str">
        <f aca="false">IF(ISBLANK('P2.Operable'!D643),"",'P2.Operable'!D643)</f>
        <v/>
      </c>
      <c r="AA35" s="156" t="str">
        <f aca="false">IF(ISBLANK('P3.Comprensible'!D35),"",'P3.Comprensible'!D35)</f>
        <v/>
      </c>
      <c r="AB35" s="156" t="str">
        <f aca="false">IF(ISBLANK('P3.Comprensible'!D111),"",'P3.Comprensible'!D111)</f>
        <v/>
      </c>
      <c r="AC35" s="156" t="str">
        <f aca="false">IF(ISBLANK('P3.Comprensible'!D149),"",'P3.Comprensible'!D149)</f>
        <v/>
      </c>
      <c r="AD35" s="156" t="str">
        <f aca="false">IF(ISBLANK('P3.Comprensible'!D263),"",'P3.Comprensible'!D263)</f>
        <v/>
      </c>
      <c r="AE35" s="156" t="str">
        <f aca="false">IF(ISBLANK('P3.Comprensible'!D301),"",'P3.Comprensible'!D301)</f>
        <v/>
      </c>
      <c r="AF35" s="156" t="str">
        <f aca="false">IF(ISBLANK('P4.Robusto'!D35),"",'P4.Robusto'!D35)</f>
        <v/>
      </c>
      <c r="AG35" s="156" t="str">
        <f aca="false">IF(ISBLANK('P4.Robusto'!D73),"",'P4.Robusto'!D73)</f>
        <v/>
      </c>
      <c r="AH35" s="158"/>
      <c r="AI35" s="137"/>
      <c r="AJ35" s="137"/>
      <c r="AK35" s="137"/>
    </row>
    <row r="36" customFormat="false" ht="20" hidden="false" customHeight="false" outlineLevel="0" collapsed="false">
      <c r="A36" s="137"/>
      <c r="B36" s="154" t="str">
        <f aca="false">IF( ISBLANK('03.Muestra'!$C25),"",'03.Muestra'!$C25)</f>
        <v/>
      </c>
      <c r="C36" s="155" t="str">
        <f aca="false">IF( ISBLANK('03.Muestra'!$E25),"",'03.Muestra'!$E25)</f>
        <v/>
      </c>
      <c r="D36" s="156" t="str">
        <f aca="false">IF(ISBLANK('P1.Perceptible'!D36),"",'P1.Perceptible'!D36)</f>
        <v/>
      </c>
      <c r="E36" s="156" t="str">
        <f aca="false">IF(ISBLANK('P1.Perceptible'!D74),"",'P1.Perceptible'!D74)</f>
        <v/>
      </c>
      <c r="F36" s="156" t="str">
        <f aca="false">IF(ISBLANK('P1.Perceptible'!D112),"",'P1.Perceptible'!D112)</f>
        <v/>
      </c>
      <c r="G36" s="156" t="str">
        <f aca="false">IF(ISBLANK('P1.Perceptible'!D150),"",'P1.Perceptible'!D150)</f>
        <v/>
      </c>
      <c r="H36" s="156" t="str">
        <f aca="false">IF(ISBLANK('P1.Perceptible'!D264),"",'P1.Perceptible'!D264)</f>
        <v/>
      </c>
      <c r="I36" s="156" t="str">
        <f aca="false">IF(ISBLANK('P1.Perceptible'!D302),"",'P1.Perceptible'!D302)</f>
        <v/>
      </c>
      <c r="J36" s="156" t="str">
        <f aca="false">IF(ISBLANK('P1.Perceptible'!D340),"",'P1.Perceptible'!D340)</f>
        <v/>
      </c>
      <c r="K36" s="156" t="str">
        <f aca="false">IF(ISBLANK('P1.Perceptible'!D454),"",'P1.Perceptible'!D454)</f>
        <v/>
      </c>
      <c r="L36" s="156" t="str">
        <f aca="false">IF(ISBLANK('P1.Perceptible'!D492),"",'P1.Perceptible'!D492)</f>
        <v/>
      </c>
      <c r="M36" s="156" t="str">
        <f aca="false">IF(ISBLANK('P2.Operable'!D36),"",'P2.Operable'!D36)</f>
        <v/>
      </c>
      <c r="N36" s="156" t="str">
        <f aca="false">IF(ISBLANK('P2.Operable'!D74),"",'P2.Operable'!D74)</f>
        <v/>
      </c>
      <c r="O36" s="156" t="str">
        <f aca="false">IF(ISBLANK('P2.Operable'!D112),"",'P2.Operable'!D112)</f>
        <v/>
      </c>
      <c r="P36" s="156" t="str">
        <f aca="false">IF(ISBLANK('P2.Operable'!D150),"",'P2.Operable'!D150)</f>
        <v/>
      </c>
      <c r="Q36" s="156" t="str">
        <f aca="false">IF(ISBLANK('P2.Operable'!D188),"",'P2.Operable'!D188)</f>
        <v/>
      </c>
      <c r="R36" s="156" t="str">
        <f aca="false">IF(ISBLANK('P2.Operable'!D226),"",'P2.Operable'!D226)</f>
        <v/>
      </c>
      <c r="S36" s="156" t="str">
        <f aca="false">IF(ISBLANK('P2.Operable'!D264),"",'P2.Operable'!D264)</f>
        <v/>
      </c>
      <c r="T36" s="156" t="str">
        <f aca="false">IF(ISBLANK('P2.Operable'!D302),"",'P2.Operable'!D302)</f>
        <v/>
      </c>
      <c r="U36" s="156" t="str">
        <f aca="false">IF(ISBLANK('P2.Operable'!D340),"",'P2.Operable'!D340)</f>
        <v/>
      </c>
      <c r="V36" s="156" t="str">
        <f aca="false">IF(ISBLANK('P2.Operable'!D378),"",'P2.Operable'!D378)</f>
        <v/>
      </c>
      <c r="W36" s="156" t="str">
        <f aca="false">IF(ISBLANK('P2.Operable'!D530),"",'P2.Operable'!D530)</f>
        <v/>
      </c>
      <c r="X36" s="156" t="str">
        <f aca="false">IF(ISBLANK('P2.Operable'!D568),"",'P2.Operable'!D568)</f>
        <v/>
      </c>
      <c r="Y36" s="156" t="str">
        <f aca="false">IF(ISBLANK('P2.Operable'!D606),"",'P2.Operable'!D606)</f>
        <v/>
      </c>
      <c r="Z36" s="156" t="str">
        <f aca="false">IF(ISBLANK('P2.Operable'!D644),"",'P2.Operable'!D644)</f>
        <v/>
      </c>
      <c r="AA36" s="156" t="str">
        <f aca="false">IF(ISBLANK('P3.Comprensible'!D36),"",'P3.Comprensible'!D36)</f>
        <v/>
      </c>
      <c r="AB36" s="156" t="str">
        <f aca="false">IF(ISBLANK('P3.Comprensible'!D112),"",'P3.Comprensible'!D112)</f>
        <v/>
      </c>
      <c r="AC36" s="156" t="str">
        <f aca="false">IF(ISBLANK('P3.Comprensible'!D150),"",'P3.Comprensible'!D150)</f>
        <v/>
      </c>
      <c r="AD36" s="156" t="str">
        <f aca="false">IF(ISBLANK('P3.Comprensible'!D264),"",'P3.Comprensible'!D264)</f>
        <v/>
      </c>
      <c r="AE36" s="156" t="str">
        <f aca="false">IF(ISBLANK('P3.Comprensible'!D302),"",'P3.Comprensible'!D302)</f>
        <v/>
      </c>
      <c r="AF36" s="156" t="str">
        <f aca="false">IF(ISBLANK('P4.Robusto'!D36),"",'P4.Robusto'!D36)</f>
        <v/>
      </c>
      <c r="AG36" s="156" t="str">
        <f aca="false">IF(ISBLANK('P4.Robusto'!D74),"",'P4.Robusto'!D74)</f>
        <v/>
      </c>
      <c r="AH36" s="158"/>
      <c r="AI36" s="137"/>
      <c r="AJ36" s="137"/>
      <c r="AK36" s="137"/>
    </row>
    <row r="37" customFormat="false" ht="20" hidden="false" customHeight="false" outlineLevel="0" collapsed="false">
      <c r="A37" s="137"/>
      <c r="B37" s="154" t="str">
        <f aca="false">IF( ISBLANK('03.Muestra'!$C26),"",'03.Muestra'!$C26)</f>
        <v/>
      </c>
      <c r="C37" s="155" t="str">
        <f aca="false">IF( ISBLANK('03.Muestra'!$E26),"",'03.Muestra'!$E26)</f>
        <v/>
      </c>
      <c r="D37" s="156" t="str">
        <f aca="false">IF(ISBLANK('P1.Perceptible'!D37),"",'P1.Perceptible'!D37)</f>
        <v/>
      </c>
      <c r="E37" s="156" t="str">
        <f aca="false">IF(ISBLANK('P1.Perceptible'!D75),"",'P1.Perceptible'!D75)</f>
        <v/>
      </c>
      <c r="F37" s="156" t="str">
        <f aca="false">IF(ISBLANK('P1.Perceptible'!D113),"",'P1.Perceptible'!D113)</f>
        <v/>
      </c>
      <c r="G37" s="156" t="str">
        <f aca="false">IF(ISBLANK('P1.Perceptible'!D151),"",'P1.Perceptible'!D151)</f>
        <v/>
      </c>
      <c r="H37" s="156" t="str">
        <f aca="false">IF(ISBLANK('P1.Perceptible'!D265),"",'P1.Perceptible'!D265)</f>
        <v/>
      </c>
      <c r="I37" s="156" t="str">
        <f aca="false">IF(ISBLANK('P1.Perceptible'!D303),"",'P1.Perceptible'!D303)</f>
        <v/>
      </c>
      <c r="J37" s="156" t="str">
        <f aca="false">IF(ISBLANK('P1.Perceptible'!D341),"",'P1.Perceptible'!D341)</f>
        <v/>
      </c>
      <c r="K37" s="156" t="str">
        <f aca="false">IF(ISBLANK('P1.Perceptible'!D455),"",'P1.Perceptible'!D455)</f>
        <v/>
      </c>
      <c r="L37" s="156" t="str">
        <f aca="false">IF(ISBLANK('P1.Perceptible'!D493),"",'P1.Perceptible'!D493)</f>
        <v/>
      </c>
      <c r="M37" s="156" t="str">
        <f aca="false">IF(ISBLANK('P2.Operable'!D37),"",'P2.Operable'!D37)</f>
        <v/>
      </c>
      <c r="N37" s="156" t="str">
        <f aca="false">IF(ISBLANK('P2.Operable'!D75),"",'P2.Operable'!D75)</f>
        <v/>
      </c>
      <c r="O37" s="156" t="str">
        <f aca="false">IF(ISBLANK('P2.Operable'!D113),"",'P2.Operable'!D113)</f>
        <v/>
      </c>
      <c r="P37" s="156" t="str">
        <f aca="false">IF(ISBLANK('P2.Operable'!D151),"",'P2.Operable'!D151)</f>
        <v/>
      </c>
      <c r="Q37" s="156" t="str">
        <f aca="false">IF(ISBLANK('P2.Operable'!D189),"",'P2.Operable'!D189)</f>
        <v/>
      </c>
      <c r="R37" s="156" t="str">
        <f aca="false">IF(ISBLANK('P2.Operable'!D227),"",'P2.Operable'!D227)</f>
        <v/>
      </c>
      <c r="S37" s="156" t="str">
        <f aca="false">IF(ISBLANK('P2.Operable'!D265),"",'P2.Operable'!D265)</f>
        <v/>
      </c>
      <c r="T37" s="156" t="str">
        <f aca="false">IF(ISBLANK('P2.Operable'!D303),"",'P2.Operable'!D303)</f>
        <v/>
      </c>
      <c r="U37" s="156" t="str">
        <f aca="false">IF(ISBLANK('P2.Operable'!D341),"",'P2.Operable'!D341)</f>
        <v/>
      </c>
      <c r="V37" s="156" t="str">
        <f aca="false">IF(ISBLANK('P2.Operable'!D379),"",'P2.Operable'!D379)</f>
        <v/>
      </c>
      <c r="W37" s="156" t="str">
        <f aca="false">IF(ISBLANK('P2.Operable'!D531),"",'P2.Operable'!D531)</f>
        <v/>
      </c>
      <c r="X37" s="156" t="str">
        <f aca="false">IF(ISBLANK('P2.Operable'!D569),"",'P2.Operable'!D569)</f>
        <v/>
      </c>
      <c r="Y37" s="156" t="str">
        <f aca="false">IF(ISBLANK('P2.Operable'!D607),"",'P2.Operable'!D607)</f>
        <v/>
      </c>
      <c r="Z37" s="156" t="str">
        <f aca="false">IF(ISBLANK('P2.Operable'!D645),"",'P2.Operable'!D645)</f>
        <v/>
      </c>
      <c r="AA37" s="156" t="str">
        <f aca="false">IF(ISBLANK('P3.Comprensible'!D37),"",'P3.Comprensible'!D37)</f>
        <v/>
      </c>
      <c r="AB37" s="156" t="str">
        <f aca="false">IF(ISBLANK('P3.Comprensible'!D113),"",'P3.Comprensible'!D113)</f>
        <v/>
      </c>
      <c r="AC37" s="156" t="str">
        <f aca="false">IF(ISBLANK('P3.Comprensible'!D151),"",'P3.Comprensible'!D151)</f>
        <v/>
      </c>
      <c r="AD37" s="156" t="str">
        <f aca="false">IF(ISBLANK('P3.Comprensible'!D265),"",'P3.Comprensible'!D265)</f>
        <v/>
      </c>
      <c r="AE37" s="156" t="str">
        <f aca="false">IF(ISBLANK('P3.Comprensible'!D303),"",'P3.Comprensible'!D303)</f>
        <v/>
      </c>
      <c r="AF37" s="156" t="str">
        <f aca="false">IF(ISBLANK('P4.Robusto'!D37),"",'P4.Robusto'!D37)</f>
        <v/>
      </c>
      <c r="AG37" s="156" t="str">
        <f aca="false">IF(ISBLANK('P4.Robusto'!D75),"",'P4.Robusto'!D75)</f>
        <v/>
      </c>
      <c r="AH37" s="158"/>
      <c r="AI37" s="137"/>
      <c r="AJ37" s="137"/>
      <c r="AK37" s="137"/>
    </row>
    <row r="38" customFormat="false" ht="20" hidden="false" customHeight="false" outlineLevel="0" collapsed="false">
      <c r="A38" s="137"/>
      <c r="B38" s="154" t="str">
        <f aca="false">IF( ISBLANK('03.Muestra'!$C27),"",'03.Muestra'!$C27)</f>
        <v/>
      </c>
      <c r="C38" s="155" t="str">
        <f aca="false">IF( ISBLANK('03.Muestra'!$E27),"",'03.Muestra'!$E27)</f>
        <v/>
      </c>
      <c r="D38" s="156" t="str">
        <f aca="false">IF(ISBLANK('P1.Perceptible'!D38),"",'P1.Perceptible'!D38)</f>
        <v/>
      </c>
      <c r="E38" s="156" t="str">
        <f aca="false">IF(ISBLANK('P1.Perceptible'!D76),"",'P1.Perceptible'!D76)</f>
        <v/>
      </c>
      <c r="F38" s="156" t="str">
        <f aca="false">IF(ISBLANK('P1.Perceptible'!D114),"",'P1.Perceptible'!D114)</f>
        <v/>
      </c>
      <c r="G38" s="156" t="str">
        <f aca="false">IF(ISBLANK('P1.Perceptible'!D152),"",'P1.Perceptible'!D152)</f>
        <v/>
      </c>
      <c r="H38" s="156" t="str">
        <f aca="false">IF(ISBLANK('P1.Perceptible'!D266),"",'P1.Perceptible'!D266)</f>
        <v/>
      </c>
      <c r="I38" s="156" t="str">
        <f aca="false">IF(ISBLANK('P1.Perceptible'!D304),"",'P1.Perceptible'!D304)</f>
        <v/>
      </c>
      <c r="J38" s="156" t="str">
        <f aca="false">IF(ISBLANK('P1.Perceptible'!D342),"",'P1.Perceptible'!D342)</f>
        <v/>
      </c>
      <c r="K38" s="156" t="str">
        <f aca="false">IF(ISBLANK('P1.Perceptible'!D456),"",'P1.Perceptible'!D456)</f>
        <v/>
      </c>
      <c r="L38" s="156" t="str">
        <f aca="false">IF(ISBLANK('P1.Perceptible'!D494),"",'P1.Perceptible'!D494)</f>
        <v/>
      </c>
      <c r="M38" s="156" t="str">
        <f aca="false">IF(ISBLANK('P2.Operable'!D38),"",'P2.Operable'!D38)</f>
        <v/>
      </c>
      <c r="N38" s="156" t="str">
        <f aca="false">IF(ISBLANK('P2.Operable'!D76),"",'P2.Operable'!D76)</f>
        <v/>
      </c>
      <c r="O38" s="156" t="str">
        <f aca="false">IF(ISBLANK('P2.Operable'!D114),"",'P2.Operable'!D114)</f>
        <v/>
      </c>
      <c r="P38" s="156" t="str">
        <f aca="false">IF(ISBLANK('P2.Operable'!D152),"",'P2.Operable'!D152)</f>
        <v/>
      </c>
      <c r="Q38" s="156" t="str">
        <f aca="false">IF(ISBLANK('P2.Operable'!D190),"",'P2.Operable'!D190)</f>
        <v/>
      </c>
      <c r="R38" s="156" t="str">
        <f aca="false">IF(ISBLANK('P2.Operable'!D228),"",'P2.Operable'!D228)</f>
        <v/>
      </c>
      <c r="S38" s="156" t="str">
        <f aca="false">IF(ISBLANK('P2.Operable'!D266),"",'P2.Operable'!D266)</f>
        <v/>
      </c>
      <c r="T38" s="156" t="str">
        <f aca="false">IF(ISBLANK('P2.Operable'!D304),"",'P2.Operable'!D304)</f>
        <v/>
      </c>
      <c r="U38" s="156" t="str">
        <f aca="false">IF(ISBLANK('P2.Operable'!D342),"",'P2.Operable'!D342)</f>
        <v/>
      </c>
      <c r="V38" s="156" t="str">
        <f aca="false">IF(ISBLANK('P2.Operable'!D380),"",'P2.Operable'!D380)</f>
        <v/>
      </c>
      <c r="W38" s="156" t="str">
        <f aca="false">IF(ISBLANK('P2.Operable'!D532),"",'P2.Operable'!D532)</f>
        <v/>
      </c>
      <c r="X38" s="156" t="str">
        <f aca="false">IF(ISBLANK('P2.Operable'!D570),"",'P2.Operable'!D570)</f>
        <v/>
      </c>
      <c r="Y38" s="156" t="str">
        <f aca="false">IF(ISBLANK('P2.Operable'!D608),"",'P2.Operable'!D608)</f>
        <v/>
      </c>
      <c r="Z38" s="156" t="str">
        <f aca="false">IF(ISBLANK('P2.Operable'!D646),"",'P2.Operable'!D646)</f>
        <v/>
      </c>
      <c r="AA38" s="156" t="str">
        <f aca="false">IF(ISBLANK('P3.Comprensible'!D38),"",'P3.Comprensible'!D38)</f>
        <v/>
      </c>
      <c r="AB38" s="156" t="str">
        <f aca="false">IF(ISBLANK('P3.Comprensible'!D114),"",'P3.Comprensible'!D114)</f>
        <v/>
      </c>
      <c r="AC38" s="156" t="str">
        <f aca="false">IF(ISBLANK('P3.Comprensible'!D152),"",'P3.Comprensible'!D152)</f>
        <v/>
      </c>
      <c r="AD38" s="156" t="str">
        <f aca="false">IF(ISBLANK('P3.Comprensible'!D266),"",'P3.Comprensible'!D266)</f>
        <v/>
      </c>
      <c r="AE38" s="156" t="str">
        <f aca="false">IF(ISBLANK('P3.Comprensible'!D304),"",'P3.Comprensible'!D304)</f>
        <v/>
      </c>
      <c r="AF38" s="156" t="str">
        <f aca="false">IF(ISBLANK('P4.Robusto'!D38),"",'P4.Robusto'!D38)</f>
        <v/>
      </c>
      <c r="AG38" s="156" t="str">
        <f aca="false">IF(ISBLANK('P4.Robusto'!D76),"",'P4.Robusto'!D76)</f>
        <v/>
      </c>
      <c r="AH38" s="158"/>
      <c r="AI38" s="137"/>
      <c r="AJ38" s="137"/>
      <c r="AK38" s="137"/>
    </row>
    <row r="39" customFormat="false" ht="20" hidden="false" customHeight="false" outlineLevel="0" collapsed="false">
      <c r="A39" s="137"/>
      <c r="B39" s="154" t="str">
        <f aca="false">IF( ISBLANK('03.Muestra'!$C28),"",'03.Muestra'!$C28)</f>
        <v/>
      </c>
      <c r="C39" s="155" t="str">
        <f aca="false">IF( ISBLANK('03.Muestra'!$E28),"",'03.Muestra'!$E28)</f>
        <v/>
      </c>
      <c r="D39" s="156" t="str">
        <f aca="false">IF(ISBLANK('P1.Perceptible'!D39),"",'P1.Perceptible'!D39)</f>
        <v/>
      </c>
      <c r="E39" s="156" t="str">
        <f aca="false">IF(ISBLANK('P1.Perceptible'!D77),"",'P1.Perceptible'!D77)</f>
        <v/>
      </c>
      <c r="F39" s="156" t="str">
        <f aca="false">IF(ISBLANK('P1.Perceptible'!D115),"",'P1.Perceptible'!D115)</f>
        <v/>
      </c>
      <c r="G39" s="156" t="str">
        <f aca="false">IF(ISBLANK('P1.Perceptible'!D153),"",'P1.Perceptible'!D153)</f>
        <v/>
      </c>
      <c r="H39" s="156" t="str">
        <f aca="false">IF(ISBLANK('P1.Perceptible'!D267),"",'P1.Perceptible'!D267)</f>
        <v/>
      </c>
      <c r="I39" s="156" t="str">
        <f aca="false">IF(ISBLANK('P1.Perceptible'!D305),"",'P1.Perceptible'!D305)</f>
        <v/>
      </c>
      <c r="J39" s="156" t="str">
        <f aca="false">IF(ISBLANK('P1.Perceptible'!D343),"",'P1.Perceptible'!D343)</f>
        <v/>
      </c>
      <c r="K39" s="156" t="str">
        <f aca="false">IF(ISBLANK('P1.Perceptible'!D457),"",'P1.Perceptible'!D457)</f>
        <v/>
      </c>
      <c r="L39" s="156" t="str">
        <f aca="false">IF(ISBLANK('P1.Perceptible'!D495),"",'P1.Perceptible'!D495)</f>
        <v/>
      </c>
      <c r="M39" s="156" t="str">
        <f aca="false">IF(ISBLANK('P2.Operable'!D39),"",'P2.Operable'!D39)</f>
        <v/>
      </c>
      <c r="N39" s="156" t="str">
        <f aca="false">IF(ISBLANK('P2.Operable'!D77),"",'P2.Operable'!D77)</f>
        <v/>
      </c>
      <c r="O39" s="156" t="str">
        <f aca="false">IF(ISBLANK('P2.Operable'!D115),"",'P2.Operable'!D115)</f>
        <v/>
      </c>
      <c r="P39" s="156" t="str">
        <f aca="false">IF(ISBLANK('P2.Operable'!D153),"",'P2.Operable'!D153)</f>
        <v/>
      </c>
      <c r="Q39" s="156" t="str">
        <f aca="false">IF(ISBLANK('P2.Operable'!D191),"",'P2.Operable'!D191)</f>
        <v/>
      </c>
      <c r="R39" s="156" t="str">
        <f aca="false">IF(ISBLANK('P2.Operable'!D229),"",'P2.Operable'!D229)</f>
        <v/>
      </c>
      <c r="S39" s="156" t="str">
        <f aca="false">IF(ISBLANK('P2.Operable'!D267),"",'P2.Operable'!D267)</f>
        <v/>
      </c>
      <c r="T39" s="156" t="str">
        <f aca="false">IF(ISBLANK('P2.Operable'!D305),"",'P2.Operable'!D305)</f>
        <v/>
      </c>
      <c r="U39" s="156" t="str">
        <f aca="false">IF(ISBLANK('P2.Operable'!D343),"",'P2.Operable'!D343)</f>
        <v/>
      </c>
      <c r="V39" s="156" t="str">
        <f aca="false">IF(ISBLANK('P2.Operable'!D381),"",'P2.Operable'!D381)</f>
        <v/>
      </c>
      <c r="W39" s="156" t="str">
        <f aca="false">IF(ISBLANK('P2.Operable'!D533),"",'P2.Operable'!D533)</f>
        <v/>
      </c>
      <c r="X39" s="156" t="str">
        <f aca="false">IF(ISBLANK('P2.Operable'!D571),"",'P2.Operable'!D571)</f>
        <v/>
      </c>
      <c r="Y39" s="156" t="str">
        <f aca="false">IF(ISBLANK('P2.Operable'!D609),"",'P2.Operable'!D609)</f>
        <v/>
      </c>
      <c r="Z39" s="156" t="str">
        <f aca="false">IF(ISBLANK('P2.Operable'!D647),"",'P2.Operable'!D647)</f>
        <v/>
      </c>
      <c r="AA39" s="156" t="str">
        <f aca="false">IF(ISBLANK('P3.Comprensible'!D39),"",'P3.Comprensible'!D39)</f>
        <v/>
      </c>
      <c r="AB39" s="156" t="str">
        <f aca="false">IF(ISBLANK('P3.Comprensible'!D115),"",'P3.Comprensible'!D115)</f>
        <v/>
      </c>
      <c r="AC39" s="156" t="str">
        <f aca="false">IF(ISBLANK('P3.Comprensible'!D153),"",'P3.Comprensible'!D153)</f>
        <v/>
      </c>
      <c r="AD39" s="156" t="str">
        <f aca="false">IF(ISBLANK('P3.Comprensible'!D267),"",'P3.Comprensible'!D267)</f>
        <v/>
      </c>
      <c r="AE39" s="156" t="str">
        <f aca="false">IF(ISBLANK('P3.Comprensible'!D305),"",'P3.Comprensible'!D305)</f>
        <v/>
      </c>
      <c r="AF39" s="156" t="str">
        <f aca="false">IF(ISBLANK('P4.Robusto'!D39),"",'P4.Robusto'!D39)</f>
        <v/>
      </c>
      <c r="AG39" s="156" t="str">
        <f aca="false">IF(ISBLANK('P4.Robusto'!D77),"",'P4.Robusto'!D77)</f>
        <v/>
      </c>
      <c r="AH39" s="158"/>
      <c r="AI39" s="137"/>
      <c r="AJ39" s="137"/>
      <c r="AK39" s="137"/>
    </row>
    <row r="40" customFormat="false" ht="20" hidden="false" customHeight="false" outlineLevel="0" collapsed="false">
      <c r="A40" s="137"/>
      <c r="B40" s="154" t="str">
        <f aca="false">IF( ISBLANK('03.Muestra'!$C29),"",'03.Muestra'!$C29)</f>
        <v/>
      </c>
      <c r="C40" s="155" t="str">
        <f aca="false">IF( ISBLANK('03.Muestra'!$E29),"",'03.Muestra'!$E29)</f>
        <v/>
      </c>
      <c r="D40" s="156" t="str">
        <f aca="false">IF(ISBLANK('P1.Perceptible'!D40),"",'P1.Perceptible'!D40)</f>
        <v/>
      </c>
      <c r="E40" s="156" t="str">
        <f aca="false">IF(ISBLANK('P1.Perceptible'!D78),"",'P1.Perceptible'!D78)</f>
        <v/>
      </c>
      <c r="F40" s="156" t="str">
        <f aca="false">IF(ISBLANK('P1.Perceptible'!D116),"",'P1.Perceptible'!D116)</f>
        <v/>
      </c>
      <c r="G40" s="156" t="str">
        <f aca="false">IF(ISBLANK('P1.Perceptible'!D154),"",'P1.Perceptible'!D154)</f>
        <v/>
      </c>
      <c r="H40" s="156" t="str">
        <f aca="false">IF(ISBLANK('P1.Perceptible'!D268),"",'P1.Perceptible'!D268)</f>
        <v/>
      </c>
      <c r="I40" s="156" t="str">
        <f aca="false">IF(ISBLANK('P1.Perceptible'!D306),"",'P1.Perceptible'!D306)</f>
        <v/>
      </c>
      <c r="J40" s="156" t="str">
        <f aca="false">IF(ISBLANK('P1.Perceptible'!D344),"",'P1.Perceptible'!D344)</f>
        <v/>
      </c>
      <c r="K40" s="156" t="str">
        <f aca="false">IF(ISBLANK('P1.Perceptible'!D458),"",'P1.Perceptible'!D458)</f>
        <v/>
      </c>
      <c r="L40" s="156" t="str">
        <f aca="false">IF(ISBLANK('P1.Perceptible'!D496),"",'P1.Perceptible'!D496)</f>
        <v/>
      </c>
      <c r="M40" s="156" t="str">
        <f aca="false">IF(ISBLANK('P2.Operable'!D40),"",'P2.Operable'!D40)</f>
        <v/>
      </c>
      <c r="N40" s="156" t="str">
        <f aca="false">IF(ISBLANK('P2.Operable'!D78),"",'P2.Operable'!D78)</f>
        <v/>
      </c>
      <c r="O40" s="156" t="str">
        <f aca="false">IF(ISBLANK('P2.Operable'!D116),"",'P2.Operable'!D116)</f>
        <v/>
      </c>
      <c r="P40" s="156" t="str">
        <f aca="false">IF(ISBLANK('P2.Operable'!D154),"",'P2.Operable'!D154)</f>
        <v/>
      </c>
      <c r="Q40" s="156" t="str">
        <f aca="false">IF(ISBLANK('P2.Operable'!D192),"",'P2.Operable'!D192)</f>
        <v/>
      </c>
      <c r="R40" s="156" t="str">
        <f aca="false">IF(ISBLANK('P2.Operable'!D230),"",'P2.Operable'!D230)</f>
        <v/>
      </c>
      <c r="S40" s="156" t="str">
        <f aca="false">IF(ISBLANK('P2.Operable'!D268),"",'P2.Operable'!D268)</f>
        <v/>
      </c>
      <c r="T40" s="156" t="str">
        <f aca="false">IF(ISBLANK('P2.Operable'!D306),"",'P2.Operable'!D306)</f>
        <v/>
      </c>
      <c r="U40" s="156" t="str">
        <f aca="false">IF(ISBLANK('P2.Operable'!D344),"",'P2.Operable'!D344)</f>
        <v/>
      </c>
      <c r="V40" s="156" t="str">
        <f aca="false">IF(ISBLANK('P2.Operable'!D382),"",'P2.Operable'!D382)</f>
        <v/>
      </c>
      <c r="W40" s="156" t="str">
        <f aca="false">IF(ISBLANK('P2.Operable'!D534),"",'P2.Operable'!D534)</f>
        <v/>
      </c>
      <c r="X40" s="156" t="str">
        <f aca="false">IF(ISBLANK('P2.Operable'!D572),"",'P2.Operable'!D572)</f>
        <v/>
      </c>
      <c r="Y40" s="156" t="str">
        <f aca="false">IF(ISBLANK('P2.Operable'!D610),"",'P2.Operable'!D610)</f>
        <v/>
      </c>
      <c r="Z40" s="156" t="str">
        <f aca="false">IF(ISBLANK('P2.Operable'!D648),"",'P2.Operable'!D648)</f>
        <v/>
      </c>
      <c r="AA40" s="156" t="str">
        <f aca="false">IF(ISBLANK('P3.Comprensible'!D40),"",'P3.Comprensible'!D40)</f>
        <v/>
      </c>
      <c r="AB40" s="156" t="str">
        <f aca="false">IF(ISBLANK('P3.Comprensible'!D116),"",'P3.Comprensible'!D116)</f>
        <v/>
      </c>
      <c r="AC40" s="156" t="str">
        <f aca="false">IF(ISBLANK('P3.Comprensible'!D154),"",'P3.Comprensible'!D154)</f>
        <v/>
      </c>
      <c r="AD40" s="156" t="str">
        <f aca="false">IF(ISBLANK('P3.Comprensible'!D268),"",'P3.Comprensible'!D268)</f>
        <v/>
      </c>
      <c r="AE40" s="156" t="str">
        <f aca="false">IF(ISBLANK('P3.Comprensible'!D306),"",'P3.Comprensible'!D306)</f>
        <v/>
      </c>
      <c r="AF40" s="156" t="str">
        <f aca="false">IF(ISBLANK('P4.Robusto'!D40),"",'P4.Robusto'!D40)</f>
        <v/>
      </c>
      <c r="AG40" s="156" t="str">
        <f aca="false">IF(ISBLANK('P4.Robusto'!D78),"",'P4.Robusto'!D78)</f>
        <v/>
      </c>
      <c r="AH40" s="158"/>
      <c r="AI40" s="137"/>
      <c r="AJ40" s="137"/>
      <c r="AK40" s="137"/>
    </row>
    <row r="41" customFormat="false" ht="20" hidden="false" customHeight="false" outlineLevel="0" collapsed="false">
      <c r="A41" s="137"/>
      <c r="B41" s="154" t="str">
        <f aca="false">IF( ISBLANK('03.Muestra'!$C30),"",'03.Muestra'!$C30)</f>
        <v/>
      </c>
      <c r="C41" s="155" t="str">
        <f aca="false">IF( ISBLANK('03.Muestra'!$E30),"",'03.Muestra'!$E30)</f>
        <v/>
      </c>
      <c r="D41" s="156" t="str">
        <f aca="false">IF(ISBLANK('P1.Perceptible'!D41),"",'P1.Perceptible'!D41)</f>
        <v/>
      </c>
      <c r="E41" s="156" t="str">
        <f aca="false">IF(ISBLANK('P1.Perceptible'!D79),"",'P1.Perceptible'!D79)</f>
        <v/>
      </c>
      <c r="F41" s="156" t="str">
        <f aca="false">IF(ISBLANK('P1.Perceptible'!D117),"",'P1.Perceptible'!D117)</f>
        <v/>
      </c>
      <c r="G41" s="156" t="str">
        <f aca="false">IF(ISBLANK('P1.Perceptible'!D155),"",'P1.Perceptible'!D155)</f>
        <v/>
      </c>
      <c r="H41" s="156" t="str">
        <f aca="false">IF(ISBLANK('P1.Perceptible'!D269),"",'P1.Perceptible'!D269)</f>
        <v/>
      </c>
      <c r="I41" s="156" t="str">
        <f aca="false">IF(ISBLANK('P1.Perceptible'!D307),"",'P1.Perceptible'!D307)</f>
        <v/>
      </c>
      <c r="J41" s="156" t="str">
        <f aca="false">IF(ISBLANK('P1.Perceptible'!D345),"",'P1.Perceptible'!D345)</f>
        <v/>
      </c>
      <c r="K41" s="156" t="str">
        <f aca="false">IF(ISBLANK('P1.Perceptible'!D459),"",'P1.Perceptible'!D459)</f>
        <v/>
      </c>
      <c r="L41" s="156" t="str">
        <f aca="false">IF(ISBLANK('P1.Perceptible'!D497),"",'P1.Perceptible'!D497)</f>
        <v/>
      </c>
      <c r="M41" s="156" t="str">
        <f aca="false">IF(ISBLANK('P2.Operable'!D41),"",'P2.Operable'!D41)</f>
        <v/>
      </c>
      <c r="N41" s="156" t="str">
        <f aca="false">IF(ISBLANK('P2.Operable'!D79),"",'P2.Operable'!D79)</f>
        <v/>
      </c>
      <c r="O41" s="156" t="str">
        <f aca="false">IF(ISBLANK('P2.Operable'!D117),"",'P2.Operable'!D117)</f>
        <v/>
      </c>
      <c r="P41" s="156" t="str">
        <f aca="false">IF(ISBLANK('P2.Operable'!D155),"",'P2.Operable'!D155)</f>
        <v/>
      </c>
      <c r="Q41" s="156" t="str">
        <f aca="false">IF(ISBLANK('P2.Operable'!D193),"",'P2.Operable'!D193)</f>
        <v/>
      </c>
      <c r="R41" s="156" t="str">
        <f aca="false">IF(ISBLANK('P2.Operable'!D231),"",'P2.Operable'!D231)</f>
        <v/>
      </c>
      <c r="S41" s="156" t="str">
        <f aca="false">IF(ISBLANK('P2.Operable'!D269),"",'P2.Operable'!D269)</f>
        <v/>
      </c>
      <c r="T41" s="156" t="str">
        <f aca="false">IF(ISBLANK('P2.Operable'!D307),"",'P2.Operable'!D307)</f>
        <v/>
      </c>
      <c r="U41" s="156" t="str">
        <f aca="false">IF(ISBLANK('P2.Operable'!D345),"",'P2.Operable'!D345)</f>
        <v/>
      </c>
      <c r="V41" s="156" t="str">
        <f aca="false">IF(ISBLANK('P2.Operable'!D383),"",'P2.Operable'!D383)</f>
        <v/>
      </c>
      <c r="W41" s="156" t="str">
        <f aca="false">IF(ISBLANK('P2.Operable'!D535),"",'P2.Operable'!D535)</f>
        <v/>
      </c>
      <c r="X41" s="156" t="str">
        <f aca="false">IF(ISBLANK('P2.Operable'!D573),"",'P2.Operable'!D573)</f>
        <v/>
      </c>
      <c r="Y41" s="156" t="str">
        <f aca="false">IF(ISBLANK('P2.Operable'!D611),"",'P2.Operable'!D611)</f>
        <v/>
      </c>
      <c r="Z41" s="156" t="str">
        <f aca="false">IF(ISBLANK('P2.Operable'!D649),"",'P2.Operable'!D649)</f>
        <v/>
      </c>
      <c r="AA41" s="156" t="str">
        <f aca="false">IF(ISBLANK('P3.Comprensible'!D41),"",'P3.Comprensible'!D41)</f>
        <v/>
      </c>
      <c r="AB41" s="156" t="str">
        <f aca="false">IF(ISBLANK('P3.Comprensible'!D117),"",'P3.Comprensible'!D117)</f>
        <v/>
      </c>
      <c r="AC41" s="156" t="str">
        <f aca="false">IF(ISBLANK('P3.Comprensible'!D155),"",'P3.Comprensible'!D155)</f>
        <v/>
      </c>
      <c r="AD41" s="156" t="str">
        <f aca="false">IF(ISBLANK('P3.Comprensible'!D269),"",'P3.Comprensible'!D269)</f>
        <v/>
      </c>
      <c r="AE41" s="156" t="str">
        <f aca="false">IF(ISBLANK('P3.Comprensible'!D307),"",'P3.Comprensible'!D307)</f>
        <v/>
      </c>
      <c r="AF41" s="156" t="str">
        <f aca="false">IF(ISBLANK('P4.Robusto'!D41),"",'P4.Robusto'!D41)</f>
        <v/>
      </c>
      <c r="AG41" s="156" t="str">
        <f aca="false">IF(ISBLANK('P4.Robusto'!D79),"",'P4.Robusto'!D79)</f>
        <v/>
      </c>
      <c r="AH41" s="158"/>
      <c r="AI41" s="137"/>
      <c r="AJ41" s="137"/>
      <c r="AK41" s="137"/>
    </row>
    <row r="42" customFormat="false" ht="20" hidden="false" customHeight="false" outlineLevel="0" collapsed="false">
      <c r="A42" s="137"/>
      <c r="B42" s="154" t="str">
        <f aca="false">IF( ISBLANK('03.Muestra'!$C31),"",'03.Muestra'!$C31)</f>
        <v/>
      </c>
      <c r="C42" s="155" t="str">
        <f aca="false">IF( ISBLANK('03.Muestra'!$E31),"",'03.Muestra'!$E31)</f>
        <v/>
      </c>
      <c r="D42" s="156" t="str">
        <f aca="false">IF(ISBLANK('P1.Perceptible'!D42),"",'P1.Perceptible'!D42)</f>
        <v/>
      </c>
      <c r="E42" s="156" t="str">
        <f aca="false">IF(ISBLANK('P1.Perceptible'!D80),"",'P1.Perceptible'!D80)</f>
        <v/>
      </c>
      <c r="F42" s="156" t="str">
        <f aca="false">IF(ISBLANK('P1.Perceptible'!D118),"",'P1.Perceptible'!D118)</f>
        <v/>
      </c>
      <c r="G42" s="156" t="str">
        <f aca="false">IF(ISBLANK('P1.Perceptible'!D156),"",'P1.Perceptible'!D156)</f>
        <v/>
      </c>
      <c r="H42" s="156" t="str">
        <f aca="false">IF(ISBLANK('P1.Perceptible'!D270),"",'P1.Perceptible'!D270)</f>
        <v/>
      </c>
      <c r="I42" s="156" t="str">
        <f aca="false">IF(ISBLANK('P1.Perceptible'!D308),"",'P1.Perceptible'!D308)</f>
        <v/>
      </c>
      <c r="J42" s="156" t="str">
        <f aca="false">IF(ISBLANK('P1.Perceptible'!D346),"",'P1.Perceptible'!D346)</f>
        <v/>
      </c>
      <c r="K42" s="156" t="str">
        <f aca="false">IF(ISBLANK('P1.Perceptible'!D460),"",'P1.Perceptible'!D460)</f>
        <v/>
      </c>
      <c r="L42" s="156" t="str">
        <f aca="false">IF(ISBLANK('P1.Perceptible'!D498),"",'P1.Perceptible'!D498)</f>
        <v/>
      </c>
      <c r="M42" s="156" t="str">
        <f aca="false">IF(ISBLANK('P2.Operable'!D42),"",'P2.Operable'!D42)</f>
        <v/>
      </c>
      <c r="N42" s="156" t="str">
        <f aca="false">IF(ISBLANK('P2.Operable'!D80),"",'P2.Operable'!D80)</f>
        <v/>
      </c>
      <c r="O42" s="156" t="str">
        <f aca="false">IF(ISBLANK('P2.Operable'!D118),"",'P2.Operable'!D118)</f>
        <v/>
      </c>
      <c r="P42" s="156" t="str">
        <f aca="false">IF(ISBLANK('P2.Operable'!D156),"",'P2.Operable'!D156)</f>
        <v/>
      </c>
      <c r="Q42" s="156" t="str">
        <f aca="false">IF(ISBLANK('P2.Operable'!D194),"",'P2.Operable'!D194)</f>
        <v/>
      </c>
      <c r="R42" s="156" t="str">
        <f aca="false">IF(ISBLANK('P2.Operable'!D232),"",'P2.Operable'!D232)</f>
        <v/>
      </c>
      <c r="S42" s="156" t="str">
        <f aca="false">IF(ISBLANK('P2.Operable'!D270),"",'P2.Operable'!D270)</f>
        <v/>
      </c>
      <c r="T42" s="156" t="str">
        <f aca="false">IF(ISBLANK('P2.Operable'!D308),"",'P2.Operable'!D308)</f>
        <v/>
      </c>
      <c r="U42" s="156" t="str">
        <f aca="false">IF(ISBLANK('P2.Operable'!D346),"",'P2.Operable'!D346)</f>
        <v/>
      </c>
      <c r="V42" s="156" t="str">
        <f aca="false">IF(ISBLANK('P2.Operable'!D384),"",'P2.Operable'!D384)</f>
        <v/>
      </c>
      <c r="W42" s="156" t="str">
        <f aca="false">IF(ISBLANK('P2.Operable'!D536),"",'P2.Operable'!D536)</f>
        <v/>
      </c>
      <c r="X42" s="156" t="str">
        <f aca="false">IF(ISBLANK('P2.Operable'!D574),"",'P2.Operable'!D574)</f>
        <v/>
      </c>
      <c r="Y42" s="156" t="str">
        <f aca="false">IF(ISBLANK('P2.Operable'!D612),"",'P2.Operable'!D612)</f>
        <v/>
      </c>
      <c r="Z42" s="156" t="str">
        <f aca="false">IF(ISBLANK('P2.Operable'!D650),"",'P2.Operable'!D650)</f>
        <v/>
      </c>
      <c r="AA42" s="156" t="str">
        <f aca="false">IF(ISBLANK('P3.Comprensible'!D42),"",'P3.Comprensible'!D42)</f>
        <v/>
      </c>
      <c r="AB42" s="156" t="str">
        <f aca="false">IF(ISBLANK('P3.Comprensible'!D118),"",'P3.Comprensible'!D118)</f>
        <v/>
      </c>
      <c r="AC42" s="156" t="str">
        <f aca="false">IF(ISBLANK('P3.Comprensible'!D156),"",'P3.Comprensible'!D156)</f>
        <v/>
      </c>
      <c r="AD42" s="156" t="str">
        <f aca="false">IF(ISBLANK('P3.Comprensible'!D270),"",'P3.Comprensible'!D270)</f>
        <v/>
      </c>
      <c r="AE42" s="156" t="str">
        <f aca="false">IF(ISBLANK('P3.Comprensible'!D308),"",'P3.Comprensible'!D308)</f>
        <v/>
      </c>
      <c r="AF42" s="156" t="str">
        <f aca="false">IF(ISBLANK('P4.Robusto'!D42),"",'P4.Robusto'!D42)</f>
        <v/>
      </c>
      <c r="AG42" s="156" t="str">
        <f aca="false">IF(ISBLANK('P4.Robusto'!D80),"",'P4.Robusto'!D80)</f>
        <v/>
      </c>
      <c r="AH42" s="158"/>
      <c r="AI42" s="137"/>
      <c r="AJ42" s="137"/>
      <c r="AK42" s="137"/>
    </row>
    <row r="43" customFormat="false" ht="20" hidden="false" customHeight="false" outlineLevel="0" collapsed="false">
      <c r="A43" s="137"/>
      <c r="B43" s="154" t="str">
        <f aca="false">IF( ISBLANK('03.Muestra'!$C32),"",'03.Muestra'!$C32)</f>
        <v/>
      </c>
      <c r="C43" s="155" t="str">
        <f aca="false">IF( ISBLANK('03.Muestra'!$E32),"",'03.Muestra'!$E32)</f>
        <v/>
      </c>
      <c r="D43" s="156" t="str">
        <f aca="false">IF(ISBLANK('P1.Perceptible'!D43),"",'P1.Perceptible'!D43)</f>
        <v/>
      </c>
      <c r="E43" s="156" t="str">
        <f aca="false">IF(ISBLANK('P1.Perceptible'!D81),"",'P1.Perceptible'!D81)</f>
        <v/>
      </c>
      <c r="F43" s="156" t="str">
        <f aca="false">IF(ISBLANK('P1.Perceptible'!D119),"",'P1.Perceptible'!D119)</f>
        <v/>
      </c>
      <c r="G43" s="156" t="str">
        <f aca="false">IF(ISBLANK('P1.Perceptible'!D157),"",'P1.Perceptible'!D157)</f>
        <v/>
      </c>
      <c r="H43" s="156" t="str">
        <f aca="false">IF(ISBLANK('P1.Perceptible'!D271),"",'P1.Perceptible'!D271)</f>
        <v/>
      </c>
      <c r="I43" s="156" t="str">
        <f aca="false">IF(ISBLANK('P1.Perceptible'!D309),"",'P1.Perceptible'!D309)</f>
        <v/>
      </c>
      <c r="J43" s="156" t="str">
        <f aca="false">IF(ISBLANK('P1.Perceptible'!D347),"",'P1.Perceptible'!D347)</f>
        <v/>
      </c>
      <c r="K43" s="156" t="str">
        <f aca="false">IF(ISBLANK('P1.Perceptible'!D461),"",'P1.Perceptible'!D461)</f>
        <v/>
      </c>
      <c r="L43" s="156" t="str">
        <f aca="false">IF(ISBLANK('P1.Perceptible'!D499),"",'P1.Perceptible'!D499)</f>
        <v/>
      </c>
      <c r="M43" s="156" t="str">
        <f aca="false">IF(ISBLANK('P2.Operable'!D43),"",'P2.Operable'!D43)</f>
        <v/>
      </c>
      <c r="N43" s="156" t="str">
        <f aca="false">IF(ISBLANK('P2.Operable'!D81),"",'P2.Operable'!D81)</f>
        <v/>
      </c>
      <c r="O43" s="156" t="str">
        <f aca="false">IF(ISBLANK('P2.Operable'!D119),"",'P2.Operable'!D119)</f>
        <v/>
      </c>
      <c r="P43" s="156" t="str">
        <f aca="false">IF(ISBLANK('P2.Operable'!D157),"",'P2.Operable'!D157)</f>
        <v/>
      </c>
      <c r="Q43" s="156" t="str">
        <f aca="false">IF(ISBLANK('P2.Operable'!D195),"",'P2.Operable'!D195)</f>
        <v/>
      </c>
      <c r="R43" s="156" t="str">
        <f aca="false">IF(ISBLANK('P2.Operable'!D233),"",'P2.Operable'!D233)</f>
        <v/>
      </c>
      <c r="S43" s="156" t="str">
        <f aca="false">IF(ISBLANK('P2.Operable'!D271),"",'P2.Operable'!D271)</f>
        <v/>
      </c>
      <c r="T43" s="156" t="str">
        <f aca="false">IF(ISBLANK('P2.Operable'!D309),"",'P2.Operable'!D309)</f>
        <v/>
      </c>
      <c r="U43" s="156" t="str">
        <f aca="false">IF(ISBLANK('P2.Operable'!D347),"",'P2.Operable'!D347)</f>
        <v/>
      </c>
      <c r="V43" s="156" t="str">
        <f aca="false">IF(ISBLANK('P2.Operable'!D385),"",'P2.Operable'!D385)</f>
        <v/>
      </c>
      <c r="W43" s="156" t="str">
        <f aca="false">IF(ISBLANK('P2.Operable'!D537),"",'P2.Operable'!D537)</f>
        <v/>
      </c>
      <c r="X43" s="156" t="str">
        <f aca="false">IF(ISBLANK('P2.Operable'!D575),"",'P2.Operable'!D575)</f>
        <v/>
      </c>
      <c r="Y43" s="156" t="str">
        <f aca="false">IF(ISBLANK('P2.Operable'!D613),"",'P2.Operable'!D613)</f>
        <v/>
      </c>
      <c r="Z43" s="156" t="str">
        <f aca="false">IF(ISBLANK('P2.Operable'!D651),"",'P2.Operable'!D651)</f>
        <v/>
      </c>
      <c r="AA43" s="156" t="str">
        <f aca="false">IF(ISBLANK('P3.Comprensible'!D43),"",'P3.Comprensible'!D43)</f>
        <v/>
      </c>
      <c r="AB43" s="156" t="str">
        <f aca="false">IF(ISBLANK('P3.Comprensible'!D119),"",'P3.Comprensible'!D119)</f>
        <v/>
      </c>
      <c r="AC43" s="156" t="str">
        <f aca="false">IF(ISBLANK('P3.Comprensible'!D157),"",'P3.Comprensible'!D157)</f>
        <v/>
      </c>
      <c r="AD43" s="156" t="str">
        <f aca="false">IF(ISBLANK('P3.Comprensible'!D271),"",'P3.Comprensible'!D271)</f>
        <v/>
      </c>
      <c r="AE43" s="156" t="str">
        <f aca="false">IF(ISBLANK('P3.Comprensible'!D309),"",'P3.Comprensible'!D309)</f>
        <v/>
      </c>
      <c r="AF43" s="156" t="str">
        <f aca="false">IF(ISBLANK('P4.Robusto'!D43),"",'P4.Robusto'!D43)</f>
        <v/>
      </c>
      <c r="AG43" s="156" t="str">
        <f aca="false">IF(ISBLANK('P4.Robusto'!D81),"",'P4.Robusto'!D81)</f>
        <v/>
      </c>
      <c r="AH43" s="158"/>
      <c r="AI43" s="137"/>
      <c r="AJ43" s="137"/>
      <c r="AK43" s="137"/>
    </row>
    <row r="44" customFormat="false" ht="20" hidden="false" customHeight="false" outlineLevel="0" collapsed="false">
      <c r="A44" s="137"/>
      <c r="B44" s="154" t="str">
        <f aca="false">IF( ISBLANK('03.Muestra'!$C33),"",'03.Muestra'!$C33)</f>
        <v/>
      </c>
      <c r="C44" s="155" t="str">
        <f aca="false">IF( ISBLANK('03.Muestra'!$E33),"",'03.Muestra'!$E33)</f>
        <v/>
      </c>
      <c r="D44" s="156" t="str">
        <f aca="false">IF(ISBLANK('P1.Perceptible'!D44),"",'P1.Perceptible'!D44)</f>
        <v/>
      </c>
      <c r="E44" s="156" t="str">
        <f aca="false">IF(ISBLANK('P1.Perceptible'!D82),"",'P1.Perceptible'!D82)</f>
        <v/>
      </c>
      <c r="F44" s="156" t="str">
        <f aca="false">IF(ISBLANK('P1.Perceptible'!D120),"",'P1.Perceptible'!D120)</f>
        <v/>
      </c>
      <c r="G44" s="156" t="str">
        <f aca="false">IF(ISBLANK('P1.Perceptible'!D158),"",'P1.Perceptible'!D158)</f>
        <v/>
      </c>
      <c r="H44" s="156" t="str">
        <f aca="false">IF(ISBLANK('P1.Perceptible'!D272),"",'P1.Perceptible'!D272)</f>
        <v/>
      </c>
      <c r="I44" s="156" t="str">
        <f aca="false">IF(ISBLANK('P1.Perceptible'!D310),"",'P1.Perceptible'!D310)</f>
        <v/>
      </c>
      <c r="J44" s="156" t="str">
        <f aca="false">IF(ISBLANK('P1.Perceptible'!D348),"",'P1.Perceptible'!D348)</f>
        <v/>
      </c>
      <c r="K44" s="156" t="str">
        <f aca="false">IF(ISBLANK('P1.Perceptible'!D462),"",'P1.Perceptible'!D462)</f>
        <v/>
      </c>
      <c r="L44" s="156" t="str">
        <f aca="false">IF(ISBLANK('P1.Perceptible'!D500),"",'P1.Perceptible'!D500)</f>
        <v/>
      </c>
      <c r="M44" s="156" t="str">
        <f aca="false">IF(ISBLANK('P2.Operable'!D44),"",'P2.Operable'!D44)</f>
        <v/>
      </c>
      <c r="N44" s="156" t="str">
        <f aca="false">IF(ISBLANK('P2.Operable'!D82),"",'P2.Operable'!D82)</f>
        <v/>
      </c>
      <c r="O44" s="156" t="str">
        <f aca="false">IF(ISBLANK('P2.Operable'!D120),"",'P2.Operable'!D120)</f>
        <v/>
      </c>
      <c r="P44" s="156" t="str">
        <f aca="false">IF(ISBLANK('P2.Operable'!D158),"",'P2.Operable'!D158)</f>
        <v/>
      </c>
      <c r="Q44" s="156" t="str">
        <f aca="false">IF(ISBLANK('P2.Operable'!D196),"",'P2.Operable'!D196)</f>
        <v/>
      </c>
      <c r="R44" s="156" t="str">
        <f aca="false">IF(ISBLANK('P2.Operable'!D234),"",'P2.Operable'!D234)</f>
        <v/>
      </c>
      <c r="S44" s="156" t="str">
        <f aca="false">IF(ISBLANK('P2.Operable'!D272),"",'P2.Operable'!D272)</f>
        <v/>
      </c>
      <c r="T44" s="156" t="str">
        <f aca="false">IF(ISBLANK('P2.Operable'!D310),"",'P2.Operable'!D310)</f>
        <v/>
      </c>
      <c r="U44" s="156" t="str">
        <f aca="false">IF(ISBLANK('P2.Operable'!D348),"",'P2.Operable'!D348)</f>
        <v/>
      </c>
      <c r="V44" s="156" t="str">
        <f aca="false">IF(ISBLANK('P2.Operable'!D386),"",'P2.Operable'!D386)</f>
        <v/>
      </c>
      <c r="W44" s="156" t="str">
        <f aca="false">IF(ISBLANK('P2.Operable'!D538),"",'P2.Operable'!D538)</f>
        <v/>
      </c>
      <c r="X44" s="156" t="str">
        <f aca="false">IF(ISBLANK('P2.Operable'!D576),"",'P2.Operable'!D576)</f>
        <v/>
      </c>
      <c r="Y44" s="156" t="str">
        <f aca="false">IF(ISBLANK('P2.Operable'!D614),"",'P2.Operable'!D614)</f>
        <v/>
      </c>
      <c r="Z44" s="156" t="str">
        <f aca="false">IF(ISBLANK('P2.Operable'!D652),"",'P2.Operable'!D652)</f>
        <v/>
      </c>
      <c r="AA44" s="156" t="str">
        <f aca="false">IF(ISBLANK('P3.Comprensible'!D44),"",'P3.Comprensible'!D44)</f>
        <v/>
      </c>
      <c r="AB44" s="156" t="str">
        <f aca="false">IF(ISBLANK('P3.Comprensible'!D120),"",'P3.Comprensible'!D120)</f>
        <v/>
      </c>
      <c r="AC44" s="156" t="str">
        <f aca="false">IF(ISBLANK('P3.Comprensible'!D158),"",'P3.Comprensible'!D158)</f>
        <v/>
      </c>
      <c r="AD44" s="156" t="str">
        <f aca="false">IF(ISBLANK('P3.Comprensible'!D272),"",'P3.Comprensible'!D272)</f>
        <v/>
      </c>
      <c r="AE44" s="156" t="str">
        <f aca="false">IF(ISBLANK('P3.Comprensible'!D310),"",'P3.Comprensible'!D310)</f>
        <v/>
      </c>
      <c r="AF44" s="156" t="str">
        <f aca="false">IF(ISBLANK('P4.Robusto'!D44),"",'P4.Robusto'!D44)</f>
        <v/>
      </c>
      <c r="AG44" s="156" t="str">
        <f aca="false">IF(ISBLANK('P4.Robusto'!D82),"",'P4.Robusto'!D82)</f>
        <v/>
      </c>
      <c r="AH44" s="158"/>
      <c r="AI44" s="137"/>
      <c r="AJ44" s="137"/>
      <c r="AK44" s="137"/>
    </row>
    <row r="45" customFormat="false" ht="20" hidden="false" customHeight="false" outlineLevel="0" collapsed="false">
      <c r="A45" s="137"/>
      <c r="B45" s="154" t="str">
        <f aca="false">IF( ISBLANK('03.Muestra'!$C34),"",'03.Muestra'!$C34)</f>
        <v/>
      </c>
      <c r="C45" s="155" t="str">
        <f aca="false">IF( ISBLANK('03.Muestra'!$E34),"",'03.Muestra'!$E34)</f>
        <v/>
      </c>
      <c r="D45" s="156" t="str">
        <f aca="false">IF(ISBLANK('P1.Perceptible'!D45),"",'P1.Perceptible'!D45)</f>
        <v/>
      </c>
      <c r="E45" s="156" t="str">
        <f aca="false">IF(ISBLANK('P1.Perceptible'!D83),"",'P1.Perceptible'!D83)</f>
        <v/>
      </c>
      <c r="F45" s="156" t="str">
        <f aca="false">IF(ISBLANK('P1.Perceptible'!D121),"",'P1.Perceptible'!D121)</f>
        <v/>
      </c>
      <c r="G45" s="156" t="str">
        <f aca="false">IF(ISBLANK('P1.Perceptible'!D159),"",'P1.Perceptible'!D159)</f>
        <v/>
      </c>
      <c r="H45" s="156" t="str">
        <f aca="false">IF(ISBLANK('P1.Perceptible'!D273),"",'P1.Perceptible'!D273)</f>
        <v/>
      </c>
      <c r="I45" s="156" t="str">
        <f aca="false">IF(ISBLANK('P1.Perceptible'!D311),"",'P1.Perceptible'!D311)</f>
        <v/>
      </c>
      <c r="J45" s="156" t="str">
        <f aca="false">IF(ISBLANK('P1.Perceptible'!D349),"",'P1.Perceptible'!D349)</f>
        <v/>
      </c>
      <c r="K45" s="156" t="str">
        <f aca="false">IF(ISBLANK('P1.Perceptible'!D463),"",'P1.Perceptible'!D463)</f>
        <v/>
      </c>
      <c r="L45" s="156" t="str">
        <f aca="false">IF(ISBLANK('P1.Perceptible'!D501),"",'P1.Perceptible'!D501)</f>
        <v/>
      </c>
      <c r="M45" s="156" t="str">
        <f aca="false">IF(ISBLANK('P2.Operable'!D45),"",'P2.Operable'!D45)</f>
        <v/>
      </c>
      <c r="N45" s="156" t="str">
        <f aca="false">IF(ISBLANK('P2.Operable'!D83),"",'P2.Operable'!D83)</f>
        <v/>
      </c>
      <c r="O45" s="156" t="str">
        <f aca="false">IF(ISBLANK('P2.Operable'!D121),"",'P2.Operable'!D121)</f>
        <v/>
      </c>
      <c r="P45" s="156" t="str">
        <f aca="false">IF(ISBLANK('P2.Operable'!D159),"",'P2.Operable'!D159)</f>
        <v/>
      </c>
      <c r="Q45" s="156" t="str">
        <f aca="false">IF(ISBLANK('P2.Operable'!D197),"",'P2.Operable'!D197)</f>
        <v/>
      </c>
      <c r="R45" s="156" t="str">
        <f aca="false">IF(ISBLANK('P2.Operable'!D235),"",'P2.Operable'!D235)</f>
        <v/>
      </c>
      <c r="S45" s="156" t="str">
        <f aca="false">IF(ISBLANK('P2.Operable'!D273),"",'P2.Operable'!D273)</f>
        <v/>
      </c>
      <c r="T45" s="156" t="str">
        <f aca="false">IF(ISBLANK('P2.Operable'!D311),"",'P2.Operable'!D311)</f>
        <v/>
      </c>
      <c r="U45" s="156" t="str">
        <f aca="false">IF(ISBLANK('P2.Operable'!D349),"",'P2.Operable'!D349)</f>
        <v/>
      </c>
      <c r="V45" s="156" t="str">
        <f aca="false">IF(ISBLANK('P2.Operable'!D387),"",'P2.Operable'!D387)</f>
        <v/>
      </c>
      <c r="W45" s="156" t="str">
        <f aca="false">IF(ISBLANK('P2.Operable'!D539),"",'P2.Operable'!D539)</f>
        <v/>
      </c>
      <c r="X45" s="156" t="str">
        <f aca="false">IF(ISBLANK('P2.Operable'!D577),"",'P2.Operable'!D577)</f>
        <v/>
      </c>
      <c r="Y45" s="156" t="str">
        <f aca="false">IF(ISBLANK('P2.Operable'!D615),"",'P2.Operable'!D615)</f>
        <v/>
      </c>
      <c r="Z45" s="156" t="str">
        <f aca="false">IF(ISBLANK('P2.Operable'!D653),"",'P2.Operable'!D653)</f>
        <v/>
      </c>
      <c r="AA45" s="156" t="str">
        <f aca="false">IF(ISBLANK('P3.Comprensible'!D45),"",'P3.Comprensible'!D45)</f>
        <v/>
      </c>
      <c r="AB45" s="156" t="str">
        <f aca="false">IF(ISBLANK('P3.Comprensible'!D121),"",'P3.Comprensible'!D121)</f>
        <v/>
      </c>
      <c r="AC45" s="156" t="str">
        <f aca="false">IF(ISBLANK('P3.Comprensible'!D159),"",'P3.Comprensible'!D159)</f>
        <v/>
      </c>
      <c r="AD45" s="156" t="str">
        <f aca="false">IF(ISBLANK('P3.Comprensible'!D273),"",'P3.Comprensible'!D273)</f>
        <v/>
      </c>
      <c r="AE45" s="156" t="str">
        <f aca="false">IF(ISBLANK('P3.Comprensible'!D311),"",'P3.Comprensible'!D311)</f>
        <v/>
      </c>
      <c r="AF45" s="156" t="str">
        <f aca="false">IF(ISBLANK('P4.Robusto'!D45),"",'P4.Robusto'!D45)</f>
        <v/>
      </c>
      <c r="AG45" s="156" t="str">
        <f aca="false">IF(ISBLANK('P4.Robusto'!D83),"",'P4.Robusto'!D83)</f>
        <v/>
      </c>
      <c r="AH45" s="158"/>
      <c r="AI45" s="137"/>
      <c r="AJ45" s="137"/>
      <c r="AK45" s="137"/>
    </row>
    <row r="46" customFormat="false" ht="20" hidden="false" customHeight="false" outlineLevel="0" collapsed="false">
      <c r="A46" s="137"/>
      <c r="B46" s="154" t="str">
        <f aca="false">IF( ISBLANK('03.Muestra'!$C35),"",'03.Muestra'!$C35)</f>
        <v/>
      </c>
      <c r="C46" s="155" t="str">
        <f aca="false">IF( ISBLANK('03.Muestra'!$E35),"",'03.Muestra'!$E35)</f>
        <v/>
      </c>
      <c r="D46" s="156" t="str">
        <f aca="false">IF(ISBLANK('P1.Perceptible'!D46),"",'P1.Perceptible'!D46)</f>
        <v/>
      </c>
      <c r="E46" s="156" t="str">
        <f aca="false">IF(ISBLANK('P1.Perceptible'!D84),"",'P1.Perceptible'!D84)</f>
        <v/>
      </c>
      <c r="F46" s="156" t="str">
        <f aca="false">IF(ISBLANK('P1.Perceptible'!D122),"",'P1.Perceptible'!D122)</f>
        <v/>
      </c>
      <c r="G46" s="156" t="str">
        <f aca="false">IF(ISBLANK('P1.Perceptible'!D160),"",'P1.Perceptible'!D160)</f>
        <v/>
      </c>
      <c r="H46" s="156" t="str">
        <f aca="false">IF(ISBLANK('P1.Perceptible'!D274),"",'P1.Perceptible'!D274)</f>
        <v/>
      </c>
      <c r="I46" s="156" t="str">
        <f aca="false">IF(ISBLANK('P1.Perceptible'!D312),"",'P1.Perceptible'!D312)</f>
        <v/>
      </c>
      <c r="J46" s="156" t="str">
        <f aca="false">IF(ISBLANK('P1.Perceptible'!D350),"",'P1.Perceptible'!D350)</f>
        <v/>
      </c>
      <c r="K46" s="156" t="str">
        <f aca="false">IF(ISBLANK('P1.Perceptible'!D464),"",'P1.Perceptible'!D464)</f>
        <v/>
      </c>
      <c r="L46" s="156" t="str">
        <f aca="false">IF(ISBLANK('P1.Perceptible'!D502),"",'P1.Perceptible'!D502)</f>
        <v/>
      </c>
      <c r="M46" s="156" t="str">
        <f aca="false">IF(ISBLANK('P2.Operable'!D46),"",'P2.Operable'!D46)</f>
        <v/>
      </c>
      <c r="N46" s="156" t="str">
        <f aca="false">IF(ISBLANK('P2.Operable'!D84),"",'P2.Operable'!D84)</f>
        <v/>
      </c>
      <c r="O46" s="156" t="str">
        <f aca="false">IF(ISBLANK('P2.Operable'!D122),"",'P2.Operable'!D122)</f>
        <v/>
      </c>
      <c r="P46" s="156" t="str">
        <f aca="false">IF(ISBLANK('P2.Operable'!D160),"",'P2.Operable'!D160)</f>
        <v/>
      </c>
      <c r="Q46" s="156" t="str">
        <f aca="false">IF(ISBLANK('P2.Operable'!D198),"",'P2.Operable'!D198)</f>
        <v/>
      </c>
      <c r="R46" s="156" t="str">
        <f aca="false">IF(ISBLANK('P2.Operable'!D236),"",'P2.Operable'!D236)</f>
        <v/>
      </c>
      <c r="S46" s="156" t="str">
        <f aca="false">IF(ISBLANK('P2.Operable'!D274),"",'P2.Operable'!D274)</f>
        <v/>
      </c>
      <c r="T46" s="156" t="str">
        <f aca="false">IF(ISBLANK('P2.Operable'!D312),"",'P2.Operable'!D312)</f>
        <v/>
      </c>
      <c r="U46" s="156" t="str">
        <f aca="false">IF(ISBLANK('P2.Operable'!D350),"",'P2.Operable'!D350)</f>
        <v/>
      </c>
      <c r="V46" s="156" t="str">
        <f aca="false">IF(ISBLANK('P2.Operable'!D388),"",'P2.Operable'!D388)</f>
        <v/>
      </c>
      <c r="W46" s="156" t="str">
        <f aca="false">IF(ISBLANK('P2.Operable'!D540),"",'P2.Operable'!D540)</f>
        <v/>
      </c>
      <c r="X46" s="156" t="str">
        <f aca="false">IF(ISBLANK('P2.Operable'!D578),"",'P2.Operable'!D578)</f>
        <v/>
      </c>
      <c r="Y46" s="156" t="str">
        <f aca="false">IF(ISBLANK('P2.Operable'!D616),"",'P2.Operable'!D616)</f>
        <v/>
      </c>
      <c r="Z46" s="156" t="str">
        <f aca="false">IF(ISBLANK('P2.Operable'!D654),"",'P2.Operable'!D654)</f>
        <v/>
      </c>
      <c r="AA46" s="156" t="str">
        <f aca="false">IF(ISBLANK('P3.Comprensible'!D46),"",'P3.Comprensible'!D46)</f>
        <v/>
      </c>
      <c r="AB46" s="156" t="str">
        <f aca="false">IF(ISBLANK('P3.Comprensible'!D122),"",'P3.Comprensible'!D122)</f>
        <v/>
      </c>
      <c r="AC46" s="156" t="str">
        <f aca="false">IF(ISBLANK('P3.Comprensible'!D160),"",'P3.Comprensible'!D160)</f>
        <v/>
      </c>
      <c r="AD46" s="156" t="str">
        <f aca="false">IF(ISBLANK('P3.Comprensible'!D274),"",'P3.Comprensible'!D274)</f>
        <v/>
      </c>
      <c r="AE46" s="156" t="str">
        <f aca="false">IF(ISBLANK('P3.Comprensible'!D312),"",'P3.Comprensible'!D312)</f>
        <v/>
      </c>
      <c r="AF46" s="156" t="str">
        <f aca="false">IF(ISBLANK('P4.Robusto'!D46),"",'P4.Robusto'!D46)</f>
        <v/>
      </c>
      <c r="AG46" s="156" t="str">
        <f aca="false">IF(ISBLANK('P4.Robusto'!D84),"",'P4.Robusto'!D84)</f>
        <v/>
      </c>
      <c r="AH46" s="158"/>
      <c r="AI46" s="137"/>
      <c r="AJ46" s="137"/>
      <c r="AK46" s="137"/>
    </row>
    <row r="47" customFormat="false" ht="20" hidden="false" customHeight="false" outlineLevel="0" collapsed="false">
      <c r="A47" s="137"/>
      <c r="B47" s="154" t="str">
        <f aca="false">IF( ISBLANK('03.Muestra'!$C36),"",'03.Muestra'!$C36)</f>
        <v/>
      </c>
      <c r="C47" s="155" t="str">
        <f aca="false">IF( ISBLANK('03.Muestra'!$E36),"",'03.Muestra'!$E36)</f>
        <v/>
      </c>
      <c r="D47" s="156" t="str">
        <f aca="false">IF(ISBLANK('P1.Perceptible'!D47),"",'P1.Perceptible'!D47)</f>
        <v/>
      </c>
      <c r="E47" s="156" t="str">
        <f aca="false">IF(ISBLANK('P1.Perceptible'!D85),"",'P1.Perceptible'!D85)</f>
        <v/>
      </c>
      <c r="F47" s="156" t="str">
        <f aca="false">IF(ISBLANK('P1.Perceptible'!D123),"",'P1.Perceptible'!D123)</f>
        <v/>
      </c>
      <c r="G47" s="156" t="str">
        <f aca="false">IF(ISBLANK('P1.Perceptible'!D161),"",'P1.Perceptible'!D161)</f>
        <v/>
      </c>
      <c r="H47" s="156" t="str">
        <f aca="false">IF(ISBLANK('P1.Perceptible'!D275),"",'P1.Perceptible'!D275)</f>
        <v/>
      </c>
      <c r="I47" s="156" t="str">
        <f aca="false">IF(ISBLANK('P1.Perceptible'!D313),"",'P1.Perceptible'!D313)</f>
        <v/>
      </c>
      <c r="J47" s="156" t="str">
        <f aca="false">IF(ISBLANK('P1.Perceptible'!D351),"",'P1.Perceptible'!D351)</f>
        <v/>
      </c>
      <c r="K47" s="156" t="str">
        <f aca="false">IF(ISBLANK('P1.Perceptible'!D465),"",'P1.Perceptible'!D465)</f>
        <v/>
      </c>
      <c r="L47" s="156" t="str">
        <f aca="false">IF(ISBLANK('P1.Perceptible'!D503),"",'P1.Perceptible'!D503)</f>
        <v/>
      </c>
      <c r="M47" s="156" t="str">
        <f aca="false">IF(ISBLANK('P2.Operable'!D47),"",'P2.Operable'!D47)</f>
        <v/>
      </c>
      <c r="N47" s="156" t="str">
        <f aca="false">IF(ISBLANK('P2.Operable'!D85),"",'P2.Operable'!D85)</f>
        <v/>
      </c>
      <c r="O47" s="156" t="str">
        <f aca="false">IF(ISBLANK('P2.Operable'!D123),"",'P2.Operable'!D123)</f>
        <v/>
      </c>
      <c r="P47" s="156" t="str">
        <f aca="false">IF(ISBLANK('P2.Operable'!D161),"",'P2.Operable'!D161)</f>
        <v/>
      </c>
      <c r="Q47" s="156" t="str">
        <f aca="false">IF(ISBLANK('P2.Operable'!D199),"",'P2.Operable'!D199)</f>
        <v/>
      </c>
      <c r="R47" s="156" t="str">
        <f aca="false">IF(ISBLANK('P2.Operable'!D237),"",'P2.Operable'!D237)</f>
        <v/>
      </c>
      <c r="S47" s="156" t="str">
        <f aca="false">IF(ISBLANK('P2.Operable'!D275),"",'P2.Operable'!D275)</f>
        <v/>
      </c>
      <c r="T47" s="156" t="str">
        <f aca="false">IF(ISBLANK('P2.Operable'!D313),"",'P2.Operable'!D313)</f>
        <v/>
      </c>
      <c r="U47" s="156" t="str">
        <f aca="false">IF(ISBLANK('P2.Operable'!D351),"",'P2.Operable'!D351)</f>
        <v/>
      </c>
      <c r="V47" s="156" t="str">
        <f aca="false">IF(ISBLANK('P2.Operable'!D389),"",'P2.Operable'!D389)</f>
        <v/>
      </c>
      <c r="W47" s="156" t="str">
        <f aca="false">IF(ISBLANK('P2.Operable'!D541),"",'P2.Operable'!D541)</f>
        <v/>
      </c>
      <c r="X47" s="156" t="str">
        <f aca="false">IF(ISBLANK('P2.Operable'!D579),"",'P2.Operable'!D579)</f>
        <v/>
      </c>
      <c r="Y47" s="156" t="str">
        <f aca="false">IF(ISBLANK('P2.Operable'!D617),"",'P2.Operable'!D617)</f>
        <v/>
      </c>
      <c r="Z47" s="156" t="str">
        <f aca="false">IF(ISBLANK('P2.Operable'!D655),"",'P2.Operable'!D655)</f>
        <v/>
      </c>
      <c r="AA47" s="156" t="str">
        <f aca="false">IF(ISBLANK('P3.Comprensible'!D47),"",'P3.Comprensible'!D47)</f>
        <v/>
      </c>
      <c r="AB47" s="156" t="str">
        <f aca="false">IF(ISBLANK('P3.Comprensible'!D123),"",'P3.Comprensible'!D123)</f>
        <v/>
      </c>
      <c r="AC47" s="156" t="str">
        <f aca="false">IF(ISBLANK('P3.Comprensible'!D161),"",'P3.Comprensible'!D161)</f>
        <v/>
      </c>
      <c r="AD47" s="156" t="str">
        <f aca="false">IF(ISBLANK('P3.Comprensible'!D275),"",'P3.Comprensible'!D275)</f>
        <v/>
      </c>
      <c r="AE47" s="156" t="str">
        <f aca="false">IF(ISBLANK('P3.Comprensible'!D313),"",'P3.Comprensible'!D313)</f>
        <v/>
      </c>
      <c r="AF47" s="156" t="str">
        <f aca="false">IF(ISBLANK('P4.Robusto'!D47),"",'P4.Robusto'!D47)</f>
        <v/>
      </c>
      <c r="AG47" s="156" t="str">
        <f aca="false">IF(ISBLANK('P4.Robusto'!D85),"",'P4.Robusto'!D85)</f>
        <v/>
      </c>
      <c r="AH47" s="158"/>
      <c r="AI47" s="137"/>
      <c r="AJ47" s="137"/>
      <c r="AK47" s="137"/>
    </row>
    <row r="48" customFormat="false" ht="20" hidden="false" customHeight="false" outlineLevel="0" collapsed="false">
      <c r="A48" s="137"/>
      <c r="B48" s="154" t="str">
        <f aca="false">IF( ISBLANK('03.Muestra'!$C37),"",'03.Muestra'!$C37)</f>
        <v/>
      </c>
      <c r="C48" s="155" t="str">
        <f aca="false">IF( ISBLANK('03.Muestra'!$E37),"",'03.Muestra'!$E37)</f>
        <v/>
      </c>
      <c r="D48" s="156" t="str">
        <f aca="false">IF(ISBLANK('P1.Perceptible'!D48),"",'P1.Perceptible'!D48)</f>
        <v/>
      </c>
      <c r="E48" s="156" t="str">
        <f aca="false">IF(ISBLANK('P1.Perceptible'!D86),"",'P1.Perceptible'!D86)</f>
        <v/>
      </c>
      <c r="F48" s="156" t="str">
        <f aca="false">IF(ISBLANK('P1.Perceptible'!D124),"",'P1.Perceptible'!D124)</f>
        <v/>
      </c>
      <c r="G48" s="156" t="str">
        <f aca="false">IF(ISBLANK('P1.Perceptible'!D162),"",'P1.Perceptible'!D162)</f>
        <v/>
      </c>
      <c r="H48" s="156" t="str">
        <f aca="false">IF(ISBLANK('P1.Perceptible'!D276),"",'P1.Perceptible'!D276)</f>
        <v/>
      </c>
      <c r="I48" s="156" t="str">
        <f aca="false">IF(ISBLANK('P1.Perceptible'!D314),"",'P1.Perceptible'!D314)</f>
        <v/>
      </c>
      <c r="J48" s="156" t="str">
        <f aca="false">IF(ISBLANK('P1.Perceptible'!D352),"",'P1.Perceptible'!D352)</f>
        <v/>
      </c>
      <c r="K48" s="156" t="str">
        <f aca="false">IF(ISBLANK('P1.Perceptible'!D466),"",'P1.Perceptible'!D466)</f>
        <v/>
      </c>
      <c r="L48" s="156" t="str">
        <f aca="false">IF(ISBLANK('P1.Perceptible'!D504),"",'P1.Perceptible'!D504)</f>
        <v/>
      </c>
      <c r="M48" s="156" t="str">
        <f aca="false">IF(ISBLANK('P2.Operable'!D48),"",'P2.Operable'!D48)</f>
        <v/>
      </c>
      <c r="N48" s="156" t="str">
        <f aca="false">IF(ISBLANK('P2.Operable'!D86),"",'P2.Operable'!D86)</f>
        <v/>
      </c>
      <c r="O48" s="156" t="str">
        <f aca="false">IF(ISBLANK('P2.Operable'!D124),"",'P2.Operable'!D124)</f>
        <v/>
      </c>
      <c r="P48" s="156" t="str">
        <f aca="false">IF(ISBLANK('P2.Operable'!D162),"",'P2.Operable'!D162)</f>
        <v/>
      </c>
      <c r="Q48" s="156" t="str">
        <f aca="false">IF(ISBLANK('P2.Operable'!D200),"",'P2.Operable'!D200)</f>
        <v/>
      </c>
      <c r="R48" s="156" t="str">
        <f aca="false">IF(ISBLANK('P2.Operable'!D238),"",'P2.Operable'!D238)</f>
        <v/>
      </c>
      <c r="S48" s="156" t="str">
        <f aca="false">IF(ISBLANK('P2.Operable'!D276),"",'P2.Operable'!D276)</f>
        <v/>
      </c>
      <c r="T48" s="156" t="str">
        <f aca="false">IF(ISBLANK('P2.Operable'!D314),"",'P2.Operable'!D314)</f>
        <v/>
      </c>
      <c r="U48" s="156" t="str">
        <f aca="false">IF(ISBLANK('P2.Operable'!D352),"",'P2.Operable'!D352)</f>
        <v/>
      </c>
      <c r="V48" s="156" t="str">
        <f aca="false">IF(ISBLANK('P2.Operable'!D390),"",'P2.Operable'!D390)</f>
        <v/>
      </c>
      <c r="W48" s="156" t="str">
        <f aca="false">IF(ISBLANK('P2.Operable'!D542),"",'P2.Operable'!D542)</f>
        <v/>
      </c>
      <c r="X48" s="156" t="str">
        <f aca="false">IF(ISBLANK('P2.Operable'!D580),"",'P2.Operable'!D580)</f>
        <v/>
      </c>
      <c r="Y48" s="156" t="str">
        <f aca="false">IF(ISBLANK('P2.Operable'!D618),"",'P2.Operable'!D618)</f>
        <v/>
      </c>
      <c r="Z48" s="156" t="str">
        <f aca="false">IF(ISBLANK('P2.Operable'!D656),"",'P2.Operable'!D656)</f>
        <v/>
      </c>
      <c r="AA48" s="156" t="str">
        <f aca="false">IF(ISBLANK('P3.Comprensible'!D48),"",'P3.Comprensible'!D48)</f>
        <v/>
      </c>
      <c r="AB48" s="156" t="str">
        <f aca="false">IF(ISBLANK('P3.Comprensible'!D124),"",'P3.Comprensible'!D124)</f>
        <v/>
      </c>
      <c r="AC48" s="156" t="str">
        <f aca="false">IF(ISBLANK('P3.Comprensible'!D162),"",'P3.Comprensible'!D162)</f>
        <v/>
      </c>
      <c r="AD48" s="156" t="str">
        <f aca="false">IF(ISBLANK('P3.Comprensible'!D276),"",'P3.Comprensible'!D276)</f>
        <v/>
      </c>
      <c r="AE48" s="156" t="str">
        <f aca="false">IF(ISBLANK('P3.Comprensible'!D314),"",'P3.Comprensible'!D314)</f>
        <v/>
      </c>
      <c r="AF48" s="156" t="str">
        <f aca="false">IF(ISBLANK('P4.Robusto'!D48),"",'P4.Robusto'!D48)</f>
        <v/>
      </c>
      <c r="AG48" s="156" t="str">
        <f aca="false">IF(ISBLANK('P4.Robusto'!D86),"",'P4.Robusto'!D86)</f>
        <v/>
      </c>
      <c r="AH48" s="158"/>
      <c r="AI48" s="137"/>
      <c r="AJ48" s="137"/>
      <c r="AK48" s="137"/>
    </row>
    <row r="49" customFormat="false" ht="20" hidden="false" customHeight="false" outlineLevel="0" collapsed="false">
      <c r="A49" s="137"/>
      <c r="B49" s="154" t="str">
        <f aca="false">IF( ISBLANK('03.Muestra'!$C38),"",'03.Muestra'!$C38)</f>
        <v/>
      </c>
      <c r="C49" s="155" t="str">
        <f aca="false">IF( ISBLANK('03.Muestra'!$E38),"",'03.Muestra'!$E38)</f>
        <v/>
      </c>
      <c r="D49" s="156" t="str">
        <f aca="false">IF(ISBLANK('P1.Perceptible'!D49),"",'P1.Perceptible'!D49)</f>
        <v/>
      </c>
      <c r="E49" s="156" t="str">
        <f aca="false">IF(ISBLANK('P1.Perceptible'!D87),"",'P1.Perceptible'!D87)</f>
        <v/>
      </c>
      <c r="F49" s="156" t="str">
        <f aca="false">IF(ISBLANK('P1.Perceptible'!D125),"",'P1.Perceptible'!D125)</f>
        <v/>
      </c>
      <c r="G49" s="156" t="str">
        <f aca="false">IF(ISBLANK('P1.Perceptible'!D163),"",'P1.Perceptible'!D163)</f>
        <v/>
      </c>
      <c r="H49" s="156" t="str">
        <f aca="false">IF(ISBLANK('P1.Perceptible'!D277),"",'P1.Perceptible'!D277)</f>
        <v/>
      </c>
      <c r="I49" s="156" t="str">
        <f aca="false">IF(ISBLANK('P1.Perceptible'!D315),"",'P1.Perceptible'!D315)</f>
        <v/>
      </c>
      <c r="J49" s="156" t="str">
        <f aca="false">IF(ISBLANK('P1.Perceptible'!D353),"",'P1.Perceptible'!D353)</f>
        <v/>
      </c>
      <c r="K49" s="156" t="str">
        <f aca="false">IF(ISBLANK('P1.Perceptible'!D467),"",'P1.Perceptible'!D467)</f>
        <v/>
      </c>
      <c r="L49" s="156" t="str">
        <f aca="false">IF(ISBLANK('P1.Perceptible'!D505),"",'P1.Perceptible'!D505)</f>
        <v/>
      </c>
      <c r="M49" s="156" t="str">
        <f aca="false">IF(ISBLANK('P2.Operable'!D49),"",'P2.Operable'!D49)</f>
        <v/>
      </c>
      <c r="N49" s="156" t="str">
        <f aca="false">IF(ISBLANK('P2.Operable'!D87),"",'P2.Operable'!D87)</f>
        <v/>
      </c>
      <c r="O49" s="156" t="str">
        <f aca="false">IF(ISBLANK('P2.Operable'!D125),"",'P2.Operable'!D125)</f>
        <v/>
      </c>
      <c r="P49" s="156" t="str">
        <f aca="false">IF(ISBLANK('P2.Operable'!D163),"",'P2.Operable'!D163)</f>
        <v/>
      </c>
      <c r="Q49" s="156" t="str">
        <f aca="false">IF(ISBLANK('P2.Operable'!D201),"",'P2.Operable'!D201)</f>
        <v/>
      </c>
      <c r="R49" s="156" t="str">
        <f aca="false">IF(ISBLANK('P2.Operable'!D239),"",'P2.Operable'!D239)</f>
        <v/>
      </c>
      <c r="S49" s="156" t="str">
        <f aca="false">IF(ISBLANK('P2.Operable'!D277),"",'P2.Operable'!D277)</f>
        <v/>
      </c>
      <c r="T49" s="156" t="str">
        <f aca="false">IF(ISBLANK('P2.Operable'!D315),"",'P2.Operable'!D315)</f>
        <v/>
      </c>
      <c r="U49" s="156" t="str">
        <f aca="false">IF(ISBLANK('P2.Operable'!D353),"",'P2.Operable'!D353)</f>
        <v/>
      </c>
      <c r="V49" s="156" t="str">
        <f aca="false">IF(ISBLANK('P2.Operable'!D391),"",'P2.Operable'!D391)</f>
        <v/>
      </c>
      <c r="W49" s="156" t="str">
        <f aca="false">IF(ISBLANK('P2.Operable'!D543),"",'P2.Operable'!D543)</f>
        <v/>
      </c>
      <c r="X49" s="156" t="str">
        <f aca="false">IF(ISBLANK('P2.Operable'!D581),"",'P2.Operable'!D581)</f>
        <v/>
      </c>
      <c r="Y49" s="156" t="str">
        <f aca="false">IF(ISBLANK('P2.Operable'!D619),"",'P2.Operable'!D619)</f>
        <v/>
      </c>
      <c r="Z49" s="156" t="str">
        <f aca="false">IF(ISBLANK('P2.Operable'!D657),"",'P2.Operable'!D657)</f>
        <v/>
      </c>
      <c r="AA49" s="156" t="str">
        <f aca="false">IF(ISBLANK('P3.Comprensible'!D49),"",'P3.Comprensible'!D49)</f>
        <v/>
      </c>
      <c r="AB49" s="156" t="str">
        <f aca="false">IF(ISBLANK('P3.Comprensible'!D125),"",'P3.Comprensible'!D125)</f>
        <v/>
      </c>
      <c r="AC49" s="156" t="str">
        <f aca="false">IF(ISBLANK('P3.Comprensible'!D163),"",'P3.Comprensible'!D163)</f>
        <v/>
      </c>
      <c r="AD49" s="156" t="str">
        <f aca="false">IF(ISBLANK('P3.Comprensible'!D277),"",'P3.Comprensible'!D277)</f>
        <v/>
      </c>
      <c r="AE49" s="156" t="str">
        <f aca="false">IF(ISBLANK('P3.Comprensible'!D315),"",'P3.Comprensible'!D315)</f>
        <v/>
      </c>
      <c r="AF49" s="156" t="str">
        <f aca="false">IF(ISBLANK('P4.Robusto'!D49),"",'P4.Robusto'!D49)</f>
        <v/>
      </c>
      <c r="AG49" s="156" t="str">
        <f aca="false">IF(ISBLANK('P4.Robusto'!D87),"",'P4.Robusto'!D87)</f>
        <v/>
      </c>
      <c r="AH49" s="158"/>
      <c r="AI49" s="137"/>
      <c r="AJ49" s="137"/>
      <c r="AK49" s="137"/>
    </row>
    <row r="50" customFormat="false" ht="20" hidden="false" customHeight="false" outlineLevel="0" collapsed="false">
      <c r="A50" s="137"/>
      <c r="B50" s="154" t="str">
        <f aca="false">IF( ISBLANK('03.Muestra'!$C39),"",'03.Muestra'!$C39)</f>
        <v/>
      </c>
      <c r="C50" s="155" t="str">
        <f aca="false">IF( ISBLANK('03.Muestra'!$E39),"",'03.Muestra'!$E39)</f>
        <v/>
      </c>
      <c r="D50" s="156" t="str">
        <f aca="false">IF(ISBLANK('P1.Perceptible'!D50),"",'P1.Perceptible'!D50)</f>
        <v/>
      </c>
      <c r="E50" s="156" t="str">
        <f aca="false">IF(ISBLANK('P1.Perceptible'!D88),"",'P1.Perceptible'!D88)</f>
        <v/>
      </c>
      <c r="F50" s="156" t="str">
        <f aca="false">IF(ISBLANK('P1.Perceptible'!D126),"",'P1.Perceptible'!D126)</f>
        <v/>
      </c>
      <c r="G50" s="156" t="str">
        <f aca="false">IF(ISBLANK('P1.Perceptible'!D164),"",'P1.Perceptible'!D164)</f>
        <v/>
      </c>
      <c r="H50" s="156" t="str">
        <f aca="false">IF(ISBLANK('P1.Perceptible'!D278),"",'P1.Perceptible'!D278)</f>
        <v/>
      </c>
      <c r="I50" s="156" t="str">
        <f aca="false">IF(ISBLANK('P1.Perceptible'!D316),"",'P1.Perceptible'!D316)</f>
        <v/>
      </c>
      <c r="J50" s="156" t="str">
        <f aca="false">IF(ISBLANK('P1.Perceptible'!D354),"",'P1.Perceptible'!D354)</f>
        <v/>
      </c>
      <c r="K50" s="156" t="str">
        <f aca="false">IF(ISBLANK('P1.Perceptible'!D468),"",'P1.Perceptible'!D468)</f>
        <v/>
      </c>
      <c r="L50" s="156" t="str">
        <f aca="false">IF(ISBLANK('P1.Perceptible'!D506),"",'P1.Perceptible'!D506)</f>
        <v/>
      </c>
      <c r="M50" s="156" t="str">
        <f aca="false">IF(ISBLANK('P2.Operable'!D50),"",'P2.Operable'!D50)</f>
        <v/>
      </c>
      <c r="N50" s="156" t="str">
        <f aca="false">IF(ISBLANK('P2.Operable'!D88),"",'P2.Operable'!D88)</f>
        <v/>
      </c>
      <c r="O50" s="156" t="str">
        <f aca="false">IF(ISBLANK('P2.Operable'!D126),"",'P2.Operable'!D126)</f>
        <v/>
      </c>
      <c r="P50" s="156" t="str">
        <f aca="false">IF(ISBLANK('P2.Operable'!D164),"",'P2.Operable'!D164)</f>
        <v/>
      </c>
      <c r="Q50" s="156" t="str">
        <f aca="false">IF(ISBLANK('P2.Operable'!D202),"",'P2.Operable'!D202)</f>
        <v/>
      </c>
      <c r="R50" s="156" t="str">
        <f aca="false">IF(ISBLANK('P2.Operable'!D240),"",'P2.Operable'!D240)</f>
        <v/>
      </c>
      <c r="S50" s="156" t="str">
        <f aca="false">IF(ISBLANK('P2.Operable'!D278),"",'P2.Operable'!D278)</f>
        <v/>
      </c>
      <c r="T50" s="156" t="str">
        <f aca="false">IF(ISBLANK('P2.Operable'!D316),"",'P2.Operable'!D316)</f>
        <v/>
      </c>
      <c r="U50" s="156" t="str">
        <f aca="false">IF(ISBLANK('P2.Operable'!D354),"",'P2.Operable'!D354)</f>
        <v/>
      </c>
      <c r="V50" s="156" t="str">
        <f aca="false">IF(ISBLANK('P2.Operable'!D392),"",'P2.Operable'!D392)</f>
        <v/>
      </c>
      <c r="W50" s="156" t="str">
        <f aca="false">IF(ISBLANK('P2.Operable'!D544),"",'P2.Operable'!D544)</f>
        <v/>
      </c>
      <c r="X50" s="156" t="str">
        <f aca="false">IF(ISBLANK('P2.Operable'!D582),"",'P2.Operable'!D582)</f>
        <v/>
      </c>
      <c r="Y50" s="156" t="str">
        <f aca="false">IF(ISBLANK('P2.Operable'!D620),"",'P2.Operable'!D620)</f>
        <v/>
      </c>
      <c r="Z50" s="156" t="str">
        <f aca="false">IF(ISBLANK('P2.Operable'!D658),"",'P2.Operable'!D658)</f>
        <v/>
      </c>
      <c r="AA50" s="156" t="str">
        <f aca="false">IF(ISBLANK('P3.Comprensible'!D50),"",'P3.Comprensible'!D50)</f>
        <v/>
      </c>
      <c r="AB50" s="156" t="str">
        <f aca="false">IF(ISBLANK('P3.Comprensible'!D126),"",'P3.Comprensible'!D126)</f>
        <v/>
      </c>
      <c r="AC50" s="156" t="str">
        <f aca="false">IF(ISBLANK('P3.Comprensible'!D164),"",'P3.Comprensible'!D164)</f>
        <v/>
      </c>
      <c r="AD50" s="156" t="str">
        <f aca="false">IF(ISBLANK('P3.Comprensible'!D278),"",'P3.Comprensible'!D278)</f>
        <v/>
      </c>
      <c r="AE50" s="156" t="str">
        <f aca="false">IF(ISBLANK('P3.Comprensible'!D316),"",'P3.Comprensible'!D316)</f>
        <v/>
      </c>
      <c r="AF50" s="156" t="str">
        <f aca="false">IF(ISBLANK('P4.Robusto'!D50),"",'P4.Robusto'!D50)</f>
        <v/>
      </c>
      <c r="AG50" s="156" t="str">
        <f aca="false">IF(ISBLANK('P4.Robusto'!D88),"",'P4.Robusto'!D88)</f>
        <v/>
      </c>
      <c r="AH50" s="158"/>
      <c r="AI50" s="137"/>
      <c r="AJ50" s="137"/>
      <c r="AK50" s="137"/>
    </row>
    <row r="51" customFormat="false" ht="20" hidden="false" customHeight="false" outlineLevel="0" collapsed="false">
      <c r="A51" s="137"/>
      <c r="B51" s="154" t="str">
        <f aca="false">IF( ISBLANK('03.Muestra'!$C40),"",'03.Muestra'!$C40)</f>
        <v/>
      </c>
      <c r="C51" s="155" t="str">
        <f aca="false">IF( ISBLANK('03.Muestra'!$E40),"",'03.Muestra'!$E40)</f>
        <v/>
      </c>
      <c r="D51" s="156" t="str">
        <f aca="false">IF(ISBLANK('P1.Perceptible'!D51),"",'P1.Perceptible'!D51)</f>
        <v/>
      </c>
      <c r="E51" s="156" t="str">
        <f aca="false">IF(ISBLANK('P1.Perceptible'!D89),"",'P1.Perceptible'!D89)</f>
        <v/>
      </c>
      <c r="F51" s="156" t="str">
        <f aca="false">IF(ISBLANK('P1.Perceptible'!D127),"",'P1.Perceptible'!D127)</f>
        <v/>
      </c>
      <c r="G51" s="156" t="str">
        <f aca="false">IF(ISBLANK('P1.Perceptible'!D165),"",'P1.Perceptible'!D165)</f>
        <v/>
      </c>
      <c r="H51" s="156" t="str">
        <f aca="false">IF(ISBLANK('P1.Perceptible'!D279),"",'P1.Perceptible'!D279)</f>
        <v/>
      </c>
      <c r="I51" s="156" t="str">
        <f aca="false">IF(ISBLANK('P1.Perceptible'!D317),"",'P1.Perceptible'!D317)</f>
        <v/>
      </c>
      <c r="J51" s="156" t="str">
        <f aca="false">IF(ISBLANK('P1.Perceptible'!D355),"",'P1.Perceptible'!D355)</f>
        <v/>
      </c>
      <c r="K51" s="156" t="str">
        <f aca="false">IF(ISBLANK('P1.Perceptible'!D469),"",'P1.Perceptible'!D469)</f>
        <v/>
      </c>
      <c r="L51" s="156" t="str">
        <f aca="false">IF(ISBLANK('P1.Perceptible'!D507),"",'P1.Perceptible'!D507)</f>
        <v/>
      </c>
      <c r="M51" s="156" t="str">
        <f aca="false">IF(ISBLANK('P2.Operable'!D51),"",'P2.Operable'!D51)</f>
        <v/>
      </c>
      <c r="N51" s="156" t="str">
        <f aca="false">IF(ISBLANK('P2.Operable'!D89),"",'P2.Operable'!D89)</f>
        <v/>
      </c>
      <c r="O51" s="156" t="str">
        <f aca="false">IF(ISBLANK('P2.Operable'!D127),"",'P2.Operable'!D127)</f>
        <v/>
      </c>
      <c r="P51" s="156" t="str">
        <f aca="false">IF(ISBLANK('P2.Operable'!D165),"",'P2.Operable'!D165)</f>
        <v/>
      </c>
      <c r="Q51" s="156" t="str">
        <f aca="false">IF(ISBLANK('P2.Operable'!D203),"",'P2.Operable'!D203)</f>
        <v/>
      </c>
      <c r="R51" s="156" t="str">
        <f aca="false">IF(ISBLANK('P2.Operable'!D241),"",'P2.Operable'!D241)</f>
        <v/>
      </c>
      <c r="S51" s="156" t="str">
        <f aca="false">IF(ISBLANK('P2.Operable'!D279),"",'P2.Operable'!D279)</f>
        <v/>
      </c>
      <c r="T51" s="156" t="str">
        <f aca="false">IF(ISBLANK('P2.Operable'!D317),"",'P2.Operable'!D317)</f>
        <v/>
      </c>
      <c r="U51" s="156" t="str">
        <f aca="false">IF(ISBLANK('P2.Operable'!D355),"",'P2.Operable'!D355)</f>
        <v/>
      </c>
      <c r="V51" s="156" t="str">
        <f aca="false">IF(ISBLANK('P2.Operable'!D393),"",'P2.Operable'!D393)</f>
        <v/>
      </c>
      <c r="W51" s="156" t="str">
        <f aca="false">IF(ISBLANK('P2.Operable'!D545),"",'P2.Operable'!D545)</f>
        <v/>
      </c>
      <c r="X51" s="156" t="str">
        <f aca="false">IF(ISBLANK('P2.Operable'!D583),"",'P2.Operable'!D583)</f>
        <v/>
      </c>
      <c r="Y51" s="156" t="str">
        <f aca="false">IF(ISBLANK('P2.Operable'!D621),"",'P2.Operable'!D621)</f>
        <v/>
      </c>
      <c r="Z51" s="156" t="str">
        <f aca="false">IF(ISBLANK('P2.Operable'!D659),"",'P2.Operable'!D659)</f>
        <v/>
      </c>
      <c r="AA51" s="156" t="str">
        <f aca="false">IF(ISBLANK('P3.Comprensible'!D51),"",'P3.Comprensible'!D51)</f>
        <v/>
      </c>
      <c r="AB51" s="156" t="str">
        <f aca="false">IF(ISBLANK('P3.Comprensible'!D127),"",'P3.Comprensible'!D127)</f>
        <v/>
      </c>
      <c r="AC51" s="156" t="str">
        <f aca="false">IF(ISBLANK('P3.Comprensible'!D165),"",'P3.Comprensible'!D165)</f>
        <v/>
      </c>
      <c r="AD51" s="156" t="str">
        <f aca="false">IF(ISBLANK('P3.Comprensible'!D279),"",'P3.Comprensible'!D279)</f>
        <v/>
      </c>
      <c r="AE51" s="156" t="str">
        <f aca="false">IF(ISBLANK('P3.Comprensible'!D317),"",'P3.Comprensible'!D317)</f>
        <v/>
      </c>
      <c r="AF51" s="156" t="str">
        <f aca="false">IF(ISBLANK('P4.Robusto'!D51),"",'P4.Robusto'!D51)</f>
        <v/>
      </c>
      <c r="AG51" s="156" t="str">
        <f aca="false">IF(ISBLANK('P4.Robusto'!D89),"",'P4.Robusto'!D89)</f>
        <v/>
      </c>
      <c r="AH51" s="158"/>
      <c r="AI51" s="137"/>
      <c r="AJ51" s="137"/>
      <c r="AK51" s="137"/>
    </row>
    <row r="52" customFormat="false" ht="20" hidden="false" customHeight="false" outlineLevel="0" collapsed="false">
      <c r="A52" s="137"/>
      <c r="B52" s="154" t="str">
        <f aca="false">IF( ISBLANK('03.Muestra'!$C41),"",'03.Muestra'!$C41)</f>
        <v/>
      </c>
      <c r="C52" s="155" t="str">
        <f aca="false">IF( ISBLANK('03.Muestra'!$E41),"",'03.Muestra'!$E41)</f>
        <v/>
      </c>
      <c r="D52" s="156" t="str">
        <f aca="false">IF(ISBLANK('P1.Perceptible'!D52),"",'P1.Perceptible'!D52)</f>
        <v/>
      </c>
      <c r="E52" s="156" t="str">
        <f aca="false">IF(ISBLANK('P1.Perceptible'!D90),"",'P1.Perceptible'!D90)</f>
        <v/>
      </c>
      <c r="F52" s="156" t="str">
        <f aca="false">IF(ISBLANK('P1.Perceptible'!D128),"",'P1.Perceptible'!D128)</f>
        <v/>
      </c>
      <c r="G52" s="156" t="str">
        <f aca="false">IF(ISBLANK('P1.Perceptible'!D166),"",'P1.Perceptible'!D166)</f>
        <v/>
      </c>
      <c r="H52" s="156" t="str">
        <f aca="false">IF(ISBLANK('P1.Perceptible'!D280),"",'P1.Perceptible'!D280)</f>
        <v/>
      </c>
      <c r="I52" s="156" t="str">
        <f aca="false">IF(ISBLANK('P1.Perceptible'!D318),"",'P1.Perceptible'!D318)</f>
        <v/>
      </c>
      <c r="J52" s="156" t="str">
        <f aca="false">IF(ISBLANK('P1.Perceptible'!D356),"",'P1.Perceptible'!D356)</f>
        <v/>
      </c>
      <c r="K52" s="156" t="str">
        <f aca="false">IF(ISBLANK('P1.Perceptible'!D470),"",'P1.Perceptible'!D470)</f>
        <v/>
      </c>
      <c r="L52" s="156" t="str">
        <f aca="false">IF(ISBLANK('P1.Perceptible'!D508),"",'P1.Perceptible'!D508)</f>
        <v/>
      </c>
      <c r="M52" s="156" t="str">
        <f aca="false">IF(ISBLANK('P2.Operable'!D52),"",'P2.Operable'!D52)</f>
        <v/>
      </c>
      <c r="N52" s="156" t="str">
        <f aca="false">IF(ISBLANK('P2.Operable'!D90),"",'P2.Operable'!D90)</f>
        <v/>
      </c>
      <c r="O52" s="156" t="str">
        <f aca="false">IF(ISBLANK('P2.Operable'!D128),"",'P2.Operable'!D128)</f>
        <v/>
      </c>
      <c r="P52" s="156" t="str">
        <f aca="false">IF(ISBLANK('P2.Operable'!D166),"",'P2.Operable'!D166)</f>
        <v/>
      </c>
      <c r="Q52" s="156" t="str">
        <f aca="false">IF(ISBLANK('P2.Operable'!D204),"",'P2.Operable'!D204)</f>
        <v/>
      </c>
      <c r="R52" s="156" t="str">
        <f aca="false">IF(ISBLANK('P2.Operable'!D242),"",'P2.Operable'!D242)</f>
        <v/>
      </c>
      <c r="S52" s="156" t="str">
        <f aca="false">IF(ISBLANK('P2.Operable'!D280),"",'P2.Operable'!D280)</f>
        <v/>
      </c>
      <c r="T52" s="156" t="str">
        <f aca="false">IF(ISBLANK('P2.Operable'!D318),"",'P2.Operable'!D318)</f>
        <v/>
      </c>
      <c r="U52" s="156" t="str">
        <f aca="false">IF(ISBLANK('P2.Operable'!D356),"",'P2.Operable'!D356)</f>
        <v/>
      </c>
      <c r="V52" s="156" t="str">
        <f aca="false">IF(ISBLANK('P2.Operable'!D394),"",'P2.Operable'!D394)</f>
        <v/>
      </c>
      <c r="W52" s="156" t="str">
        <f aca="false">IF(ISBLANK('P2.Operable'!D546),"",'P2.Operable'!D546)</f>
        <v/>
      </c>
      <c r="X52" s="156" t="str">
        <f aca="false">IF(ISBLANK('P2.Operable'!D584),"",'P2.Operable'!D584)</f>
        <v/>
      </c>
      <c r="Y52" s="156" t="str">
        <f aca="false">IF(ISBLANK('P2.Operable'!D622),"",'P2.Operable'!D622)</f>
        <v/>
      </c>
      <c r="Z52" s="156" t="str">
        <f aca="false">IF(ISBLANK('P2.Operable'!D660),"",'P2.Operable'!D660)</f>
        <v/>
      </c>
      <c r="AA52" s="156" t="str">
        <f aca="false">IF(ISBLANK('P3.Comprensible'!D52),"",'P3.Comprensible'!D52)</f>
        <v/>
      </c>
      <c r="AB52" s="156" t="str">
        <f aca="false">IF(ISBLANK('P3.Comprensible'!D128),"",'P3.Comprensible'!D128)</f>
        <v/>
      </c>
      <c r="AC52" s="156" t="str">
        <f aca="false">IF(ISBLANK('P3.Comprensible'!D166),"",'P3.Comprensible'!D166)</f>
        <v/>
      </c>
      <c r="AD52" s="156" t="str">
        <f aca="false">IF(ISBLANK('P3.Comprensible'!D280),"",'P3.Comprensible'!D280)</f>
        <v/>
      </c>
      <c r="AE52" s="156" t="str">
        <f aca="false">IF(ISBLANK('P3.Comprensible'!D318),"",'P3.Comprensible'!D318)</f>
        <v/>
      </c>
      <c r="AF52" s="156" t="str">
        <f aca="false">IF(ISBLANK('P4.Robusto'!D52),"",'P4.Robusto'!D52)</f>
        <v/>
      </c>
      <c r="AG52" s="156" t="str">
        <f aca="false">IF(ISBLANK('P4.Robusto'!D90),"",'P4.Robusto'!D90)</f>
        <v/>
      </c>
      <c r="AH52" s="158"/>
      <c r="AI52" s="137"/>
      <c r="AJ52" s="137"/>
      <c r="AK52" s="137"/>
    </row>
    <row r="53" customFormat="false" ht="20" hidden="false" customHeight="false" outlineLevel="0" collapsed="false">
      <c r="A53" s="137"/>
      <c r="B53" s="154" t="str">
        <f aca="false">IF( ISBLANK('03.Muestra'!$C42),"",'03.Muestra'!$C42)</f>
        <v/>
      </c>
      <c r="C53" s="155" t="str">
        <f aca="false">IF( ISBLANK('03.Muestra'!$E42),"",'03.Muestra'!$E42)</f>
        <v/>
      </c>
      <c r="D53" s="156" t="str">
        <f aca="false">IF(ISBLANK('P1.Perceptible'!D53),"",'P1.Perceptible'!D53)</f>
        <v/>
      </c>
      <c r="E53" s="156" t="str">
        <f aca="false">IF(ISBLANK('P1.Perceptible'!D91),"",'P1.Perceptible'!D91)</f>
        <v/>
      </c>
      <c r="F53" s="156" t="str">
        <f aca="false">IF(ISBLANK('P1.Perceptible'!D129),"",'P1.Perceptible'!D129)</f>
        <v/>
      </c>
      <c r="G53" s="156" t="str">
        <f aca="false">IF(ISBLANK('P1.Perceptible'!D167),"",'P1.Perceptible'!D167)</f>
        <v/>
      </c>
      <c r="H53" s="156" t="str">
        <f aca="false">IF(ISBLANK('P1.Perceptible'!D281),"",'P1.Perceptible'!D281)</f>
        <v/>
      </c>
      <c r="I53" s="156" t="str">
        <f aca="false">IF(ISBLANK('P1.Perceptible'!D319),"",'P1.Perceptible'!D319)</f>
        <v/>
      </c>
      <c r="J53" s="156" t="str">
        <f aca="false">IF(ISBLANK('P1.Perceptible'!D357),"",'P1.Perceptible'!D357)</f>
        <v/>
      </c>
      <c r="K53" s="156" t="str">
        <f aca="false">IF(ISBLANK('P1.Perceptible'!D471),"",'P1.Perceptible'!D471)</f>
        <v/>
      </c>
      <c r="L53" s="156" t="str">
        <f aca="false">IF(ISBLANK('P1.Perceptible'!D509),"",'P1.Perceptible'!D509)</f>
        <v/>
      </c>
      <c r="M53" s="156" t="str">
        <f aca="false">IF(ISBLANK('P2.Operable'!D53),"",'P2.Operable'!D53)</f>
        <v/>
      </c>
      <c r="N53" s="156" t="str">
        <f aca="false">IF(ISBLANK('P2.Operable'!D91),"",'P2.Operable'!D91)</f>
        <v/>
      </c>
      <c r="O53" s="156" t="str">
        <f aca="false">IF(ISBLANK('P2.Operable'!D129),"",'P2.Operable'!D129)</f>
        <v/>
      </c>
      <c r="P53" s="156" t="str">
        <f aca="false">IF(ISBLANK('P2.Operable'!D167),"",'P2.Operable'!D167)</f>
        <v/>
      </c>
      <c r="Q53" s="156" t="str">
        <f aca="false">IF(ISBLANK('P2.Operable'!D205),"",'P2.Operable'!D205)</f>
        <v/>
      </c>
      <c r="R53" s="156" t="str">
        <f aca="false">IF(ISBLANK('P2.Operable'!D243),"",'P2.Operable'!D243)</f>
        <v/>
      </c>
      <c r="S53" s="156" t="str">
        <f aca="false">IF(ISBLANK('P2.Operable'!D281),"",'P2.Operable'!D281)</f>
        <v/>
      </c>
      <c r="T53" s="156" t="str">
        <f aca="false">IF(ISBLANK('P2.Operable'!D319),"",'P2.Operable'!D319)</f>
        <v/>
      </c>
      <c r="U53" s="156" t="str">
        <f aca="false">IF(ISBLANK('P2.Operable'!D357),"",'P2.Operable'!D357)</f>
        <v/>
      </c>
      <c r="V53" s="156" t="str">
        <f aca="false">IF(ISBLANK('P2.Operable'!D395),"",'P2.Operable'!D395)</f>
        <v/>
      </c>
      <c r="W53" s="156" t="str">
        <f aca="false">IF(ISBLANK('P2.Operable'!D547),"",'P2.Operable'!D547)</f>
        <v/>
      </c>
      <c r="X53" s="156" t="str">
        <f aca="false">IF(ISBLANK('P2.Operable'!D585),"",'P2.Operable'!D585)</f>
        <v/>
      </c>
      <c r="Y53" s="156" t="str">
        <f aca="false">IF(ISBLANK('P2.Operable'!D623),"",'P2.Operable'!D623)</f>
        <v/>
      </c>
      <c r="Z53" s="156" t="str">
        <f aca="false">IF(ISBLANK('P2.Operable'!D661),"",'P2.Operable'!D661)</f>
        <v/>
      </c>
      <c r="AA53" s="156" t="str">
        <f aca="false">IF(ISBLANK('P3.Comprensible'!D53),"",'P3.Comprensible'!D53)</f>
        <v/>
      </c>
      <c r="AB53" s="156" t="str">
        <f aca="false">IF(ISBLANK('P3.Comprensible'!D129),"",'P3.Comprensible'!D129)</f>
        <v/>
      </c>
      <c r="AC53" s="156" t="str">
        <f aca="false">IF(ISBLANK('P3.Comprensible'!D167),"",'P3.Comprensible'!D167)</f>
        <v/>
      </c>
      <c r="AD53" s="156" t="str">
        <f aca="false">IF(ISBLANK('P3.Comprensible'!D281),"",'P3.Comprensible'!D281)</f>
        <v/>
      </c>
      <c r="AE53" s="156" t="str">
        <f aca="false">IF(ISBLANK('P3.Comprensible'!D319),"",'P3.Comprensible'!D319)</f>
        <v/>
      </c>
      <c r="AF53" s="156" t="str">
        <f aca="false">IF(ISBLANK('P4.Robusto'!D53),"",'P4.Robusto'!D53)</f>
        <v/>
      </c>
      <c r="AG53" s="156" t="str">
        <f aca="false">IF(ISBLANK('P4.Robusto'!D91),"",'P4.Robusto'!D91)</f>
        <v/>
      </c>
      <c r="AH53" s="158"/>
      <c r="AI53" s="137"/>
      <c r="AJ53" s="137"/>
      <c r="AK53" s="137"/>
    </row>
    <row r="54" customFormat="false" ht="13" hidden="false" customHeight="false" outlineLevel="0" collapsed="false">
      <c r="A54" s="137"/>
      <c r="B54" s="147"/>
      <c r="C54" s="160" t="s">
        <v>251</v>
      </c>
      <c r="D54" s="161" t="str">
        <f aca="false">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EN CURSO</v>
      </c>
      <c r="E54" s="161" t="str">
        <f aca="false">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EN CURSO</v>
      </c>
      <c r="F54" s="161" t="str">
        <f aca="false">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EN CURSO</v>
      </c>
      <c r="G54" s="161" t="str">
        <f aca="false">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EN CURSO</v>
      </c>
      <c r="H54" s="161" t="str">
        <f aca="false">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EN CURSO</v>
      </c>
      <c r="I54" s="161" t="str">
        <f aca="false">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EN CURSO</v>
      </c>
      <c r="J54" s="161" t="str">
        <f aca="false">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EN CURSO</v>
      </c>
      <c r="K54" s="161" t="str">
        <f aca="false">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EN CURSO</v>
      </c>
      <c r="L54" s="161" t="str">
        <f aca="false">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EN CURSO</v>
      </c>
      <c r="M54" s="161" t="str">
        <f aca="false">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EN CURSO</v>
      </c>
      <c r="N54" s="161" t="str">
        <f aca="false">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EN CURSO</v>
      </c>
      <c r="O54" s="161" t="str">
        <f aca="false">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EN CURSO</v>
      </c>
      <c r="P54" s="161" t="str">
        <f aca="false">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61" t="str">
        <f aca="false">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61" t="str">
        <f aca="false">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61" t="str">
        <f aca="false">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61" t="str">
        <f aca="false">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61" t="str">
        <f aca="false">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61" t="str">
        <f aca="false">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EN CURSO</v>
      </c>
      <c r="W54" s="161" t="str">
        <f aca="false">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61" t="str">
        <f aca="false">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61" t="str">
        <f aca="false">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61" t="str">
        <f aca="false">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61" t="str">
        <f aca="false">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EN CURSO</v>
      </c>
      <c r="AB54" s="161" t="str">
        <f aca="false">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61" t="str">
        <f aca="false">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61" t="str">
        <f aca="false">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61" t="str">
        <f aca="false">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EN CURSO</v>
      </c>
      <c r="AF54" s="161" t="str">
        <f aca="false">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EN CURSO</v>
      </c>
      <c r="AG54" s="161" t="str">
        <f aca="false">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137"/>
      <c r="AI54" s="137"/>
      <c r="AJ54" s="137"/>
      <c r="AK54" s="137"/>
    </row>
    <row r="55" customFormat="false" ht="20" hidden="false" customHeight="false" outlineLevel="0" collapsed="false">
      <c r="A55" s="137"/>
      <c r="B55" s="14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58"/>
      <c r="AI55" s="137"/>
      <c r="AJ55" s="137"/>
      <c r="AK55" s="137"/>
    </row>
    <row r="56" customFormat="false" ht="13" hidden="false" customHeight="false" outlineLevel="0" collapsed="false">
      <c r="A56" s="137"/>
      <c r="B56" s="147"/>
      <c r="C56" s="137"/>
      <c r="D56" s="137"/>
      <c r="E56" s="137"/>
      <c r="F56" s="137"/>
      <c r="G56" s="137"/>
      <c r="H56" s="137"/>
      <c r="I56" s="137"/>
      <c r="J56" s="137"/>
      <c r="K56" s="137"/>
      <c r="L56" s="137"/>
      <c r="M56" s="137"/>
      <c r="N56" s="162"/>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row>
    <row r="57" customFormat="false" ht="13" hidden="false" customHeight="false" outlineLevel="0" collapsed="false">
      <c r="A57" s="137"/>
      <c r="B57" s="14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row>
    <row r="58" customFormat="false" ht="31" hidden="false" customHeight="false" outlineLevel="0" collapsed="false">
      <c r="A58" s="137"/>
      <c r="B58" s="147"/>
      <c r="C58" s="163" t="s">
        <v>140</v>
      </c>
      <c r="D58" s="149"/>
      <c r="E58" s="149"/>
      <c r="F58" s="149"/>
      <c r="G58" s="149"/>
      <c r="H58" s="149"/>
      <c r="I58" s="149"/>
      <c r="J58" s="149"/>
      <c r="K58" s="149"/>
      <c r="L58" s="149"/>
      <c r="M58" s="149"/>
      <c r="N58" s="149"/>
      <c r="O58" s="150"/>
      <c r="P58" s="150"/>
      <c r="Q58" s="150"/>
      <c r="R58" s="151"/>
      <c r="S58" s="151"/>
      <c r="T58" s="151"/>
      <c r="U58" s="151"/>
      <c r="V58" s="151"/>
      <c r="W58" s="152"/>
      <c r="X58" s="137"/>
      <c r="Y58" s="137"/>
      <c r="Z58" s="137"/>
      <c r="AA58" s="137"/>
      <c r="AB58" s="137"/>
      <c r="AC58" s="137"/>
      <c r="AD58" s="137"/>
      <c r="AE58" s="137"/>
      <c r="AF58" s="137"/>
      <c r="AG58" s="137"/>
      <c r="AH58" s="137"/>
      <c r="AI58" s="137"/>
      <c r="AJ58" s="137"/>
      <c r="AK58" s="137"/>
    </row>
    <row r="59" customFormat="false" ht="15.75" hidden="false" customHeight="true" outlineLevel="0" collapsed="false">
      <c r="A59" s="137"/>
      <c r="B59" s="147"/>
      <c r="C59" s="153" t="s">
        <v>220</v>
      </c>
      <c r="D59" s="153" t="s">
        <v>252</v>
      </c>
      <c r="E59" s="153" t="s">
        <v>253</v>
      </c>
      <c r="F59" s="153" t="s">
        <v>254</v>
      </c>
      <c r="G59" s="153" t="s">
        <v>255</v>
      </c>
      <c r="H59" s="153" t="s">
        <v>256</v>
      </c>
      <c r="I59" s="153" t="s">
        <v>257</v>
      </c>
      <c r="J59" s="153" t="s">
        <v>258</v>
      </c>
      <c r="K59" s="153" t="s">
        <v>259</v>
      </c>
      <c r="L59" s="153" t="s">
        <v>260</v>
      </c>
      <c r="M59" s="153" t="s">
        <v>261</v>
      </c>
      <c r="N59" s="153" t="s">
        <v>262</v>
      </c>
      <c r="O59" s="153" t="s">
        <v>263</v>
      </c>
      <c r="P59" s="153" t="s">
        <v>264</v>
      </c>
      <c r="Q59" s="153" t="s">
        <v>265</v>
      </c>
      <c r="R59" s="153" t="s">
        <v>266</v>
      </c>
      <c r="S59" s="153" t="s">
        <v>267</v>
      </c>
      <c r="T59" s="153" t="s">
        <v>268</v>
      </c>
      <c r="U59" s="153" t="s">
        <v>269</v>
      </c>
      <c r="V59" s="153" t="s">
        <v>270</v>
      </c>
      <c r="W59" s="153" t="s">
        <v>271</v>
      </c>
      <c r="X59" s="137"/>
      <c r="Y59" s="137"/>
      <c r="Z59" s="137"/>
      <c r="AA59" s="137"/>
      <c r="AB59" s="137"/>
      <c r="AC59" s="137"/>
      <c r="AD59" s="137"/>
      <c r="AE59" s="137"/>
      <c r="AF59" s="137"/>
      <c r="AG59" s="137"/>
      <c r="AH59" s="137"/>
      <c r="AI59" s="137"/>
      <c r="AJ59" s="137"/>
      <c r="AK59" s="137"/>
    </row>
    <row r="60" customFormat="false" ht="20" hidden="false" customHeight="false" outlineLevel="0" collapsed="false">
      <c r="A60" s="137"/>
      <c r="B60" s="154" t="str">
        <f aca="false">IF( ISBLANK('03.Muestra'!$C8),"",'03.Muestra'!$C8)</f>
        <v>Servicio Canario de Salud</v>
      </c>
      <c r="C60" s="155" t="str">
        <f aca="false">IF( ISBLANK('03.Muestra'!$E8),"",'03.Muestra'!$E8)</f>
        <v>https://www3.gobiernodecanarias.org/sanidad/scs/</v>
      </c>
      <c r="D60" s="156" t="str">
        <f aca="false">IF( ISBLANK('P1.Perceptible'!D171),"",'P1.Perceptible'!D171)</f>
        <v>N/A</v>
      </c>
      <c r="E60" s="156" t="str">
        <f aca="false">IF( ISBLANK('P1.Perceptible'!D209),"",'P1.Perceptible'!D209)</f>
        <v>N/A</v>
      </c>
      <c r="F60" s="156" t="str">
        <f aca="false">IF( ISBLANK('P1.Perceptible'!D361),"",'P1.Perceptible'!D361)</f>
        <v>Pasa</v>
      </c>
      <c r="G60" s="156" t="str">
        <f aca="false">IF( ISBLANK('P1.Perceptible'!D399),"",'P1.Perceptible'!D399)</f>
        <v>N/A</v>
      </c>
      <c r="H60" s="156" t="str">
        <f aca="false">IF( ISBLANK('P1.Perceptible'!D513),"",'P1.Perceptible'!D513)</f>
        <v>Pasa</v>
      </c>
      <c r="I60" s="156" t="str">
        <f aca="false">IF( ISBLANK('P1.Perceptible'!D551),"",'P1.Perceptible'!D551)</f>
        <v>Pasa</v>
      </c>
      <c r="J60" s="156" t="str">
        <f aca="false">IF( ISBLANK('P1.Perceptible'!D589),"",'P1.Perceptible'!D589)</f>
        <v>Pasa</v>
      </c>
      <c r="K60" s="156" t="str">
        <f aca="false">IF( ISBLANK('P1.Perceptible'!D627),"",'P1.Perceptible'!D627)</f>
        <v>Pasa</v>
      </c>
      <c r="L60" s="156" t="str">
        <f aca="false">IF( ISBLANK('P1.Perceptible'!D665),"",'P1.Perceptible'!D665)</f>
        <v>Pasa</v>
      </c>
      <c r="M60" s="156" t="str">
        <f aca="false">IF( ISBLANK('P1.Perceptible'!D703),"",'P1.Perceptible'!D703)</f>
        <v>Pasa</v>
      </c>
      <c r="N60" s="156" t="str">
        <f aca="false">IF( ISBLANK('P1.Perceptible'!D742),"",'P1.Perceptible'!D742)</f>
        <v>Pasa</v>
      </c>
      <c r="O60" s="156" t="str">
        <f aca="false">IF( ISBLANK('P2.Operable'!D399),"",'P2.Operable'!D399)</f>
        <v>Pasa</v>
      </c>
      <c r="P60" s="156" t="str">
        <f aca="false">IF( ISBLANK('P2.Operable'!D437),"",'P2.Operable'!D437)</f>
        <v>Falla</v>
      </c>
      <c r="Q60" s="156" t="str">
        <f aca="false">IF( ISBLANK('P2.Operable'!D475),"",'P2.Operable'!D475)</f>
        <v>Pasa</v>
      </c>
      <c r="R60" s="156" t="str">
        <f aca="false">IF( ISBLANK('P3.Comprensible'!D57),"",'P3.Comprensible'!D57)</f>
        <v>Pasa</v>
      </c>
      <c r="S60" s="156" t="str">
        <f aca="false">IF( ISBLANK('P3.Comprensible'!D171),"",'P3.Comprensible'!D171)</f>
        <v>Pasa</v>
      </c>
      <c r="T60" s="156" t="str">
        <f aca="false">IF( ISBLANK('P3.Comprensible'!D209),"",'P3.Comprensible'!D209)</f>
        <v>Pasa</v>
      </c>
      <c r="U60" s="156" t="str">
        <f aca="false">IF( ISBLANK('P3.Comprensible'!D323),"",'P3.Comprensible'!D323)</f>
        <v>N/A</v>
      </c>
      <c r="V60" s="156" t="str">
        <f aca="false">IF( ISBLANK('P3.Comprensible'!D361),"",'P3.Comprensible'!D361)</f>
        <v>Pasa</v>
      </c>
      <c r="W60" s="156" t="str">
        <f aca="false">IF(ISBLANK('P4.Robusto'!D95),"",'P4.Robusto'!D95)</f>
        <v>Pasa</v>
      </c>
      <c r="X60" s="157"/>
      <c r="Y60" s="137"/>
      <c r="Z60" s="137"/>
      <c r="AA60" s="137"/>
      <c r="AB60" s="137"/>
      <c r="AC60" s="137"/>
      <c r="AD60" s="137"/>
      <c r="AE60" s="137"/>
      <c r="AF60" s="137"/>
      <c r="AG60" s="137"/>
      <c r="AH60" s="137"/>
      <c r="AI60" s="137"/>
      <c r="AJ60" s="137"/>
      <c r="AK60" s="137"/>
    </row>
    <row r="61" customFormat="false" ht="20" hidden="false" customHeight="false" outlineLevel="0" collapsed="false">
      <c r="A61" s="137"/>
      <c r="B61" s="154" t="str">
        <f aca="false">IF( ISBLANK('03.Muestra'!$C9),"",'03.Muestra'!$C9)</f>
        <v>Profesionales</v>
      </c>
      <c r="C61" s="155" t="str">
        <f aca="false">IF( ISBLANK('03.Muestra'!$E9),"",'03.Muestra'!$E9)</f>
        <v>https://www3.gobiernodecanarias.org/sanidad/scs/tematica.jsp?idCarpeta=381a58ec-a15a-11e9-a502-d7333c007c29</v>
      </c>
      <c r="D61" s="156" t="str">
        <f aca="false">IF( ISBLANK('P1.Perceptible'!D172),"",'P1.Perceptible'!D172)</f>
        <v>N/A</v>
      </c>
      <c r="E61" s="156" t="str">
        <f aca="false">IF( ISBLANK('P1.Perceptible'!D210),"",'P1.Perceptible'!D210)</f>
        <v>N/A</v>
      </c>
      <c r="F61" s="156" t="str">
        <f aca="false">IF( ISBLANK('P1.Perceptible'!D362),"",'P1.Perceptible'!D362)</f>
        <v>Pasa</v>
      </c>
      <c r="G61" s="156" t="str">
        <f aca="false">IF( ISBLANK('P1.Perceptible'!D400),"",'P1.Perceptible'!D400)</f>
        <v>N/A</v>
      </c>
      <c r="H61" s="156" t="str">
        <f aca="false">IF( ISBLANK('P1.Perceptible'!D514),"",'P1.Perceptible'!D514)</f>
        <v>Pasa</v>
      </c>
      <c r="I61" s="156" t="str">
        <f aca="false">IF( ISBLANK('P1.Perceptible'!D552),"",'P1.Perceptible'!D552)</f>
        <v>Pasa</v>
      </c>
      <c r="J61" s="156" t="str">
        <f aca="false">IF( ISBLANK('P1.Perceptible'!D590),"",'P1.Perceptible'!D590)</f>
        <v>Pasa</v>
      </c>
      <c r="K61" s="156" t="str">
        <f aca="false">IF( ISBLANK('P1.Perceptible'!D628),"",'P1.Perceptible'!D628)</f>
        <v>Pasa</v>
      </c>
      <c r="L61" s="156" t="str">
        <f aca="false">IF( ISBLANK('P1.Perceptible'!D666),"",'P1.Perceptible'!D666)</f>
        <v>Pasa</v>
      </c>
      <c r="M61" s="156" t="str">
        <f aca="false">IF( ISBLANK('P1.Perceptible'!D704),"",'P1.Perceptible'!D704)</f>
        <v>Pasa</v>
      </c>
      <c r="N61" s="156" t="str">
        <f aca="false">IF( ISBLANK('P1.Perceptible'!D743),"",'P1.Perceptible'!D743)</f>
        <v>Pasa</v>
      </c>
      <c r="O61" s="156" t="str">
        <f aca="false">IF( ISBLANK('P2.Operable'!D400),"",'P2.Operable'!D400)</f>
        <v>Pasa</v>
      </c>
      <c r="P61" s="156" t="str">
        <f aca="false">IF( ISBLANK('P2.Operable'!D438),"",'P2.Operable'!D438)</f>
        <v>Pasa</v>
      </c>
      <c r="Q61" s="156" t="str">
        <f aca="false">IF( ISBLANK('P2.Operable'!D476),"",'P2.Operable'!D476)</f>
        <v>Pasa</v>
      </c>
      <c r="R61" s="156" t="str">
        <f aca="false">IF( ISBLANK('P3.Comprensible'!D58),"",'P3.Comprensible'!D58)</f>
        <v>Pasa</v>
      </c>
      <c r="S61" s="156" t="str">
        <f aca="false">IF( ISBLANK('P3.Comprensible'!D172),"",'P3.Comprensible'!D172)</f>
        <v>Pasa</v>
      </c>
      <c r="T61" s="156" t="str">
        <f aca="false">IF( ISBLANK('P3.Comprensible'!D210),"",'P3.Comprensible'!D210)</f>
        <v>Pasa</v>
      </c>
      <c r="U61" s="156" t="str">
        <f aca="false">IF( ISBLANK('P3.Comprensible'!D324),"",'P3.Comprensible'!D324)</f>
        <v>N/A</v>
      </c>
      <c r="V61" s="156" t="str">
        <f aca="false">IF( ISBLANK('P3.Comprensible'!D362),"",'P3.Comprensible'!D362)</f>
        <v>N/A</v>
      </c>
      <c r="W61" s="156" t="str">
        <f aca="false">IF(ISBLANK('P4.Robusto'!D96),"",'P4.Robusto'!D96)</f>
        <v>Pasa</v>
      </c>
      <c r="X61" s="157"/>
      <c r="Y61" s="137"/>
      <c r="Z61" s="137"/>
      <c r="AA61" s="137"/>
      <c r="AB61" s="137"/>
      <c r="AC61" s="137"/>
      <c r="AD61" s="137"/>
      <c r="AE61" s="137"/>
      <c r="AF61" s="137"/>
      <c r="AG61" s="137"/>
      <c r="AH61" s="137"/>
      <c r="AI61" s="137"/>
      <c r="AJ61" s="137"/>
      <c r="AK61" s="137"/>
    </row>
    <row r="62" customFormat="false" ht="20" hidden="false" customHeight="false" outlineLevel="0" collapsed="false">
      <c r="A62" s="137"/>
      <c r="B62" s="154" t="str">
        <f aca="false">IF( ISBLANK('03.Muestra'!$C10),"",'03.Muestra'!$C10)</f>
        <v>Vacunación frente Covid-19</v>
      </c>
      <c r="C62" s="155" t="str">
        <f aca="false">IF( ISBLANK('03.Muestra'!$E10),"",'03.Muestra'!$E10)</f>
        <v>https://www3.gobiernodecanarias.org/sanidad/scs/contenidoGenerico.jsp?idDocument=c6332147-5728-11eb-8a2c-c902a217e6a5&amp;idCarpeta=e01092c2-7d66-11ea-871d-cb574c2473a4</v>
      </c>
      <c r="D62" s="156" t="str">
        <f aca="false">IF( ISBLANK('P1.Perceptible'!D173),"",'P1.Perceptible'!D173)</f>
        <v>N/A</v>
      </c>
      <c r="E62" s="156" t="str">
        <f aca="false">IF( ISBLANK('P1.Perceptible'!D211),"",'P1.Perceptible'!D211)</f>
        <v>N/A</v>
      </c>
      <c r="F62" s="156" t="str">
        <f aca="false">IF( ISBLANK('P1.Perceptible'!D363),"",'P1.Perceptible'!D363)</f>
        <v>Pasa</v>
      </c>
      <c r="G62" s="156" t="str">
        <f aca="false">IF( ISBLANK('P1.Perceptible'!D401),"",'P1.Perceptible'!D401)</f>
        <v>N/A</v>
      </c>
      <c r="H62" s="156" t="str">
        <f aca="false">IF( ISBLANK('P1.Perceptible'!D515),"",'P1.Perceptible'!D515)</f>
        <v>Pasa</v>
      </c>
      <c r="I62" s="156" t="str">
        <f aca="false">IF( ISBLANK('P1.Perceptible'!D553),"",'P1.Perceptible'!D553)</f>
        <v>Pasa</v>
      </c>
      <c r="J62" s="156" t="str">
        <f aca="false">IF( ISBLANK('P1.Perceptible'!D591),"",'P1.Perceptible'!D591)</f>
        <v>Pasa</v>
      </c>
      <c r="K62" s="156" t="str">
        <f aca="false">IF( ISBLANK('P1.Perceptible'!D629),"",'P1.Perceptible'!D629)</f>
        <v>Pasa</v>
      </c>
      <c r="L62" s="156" t="str">
        <f aca="false">IF( ISBLANK('P1.Perceptible'!D667),"",'P1.Perceptible'!D667)</f>
        <v>Pasa</v>
      </c>
      <c r="M62" s="156" t="str">
        <f aca="false">IF( ISBLANK('P1.Perceptible'!D705),"",'P1.Perceptible'!D705)</f>
        <v>Pasa</v>
      </c>
      <c r="N62" s="156" t="str">
        <f aca="false">IF( ISBLANK('P1.Perceptible'!D744),"",'P1.Perceptible'!D744)</f>
        <v>Pasa</v>
      </c>
      <c r="O62" s="156" t="str">
        <f aca="false">IF( ISBLANK('P2.Operable'!D401),"",'P2.Operable'!D401)</f>
        <v>Pasa</v>
      </c>
      <c r="P62" s="156" t="str">
        <f aca="false">IF( ISBLANK('P2.Operable'!D439),"",'P2.Operable'!D439)</f>
        <v>Pasa</v>
      </c>
      <c r="Q62" s="156" t="str">
        <f aca="false">IF( ISBLANK('P2.Operable'!D477),"",'P2.Operable'!D477)</f>
        <v>Pasa</v>
      </c>
      <c r="R62" s="156" t="str">
        <f aca="false">IF( ISBLANK('P3.Comprensible'!D59),"",'P3.Comprensible'!D59)</f>
        <v>Pasa</v>
      </c>
      <c r="S62" s="156" t="str">
        <f aca="false">IF( ISBLANK('P3.Comprensible'!D173),"",'P3.Comprensible'!D173)</f>
        <v>Pasa</v>
      </c>
      <c r="T62" s="156" t="str">
        <f aca="false">IF( ISBLANK('P3.Comprensible'!D211),"",'P3.Comprensible'!D211)</f>
        <v>Pasa</v>
      </c>
      <c r="U62" s="156" t="str">
        <f aca="false">IF( ISBLANK('P3.Comprensible'!D325),"",'P3.Comprensible'!D325)</f>
        <v>N/A</v>
      </c>
      <c r="V62" s="156" t="str">
        <f aca="false">IF( ISBLANK('P3.Comprensible'!D363),"",'P3.Comprensible'!D363)</f>
        <v>N/A</v>
      </c>
      <c r="W62" s="156" t="str">
        <f aca="false">IF(ISBLANK('P4.Robusto'!D97),"",'P4.Robusto'!D97)</f>
        <v>Pasa</v>
      </c>
      <c r="X62" s="157"/>
      <c r="Y62" s="137"/>
      <c r="Z62" s="137"/>
      <c r="AA62" s="137"/>
      <c r="AB62" s="137"/>
      <c r="AC62" s="137"/>
      <c r="AD62" s="137"/>
      <c r="AE62" s="137"/>
      <c r="AF62" s="137"/>
      <c r="AG62" s="137"/>
      <c r="AH62" s="137"/>
      <c r="AI62" s="137"/>
      <c r="AJ62" s="137"/>
      <c r="AK62" s="137"/>
    </row>
    <row r="63" customFormat="false" ht="20" hidden="false" customHeight="false" outlineLevel="0" collapsed="false">
      <c r="A63" s="137"/>
      <c r="B63" s="154" t="str">
        <f aca="false">IF( ISBLANK('03.Muestra'!$C11),"",'03.Muestra'!$C11)</f>
        <v>SCS-Registro de centros</v>
      </c>
      <c r="C63" s="155" t="str">
        <f aca="false">IF( ISBLANK('03.Muestra'!$E11),"",'03.Muestra'!$E11)</f>
        <v>https://www3.gobiernodecanarias.org/sanidad/scs/RegistroCentros/DoLoad</v>
      </c>
      <c r="D63" s="156" t="str">
        <f aca="false">IF( ISBLANK('P1.Perceptible'!D174),"",'P1.Perceptible'!D174)</f>
        <v>N/A</v>
      </c>
      <c r="E63" s="156" t="str">
        <f aca="false">IF( ISBLANK('P1.Perceptible'!D212),"",'P1.Perceptible'!D212)</f>
        <v>N/A</v>
      </c>
      <c r="F63" s="156" t="str">
        <f aca="false">IF( ISBLANK('P1.Perceptible'!D364),"",'P1.Perceptible'!D364)</f>
        <v>Pasa</v>
      </c>
      <c r="G63" s="156" t="str">
        <f aca="false">IF( ISBLANK('P1.Perceptible'!D402),"",'P1.Perceptible'!D402)</f>
        <v>Pasa</v>
      </c>
      <c r="H63" s="156" t="str">
        <f aca="false">IF( ISBLANK('P1.Perceptible'!D516),"",'P1.Perceptible'!D516)</f>
        <v>Pasa</v>
      </c>
      <c r="I63" s="156" t="str">
        <f aca="false">IF( ISBLANK('P1.Perceptible'!D554),"",'P1.Perceptible'!D554)</f>
        <v>Pasa</v>
      </c>
      <c r="J63" s="156" t="str">
        <f aca="false">IF( ISBLANK('P1.Perceptible'!D592),"",'P1.Perceptible'!D592)</f>
        <v>Pasa</v>
      </c>
      <c r="K63" s="156" t="str">
        <f aca="false">IF( ISBLANK('P1.Perceptible'!D630),"",'P1.Perceptible'!D630)</f>
        <v>Pasa</v>
      </c>
      <c r="L63" s="156" t="str">
        <f aca="false">IF( ISBLANK('P1.Perceptible'!D668),"",'P1.Perceptible'!D668)</f>
        <v>Pasa</v>
      </c>
      <c r="M63" s="156" t="str">
        <f aca="false">IF( ISBLANK('P1.Perceptible'!D706),"",'P1.Perceptible'!D706)</f>
        <v>Pasa</v>
      </c>
      <c r="N63" s="156" t="str">
        <f aca="false">IF( ISBLANK('P1.Perceptible'!D745),"",'P1.Perceptible'!D745)</f>
        <v>Pasa</v>
      </c>
      <c r="O63" s="156" t="str">
        <f aca="false">IF( ISBLANK('P2.Operable'!D402),"",'P2.Operable'!D402)</f>
        <v>Pasa</v>
      </c>
      <c r="P63" s="156" t="str">
        <f aca="false">IF( ISBLANK('P2.Operable'!D440),"",'P2.Operable'!D440)</f>
        <v>Pasa</v>
      </c>
      <c r="Q63" s="156" t="str">
        <f aca="false">IF( ISBLANK('P2.Operable'!D478),"",'P2.Operable'!D478)</f>
        <v>Pasa</v>
      </c>
      <c r="R63" s="156" t="str">
        <f aca="false">IF( ISBLANK('P3.Comprensible'!D60),"",'P3.Comprensible'!D60)</f>
        <v>Falla</v>
      </c>
      <c r="S63" s="156" t="str">
        <f aca="false">IF( ISBLANK('P3.Comprensible'!D174),"",'P3.Comprensible'!D174)</f>
        <v>Pasa</v>
      </c>
      <c r="T63" s="156" t="str">
        <f aca="false">IF( ISBLANK('P3.Comprensible'!D212),"",'P3.Comprensible'!D212)</f>
        <v>Pasa</v>
      </c>
      <c r="U63" s="156" t="str">
        <f aca="false">IF( ISBLANK('P3.Comprensible'!D326),"",'P3.Comprensible'!D326)</f>
        <v>N/A</v>
      </c>
      <c r="V63" s="156" t="str">
        <f aca="false">IF( ISBLANK('P3.Comprensible'!D364),"",'P3.Comprensible'!D364)</f>
        <v>N/A</v>
      </c>
      <c r="W63" s="156" t="str">
        <f aca="false">IF(ISBLANK('P4.Robusto'!D98),"",'P4.Robusto'!D98)</f>
        <v>N/A</v>
      </c>
      <c r="X63" s="157"/>
      <c r="Y63" s="137"/>
      <c r="Z63" s="137"/>
      <c r="AA63" s="137"/>
      <c r="AB63" s="137"/>
      <c r="AC63" s="137"/>
      <c r="AD63" s="137"/>
      <c r="AE63" s="137"/>
      <c r="AF63" s="137"/>
      <c r="AG63" s="137"/>
      <c r="AH63" s="137"/>
      <c r="AI63" s="137"/>
      <c r="AJ63" s="137"/>
      <c r="AK63" s="137"/>
    </row>
    <row r="64" customFormat="false" ht="20" hidden="false" customHeight="false" outlineLevel="0" collapsed="false">
      <c r="A64" s="137"/>
      <c r="B64" s="154" t="str">
        <f aca="false">IF( ISBLANK('03.Muestra'!$C12),"",'03.Muestra'!$C12)</f>
        <v>MiAutoTestCovid</v>
      </c>
      <c r="C64" s="155" t="str">
        <f aca="false">IF( ISBLANK('03.Muestra'!$E12),"",'03.Muestra'!$E12)</f>
        <v>https://www3.gobiernodecanarias.org/sanidad/scs/Miautotestcovid/</v>
      </c>
      <c r="D64" s="156" t="str">
        <f aca="false">IF( ISBLANK('P1.Perceptible'!D175),"",'P1.Perceptible'!D175)</f>
        <v>N/A</v>
      </c>
      <c r="E64" s="156" t="str">
        <f aca="false">IF( ISBLANK('P1.Perceptible'!D213),"",'P1.Perceptible'!D213)</f>
        <v>N/A</v>
      </c>
      <c r="F64" s="156" t="str">
        <f aca="false">IF( ISBLANK('P1.Perceptible'!D365),"",'P1.Perceptible'!D365)</f>
        <v>Pasa</v>
      </c>
      <c r="G64" s="156" t="str">
        <f aca="false">IF( ISBLANK('P1.Perceptible'!D403),"",'P1.Perceptible'!D403)</f>
        <v>N/A</v>
      </c>
      <c r="H64" s="156" t="str">
        <f aca="false">IF( ISBLANK('P1.Perceptible'!D517),"",'P1.Perceptible'!D517)</f>
        <v>Pasa</v>
      </c>
      <c r="I64" s="156" t="str">
        <f aca="false">IF( ISBLANK('P1.Perceptible'!D555),"",'P1.Perceptible'!D555)</f>
        <v>Pasa</v>
      </c>
      <c r="J64" s="156" t="str">
        <f aca="false">IF( ISBLANK('P1.Perceptible'!D593),"",'P1.Perceptible'!D593)</f>
        <v>Pasa</v>
      </c>
      <c r="K64" s="156" t="str">
        <f aca="false">IF( ISBLANK('P1.Perceptible'!D631),"",'P1.Perceptible'!D631)</f>
        <v>Pasa</v>
      </c>
      <c r="L64" s="156" t="str">
        <f aca="false">IF( ISBLANK('P1.Perceptible'!D669),"",'P1.Perceptible'!D669)</f>
        <v>Pasa</v>
      </c>
      <c r="M64" s="156" t="str">
        <f aca="false">IF( ISBLANK('P1.Perceptible'!D707),"",'P1.Perceptible'!D707)</f>
        <v>Pasa</v>
      </c>
      <c r="N64" s="156" t="str">
        <f aca="false">IF( ISBLANK('P1.Perceptible'!D746),"",'P1.Perceptible'!D746)</f>
        <v>Pasa</v>
      </c>
      <c r="O64" s="156" t="str">
        <f aca="false">IF( ISBLANK('P2.Operable'!D403),"",'P2.Operable'!D403)</f>
        <v>Falla</v>
      </c>
      <c r="P64" s="156" t="str">
        <f aca="false">IF( ISBLANK('P2.Operable'!D441),"",'P2.Operable'!D441)</f>
        <v>Pasa</v>
      </c>
      <c r="Q64" s="156" t="str">
        <f aca="false">IF( ISBLANK('P2.Operable'!D479),"",'P2.Operable'!D479)</f>
        <v>Pasa</v>
      </c>
      <c r="R64" s="156" t="str">
        <f aca="false">IF( ISBLANK('P3.Comprensible'!D61),"",'P3.Comprensible'!D61)</f>
        <v>Pasa</v>
      </c>
      <c r="S64" s="156" t="str">
        <f aca="false">IF( ISBLANK('P3.Comprensible'!D175),"",'P3.Comprensible'!D175)</f>
        <v>Pasa</v>
      </c>
      <c r="T64" s="156" t="str">
        <f aca="false">IF( ISBLANK('P3.Comprensible'!D213),"",'P3.Comprensible'!D213)</f>
        <v>Pasa</v>
      </c>
      <c r="U64" s="156" t="str">
        <f aca="false">IF( ISBLANK('P3.Comprensible'!D327),"",'P3.Comprensible'!D327)</f>
        <v>N/A</v>
      </c>
      <c r="V64" s="156" t="str">
        <f aca="false">IF( ISBLANK('P3.Comprensible'!D365),"",'P3.Comprensible'!D365)</f>
        <v>N/A</v>
      </c>
      <c r="W64" s="156" t="str">
        <f aca="false">IF(ISBLANK('P4.Robusto'!D99),"",'P4.Robusto'!D99)</f>
        <v>Pasa</v>
      </c>
      <c r="X64" s="157"/>
      <c r="Y64" s="137"/>
      <c r="Z64" s="137"/>
      <c r="AA64" s="137"/>
      <c r="AB64" s="137"/>
      <c r="AC64" s="137"/>
      <c r="AD64" s="137"/>
      <c r="AE64" s="137"/>
      <c r="AF64" s="137"/>
      <c r="AG64" s="137"/>
      <c r="AH64" s="137"/>
      <c r="AI64" s="137"/>
      <c r="AJ64" s="137"/>
      <c r="AK64" s="137"/>
    </row>
    <row r="65" customFormat="false" ht="20" hidden="false" customHeight="false" outlineLevel="0" collapsed="false">
      <c r="A65" s="137"/>
      <c r="B65" s="154" t="str">
        <f aca="false">IF( ISBLANK('03.Muestra'!$C13),"",'03.Muestra'!$C13)</f>
        <v>Informes epidemiológicos</v>
      </c>
      <c r="C65" s="155" t="str">
        <f aca="false">IF( ISBLANK('03.Muestra'!$E13),"",'03.Muestra'!$E13)</f>
        <v>https://www3.gobiernodecanarias.org/sanidad/scs/contenidoGenerico.jsp?idDocument=83670f95-f738-11ea-8b38-0997195c2925&amp;idCarpeta=e01092c2-7d66-11ea-871d-cb574c2473a4</v>
      </c>
      <c r="D65" s="156" t="str">
        <f aca="false">IF( ISBLANK('P1.Perceptible'!D176),"",'P1.Perceptible'!D176)</f>
        <v>N/A</v>
      </c>
      <c r="E65" s="156" t="str">
        <f aca="false">IF( ISBLANK('P1.Perceptible'!D214),"",'P1.Perceptible'!D214)</f>
        <v>N/A</v>
      </c>
      <c r="F65" s="156" t="str">
        <f aca="false">IF( ISBLANK('P1.Perceptible'!D366),"",'P1.Perceptible'!D366)</f>
        <v>Pasa</v>
      </c>
      <c r="G65" s="156" t="str">
        <f aca="false">IF( ISBLANK('P1.Perceptible'!D404),"",'P1.Perceptible'!D404)</f>
        <v>N/A</v>
      </c>
      <c r="H65" s="156" t="str">
        <f aca="false">IF( ISBLANK('P1.Perceptible'!D518),"",'P1.Perceptible'!D518)</f>
        <v>Pasa</v>
      </c>
      <c r="I65" s="156" t="str">
        <f aca="false">IF( ISBLANK('P1.Perceptible'!D556),"",'P1.Perceptible'!D556)</f>
        <v>Pasa</v>
      </c>
      <c r="J65" s="156" t="str">
        <f aca="false">IF( ISBLANK('P1.Perceptible'!D594),"",'P1.Perceptible'!D594)</f>
        <v>Pasa</v>
      </c>
      <c r="K65" s="156" t="str">
        <f aca="false">IF( ISBLANK('P1.Perceptible'!D632),"",'P1.Perceptible'!D632)</f>
        <v>Pasa</v>
      </c>
      <c r="L65" s="156" t="str">
        <f aca="false">IF( ISBLANK('P1.Perceptible'!D670),"",'P1.Perceptible'!D670)</f>
        <v>Pasa</v>
      </c>
      <c r="M65" s="156" t="str">
        <f aca="false">IF( ISBLANK('P1.Perceptible'!D708),"",'P1.Perceptible'!D708)</f>
        <v>Pasa</v>
      </c>
      <c r="N65" s="156" t="str">
        <f aca="false">IF( ISBLANK('P1.Perceptible'!D747),"",'P1.Perceptible'!D747)</f>
        <v>Pasa</v>
      </c>
      <c r="O65" s="156" t="str">
        <f aca="false">IF( ISBLANK('P2.Operable'!D404),"",'P2.Operable'!D404)</f>
        <v>Pasa</v>
      </c>
      <c r="P65" s="156" t="str">
        <f aca="false">IF( ISBLANK('P2.Operable'!D442),"",'P2.Operable'!D442)</f>
        <v>Pasa</v>
      </c>
      <c r="Q65" s="156" t="str">
        <f aca="false">IF( ISBLANK('P2.Operable'!D480),"",'P2.Operable'!D480)</f>
        <v>Pasa</v>
      </c>
      <c r="R65" s="156" t="str">
        <f aca="false">IF( ISBLANK('P3.Comprensible'!D62),"",'P3.Comprensible'!D62)</f>
        <v>Pasa</v>
      </c>
      <c r="S65" s="156" t="str">
        <f aca="false">IF( ISBLANK('P3.Comprensible'!D176),"",'P3.Comprensible'!D176)</f>
        <v>Pasa</v>
      </c>
      <c r="T65" s="156" t="str">
        <f aca="false">IF( ISBLANK('P3.Comprensible'!D214),"",'P3.Comprensible'!D214)</f>
        <v>Pasa</v>
      </c>
      <c r="U65" s="156" t="str">
        <f aca="false">IF( ISBLANK('P3.Comprensible'!D328),"",'P3.Comprensible'!D328)</f>
        <v>N/A</v>
      </c>
      <c r="V65" s="156" t="str">
        <f aca="false">IF( ISBLANK('P3.Comprensible'!D366),"",'P3.Comprensible'!D366)</f>
        <v>N/A</v>
      </c>
      <c r="W65" s="156" t="str">
        <f aca="false">IF(ISBLANK('P4.Robusto'!D100),"",'P4.Robusto'!D100)</f>
        <v>Pasa</v>
      </c>
      <c r="X65" s="157"/>
      <c r="Y65" s="137"/>
      <c r="Z65" s="137"/>
      <c r="AA65" s="137"/>
      <c r="AB65" s="137"/>
      <c r="AC65" s="137"/>
      <c r="AD65" s="137"/>
      <c r="AE65" s="137"/>
      <c r="AF65" s="137"/>
      <c r="AG65" s="137"/>
      <c r="AH65" s="137"/>
      <c r="AI65" s="137"/>
      <c r="AJ65" s="137"/>
      <c r="AK65" s="137"/>
    </row>
    <row r="66" customFormat="false" ht="20" hidden="false" customHeight="false" outlineLevel="0" collapsed="false">
      <c r="A66" s="137"/>
      <c r="B66" s="154" t="str">
        <f aca="false">IF( ISBLANK('03.Muestra'!$C14),"",'03.Muestra'!$C14)</f>
        <v>Mapa Sanitario</v>
      </c>
      <c r="C66" s="155" t="str">
        <f aca="false">IF( ISBLANK('03.Muestra'!$E14),"",'03.Muestra'!$E14)</f>
        <v>https://www3.gobiernodecanarias.org/sanidad/scs/mapa.jsp?idDocument=f1272534-b1e0-11e0-8086-e35e241032d3&amp;idCarpeta=75cf3520-ab2b-11dd-970d-d73a0633ac17</v>
      </c>
      <c r="D66" s="156" t="str">
        <f aca="false">IF( ISBLANK('P1.Perceptible'!D177),"",'P1.Perceptible'!D177)</f>
        <v>N/A</v>
      </c>
      <c r="E66" s="156" t="str">
        <f aca="false">IF( ISBLANK('P1.Perceptible'!D215),"",'P1.Perceptible'!D215)</f>
        <v>N/A</v>
      </c>
      <c r="F66" s="156" t="str">
        <f aca="false">IF( ISBLANK('P1.Perceptible'!D367),"",'P1.Perceptible'!D367)</f>
        <v>Pasa</v>
      </c>
      <c r="G66" s="156" t="str">
        <f aca="false">IF( ISBLANK('P1.Perceptible'!D405),"",'P1.Perceptible'!D405)</f>
        <v>N/A</v>
      </c>
      <c r="H66" s="156" t="str">
        <f aca="false">IF( ISBLANK('P1.Perceptible'!D519),"",'P1.Perceptible'!D519)</f>
        <v>Pasa</v>
      </c>
      <c r="I66" s="156" t="str">
        <f aca="false">IF( ISBLANK('P1.Perceptible'!D557),"",'P1.Perceptible'!D557)</f>
        <v>Pasa</v>
      </c>
      <c r="J66" s="156" t="str">
        <f aca="false">IF( ISBLANK('P1.Perceptible'!D595),"",'P1.Perceptible'!D595)</f>
        <v>Pasa</v>
      </c>
      <c r="K66" s="156" t="str">
        <f aca="false">IF( ISBLANK('P1.Perceptible'!D633),"",'P1.Perceptible'!D633)</f>
        <v>Pasa</v>
      </c>
      <c r="L66" s="156" t="str">
        <f aca="false">IF( ISBLANK('P1.Perceptible'!D671),"",'P1.Perceptible'!D671)</f>
        <v>Pasa</v>
      </c>
      <c r="M66" s="156" t="str">
        <f aca="false">IF( ISBLANK('P1.Perceptible'!D709),"",'P1.Perceptible'!D709)</f>
        <v>Pasa</v>
      </c>
      <c r="N66" s="156" t="str">
        <f aca="false">IF( ISBLANK('P1.Perceptible'!D748),"",'P1.Perceptible'!D748)</f>
        <v>Pasa</v>
      </c>
      <c r="O66" s="156" t="str">
        <f aca="false">IF( ISBLANK('P2.Operable'!D405),"",'P2.Operable'!D405)</f>
        <v>Pasa</v>
      </c>
      <c r="P66" s="156" t="str">
        <f aca="false">IF( ISBLANK('P2.Operable'!D443),"",'P2.Operable'!D443)</f>
        <v>Pasa</v>
      </c>
      <c r="Q66" s="156" t="str">
        <f aca="false">IF( ISBLANK('P2.Operable'!D481),"",'P2.Operable'!D481)</f>
        <v>Pasa</v>
      </c>
      <c r="R66" s="156" t="str">
        <f aca="false">IF( ISBLANK('P3.Comprensible'!D63),"",'P3.Comprensible'!D63)</f>
        <v>Pasa</v>
      </c>
      <c r="S66" s="156" t="str">
        <f aca="false">IF( ISBLANK('P3.Comprensible'!D177),"",'P3.Comprensible'!D177)</f>
        <v>Pasa</v>
      </c>
      <c r="T66" s="156" t="str">
        <f aca="false">IF( ISBLANK('P3.Comprensible'!D215),"",'P3.Comprensible'!D215)</f>
        <v>Pasa</v>
      </c>
      <c r="U66" s="156" t="str">
        <f aca="false">IF( ISBLANK('P3.Comprensible'!D329),"",'P3.Comprensible'!D329)</f>
        <v>N/A</v>
      </c>
      <c r="V66" s="156" t="str">
        <f aca="false">IF( ISBLANK('P3.Comprensible'!D367),"",'P3.Comprensible'!D367)</f>
        <v>N/A</v>
      </c>
      <c r="W66" s="156" t="str">
        <f aca="false">IF(ISBLANK('P4.Robusto'!D101),"",'P4.Robusto'!D101)</f>
        <v>Pasa</v>
      </c>
      <c r="X66" s="157"/>
      <c r="Y66" s="137"/>
      <c r="Z66" s="137"/>
      <c r="AA66" s="137"/>
      <c r="AB66" s="137"/>
      <c r="AC66" s="137"/>
      <c r="AD66" s="137"/>
      <c r="AE66" s="137"/>
      <c r="AF66" s="137"/>
      <c r="AG66" s="137"/>
      <c r="AH66" s="137"/>
      <c r="AI66" s="137"/>
      <c r="AJ66" s="137"/>
      <c r="AK66" s="137"/>
    </row>
    <row r="67" customFormat="false" ht="20" hidden="false" customHeight="false" outlineLevel="0" collapsed="false">
      <c r="A67" s="137"/>
      <c r="B67" s="154" t="str">
        <f aca="false">IF( ISBLANK('03.Muestra'!$C15),"",'03.Muestra'!$C15)</f>
        <v>gaptfformacion</v>
      </c>
      <c r="C67" s="155" t="str">
        <f aca="false">IF( ISBLANK('03.Muestra'!$E15),"",'03.Muestra'!$E15)</f>
        <v>https://www3.gobiernodecanarias.org/scs/gaptfformacion/</v>
      </c>
      <c r="D67" s="156" t="str">
        <f aca="false">IF( ISBLANK('P1.Perceptible'!D178),"",'P1.Perceptible'!D178)</f>
        <v>N/A</v>
      </c>
      <c r="E67" s="156" t="str">
        <f aca="false">IF( ISBLANK('P1.Perceptible'!D216),"",'P1.Perceptible'!D216)</f>
        <v>N/A</v>
      </c>
      <c r="F67" s="156" t="str">
        <f aca="false">IF( ISBLANK('P1.Perceptible'!D368),"",'P1.Perceptible'!D368)</f>
        <v>Pasa</v>
      </c>
      <c r="G67" s="156" t="str">
        <f aca="false">IF( ISBLANK('P1.Perceptible'!D406),"",'P1.Perceptible'!D406)</f>
        <v>Pasa</v>
      </c>
      <c r="H67" s="156" t="str">
        <f aca="false">IF( ISBLANK('P1.Perceptible'!D520),"",'P1.Perceptible'!D520)</f>
        <v>Falla</v>
      </c>
      <c r="I67" s="156" t="str">
        <f aca="false">IF( ISBLANK('P1.Perceptible'!D558),"",'P1.Perceptible'!D558)</f>
        <v>Pasa</v>
      </c>
      <c r="J67" s="156" t="str">
        <f aca="false">IF( ISBLANK('P1.Perceptible'!D596),"",'P1.Perceptible'!D596)</f>
        <v>Falla</v>
      </c>
      <c r="K67" s="156" t="str">
        <f aca="false">IF( ISBLANK('P1.Perceptible'!D634),"",'P1.Perceptible'!D634)</f>
        <v>Falla</v>
      </c>
      <c r="L67" s="156" t="str">
        <f aca="false">IF( ISBLANK('P1.Perceptible'!D672),"",'P1.Perceptible'!D672)</f>
        <v>Falla</v>
      </c>
      <c r="M67" s="156" t="str">
        <f aca="false">IF( ISBLANK('P1.Perceptible'!D710),"",'P1.Perceptible'!D710)</f>
        <v>Falla</v>
      </c>
      <c r="N67" s="156" t="str">
        <f aca="false">IF( ISBLANK('P1.Perceptible'!D749),"",'P1.Perceptible'!D749)</f>
        <v>Pasa</v>
      </c>
      <c r="O67" s="156" t="str">
        <f aca="false">IF( ISBLANK('P2.Operable'!D406),"",'P2.Operable'!D406)</f>
        <v>Pasa</v>
      </c>
      <c r="P67" s="156" t="str">
        <f aca="false">IF( ISBLANK('P2.Operable'!D444),"",'P2.Operable'!D444)</f>
        <v>Falla</v>
      </c>
      <c r="Q67" s="156" t="str">
        <f aca="false">IF( ISBLANK('P2.Operable'!D482),"",'P2.Operable'!D482)</f>
        <v>Pasa</v>
      </c>
      <c r="R67" s="156" t="str">
        <f aca="false">IF( ISBLANK('P3.Comprensible'!D64),"",'P3.Comprensible'!D64)</f>
        <v>Falla</v>
      </c>
      <c r="S67" s="156" t="str">
        <f aca="false">IF( ISBLANK('P3.Comprensible'!D178),"",'P3.Comprensible'!D178)</f>
        <v>Pasa</v>
      </c>
      <c r="T67" s="156" t="str">
        <f aca="false">IF( ISBLANK('P3.Comprensible'!D216),"",'P3.Comprensible'!D216)</f>
        <v>Pasa</v>
      </c>
      <c r="U67" s="156" t="str">
        <f aca="false">IF( ISBLANK('P3.Comprensible'!D330),"",'P3.Comprensible'!D330)</f>
        <v>N/A</v>
      </c>
      <c r="V67" s="156" t="str">
        <f aca="false">IF( ISBLANK('P3.Comprensible'!D368),"",'P3.Comprensible'!D368)</f>
        <v>Pasa</v>
      </c>
      <c r="W67" s="156" t="str">
        <f aca="false">IF(ISBLANK('P4.Robusto'!D102),"",'P4.Robusto'!D102)</f>
        <v>Pasa</v>
      </c>
      <c r="X67" s="157"/>
      <c r="Y67" s="137"/>
      <c r="Z67" s="137"/>
      <c r="AA67" s="137"/>
      <c r="AB67" s="137"/>
      <c r="AC67" s="137"/>
      <c r="AD67" s="137"/>
      <c r="AE67" s="137"/>
      <c r="AF67" s="137"/>
      <c r="AG67" s="137"/>
      <c r="AH67" s="137"/>
      <c r="AI67" s="137"/>
      <c r="AJ67" s="137"/>
      <c r="AK67" s="137"/>
    </row>
    <row r="68" customFormat="false" ht="20" hidden="false" customHeight="false" outlineLevel="0" collapsed="false">
      <c r="A68" s="137"/>
      <c r="B68" s="154" t="str">
        <f aca="false">IF( ISBLANK('03.Muestra'!$C16),"",'03.Muestra'!$C16)</f>
        <v>Tarjeta Sanitaria</v>
      </c>
      <c r="C68" s="155" t="str">
        <f aca="false">IF( ISBLANK('03.Muestra'!$E16),"",'03.Muestra'!$E16)</f>
        <v>https://www3.gobiernodecanarias.org/sanidad/scs/contenidoGenerico.jsp?idDocument=9090ca1f-a9bb-11de-ae50-15aa3b9230b7&amp;idCarpeta=ae273cd1-b385-11e9-82f7-8d5cff9227e6</v>
      </c>
      <c r="D68" s="156" t="str">
        <f aca="false">IF( ISBLANK('P1.Perceptible'!D179),"",'P1.Perceptible'!D179)</f>
        <v>N/A</v>
      </c>
      <c r="E68" s="156" t="str">
        <f aca="false">IF( ISBLANK('P1.Perceptible'!D217),"",'P1.Perceptible'!D217)</f>
        <v>N/A</v>
      </c>
      <c r="F68" s="156" t="str">
        <f aca="false">IF( ISBLANK('P1.Perceptible'!D369),"",'P1.Perceptible'!D369)</f>
        <v>Pasa</v>
      </c>
      <c r="G68" s="156" t="str">
        <f aca="false">IF( ISBLANK('P1.Perceptible'!D407),"",'P1.Perceptible'!D407)</f>
        <v>N/A</v>
      </c>
      <c r="H68" s="156" t="str">
        <f aca="false">IF( ISBLANK('P1.Perceptible'!D521),"",'P1.Perceptible'!D521)</f>
        <v>Pasa</v>
      </c>
      <c r="I68" s="156" t="str">
        <f aca="false">IF( ISBLANK('P1.Perceptible'!D559),"",'P1.Perceptible'!D559)</f>
        <v>Pasa</v>
      </c>
      <c r="J68" s="156" t="str">
        <f aca="false">IF( ISBLANK('P1.Perceptible'!D597),"",'P1.Perceptible'!D597)</f>
        <v>Pasa</v>
      </c>
      <c r="K68" s="156" t="str">
        <f aca="false">IF( ISBLANK('P1.Perceptible'!D635),"",'P1.Perceptible'!D635)</f>
        <v>Pasa</v>
      </c>
      <c r="L68" s="156" t="str">
        <f aca="false">IF( ISBLANK('P1.Perceptible'!D673),"",'P1.Perceptible'!D673)</f>
        <v>Pasa</v>
      </c>
      <c r="M68" s="156" t="str">
        <f aca="false">IF( ISBLANK('P1.Perceptible'!D711),"",'P1.Perceptible'!D711)</f>
        <v>Pasa</v>
      </c>
      <c r="N68" s="156" t="str">
        <f aca="false">IF( ISBLANK('P1.Perceptible'!D750),"",'P1.Perceptible'!D750)</f>
        <v>Pasa</v>
      </c>
      <c r="O68" s="156" t="str">
        <f aca="false">IF( ISBLANK('P2.Operable'!D407),"",'P2.Operable'!D407)</f>
        <v>Pasa</v>
      </c>
      <c r="P68" s="156" t="str">
        <f aca="false">IF( ISBLANK('P2.Operable'!D445),"",'P2.Operable'!D445)</f>
        <v>Pasa</v>
      </c>
      <c r="Q68" s="156" t="str">
        <f aca="false">IF( ISBLANK('P2.Operable'!D483),"",'P2.Operable'!D483)</f>
        <v>Pasa</v>
      </c>
      <c r="R68" s="156" t="str">
        <f aca="false">IF( ISBLANK('P3.Comprensible'!D65),"",'P3.Comprensible'!D65)</f>
        <v>Falla</v>
      </c>
      <c r="S68" s="156" t="str">
        <f aca="false">IF( ISBLANK('P3.Comprensible'!D179),"",'P3.Comprensible'!D179)</f>
        <v>Pasa</v>
      </c>
      <c r="T68" s="156" t="str">
        <f aca="false">IF( ISBLANK('P3.Comprensible'!D217),"",'P3.Comprensible'!D217)</f>
        <v>Pasa</v>
      </c>
      <c r="U68" s="156" t="str">
        <f aca="false">IF( ISBLANK('P3.Comprensible'!D331),"",'P3.Comprensible'!D331)</f>
        <v>Pasa</v>
      </c>
      <c r="V68" s="156" t="str">
        <f aca="false">IF( ISBLANK('P3.Comprensible'!D369),"",'P3.Comprensible'!D369)</f>
        <v>N/A</v>
      </c>
      <c r="W68" s="156" t="str">
        <f aca="false">IF(ISBLANK('P4.Robusto'!D103),"",'P4.Robusto'!D103)</f>
        <v>Pasa</v>
      </c>
      <c r="X68" s="157"/>
      <c r="Y68" s="137"/>
      <c r="Z68" s="137"/>
      <c r="AA68" s="137"/>
      <c r="AB68" s="137"/>
      <c r="AC68" s="137"/>
      <c r="AD68" s="137"/>
      <c r="AE68" s="137"/>
      <c r="AF68" s="137"/>
      <c r="AG68" s="137"/>
      <c r="AH68" s="137"/>
      <c r="AI68" s="137"/>
      <c r="AJ68" s="137"/>
      <c r="AK68" s="137"/>
    </row>
    <row r="69" customFormat="false" ht="20" hidden="false" customHeight="false" outlineLevel="0" collapsed="false">
      <c r="A69" s="137"/>
      <c r="B69" s="154" t="str">
        <f aca="false">IF( ISBLANK('03.Muestra'!$C17),"",'03.Muestra'!$C17)</f>
        <v>Mapa Playas</v>
      </c>
      <c r="C69" s="155" t="str">
        <f aca="false">IF( ISBLANK('03.Muestra'!$E17),"",'03.Muestra'!$E17)</f>
        <v>https://www3.gobiernodecanarias.org/sanidad/scs/mapa.jsp?idDocument=0200b78a-a2fa-11e0-9610-f1717f4d08a3&amp;idCarpeta=75cf3520-ab2b-11dd-970d-d73a0633ac17</v>
      </c>
      <c r="D69" s="156" t="str">
        <f aca="false">IF( ISBLANK('P1.Perceptible'!D180),"",'P1.Perceptible'!D180)</f>
        <v>N/A</v>
      </c>
      <c r="E69" s="156" t="str">
        <f aca="false">IF( ISBLANK('P1.Perceptible'!D218),"",'P1.Perceptible'!D218)</f>
        <v>N/A</v>
      </c>
      <c r="F69" s="156" t="str">
        <f aca="false">IF( ISBLANK('P1.Perceptible'!D370),"",'P1.Perceptible'!D370)</f>
        <v>Pasa</v>
      </c>
      <c r="G69" s="156" t="str">
        <f aca="false">IF( ISBLANK('P1.Perceptible'!D408),"",'P1.Perceptible'!D408)</f>
        <v>N/A</v>
      </c>
      <c r="H69" s="156" t="str">
        <f aca="false">IF( ISBLANK('P1.Perceptible'!D522),"",'P1.Perceptible'!D522)</f>
        <v>Pasa</v>
      </c>
      <c r="I69" s="156" t="str">
        <f aca="false">IF( ISBLANK('P1.Perceptible'!D560),"",'P1.Perceptible'!D560)</f>
        <v>Pasa</v>
      </c>
      <c r="J69" s="156" t="str">
        <f aca="false">IF( ISBLANK('P1.Perceptible'!D598),"",'P1.Perceptible'!D598)</f>
        <v>Pasa</v>
      </c>
      <c r="K69" s="156" t="str">
        <f aca="false">IF( ISBLANK('P1.Perceptible'!D636),"",'P1.Perceptible'!D636)</f>
        <v>Pasa</v>
      </c>
      <c r="L69" s="156" t="str">
        <f aca="false">IF( ISBLANK('P1.Perceptible'!D674),"",'P1.Perceptible'!D674)</f>
        <v>Pasa</v>
      </c>
      <c r="M69" s="156" t="str">
        <f aca="false">IF( ISBLANK('P1.Perceptible'!D712),"",'P1.Perceptible'!D712)</f>
        <v>Pasa</v>
      </c>
      <c r="N69" s="156" t="str">
        <f aca="false">IF( ISBLANK('P1.Perceptible'!D751),"",'P1.Perceptible'!D751)</f>
        <v>Pasa</v>
      </c>
      <c r="O69" s="156" t="str">
        <f aca="false">IF( ISBLANK('P2.Operable'!D408),"",'P2.Operable'!D408)</f>
        <v>Pasa</v>
      </c>
      <c r="P69" s="156" t="str">
        <f aca="false">IF( ISBLANK('P2.Operable'!D446),"",'P2.Operable'!D446)</f>
        <v>Pasa</v>
      </c>
      <c r="Q69" s="156" t="str">
        <f aca="false">IF( ISBLANK('P2.Operable'!D484),"",'P2.Operable'!D484)</f>
        <v>Pasa</v>
      </c>
      <c r="R69" s="156" t="str">
        <f aca="false">IF( ISBLANK('P3.Comprensible'!D66),"",'P3.Comprensible'!D66)</f>
        <v>Pasa</v>
      </c>
      <c r="S69" s="156" t="str">
        <f aca="false">IF( ISBLANK('P3.Comprensible'!D180),"",'P3.Comprensible'!D180)</f>
        <v>Pasa</v>
      </c>
      <c r="T69" s="156" t="str">
        <f aca="false">IF( ISBLANK('P3.Comprensible'!D218),"",'P3.Comprensible'!D218)</f>
        <v>Pasa</v>
      </c>
      <c r="U69" s="156" t="str">
        <f aca="false">IF( ISBLANK('P3.Comprensible'!D332),"",'P3.Comprensible'!D332)</f>
        <v>N/A</v>
      </c>
      <c r="V69" s="156" t="str">
        <f aca="false">IF( ISBLANK('P3.Comprensible'!D370),"",'P3.Comprensible'!D370)</f>
        <v>N/A</v>
      </c>
      <c r="W69" s="156" t="str">
        <f aca="false">IF(ISBLANK('P4.Robusto'!D104),"",'P4.Robusto'!D104)</f>
        <v>Pasa</v>
      </c>
      <c r="X69" s="157"/>
      <c r="Y69" s="137"/>
      <c r="Z69" s="137"/>
      <c r="AA69" s="137"/>
      <c r="AB69" s="137"/>
      <c r="AC69" s="137"/>
      <c r="AD69" s="137"/>
      <c r="AE69" s="137"/>
      <c r="AF69" s="137"/>
      <c r="AG69" s="137"/>
      <c r="AH69" s="137"/>
      <c r="AI69" s="137"/>
      <c r="AJ69" s="137"/>
      <c r="AK69" s="137"/>
    </row>
    <row r="70" customFormat="false" ht="20" hidden="false" customHeight="false" outlineLevel="0" collapsed="false">
      <c r="A70" s="137"/>
      <c r="B70" s="154" t="str">
        <f aca="false">IF( ISBLANK('03.Muestra'!$C18),"",'03.Muestra'!$C18)</f>
        <v/>
      </c>
      <c r="C70" s="155" t="str">
        <f aca="false">IF( ISBLANK('03.Muestra'!$E18),"",'03.Muestra'!$E18)</f>
        <v/>
      </c>
      <c r="D70" s="156" t="str">
        <f aca="false">IF( ISBLANK('P1.Perceptible'!D181),"",'P1.Perceptible'!D181)</f>
        <v/>
      </c>
      <c r="E70" s="156" t="str">
        <f aca="false">IF( ISBLANK('P1.Perceptible'!D219),"",'P1.Perceptible'!D219)</f>
        <v/>
      </c>
      <c r="F70" s="156" t="str">
        <f aca="false">IF( ISBLANK('P1.Perceptible'!D371),"",'P1.Perceptible'!D371)</f>
        <v/>
      </c>
      <c r="G70" s="156" t="str">
        <f aca="false">IF( ISBLANK('P1.Perceptible'!D409),"",'P1.Perceptible'!D409)</f>
        <v/>
      </c>
      <c r="H70" s="156" t="str">
        <f aca="false">IF( ISBLANK('P1.Perceptible'!D523),"",'P1.Perceptible'!D523)</f>
        <v/>
      </c>
      <c r="I70" s="156" t="str">
        <f aca="false">IF( ISBLANK('P1.Perceptible'!D561),"",'P1.Perceptible'!D561)</f>
        <v/>
      </c>
      <c r="J70" s="156" t="str">
        <f aca="false">IF( ISBLANK('P1.Perceptible'!D599),"",'P1.Perceptible'!D599)</f>
        <v/>
      </c>
      <c r="K70" s="156" t="str">
        <f aca="false">IF( ISBLANK('P1.Perceptible'!D637),"",'P1.Perceptible'!D637)</f>
        <v/>
      </c>
      <c r="L70" s="156" t="str">
        <f aca="false">IF( ISBLANK('P1.Perceptible'!D675),"",'P1.Perceptible'!D675)</f>
        <v/>
      </c>
      <c r="M70" s="156" t="str">
        <f aca="false">IF( ISBLANK('P1.Perceptible'!D713),"",'P1.Perceptible'!D713)</f>
        <v/>
      </c>
      <c r="N70" s="156" t="str">
        <f aca="false">IF( ISBLANK('P1.Perceptible'!D752),"",'P1.Perceptible'!D752)</f>
        <v/>
      </c>
      <c r="O70" s="156" t="str">
        <f aca="false">IF( ISBLANK('P2.Operable'!D409),"",'P2.Operable'!D409)</f>
        <v/>
      </c>
      <c r="P70" s="156" t="str">
        <f aca="false">IF( ISBLANK('P2.Operable'!D447),"",'P2.Operable'!D447)</f>
        <v/>
      </c>
      <c r="Q70" s="156" t="str">
        <f aca="false">IF( ISBLANK('P2.Operable'!D485),"",'P2.Operable'!D485)</f>
        <v/>
      </c>
      <c r="R70" s="156" t="str">
        <f aca="false">IF( ISBLANK('P3.Comprensible'!D67),"",'P3.Comprensible'!D67)</f>
        <v/>
      </c>
      <c r="S70" s="156" t="str">
        <f aca="false">IF( ISBLANK('P3.Comprensible'!D181),"",'P3.Comprensible'!D181)</f>
        <v/>
      </c>
      <c r="T70" s="156" t="str">
        <f aca="false">IF( ISBLANK('P3.Comprensible'!D219),"",'P3.Comprensible'!D219)</f>
        <v/>
      </c>
      <c r="U70" s="156" t="str">
        <f aca="false">IF( ISBLANK('P3.Comprensible'!D333),"",'P3.Comprensible'!D333)</f>
        <v/>
      </c>
      <c r="V70" s="156" t="str">
        <f aca="false">IF( ISBLANK('P3.Comprensible'!D371),"",'P3.Comprensible'!D371)</f>
        <v/>
      </c>
      <c r="W70" s="156" t="str">
        <f aca="false">IF(ISBLANK('P4.Robusto'!D105),"",'P4.Robusto'!D105)</f>
        <v/>
      </c>
      <c r="X70" s="157"/>
      <c r="Y70" s="137"/>
      <c r="Z70" s="137"/>
      <c r="AA70" s="137"/>
      <c r="AB70" s="137"/>
      <c r="AC70" s="137"/>
      <c r="AD70" s="137"/>
      <c r="AE70" s="137"/>
      <c r="AF70" s="137"/>
      <c r="AG70" s="137"/>
      <c r="AH70" s="137"/>
      <c r="AI70" s="137"/>
      <c r="AJ70" s="137"/>
      <c r="AK70" s="137"/>
    </row>
    <row r="71" customFormat="false" ht="20" hidden="false" customHeight="false" outlineLevel="0" collapsed="false">
      <c r="A71" s="137"/>
      <c r="B71" s="154" t="str">
        <f aca="false">IF( ISBLANK('03.Muestra'!$C19),"",'03.Muestra'!$C19)</f>
        <v/>
      </c>
      <c r="C71" s="155" t="str">
        <f aca="false">IF( ISBLANK('03.Muestra'!$E19),"",'03.Muestra'!$E19)</f>
        <v/>
      </c>
      <c r="D71" s="156" t="str">
        <f aca="false">IF( ISBLANK('P1.Perceptible'!D182),"",'P1.Perceptible'!D182)</f>
        <v/>
      </c>
      <c r="E71" s="156" t="str">
        <f aca="false">IF( ISBLANK('P1.Perceptible'!D220),"",'P1.Perceptible'!D220)</f>
        <v/>
      </c>
      <c r="F71" s="156" t="str">
        <f aca="false">IF( ISBLANK('P1.Perceptible'!D372),"",'P1.Perceptible'!D372)</f>
        <v/>
      </c>
      <c r="G71" s="156" t="str">
        <f aca="false">IF( ISBLANK('P1.Perceptible'!D410),"",'P1.Perceptible'!D410)</f>
        <v/>
      </c>
      <c r="H71" s="156" t="str">
        <f aca="false">IF( ISBLANK('P1.Perceptible'!D524),"",'P1.Perceptible'!D524)</f>
        <v/>
      </c>
      <c r="I71" s="156" t="str">
        <f aca="false">IF( ISBLANK('P1.Perceptible'!D562),"",'P1.Perceptible'!D562)</f>
        <v/>
      </c>
      <c r="J71" s="156" t="str">
        <f aca="false">IF( ISBLANK('P1.Perceptible'!D600),"",'P1.Perceptible'!D600)</f>
        <v/>
      </c>
      <c r="K71" s="156" t="str">
        <f aca="false">IF( ISBLANK('P1.Perceptible'!D638),"",'P1.Perceptible'!D638)</f>
        <v/>
      </c>
      <c r="L71" s="156" t="str">
        <f aca="false">IF( ISBLANK('P1.Perceptible'!D676),"",'P1.Perceptible'!D676)</f>
        <v/>
      </c>
      <c r="M71" s="156" t="str">
        <f aca="false">IF( ISBLANK('P1.Perceptible'!D714),"",'P1.Perceptible'!D714)</f>
        <v/>
      </c>
      <c r="N71" s="156" t="str">
        <f aca="false">IF( ISBLANK('P1.Perceptible'!D753),"",'P1.Perceptible'!D753)</f>
        <v/>
      </c>
      <c r="O71" s="156" t="str">
        <f aca="false">IF( ISBLANK('P2.Operable'!D410),"",'P2.Operable'!D410)</f>
        <v/>
      </c>
      <c r="P71" s="156" t="str">
        <f aca="false">IF( ISBLANK('P2.Operable'!D448),"",'P2.Operable'!D448)</f>
        <v/>
      </c>
      <c r="Q71" s="156" t="str">
        <f aca="false">IF( ISBLANK('P2.Operable'!D486),"",'P2.Operable'!D486)</f>
        <v/>
      </c>
      <c r="R71" s="156" t="str">
        <f aca="false">IF( ISBLANK('P3.Comprensible'!D68),"",'P3.Comprensible'!D68)</f>
        <v/>
      </c>
      <c r="S71" s="156" t="str">
        <f aca="false">IF( ISBLANK('P3.Comprensible'!D182),"",'P3.Comprensible'!D182)</f>
        <v/>
      </c>
      <c r="T71" s="156" t="str">
        <f aca="false">IF( ISBLANK('P3.Comprensible'!D220),"",'P3.Comprensible'!D220)</f>
        <v/>
      </c>
      <c r="U71" s="156" t="str">
        <f aca="false">IF( ISBLANK('P3.Comprensible'!D334),"",'P3.Comprensible'!D334)</f>
        <v/>
      </c>
      <c r="V71" s="156" t="str">
        <f aca="false">IF( ISBLANK('P3.Comprensible'!D372),"",'P3.Comprensible'!D372)</f>
        <v/>
      </c>
      <c r="W71" s="156" t="str">
        <f aca="false">IF(ISBLANK('P4.Robusto'!D106),"",'P4.Robusto'!D106)</f>
        <v/>
      </c>
      <c r="X71" s="157"/>
      <c r="Y71" s="137"/>
      <c r="Z71" s="137"/>
      <c r="AA71" s="137"/>
      <c r="AB71" s="137"/>
      <c r="AC71" s="137"/>
      <c r="AD71" s="137"/>
      <c r="AE71" s="137"/>
      <c r="AF71" s="137"/>
      <c r="AG71" s="137"/>
      <c r="AH71" s="137"/>
      <c r="AI71" s="137"/>
      <c r="AJ71" s="137"/>
      <c r="AK71" s="137"/>
    </row>
    <row r="72" customFormat="false" ht="20" hidden="false" customHeight="false" outlineLevel="0" collapsed="false">
      <c r="A72" s="137"/>
      <c r="B72" s="154" t="str">
        <f aca="false">IF( ISBLANK('03.Muestra'!$C20),"",'03.Muestra'!$C20)</f>
        <v/>
      </c>
      <c r="C72" s="155" t="str">
        <f aca="false">IF( ISBLANK('03.Muestra'!$E20),"",'03.Muestra'!$E20)</f>
        <v/>
      </c>
      <c r="D72" s="156" t="str">
        <f aca="false">IF( ISBLANK('P1.Perceptible'!D183),"",'P1.Perceptible'!D183)</f>
        <v/>
      </c>
      <c r="E72" s="156" t="str">
        <f aca="false">IF( ISBLANK('P1.Perceptible'!D221),"",'P1.Perceptible'!D221)</f>
        <v/>
      </c>
      <c r="F72" s="156" t="str">
        <f aca="false">IF( ISBLANK('P1.Perceptible'!D373),"",'P1.Perceptible'!D373)</f>
        <v/>
      </c>
      <c r="G72" s="156" t="str">
        <f aca="false">IF( ISBLANK('P1.Perceptible'!D411),"",'P1.Perceptible'!D411)</f>
        <v/>
      </c>
      <c r="H72" s="156" t="str">
        <f aca="false">IF( ISBLANK('P1.Perceptible'!D525),"",'P1.Perceptible'!D525)</f>
        <v/>
      </c>
      <c r="I72" s="156" t="str">
        <f aca="false">IF( ISBLANK('P1.Perceptible'!D563),"",'P1.Perceptible'!D563)</f>
        <v/>
      </c>
      <c r="J72" s="156" t="str">
        <f aca="false">IF( ISBLANK('P1.Perceptible'!D601),"",'P1.Perceptible'!D601)</f>
        <v/>
      </c>
      <c r="K72" s="156" t="str">
        <f aca="false">IF( ISBLANK('P1.Perceptible'!D639),"",'P1.Perceptible'!D639)</f>
        <v/>
      </c>
      <c r="L72" s="156" t="str">
        <f aca="false">IF( ISBLANK('P1.Perceptible'!D677),"",'P1.Perceptible'!D677)</f>
        <v/>
      </c>
      <c r="M72" s="156" t="str">
        <f aca="false">IF( ISBLANK('P1.Perceptible'!D715),"",'P1.Perceptible'!D715)</f>
        <v/>
      </c>
      <c r="N72" s="156" t="str">
        <f aca="false">IF( ISBLANK('P1.Perceptible'!D754),"",'P1.Perceptible'!D754)</f>
        <v/>
      </c>
      <c r="O72" s="156" t="str">
        <f aca="false">IF( ISBLANK('P2.Operable'!D411),"",'P2.Operable'!D411)</f>
        <v/>
      </c>
      <c r="P72" s="156" t="str">
        <f aca="false">IF( ISBLANK('P2.Operable'!D449),"",'P2.Operable'!D449)</f>
        <v/>
      </c>
      <c r="Q72" s="156" t="str">
        <f aca="false">IF( ISBLANK('P2.Operable'!D487),"",'P2.Operable'!D487)</f>
        <v/>
      </c>
      <c r="R72" s="156" t="str">
        <f aca="false">IF( ISBLANK('P3.Comprensible'!D69),"",'P3.Comprensible'!D69)</f>
        <v/>
      </c>
      <c r="S72" s="156" t="str">
        <f aca="false">IF( ISBLANK('P3.Comprensible'!D183),"",'P3.Comprensible'!D183)</f>
        <v/>
      </c>
      <c r="T72" s="156" t="str">
        <f aca="false">IF( ISBLANK('P3.Comprensible'!D221),"",'P3.Comprensible'!D221)</f>
        <v/>
      </c>
      <c r="U72" s="156" t="str">
        <f aca="false">IF( ISBLANK('P3.Comprensible'!D335),"",'P3.Comprensible'!D335)</f>
        <v/>
      </c>
      <c r="V72" s="156" t="str">
        <f aca="false">IF( ISBLANK('P3.Comprensible'!D373),"",'P3.Comprensible'!D373)</f>
        <v/>
      </c>
      <c r="W72" s="156" t="str">
        <f aca="false">IF(ISBLANK('P4.Robusto'!D107),"",'P4.Robusto'!D107)</f>
        <v/>
      </c>
      <c r="X72" s="157"/>
      <c r="Y72" s="137"/>
      <c r="Z72" s="137"/>
      <c r="AA72" s="137"/>
      <c r="AB72" s="137"/>
      <c r="AC72" s="137"/>
      <c r="AD72" s="137"/>
      <c r="AE72" s="137"/>
      <c r="AF72" s="137"/>
      <c r="AG72" s="137"/>
      <c r="AH72" s="137"/>
      <c r="AI72" s="137"/>
      <c r="AJ72" s="137"/>
      <c r="AK72" s="137"/>
    </row>
    <row r="73" customFormat="false" ht="20" hidden="false" customHeight="false" outlineLevel="0" collapsed="false">
      <c r="A73" s="137"/>
      <c r="B73" s="154" t="str">
        <f aca="false">IF( ISBLANK('03.Muestra'!$C21),"",'03.Muestra'!$C21)</f>
        <v/>
      </c>
      <c r="C73" s="155" t="str">
        <f aca="false">IF( ISBLANK('03.Muestra'!$E21),"",'03.Muestra'!$E21)</f>
        <v/>
      </c>
      <c r="D73" s="156" t="str">
        <f aca="false">IF( ISBLANK('P1.Perceptible'!D184),"",'P1.Perceptible'!D184)</f>
        <v/>
      </c>
      <c r="E73" s="156" t="str">
        <f aca="false">IF( ISBLANK('P1.Perceptible'!D222),"",'P1.Perceptible'!D222)</f>
        <v/>
      </c>
      <c r="F73" s="156" t="str">
        <f aca="false">IF( ISBLANK('P1.Perceptible'!D374),"",'P1.Perceptible'!D374)</f>
        <v/>
      </c>
      <c r="G73" s="156" t="str">
        <f aca="false">IF( ISBLANK('P1.Perceptible'!D412),"",'P1.Perceptible'!D412)</f>
        <v/>
      </c>
      <c r="H73" s="156" t="str">
        <f aca="false">IF( ISBLANK('P1.Perceptible'!D526),"",'P1.Perceptible'!D526)</f>
        <v/>
      </c>
      <c r="I73" s="156" t="str">
        <f aca="false">IF( ISBLANK('P1.Perceptible'!D564),"",'P1.Perceptible'!D564)</f>
        <v/>
      </c>
      <c r="J73" s="156" t="str">
        <f aca="false">IF( ISBLANK('P1.Perceptible'!D602),"",'P1.Perceptible'!D602)</f>
        <v/>
      </c>
      <c r="K73" s="156" t="str">
        <f aca="false">IF( ISBLANK('P1.Perceptible'!D640),"",'P1.Perceptible'!D640)</f>
        <v/>
      </c>
      <c r="L73" s="156" t="str">
        <f aca="false">IF( ISBLANK('P1.Perceptible'!D678),"",'P1.Perceptible'!D678)</f>
        <v/>
      </c>
      <c r="M73" s="156" t="str">
        <f aca="false">IF( ISBLANK('P1.Perceptible'!D716),"",'P1.Perceptible'!D716)</f>
        <v/>
      </c>
      <c r="N73" s="156" t="str">
        <f aca="false">IF( ISBLANK('P1.Perceptible'!D755),"",'P1.Perceptible'!D755)</f>
        <v/>
      </c>
      <c r="O73" s="156" t="str">
        <f aca="false">IF( ISBLANK('P2.Operable'!D412),"",'P2.Operable'!D412)</f>
        <v/>
      </c>
      <c r="P73" s="156" t="str">
        <f aca="false">IF( ISBLANK('P2.Operable'!D450),"",'P2.Operable'!D450)</f>
        <v/>
      </c>
      <c r="Q73" s="156" t="str">
        <f aca="false">IF( ISBLANK('P2.Operable'!D488),"",'P2.Operable'!D488)</f>
        <v/>
      </c>
      <c r="R73" s="156" t="str">
        <f aca="false">IF( ISBLANK('P3.Comprensible'!D70),"",'P3.Comprensible'!D70)</f>
        <v/>
      </c>
      <c r="S73" s="156" t="str">
        <f aca="false">IF( ISBLANK('P3.Comprensible'!D184),"",'P3.Comprensible'!D184)</f>
        <v/>
      </c>
      <c r="T73" s="156" t="str">
        <f aca="false">IF( ISBLANK('P3.Comprensible'!D222),"",'P3.Comprensible'!D222)</f>
        <v/>
      </c>
      <c r="U73" s="156" t="str">
        <f aca="false">IF( ISBLANK('P3.Comprensible'!D336),"",'P3.Comprensible'!D336)</f>
        <v/>
      </c>
      <c r="V73" s="156" t="str">
        <f aca="false">IF( ISBLANK('P3.Comprensible'!D374),"",'P3.Comprensible'!D374)</f>
        <v/>
      </c>
      <c r="W73" s="156" t="str">
        <f aca="false">IF(ISBLANK('P4.Robusto'!D108),"",'P4.Robusto'!D108)</f>
        <v/>
      </c>
      <c r="X73" s="157"/>
      <c r="Y73" s="137"/>
      <c r="Z73" s="137"/>
      <c r="AA73" s="137"/>
      <c r="AB73" s="137"/>
      <c r="AC73" s="137"/>
      <c r="AD73" s="137"/>
      <c r="AE73" s="137"/>
      <c r="AF73" s="137"/>
      <c r="AG73" s="137"/>
      <c r="AH73" s="137"/>
      <c r="AI73" s="137"/>
      <c r="AJ73" s="137"/>
      <c r="AK73" s="137"/>
    </row>
    <row r="74" customFormat="false" ht="20" hidden="false" customHeight="false" outlineLevel="0" collapsed="false">
      <c r="A74" s="137"/>
      <c r="B74" s="154" t="str">
        <f aca="false">IF( ISBLANK('03.Muestra'!$C22),"",'03.Muestra'!$C22)</f>
        <v/>
      </c>
      <c r="C74" s="155" t="str">
        <f aca="false">IF( ISBLANK('03.Muestra'!$E22),"",'03.Muestra'!$E22)</f>
        <v/>
      </c>
      <c r="D74" s="156" t="str">
        <f aca="false">IF( ISBLANK('P1.Perceptible'!D185),"",'P1.Perceptible'!D185)</f>
        <v/>
      </c>
      <c r="E74" s="156" t="str">
        <f aca="false">IF( ISBLANK('P1.Perceptible'!D223),"",'P1.Perceptible'!D223)</f>
        <v/>
      </c>
      <c r="F74" s="156" t="str">
        <f aca="false">IF( ISBLANK('P1.Perceptible'!D375),"",'P1.Perceptible'!D375)</f>
        <v/>
      </c>
      <c r="G74" s="156" t="str">
        <f aca="false">IF( ISBLANK('P1.Perceptible'!D413),"",'P1.Perceptible'!D413)</f>
        <v/>
      </c>
      <c r="H74" s="156" t="str">
        <f aca="false">IF( ISBLANK('P1.Perceptible'!D527),"",'P1.Perceptible'!D527)</f>
        <v/>
      </c>
      <c r="I74" s="156" t="str">
        <f aca="false">IF( ISBLANK('P1.Perceptible'!D565),"",'P1.Perceptible'!D565)</f>
        <v/>
      </c>
      <c r="J74" s="156" t="str">
        <f aca="false">IF( ISBLANK('P1.Perceptible'!D603),"",'P1.Perceptible'!D603)</f>
        <v/>
      </c>
      <c r="K74" s="156" t="str">
        <f aca="false">IF( ISBLANK('P1.Perceptible'!D641),"",'P1.Perceptible'!D641)</f>
        <v/>
      </c>
      <c r="L74" s="156" t="str">
        <f aca="false">IF( ISBLANK('P1.Perceptible'!D679),"",'P1.Perceptible'!D679)</f>
        <v/>
      </c>
      <c r="M74" s="156" t="str">
        <f aca="false">IF( ISBLANK('P1.Perceptible'!D717),"",'P1.Perceptible'!D717)</f>
        <v/>
      </c>
      <c r="N74" s="156" t="str">
        <f aca="false">IF( ISBLANK('P1.Perceptible'!D756),"",'P1.Perceptible'!D756)</f>
        <v/>
      </c>
      <c r="O74" s="156" t="str">
        <f aca="false">IF( ISBLANK('P2.Operable'!D413),"",'P2.Operable'!D413)</f>
        <v/>
      </c>
      <c r="P74" s="156" t="str">
        <f aca="false">IF( ISBLANK('P2.Operable'!D451),"",'P2.Operable'!D451)</f>
        <v/>
      </c>
      <c r="Q74" s="156" t="str">
        <f aca="false">IF( ISBLANK('P2.Operable'!D489),"",'P2.Operable'!D489)</f>
        <v/>
      </c>
      <c r="R74" s="156" t="str">
        <f aca="false">IF( ISBLANK('P3.Comprensible'!D71),"",'P3.Comprensible'!D71)</f>
        <v/>
      </c>
      <c r="S74" s="156" t="str">
        <f aca="false">IF( ISBLANK('P3.Comprensible'!D185),"",'P3.Comprensible'!D185)</f>
        <v/>
      </c>
      <c r="T74" s="156" t="str">
        <f aca="false">IF( ISBLANK('P3.Comprensible'!D223),"",'P3.Comprensible'!D223)</f>
        <v/>
      </c>
      <c r="U74" s="156" t="str">
        <f aca="false">IF( ISBLANK('P3.Comprensible'!D337),"",'P3.Comprensible'!D337)</f>
        <v/>
      </c>
      <c r="V74" s="156" t="str">
        <f aca="false">IF( ISBLANK('P3.Comprensible'!D375),"",'P3.Comprensible'!D375)</f>
        <v/>
      </c>
      <c r="W74" s="156" t="str">
        <f aca="false">IF(ISBLANK('P4.Robusto'!D109),"",'P4.Robusto'!D109)</f>
        <v/>
      </c>
      <c r="X74" s="157"/>
      <c r="Y74" s="137"/>
      <c r="Z74" s="137"/>
      <c r="AA74" s="137"/>
      <c r="AB74" s="137"/>
      <c r="AC74" s="137"/>
      <c r="AD74" s="137"/>
      <c r="AE74" s="137"/>
      <c r="AF74" s="137"/>
      <c r="AG74" s="137"/>
      <c r="AH74" s="137"/>
      <c r="AI74" s="137"/>
      <c r="AJ74" s="137"/>
      <c r="AK74" s="137"/>
    </row>
    <row r="75" customFormat="false" ht="20" hidden="false" customHeight="false" outlineLevel="0" collapsed="false">
      <c r="A75" s="137"/>
      <c r="B75" s="154" t="str">
        <f aca="false">IF( ISBLANK('03.Muestra'!$C23),"",'03.Muestra'!$C23)</f>
        <v/>
      </c>
      <c r="C75" s="155" t="str">
        <f aca="false">IF( ISBLANK('03.Muestra'!$E23),"",'03.Muestra'!$E23)</f>
        <v/>
      </c>
      <c r="D75" s="156" t="str">
        <f aca="false">IF( ISBLANK('P1.Perceptible'!D186),"",'P1.Perceptible'!D186)</f>
        <v/>
      </c>
      <c r="E75" s="156" t="str">
        <f aca="false">IF( ISBLANK('P1.Perceptible'!D224),"",'P1.Perceptible'!D224)</f>
        <v/>
      </c>
      <c r="F75" s="156" t="str">
        <f aca="false">IF( ISBLANK('P1.Perceptible'!D376),"",'P1.Perceptible'!D376)</f>
        <v/>
      </c>
      <c r="G75" s="156" t="str">
        <f aca="false">IF( ISBLANK('P1.Perceptible'!D414),"",'P1.Perceptible'!D414)</f>
        <v/>
      </c>
      <c r="H75" s="156" t="str">
        <f aca="false">IF( ISBLANK('P1.Perceptible'!D528),"",'P1.Perceptible'!D528)</f>
        <v/>
      </c>
      <c r="I75" s="156" t="str">
        <f aca="false">IF( ISBLANK('P1.Perceptible'!D566),"",'P1.Perceptible'!D566)</f>
        <v/>
      </c>
      <c r="J75" s="156" t="str">
        <f aca="false">IF( ISBLANK('P1.Perceptible'!D604),"",'P1.Perceptible'!D604)</f>
        <v/>
      </c>
      <c r="K75" s="156" t="str">
        <f aca="false">IF( ISBLANK('P1.Perceptible'!D642),"",'P1.Perceptible'!D642)</f>
        <v/>
      </c>
      <c r="L75" s="156" t="str">
        <f aca="false">IF( ISBLANK('P1.Perceptible'!D680),"",'P1.Perceptible'!D680)</f>
        <v/>
      </c>
      <c r="M75" s="156" t="str">
        <f aca="false">IF( ISBLANK('P1.Perceptible'!D718),"",'P1.Perceptible'!D718)</f>
        <v/>
      </c>
      <c r="N75" s="156" t="str">
        <f aca="false">IF( ISBLANK('P1.Perceptible'!D757),"",'P1.Perceptible'!D757)</f>
        <v/>
      </c>
      <c r="O75" s="156" t="str">
        <f aca="false">IF( ISBLANK('P2.Operable'!D414),"",'P2.Operable'!D414)</f>
        <v/>
      </c>
      <c r="P75" s="156" t="str">
        <f aca="false">IF( ISBLANK('P2.Operable'!D452),"",'P2.Operable'!D452)</f>
        <v/>
      </c>
      <c r="Q75" s="156" t="str">
        <f aca="false">IF( ISBLANK('P2.Operable'!D490),"",'P2.Operable'!D490)</f>
        <v/>
      </c>
      <c r="R75" s="156" t="str">
        <f aca="false">IF( ISBLANK('P3.Comprensible'!D72),"",'P3.Comprensible'!D72)</f>
        <v/>
      </c>
      <c r="S75" s="156" t="str">
        <f aca="false">IF( ISBLANK('P3.Comprensible'!D186),"",'P3.Comprensible'!D186)</f>
        <v/>
      </c>
      <c r="T75" s="156" t="str">
        <f aca="false">IF( ISBLANK('P3.Comprensible'!D224),"",'P3.Comprensible'!D224)</f>
        <v/>
      </c>
      <c r="U75" s="156" t="str">
        <f aca="false">IF( ISBLANK('P3.Comprensible'!D338),"",'P3.Comprensible'!D338)</f>
        <v/>
      </c>
      <c r="V75" s="156" t="str">
        <f aca="false">IF( ISBLANK('P3.Comprensible'!D376),"",'P3.Comprensible'!D376)</f>
        <v/>
      </c>
      <c r="W75" s="156" t="str">
        <f aca="false">IF(ISBLANK('P4.Robusto'!D110),"",'P4.Robusto'!D110)</f>
        <v/>
      </c>
      <c r="X75" s="157"/>
      <c r="Y75" s="137"/>
      <c r="Z75" s="137"/>
      <c r="AA75" s="137"/>
      <c r="AB75" s="137"/>
      <c r="AC75" s="137"/>
      <c r="AD75" s="137"/>
      <c r="AE75" s="137"/>
      <c r="AF75" s="137"/>
      <c r="AG75" s="137"/>
      <c r="AH75" s="137"/>
      <c r="AI75" s="137"/>
      <c r="AJ75" s="137"/>
      <c r="AK75" s="137"/>
    </row>
    <row r="76" customFormat="false" ht="20" hidden="false" customHeight="false" outlineLevel="0" collapsed="false">
      <c r="A76" s="137"/>
      <c r="B76" s="154" t="str">
        <f aca="false">IF( ISBLANK('03.Muestra'!$C24),"",'03.Muestra'!$C24)</f>
        <v/>
      </c>
      <c r="C76" s="155" t="str">
        <f aca="false">IF( ISBLANK('03.Muestra'!$E24),"",'03.Muestra'!$E24)</f>
        <v/>
      </c>
      <c r="D76" s="156" t="str">
        <f aca="false">IF( ISBLANK('P1.Perceptible'!D187),"",'P1.Perceptible'!D187)</f>
        <v/>
      </c>
      <c r="E76" s="156" t="str">
        <f aca="false">IF( ISBLANK('P1.Perceptible'!D225),"",'P1.Perceptible'!D225)</f>
        <v/>
      </c>
      <c r="F76" s="156" t="str">
        <f aca="false">IF( ISBLANK('P1.Perceptible'!D377),"",'P1.Perceptible'!D377)</f>
        <v/>
      </c>
      <c r="G76" s="156" t="str">
        <f aca="false">IF( ISBLANK('P1.Perceptible'!D415),"",'P1.Perceptible'!D415)</f>
        <v/>
      </c>
      <c r="H76" s="156" t="str">
        <f aca="false">IF( ISBLANK('P1.Perceptible'!D529),"",'P1.Perceptible'!D529)</f>
        <v/>
      </c>
      <c r="I76" s="156" t="str">
        <f aca="false">IF( ISBLANK('P1.Perceptible'!D567),"",'P1.Perceptible'!D567)</f>
        <v/>
      </c>
      <c r="J76" s="156" t="str">
        <f aca="false">IF( ISBLANK('P1.Perceptible'!D605),"",'P1.Perceptible'!D605)</f>
        <v/>
      </c>
      <c r="K76" s="156" t="str">
        <f aca="false">IF( ISBLANK('P1.Perceptible'!D643),"",'P1.Perceptible'!D643)</f>
        <v/>
      </c>
      <c r="L76" s="156" t="str">
        <f aca="false">IF( ISBLANK('P1.Perceptible'!D681),"",'P1.Perceptible'!D681)</f>
        <v/>
      </c>
      <c r="M76" s="156" t="str">
        <f aca="false">IF( ISBLANK('P1.Perceptible'!D719),"",'P1.Perceptible'!D719)</f>
        <v/>
      </c>
      <c r="N76" s="156" t="str">
        <f aca="false">IF( ISBLANK('P1.Perceptible'!D758),"",'P1.Perceptible'!D758)</f>
        <v/>
      </c>
      <c r="O76" s="156" t="str">
        <f aca="false">IF( ISBLANK('P2.Operable'!D415),"",'P2.Operable'!D415)</f>
        <v/>
      </c>
      <c r="P76" s="156" t="str">
        <f aca="false">IF( ISBLANK('P2.Operable'!D453),"",'P2.Operable'!D453)</f>
        <v/>
      </c>
      <c r="Q76" s="156" t="str">
        <f aca="false">IF( ISBLANK('P2.Operable'!D491),"",'P2.Operable'!D491)</f>
        <v/>
      </c>
      <c r="R76" s="156" t="str">
        <f aca="false">IF( ISBLANK('P3.Comprensible'!D73),"",'P3.Comprensible'!D73)</f>
        <v/>
      </c>
      <c r="S76" s="156" t="str">
        <f aca="false">IF( ISBLANK('P3.Comprensible'!D187),"",'P3.Comprensible'!D187)</f>
        <v/>
      </c>
      <c r="T76" s="156" t="str">
        <f aca="false">IF( ISBLANK('P3.Comprensible'!D225),"",'P3.Comprensible'!D225)</f>
        <v/>
      </c>
      <c r="U76" s="156" t="str">
        <f aca="false">IF( ISBLANK('P3.Comprensible'!D339),"",'P3.Comprensible'!D339)</f>
        <v/>
      </c>
      <c r="V76" s="156" t="str">
        <f aca="false">IF( ISBLANK('P3.Comprensible'!D377),"",'P3.Comprensible'!D377)</f>
        <v/>
      </c>
      <c r="W76" s="156" t="str">
        <f aca="false">IF(ISBLANK('P4.Robusto'!D111),"",'P4.Robusto'!D111)</f>
        <v/>
      </c>
      <c r="X76" s="157"/>
      <c r="Y76" s="137"/>
      <c r="Z76" s="137"/>
      <c r="AA76" s="137"/>
      <c r="AB76" s="137"/>
      <c r="AC76" s="137"/>
      <c r="AD76" s="137"/>
      <c r="AE76" s="137"/>
      <c r="AF76" s="137"/>
      <c r="AG76" s="137"/>
      <c r="AH76" s="137"/>
      <c r="AI76" s="137"/>
      <c r="AJ76" s="137"/>
      <c r="AK76" s="137"/>
    </row>
    <row r="77" customFormat="false" ht="20" hidden="false" customHeight="false" outlineLevel="0" collapsed="false">
      <c r="A77" s="137"/>
      <c r="B77" s="154" t="str">
        <f aca="false">IF( ISBLANK('03.Muestra'!$C25),"",'03.Muestra'!$C25)</f>
        <v/>
      </c>
      <c r="C77" s="155" t="str">
        <f aca="false">IF( ISBLANK('03.Muestra'!$E25),"",'03.Muestra'!$E25)</f>
        <v/>
      </c>
      <c r="D77" s="156" t="str">
        <f aca="false">IF( ISBLANK('P1.Perceptible'!D188),"",'P1.Perceptible'!D188)</f>
        <v/>
      </c>
      <c r="E77" s="156" t="str">
        <f aca="false">IF( ISBLANK('P1.Perceptible'!D226),"",'P1.Perceptible'!D226)</f>
        <v/>
      </c>
      <c r="F77" s="156" t="str">
        <f aca="false">IF( ISBLANK('P1.Perceptible'!D378),"",'P1.Perceptible'!D378)</f>
        <v/>
      </c>
      <c r="G77" s="156" t="str">
        <f aca="false">IF( ISBLANK('P1.Perceptible'!D416),"",'P1.Perceptible'!D416)</f>
        <v/>
      </c>
      <c r="H77" s="156" t="str">
        <f aca="false">IF( ISBLANK('P1.Perceptible'!D530),"",'P1.Perceptible'!D530)</f>
        <v/>
      </c>
      <c r="I77" s="156" t="str">
        <f aca="false">IF( ISBLANK('P1.Perceptible'!D568),"",'P1.Perceptible'!D568)</f>
        <v/>
      </c>
      <c r="J77" s="156" t="str">
        <f aca="false">IF( ISBLANK('P1.Perceptible'!D606),"",'P1.Perceptible'!D606)</f>
        <v/>
      </c>
      <c r="K77" s="156" t="str">
        <f aca="false">IF( ISBLANK('P1.Perceptible'!D644),"",'P1.Perceptible'!D644)</f>
        <v/>
      </c>
      <c r="L77" s="156" t="str">
        <f aca="false">IF( ISBLANK('P1.Perceptible'!D682),"",'P1.Perceptible'!D682)</f>
        <v/>
      </c>
      <c r="M77" s="156" t="str">
        <f aca="false">IF( ISBLANK('P1.Perceptible'!D720),"",'P1.Perceptible'!D720)</f>
        <v/>
      </c>
      <c r="N77" s="156" t="str">
        <f aca="false">IF( ISBLANK('P1.Perceptible'!D759),"",'P1.Perceptible'!D759)</f>
        <v/>
      </c>
      <c r="O77" s="156" t="str">
        <f aca="false">IF( ISBLANK('P2.Operable'!D416),"",'P2.Operable'!D416)</f>
        <v/>
      </c>
      <c r="P77" s="156" t="str">
        <f aca="false">IF( ISBLANK('P2.Operable'!D454),"",'P2.Operable'!D454)</f>
        <v/>
      </c>
      <c r="Q77" s="156" t="str">
        <f aca="false">IF( ISBLANK('P2.Operable'!D492),"",'P2.Operable'!D492)</f>
        <v/>
      </c>
      <c r="R77" s="156" t="str">
        <f aca="false">IF( ISBLANK('P3.Comprensible'!D74),"",'P3.Comprensible'!D74)</f>
        <v/>
      </c>
      <c r="S77" s="156" t="str">
        <f aca="false">IF( ISBLANK('P3.Comprensible'!D188),"",'P3.Comprensible'!D188)</f>
        <v/>
      </c>
      <c r="T77" s="156" t="str">
        <f aca="false">IF( ISBLANK('P3.Comprensible'!D226),"",'P3.Comprensible'!D226)</f>
        <v/>
      </c>
      <c r="U77" s="156" t="str">
        <f aca="false">IF( ISBLANK('P3.Comprensible'!D340),"",'P3.Comprensible'!D340)</f>
        <v/>
      </c>
      <c r="V77" s="156" t="str">
        <f aca="false">IF( ISBLANK('P3.Comprensible'!D378),"",'P3.Comprensible'!D378)</f>
        <v/>
      </c>
      <c r="W77" s="156" t="str">
        <f aca="false">IF(ISBLANK('P4.Robusto'!D112),"",'P4.Robusto'!D112)</f>
        <v/>
      </c>
      <c r="X77" s="157"/>
      <c r="Y77" s="137"/>
      <c r="Z77" s="137"/>
      <c r="AA77" s="137"/>
      <c r="AB77" s="137"/>
      <c r="AC77" s="137"/>
      <c r="AD77" s="137"/>
      <c r="AE77" s="137"/>
      <c r="AF77" s="137"/>
      <c r="AG77" s="137"/>
      <c r="AH77" s="137"/>
      <c r="AI77" s="137"/>
      <c r="AJ77" s="137"/>
      <c r="AK77" s="137"/>
    </row>
    <row r="78" customFormat="false" ht="20" hidden="false" customHeight="false" outlineLevel="0" collapsed="false">
      <c r="A78" s="137"/>
      <c r="B78" s="154" t="str">
        <f aca="false">IF( ISBLANK('03.Muestra'!$C26),"",'03.Muestra'!$C26)</f>
        <v/>
      </c>
      <c r="C78" s="155" t="str">
        <f aca="false">IF( ISBLANK('03.Muestra'!$E26),"",'03.Muestra'!$E26)</f>
        <v/>
      </c>
      <c r="D78" s="156" t="str">
        <f aca="false">IF( ISBLANK('P1.Perceptible'!D189),"",'P1.Perceptible'!D189)</f>
        <v/>
      </c>
      <c r="E78" s="156" t="str">
        <f aca="false">IF( ISBLANK('P1.Perceptible'!D227),"",'P1.Perceptible'!D227)</f>
        <v/>
      </c>
      <c r="F78" s="156" t="str">
        <f aca="false">IF( ISBLANK('P1.Perceptible'!D379),"",'P1.Perceptible'!D379)</f>
        <v/>
      </c>
      <c r="G78" s="156" t="str">
        <f aca="false">IF( ISBLANK('P1.Perceptible'!D417),"",'P1.Perceptible'!D417)</f>
        <v/>
      </c>
      <c r="H78" s="156" t="str">
        <f aca="false">IF( ISBLANK('P1.Perceptible'!D531),"",'P1.Perceptible'!D531)</f>
        <v/>
      </c>
      <c r="I78" s="156" t="str">
        <f aca="false">IF( ISBLANK('P1.Perceptible'!D569),"",'P1.Perceptible'!D569)</f>
        <v/>
      </c>
      <c r="J78" s="156" t="str">
        <f aca="false">IF( ISBLANK('P1.Perceptible'!D607),"",'P1.Perceptible'!D607)</f>
        <v/>
      </c>
      <c r="K78" s="156" t="str">
        <f aca="false">IF( ISBLANK('P1.Perceptible'!D645),"",'P1.Perceptible'!D645)</f>
        <v/>
      </c>
      <c r="L78" s="156" t="str">
        <f aca="false">IF( ISBLANK('P1.Perceptible'!D683),"",'P1.Perceptible'!D683)</f>
        <v/>
      </c>
      <c r="M78" s="156" t="str">
        <f aca="false">IF( ISBLANK('P1.Perceptible'!D721),"",'P1.Perceptible'!D721)</f>
        <v/>
      </c>
      <c r="N78" s="156" t="str">
        <f aca="false">IF( ISBLANK('P1.Perceptible'!D760),"",'P1.Perceptible'!D760)</f>
        <v/>
      </c>
      <c r="O78" s="156" t="str">
        <f aca="false">IF( ISBLANK('P2.Operable'!D417),"",'P2.Operable'!D417)</f>
        <v/>
      </c>
      <c r="P78" s="156" t="str">
        <f aca="false">IF( ISBLANK('P2.Operable'!D455),"",'P2.Operable'!D455)</f>
        <v/>
      </c>
      <c r="Q78" s="156" t="str">
        <f aca="false">IF( ISBLANK('P2.Operable'!D493),"",'P2.Operable'!D493)</f>
        <v/>
      </c>
      <c r="R78" s="156" t="str">
        <f aca="false">IF( ISBLANK('P3.Comprensible'!D75),"",'P3.Comprensible'!D75)</f>
        <v/>
      </c>
      <c r="S78" s="156" t="str">
        <f aca="false">IF( ISBLANK('P3.Comprensible'!D189),"",'P3.Comprensible'!D189)</f>
        <v/>
      </c>
      <c r="T78" s="156" t="str">
        <f aca="false">IF( ISBLANK('P3.Comprensible'!D227),"",'P3.Comprensible'!D227)</f>
        <v/>
      </c>
      <c r="U78" s="156" t="str">
        <f aca="false">IF( ISBLANK('P3.Comprensible'!D341),"",'P3.Comprensible'!D341)</f>
        <v/>
      </c>
      <c r="V78" s="156" t="str">
        <f aca="false">IF( ISBLANK('P3.Comprensible'!D379),"",'P3.Comprensible'!D379)</f>
        <v/>
      </c>
      <c r="W78" s="156" t="str">
        <f aca="false">IF(ISBLANK('P4.Robusto'!D113),"",'P4.Robusto'!D113)</f>
        <v/>
      </c>
      <c r="X78" s="157"/>
      <c r="Y78" s="137"/>
      <c r="Z78" s="137"/>
      <c r="AA78" s="137"/>
      <c r="AB78" s="137"/>
      <c r="AC78" s="137"/>
      <c r="AD78" s="137"/>
      <c r="AE78" s="137"/>
      <c r="AF78" s="137"/>
      <c r="AG78" s="137"/>
      <c r="AH78" s="137"/>
      <c r="AI78" s="137"/>
      <c r="AJ78" s="137"/>
      <c r="AK78" s="137"/>
    </row>
    <row r="79" customFormat="false" ht="20" hidden="false" customHeight="false" outlineLevel="0" collapsed="false">
      <c r="A79" s="137"/>
      <c r="B79" s="154" t="str">
        <f aca="false">IF( ISBLANK('03.Muestra'!$C27),"",'03.Muestra'!$C27)</f>
        <v/>
      </c>
      <c r="C79" s="155" t="str">
        <f aca="false">IF( ISBLANK('03.Muestra'!$E27),"",'03.Muestra'!$E27)</f>
        <v/>
      </c>
      <c r="D79" s="156" t="str">
        <f aca="false">IF( ISBLANK('P1.Perceptible'!D190),"",'P1.Perceptible'!D190)</f>
        <v/>
      </c>
      <c r="E79" s="156" t="str">
        <f aca="false">IF( ISBLANK('P1.Perceptible'!D228),"",'P1.Perceptible'!D228)</f>
        <v/>
      </c>
      <c r="F79" s="156" t="str">
        <f aca="false">IF( ISBLANK('P1.Perceptible'!D380),"",'P1.Perceptible'!D380)</f>
        <v/>
      </c>
      <c r="G79" s="156" t="str">
        <f aca="false">IF( ISBLANK('P1.Perceptible'!D418),"",'P1.Perceptible'!D418)</f>
        <v/>
      </c>
      <c r="H79" s="156" t="str">
        <f aca="false">IF( ISBLANK('P1.Perceptible'!D532),"",'P1.Perceptible'!D532)</f>
        <v/>
      </c>
      <c r="I79" s="156" t="str">
        <f aca="false">IF( ISBLANK('P1.Perceptible'!D570),"",'P1.Perceptible'!D570)</f>
        <v/>
      </c>
      <c r="J79" s="156" t="str">
        <f aca="false">IF( ISBLANK('P1.Perceptible'!D608),"",'P1.Perceptible'!D608)</f>
        <v/>
      </c>
      <c r="K79" s="156" t="str">
        <f aca="false">IF( ISBLANK('P1.Perceptible'!D646),"",'P1.Perceptible'!D646)</f>
        <v/>
      </c>
      <c r="L79" s="156" t="str">
        <f aca="false">IF( ISBLANK('P1.Perceptible'!D684),"",'P1.Perceptible'!D684)</f>
        <v/>
      </c>
      <c r="M79" s="156" t="str">
        <f aca="false">IF( ISBLANK('P1.Perceptible'!D722),"",'P1.Perceptible'!D722)</f>
        <v/>
      </c>
      <c r="N79" s="156" t="str">
        <f aca="false">IF( ISBLANK('P1.Perceptible'!D761),"",'P1.Perceptible'!D761)</f>
        <v/>
      </c>
      <c r="O79" s="156" t="str">
        <f aca="false">IF( ISBLANK('P2.Operable'!D418),"",'P2.Operable'!D418)</f>
        <v/>
      </c>
      <c r="P79" s="156" t="str">
        <f aca="false">IF( ISBLANK('P2.Operable'!D456),"",'P2.Operable'!D456)</f>
        <v/>
      </c>
      <c r="Q79" s="156" t="str">
        <f aca="false">IF( ISBLANK('P2.Operable'!D494),"",'P2.Operable'!D494)</f>
        <v/>
      </c>
      <c r="R79" s="156" t="str">
        <f aca="false">IF( ISBLANK('P3.Comprensible'!D76),"",'P3.Comprensible'!D76)</f>
        <v/>
      </c>
      <c r="S79" s="156" t="str">
        <f aca="false">IF( ISBLANK('P3.Comprensible'!D190),"",'P3.Comprensible'!D190)</f>
        <v/>
      </c>
      <c r="T79" s="156" t="str">
        <f aca="false">IF( ISBLANK('P3.Comprensible'!D228),"",'P3.Comprensible'!D228)</f>
        <v/>
      </c>
      <c r="U79" s="156" t="str">
        <f aca="false">IF( ISBLANK('P3.Comprensible'!D342),"",'P3.Comprensible'!D342)</f>
        <v/>
      </c>
      <c r="V79" s="156" t="str">
        <f aca="false">IF( ISBLANK('P3.Comprensible'!D380),"",'P3.Comprensible'!D380)</f>
        <v/>
      </c>
      <c r="W79" s="156" t="str">
        <f aca="false">IF(ISBLANK('P4.Robusto'!D114),"",'P4.Robusto'!D114)</f>
        <v/>
      </c>
      <c r="X79" s="157"/>
      <c r="Y79" s="137"/>
      <c r="Z79" s="137"/>
      <c r="AA79" s="137"/>
      <c r="AB79" s="137"/>
      <c r="AC79" s="137"/>
      <c r="AD79" s="137"/>
      <c r="AE79" s="137"/>
      <c r="AF79" s="137"/>
      <c r="AG79" s="137"/>
      <c r="AH79" s="137"/>
      <c r="AI79" s="137"/>
      <c r="AJ79" s="137"/>
      <c r="AK79" s="137"/>
    </row>
    <row r="80" customFormat="false" ht="20" hidden="false" customHeight="false" outlineLevel="0" collapsed="false">
      <c r="A80" s="137"/>
      <c r="B80" s="154" t="str">
        <f aca="false">IF( ISBLANK('03.Muestra'!$C28),"",'03.Muestra'!$C28)</f>
        <v/>
      </c>
      <c r="C80" s="155" t="str">
        <f aca="false">IF( ISBLANK('03.Muestra'!$E28),"",'03.Muestra'!$E28)</f>
        <v/>
      </c>
      <c r="D80" s="156" t="str">
        <f aca="false">IF( ISBLANK('P1.Perceptible'!D191),"",'P1.Perceptible'!D191)</f>
        <v/>
      </c>
      <c r="E80" s="156" t="str">
        <f aca="false">IF( ISBLANK('P1.Perceptible'!D229),"",'P1.Perceptible'!D229)</f>
        <v/>
      </c>
      <c r="F80" s="156" t="str">
        <f aca="false">IF( ISBLANK('P1.Perceptible'!D381),"",'P1.Perceptible'!D381)</f>
        <v/>
      </c>
      <c r="G80" s="156" t="str">
        <f aca="false">IF( ISBLANK('P1.Perceptible'!D419),"",'P1.Perceptible'!D419)</f>
        <v/>
      </c>
      <c r="H80" s="156" t="str">
        <f aca="false">IF( ISBLANK('P1.Perceptible'!D533),"",'P1.Perceptible'!D533)</f>
        <v/>
      </c>
      <c r="I80" s="156" t="str">
        <f aca="false">IF( ISBLANK('P1.Perceptible'!D571),"",'P1.Perceptible'!D571)</f>
        <v/>
      </c>
      <c r="J80" s="156" t="str">
        <f aca="false">IF( ISBLANK('P1.Perceptible'!D609),"",'P1.Perceptible'!D609)</f>
        <v/>
      </c>
      <c r="K80" s="156" t="str">
        <f aca="false">IF( ISBLANK('P1.Perceptible'!D647),"",'P1.Perceptible'!D647)</f>
        <v/>
      </c>
      <c r="L80" s="156" t="str">
        <f aca="false">IF( ISBLANK('P1.Perceptible'!D685),"",'P1.Perceptible'!D685)</f>
        <v/>
      </c>
      <c r="M80" s="156" t="str">
        <f aca="false">IF( ISBLANK('P1.Perceptible'!D723),"",'P1.Perceptible'!D723)</f>
        <v/>
      </c>
      <c r="N80" s="156" t="str">
        <f aca="false">IF( ISBLANK('P1.Perceptible'!D762),"",'P1.Perceptible'!D762)</f>
        <v/>
      </c>
      <c r="O80" s="156" t="str">
        <f aca="false">IF( ISBLANK('P2.Operable'!D419),"",'P2.Operable'!D419)</f>
        <v/>
      </c>
      <c r="P80" s="156" t="str">
        <f aca="false">IF( ISBLANK('P2.Operable'!D457),"",'P2.Operable'!D457)</f>
        <v/>
      </c>
      <c r="Q80" s="156" t="str">
        <f aca="false">IF( ISBLANK('P2.Operable'!D495),"",'P2.Operable'!D495)</f>
        <v/>
      </c>
      <c r="R80" s="156" t="str">
        <f aca="false">IF( ISBLANK('P3.Comprensible'!D77),"",'P3.Comprensible'!D77)</f>
        <v/>
      </c>
      <c r="S80" s="156" t="str">
        <f aca="false">IF( ISBLANK('P3.Comprensible'!D191),"",'P3.Comprensible'!D191)</f>
        <v/>
      </c>
      <c r="T80" s="156" t="str">
        <f aca="false">IF( ISBLANK('P3.Comprensible'!D229),"",'P3.Comprensible'!D229)</f>
        <v/>
      </c>
      <c r="U80" s="156" t="str">
        <f aca="false">IF( ISBLANK('P3.Comprensible'!D343),"",'P3.Comprensible'!D343)</f>
        <v/>
      </c>
      <c r="V80" s="156" t="str">
        <f aca="false">IF( ISBLANK('P3.Comprensible'!D381),"",'P3.Comprensible'!D381)</f>
        <v/>
      </c>
      <c r="W80" s="156" t="str">
        <f aca="false">IF(ISBLANK('P4.Robusto'!D115),"",'P4.Robusto'!D115)</f>
        <v/>
      </c>
      <c r="X80" s="157"/>
      <c r="Y80" s="137"/>
      <c r="Z80" s="137"/>
      <c r="AA80" s="137"/>
      <c r="AB80" s="137"/>
      <c r="AC80" s="137"/>
      <c r="AD80" s="137"/>
      <c r="AE80" s="137"/>
      <c r="AF80" s="137"/>
      <c r="AG80" s="137"/>
      <c r="AH80" s="137"/>
      <c r="AI80" s="137"/>
      <c r="AJ80" s="137"/>
      <c r="AK80" s="137"/>
    </row>
    <row r="81" customFormat="false" ht="20" hidden="false" customHeight="false" outlineLevel="0" collapsed="false">
      <c r="A81" s="137"/>
      <c r="B81" s="154" t="str">
        <f aca="false">IF( ISBLANK('03.Muestra'!$C29),"",'03.Muestra'!$C29)</f>
        <v/>
      </c>
      <c r="C81" s="155" t="str">
        <f aca="false">IF( ISBLANK('03.Muestra'!$E29),"",'03.Muestra'!$E29)</f>
        <v/>
      </c>
      <c r="D81" s="156" t="str">
        <f aca="false">IF( ISBLANK('P1.Perceptible'!D192),"",'P1.Perceptible'!D192)</f>
        <v/>
      </c>
      <c r="E81" s="156" t="str">
        <f aca="false">IF( ISBLANK('P1.Perceptible'!D230),"",'P1.Perceptible'!D230)</f>
        <v/>
      </c>
      <c r="F81" s="156" t="str">
        <f aca="false">IF( ISBLANK('P1.Perceptible'!D382),"",'P1.Perceptible'!D382)</f>
        <v/>
      </c>
      <c r="G81" s="156" t="str">
        <f aca="false">IF( ISBLANK('P1.Perceptible'!D420),"",'P1.Perceptible'!D420)</f>
        <v/>
      </c>
      <c r="H81" s="156" t="str">
        <f aca="false">IF( ISBLANK('P1.Perceptible'!D534),"",'P1.Perceptible'!D534)</f>
        <v/>
      </c>
      <c r="I81" s="156" t="str">
        <f aca="false">IF( ISBLANK('P1.Perceptible'!D572),"",'P1.Perceptible'!D572)</f>
        <v/>
      </c>
      <c r="J81" s="156" t="str">
        <f aca="false">IF( ISBLANK('P1.Perceptible'!D610),"",'P1.Perceptible'!D610)</f>
        <v/>
      </c>
      <c r="K81" s="156" t="str">
        <f aca="false">IF( ISBLANK('P1.Perceptible'!D648),"",'P1.Perceptible'!D648)</f>
        <v/>
      </c>
      <c r="L81" s="156" t="str">
        <f aca="false">IF( ISBLANK('P1.Perceptible'!D686),"",'P1.Perceptible'!D686)</f>
        <v/>
      </c>
      <c r="M81" s="156" t="str">
        <f aca="false">IF( ISBLANK('P1.Perceptible'!D724),"",'P1.Perceptible'!D724)</f>
        <v/>
      </c>
      <c r="N81" s="156" t="str">
        <f aca="false">IF( ISBLANK('P1.Perceptible'!D763),"",'P1.Perceptible'!D763)</f>
        <v/>
      </c>
      <c r="O81" s="156" t="str">
        <f aca="false">IF( ISBLANK('P2.Operable'!D420),"",'P2.Operable'!D420)</f>
        <v/>
      </c>
      <c r="P81" s="156" t="str">
        <f aca="false">IF( ISBLANK('P2.Operable'!D458),"",'P2.Operable'!D458)</f>
        <v/>
      </c>
      <c r="Q81" s="156" t="str">
        <f aca="false">IF( ISBLANK('P2.Operable'!D496),"",'P2.Operable'!D496)</f>
        <v/>
      </c>
      <c r="R81" s="156" t="str">
        <f aca="false">IF( ISBLANK('P3.Comprensible'!D78),"",'P3.Comprensible'!D78)</f>
        <v/>
      </c>
      <c r="S81" s="156" t="str">
        <f aca="false">IF( ISBLANK('P3.Comprensible'!D192),"",'P3.Comprensible'!D192)</f>
        <v/>
      </c>
      <c r="T81" s="156" t="str">
        <f aca="false">IF( ISBLANK('P3.Comprensible'!D230),"",'P3.Comprensible'!D230)</f>
        <v/>
      </c>
      <c r="U81" s="156" t="str">
        <f aca="false">IF( ISBLANK('P3.Comprensible'!D344),"",'P3.Comprensible'!D344)</f>
        <v/>
      </c>
      <c r="V81" s="156" t="str">
        <f aca="false">IF( ISBLANK('P3.Comprensible'!D382),"",'P3.Comprensible'!D382)</f>
        <v/>
      </c>
      <c r="W81" s="156" t="str">
        <f aca="false">IF(ISBLANK('P4.Robusto'!D116),"",'P4.Robusto'!D116)</f>
        <v/>
      </c>
      <c r="X81" s="157"/>
      <c r="Y81" s="137"/>
      <c r="Z81" s="137"/>
      <c r="AA81" s="137"/>
      <c r="AB81" s="137"/>
      <c r="AC81" s="137"/>
      <c r="AD81" s="137"/>
      <c r="AE81" s="137"/>
      <c r="AF81" s="137"/>
      <c r="AG81" s="137"/>
      <c r="AH81" s="137"/>
      <c r="AI81" s="137"/>
      <c r="AJ81" s="137"/>
      <c r="AK81" s="137"/>
    </row>
    <row r="82" customFormat="false" ht="20" hidden="false" customHeight="false" outlineLevel="0" collapsed="false">
      <c r="A82" s="137"/>
      <c r="B82" s="154" t="str">
        <f aca="false">IF( ISBLANK('03.Muestra'!$C30),"",'03.Muestra'!$C30)</f>
        <v/>
      </c>
      <c r="C82" s="155" t="str">
        <f aca="false">IF( ISBLANK('03.Muestra'!$E30),"",'03.Muestra'!$E30)</f>
        <v/>
      </c>
      <c r="D82" s="156" t="str">
        <f aca="false">IF( ISBLANK('P1.Perceptible'!D193),"",'P1.Perceptible'!D193)</f>
        <v/>
      </c>
      <c r="E82" s="156" t="str">
        <f aca="false">IF( ISBLANK('P1.Perceptible'!D231),"",'P1.Perceptible'!D231)</f>
        <v/>
      </c>
      <c r="F82" s="156" t="str">
        <f aca="false">IF( ISBLANK('P1.Perceptible'!D383),"",'P1.Perceptible'!D383)</f>
        <v/>
      </c>
      <c r="G82" s="156" t="str">
        <f aca="false">IF( ISBLANK('P1.Perceptible'!D421),"",'P1.Perceptible'!D421)</f>
        <v/>
      </c>
      <c r="H82" s="156" t="str">
        <f aca="false">IF( ISBLANK('P1.Perceptible'!D535),"",'P1.Perceptible'!D535)</f>
        <v/>
      </c>
      <c r="I82" s="156" t="str">
        <f aca="false">IF( ISBLANK('P1.Perceptible'!D573),"",'P1.Perceptible'!D573)</f>
        <v/>
      </c>
      <c r="J82" s="156" t="str">
        <f aca="false">IF( ISBLANK('P1.Perceptible'!D611),"",'P1.Perceptible'!D611)</f>
        <v/>
      </c>
      <c r="K82" s="156" t="str">
        <f aca="false">IF( ISBLANK('P1.Perceptible'!D649),"",'P1.Perceptible'!D649)</f>
        <v/>
      </c>
      <c r="L82" s="156" t="str">
        <f aca="false">IF( ISBLANK('P1.Perceptible'!D687),"",'P1.Perceptible'!D687)</f>
        <v/>
      </c>
      <c r="M82" s="156" t="str">
        <f aca="false">IF( ISBLANK('P1.Perceptible'!D725),"",'P1.Perceptible'!D725)</f>
        <v/>
      </c>
      <c r="N82" s="156" t="str">
        <f aca="false">IF( ISBLANK('P1.Perceptible'!D764),"",'P1.Perceptible'!D764)</f>
        <v/>
      </c>
      <c r="O82" s="156" t="str">
        <f aca="false">IF( ISBLANK('P2.Operable'!D421),"",'P2.Operable'!D421)</f>
        <v/>
      </c>
      <c r="P82" s="156" t="str">
        <f aca="false">IF( ISBLANK('P2.Operable'!D459),"",'P2.Operable'!D459)</f>
        <v/>
      </c>
      <c r="Q82" s="156" t="str">
        <f aca="false">IF( ISBLANK('P2.Operable'!D497),"",'P2.Operable'!D497)</f>
        <v/>
      </c>
      <c r="R82" s="156" t="str">
        <f aca="false">IF( ISBLANK('P3.Comprensible'!D79),"",'P3.Comprensible'!D79)</f>
        <v/>
      </c>
      <c r="S82" s="156" t="str">
        <f aca="false">IF( ISBLANK('P3.Comprensible'!D193),"",'P3.Comprensible'!D193)</f>
        <v/>
      </c>
      <c r="T82" s="156" t="str">
        <f aca="false">IF( ISBLANK('P3.Comprensible'!D231),"",'P3.Comprensible'!D231)</f>
        <v/>
      </c>
      <c r="U82" s="156" t="str">
        <f aca="false">IF( ISBLANK('P3.Comprensible'!D345),"",'P3.Comprensible'!D345)</f>
        <v/>
      </c>
      <c r="V82" s="156" t="str">
        <f aca="false">IF( ISBLANK('P3.Comprensible'!D383),"",'P3.Comprensible'!D383)</f>
        <v/>
      </c>
      <c r="W82" s="156" t="str">
        <f aca="false">IF(ISBLANK('P4.Robusto'!D117),"",'P4.Robusto'!D117)</f>
        <v/>
      </c>
      <c r="X82" s="157"/>
      <c r="Y82" s="137"/>
      <c r="Z82" s="137"/>
      <c r="AA82" s="137"/>
      <c r="AB82" s="137"/>
      <c r="AC82" s="137"/>
      <c r="AD82" s="137"/>
      <c r="AE82" s="137"/>
      <c r="AF82" s="137"/>
      <c r="AG82" s="137"/>
      <c r="AH82" s="137"/>
      <c r="AI82" s="137"/>
      <c r="AJ82" s="137"/>
      <c r="AK82" s="137"/>
    </row>
    <row r="83" customFormat="false" ht="20" hidden="false" customHeight="false" outlineLevel="0" collapsed="false">
      <c r="A83" s="137"/>
      <c r="B83" s="154" t="str">
        <f aca="false">IF( ISBLANK('03.Muestra'!$C31),"",'03.Muestra'!$C31)</f>
        <v/>
      </c>
      <c r="C83" s="155" t="str">
        <f aca="false">IF( ISBLANK('03.Muestra'!$E31),"",'03.Muestra'!$E31)</f>
        <v/>
      </c>
      <c r="D83" s="156" t="str">
        <f aca="false">IF( ISBLANK('P1.Perceptible'!D194),"",'P1.Perceptible'!D194)</f>
        <v/>
      </c>
      <c r="E83" s="156" t="str">
        <f aca="false">IF( ISBLANK('P1.Perceptible'!D232),"",'P1.Perceptible'!D232)</f>
        <v/>
      </c>
      <c r="F83" s="156" t="str">
        <f aca="false">IF( ISBLANK('P1.Perceptible'!D384),"",'P1.Perceptible'!D384)</f>
        <v/>
      </c>
      <c r="G83" s="156" t="str">
        <f aca="false">IF( ISBLANK('P1.Perceptible'!D422),"",'P1.Perceptible'!D422)</f>
        <v/>
      </c>
      <c r="H83" s="156" t="str">
        <f aca="false">IF( ISBLANK('P1.Perceptible'!D536),"",'P1.Perceptible'!D536)</f>
        <v/>
      </c>
      <c r="I83" s="156" t="str">
        <f aca="false">IF( ISBLANK('P1.Perceptible'!D574),"",'P1.Perceptible'!D574)</f>
        <v/>
      </c>
      <c r="J83" s="156" t="str">
        <f aca="false">IF( ISBLANK('P1.Perceptible'!D612),"",'P1.Perceptible'!D612)</f>
        <v/>
      </c>
      <c r="K83" s="156" t="str">
        <f aca="false">IF( ISBLANK('P1.Perceptible'!D650),"",'P1.Perceptible'!D650)</f>
        <v/>
      </c>
      <c r="L83" s="156" t="str">
        <f aca="false">IF( ISBLANK('P1.Perceptible'!D688),"",'P1.Perceptible'!D688)</f>
        <v/>
      </c>
      <c r="M83" s="156" t="str">
        <f aca="false">IF( ISBLANK('P1.Perceptible'!D726),"",'P1.Perceptible'!D726)</f>
        <v/>
      </c>
      <c r="N83" s="156" t="str">
        <f aca="false">IF( ISBLANK('P1.Perceptible'!D765),"",'P1.Perceptible'!D765)</f>
        <v/>
      </c>
      <c r="O83" s="156" t="str">
        <f aca="false">IF( ISBLANK('P2.Operable'!D422),"",'P2.Operable'!D422)</f>
        <v/>
      </c>
      <c r="P83" s="156" t="str">
        <f aca="false">IF( ISBLANK('P2.Operable'!D460),"",'P2.Operable'!D460)</f>
        <v/>
      </c>
      <c r="Q83" s="156" t="str">
        <f aca="false">IF( ISBLANK('P2.Operable'!D498),"",'P2.Operable'!D498)</f>
        <v/>
      </c>
      <c r="R83" s="156" t="str">
        <f aca="false">IF( ISBLANK('P3.Comprensible'!D80),"",'P3.Comprensible'!D80)</f>
        <v/>
      </c>
      <c r="S83" s="156" t="str">
        <f aca="false">IF( ISBLANK('P3.Comprensible'!D194),"",'P3.Comprensible'!D194)</f>
        <v/>
      </c>
      <c r="T83" s="156" t="str">
        <f aca="false">IF( ISBLANK('P3.Comprensible'!D232),"",'P3.Comprensible'!D232)</f>
        <v/>
      </c>
      <c r="U83" s="156" t="str">
        <f aca="false">IF( ISBLANK('P3.Comprensible'!D346),"",'P3.Comprensible'!D346)</f>
        <v/>
      </c>
      <c r="V83" s="156" t="str">
        <f aca="false">IF( ISBLANK('P3.Comprensible'!D384),"",'P3.Comprensible'!D384)</f>
        <v/>
      </c>
      <c r="W83" s="156" t="str">
        <f aca="false">IF(ISBLANK('P4.Robusto'!D118),"",'P4.Robusto'!D118)</f>
        <v/>
      </c>
      <c r="X83" s="157"/>
      <c r="Y83" s="137"/>
      <c r="Z83" s="137"/>
      <c r="AA83" s="137"/>
      <c r="AB83" s="137"/>
      <c r="AC83" s="137"/>
      <c r="AD83" s="137"/>
      <c r="AE83" s="137"/>
      <c r="AF83" s="137"/>
      <c r="AG83" s="137"/>
      <c r="AH83" s="137"/>
      <c r="AI83" s="137"/>
      <c r="AJ83" s="137"/>
      <c r="AK83" s="137"/>
    </row>
    <row r="84" customFormat="false" ht="20" hidden="false" customHeight="false" outlineLevel="0" collapsed="false">
      <c r="A84" s="137"/>
      <c r="B84" s="154" t="str">
        <f aca="false">IF( ISBLANK('03.Muestra'!$C32),"",'03.Muestra'!$C32)</f>
        <v/>
      </c>
      <c r="C84" s="155" t="str">
        <f aca="false">IF( ISBLANK('03.Muestra'!$E32),"",'03.Muestra'!$E32)</f>
        <v/>
      </c>
      <c r="D84" s="156" t="str">
        <f aca="false">IF( ISBLANK('P1.Perceptible'!D195),"",'P1.Perceptible'!D195)</f>
        <v/>
      </c>
      <c r="E84" s="156" t="str">
        <f aca="false">IF( ISBLANK('P1.Perceptible'!D233),"",'P1.Perceptible'!D233)</f>
        <v/>
      </c>
      <c r="F84" s="156" t="str">
        <f aca="false">IF( ISBLANK('P1.Perceptible'!D385),"",'P1.Perceptible'!D385)</f>
        <v/>
      </c>
      <c r="G84" s="156" t="str">
        <f aca="false">IF( ISBLANK('P1.Perceptible'!D423),"",'P1.Perceptible'!D423)</f>
        <v/>
      </c>
      <c r="H84" s="156" t="str">
        <f aca="false">IF( ISBLANK('P1.Perceptible'!D537),"",'P1.Perceptible'!D537)</f>
        <v/>
      </c>
      <c r="I84" s="156" t="str">
        <f aca="false">IF( ISBLANK('P1.Perceptible'!D575),"",'P1.Perceptible'!D575)</f>
        <v/>
      </c>
      <c r="J84" s="156" t="str">
        <f aca="false">IF( ISBLANK('P1.Perceptible'!D613),"",'P1.Perceptible'!D613)</f>
        <v/>
      </c>
      <c r="K84" s="156" t="str">
        <f aca="false">IF( ISBLANK('P1.Perceptible'!D651),"",'P1.Perceptible'!D651)</f>
        <v/>
      </c>
      <c r="L84" s="156" t="str">
        <f aca="false">IF( ISBLANK('P1.Perceptible'!D689),"",'P1.Perceptible'!D689)</f>
        <v/>
      </c>
      <c r="M84" s="156" t="str">
        <f aca="false">IF( ISBLANK('P1.Perceptible'!D727),"",'P1.Perceptible'!D727)</f>
        <v/>
      </c>
      <c r="N84" s="156" t="str">
        <f aca="false">IF( ISBLANK('P1.Perceptible'!D766),"",'P1.Perceptible'!D766)</f>
        <v/>
      </c>
      <c r="O84" s="156" t="str">
        <f aca="false">IF( ISBLANK('P2.Operable'!D423),"",'P2.Operable'!D423)</f>
        <v/>
      </c>
      <c r="P84" s="156" t="str">
        <f aca="false">IF( ISBLANK('P2.Operable'!D461),"",'P2.Operable'!D461)</f>
        <v/>
      </c>
      <c r="Q84" s="156" t="str">
        <f aca="false">IF( ISBLANK('P2.Operable'!D499),"",'P2.Operable'!D499)</f>
        <v/>
      </c>
      <c r="R84" s="156" t="str">
        <f aca="false">IF( ISBLANK('P3.Comprensible'!D81),"",'P3.Comprensible'!D81)</f>
        <v/>
      </c>
      <c r="S84" s="156" t="str">
        <f aca="false">IF( ISBLANK('P3.Comprensible'!D195),"",'P3.Comprensible'!D195)</f>
        <v/>
      </c>
      <c r="T84" s="156" t="str">
        <f aca="false">IF( ISBLANK('P3.Comprensible'!D233),"",'P3.Comprensible'!D233)</f>
        <v/>
      </c>
      <c r="U84" s="156" t="str">
        <f aca="false">IF( ISBLANK('P3.Comprensible'!D347),"",'P3.Comprensible'!D347)</f>
        <v/>
      </c>
      <c r="V84" s="156" t="str">
        <f aca="false">IF( ISBLANK('P3.Comprensible'!D385),"",'P3.Comprensible'!D385)</f>
        <v/>
      </c>
      <c r="W84" s="156" t="str">
        <f aca="false">IF(ISBLANK('P4.Robusto'!D119),"",'P4.Robusto'!D119)</f>
        <v/>
      </c>
      <c r="X84" s="157"/>
      <c r="Y84" s="137"/>
      <c r="Z84" s="137"/>
      <c r="AA84" s="137"/>
      <c r="AB84" s="137"/>
      <c r="AC84" s="137"/>
      <c r="AD84" s="137"/>
      <c r="AE84" s="137"/>
      <c r="AF84" s="137"/>
      <c r="AG84" s="137"/>
      <c r="AH84" s="137"/>
      <c r="AI84" s="137"/>
      <c r="AJ84" s="137"/>
      <c r="AK84" s="137"/>
    </row>
    <row r="85" customFormat="false" ht="20" hidden="false" customHeight="false" outlineLevel="0" collapsed="false">
      <c r="A85" s="137"/>
      <c r="B85" s="154" t="str">
        <f aca="false">IF( ISBLANK('03.Muestra'!$C33),"",'03.Muestra'!$C33)</f>
        <v/>
      </c>
      <c r="C85" s="155" t="str">
        <f aca="false">IF( ISBLANK('03.Muestra'!$E33),"",'03.Muestra'!$E33)</f>
        <v/>
      </c>
      <c r="D85" s="156" t="str">
        <f aca="false">IF( ISBLANK('P1.Perceptible'!D196),"",'P1.Perceptible'!D196)</f>
        <v/>
      </c>
      <c r="E85" s="156" t="str">
        <f aca="false">IF( ISBLANK('P1.Perceptible'!D234),"",'P1.Perceptible'!D234)</f>
        <v/>
      </c>
      <c r="F85" s="156" t="str">
        <f aca="false">IF( ISBLANK('P1.Perceptible'!D386),"",'P1.Perceptible'!D386)</f>
        <v/>
      </c>
      <c r="G85" s="156" t="str">
        <f aca="false">IF( ISBLANK('P1.Perceptible'!D424),"",'P1.Perceptible'!D424)</f>
        <v/>
      </c>
      <c r="H85" s="156" t="str">
        <f aca="false">IF( ISBLANK('P1.Perceptible'!D538),"",'P1.Perceptible'!D538)</f>
        <v/>
      </c>
      <c r="I85" s="156" t="str">
        <f aca="false">IF( ISBLANK('P1.Perceptible'!D576),"",'P1.Perceptible'!D576)</f>
        <v/>
      </c>
      <c r="J85" s="156" t="str">
        <f aca="false">IF( ISBLANK('P1.Perceptible'!D614),"",'P1.Perceptible'!D614)</f>
        <v/>
      </c>
      <c r="K85" s="156" t="str">
        <f aca="false">IF( ISBLANK('P1.Perceptible'!D652),"",'P1.Perceptible'!D652)</f>
        <v/>
      </c>
      <c r="L85" s="156" t="str">
        <f aca="false">IF( ISBLANK('P1.Perceptible'!D690),"",'P1.Perceptible'!D690)</f>
        <v/>
      </c>
      <c r="M85" s="156" t="str">
        <f aca="false">IF( ISBLANK('P1.Perceptible'!D728),"",'P1.Perceptible'!D728)</f>
        <v/>
      </c>
      <c r="N85" s="156" t="str">
        <f aca="false">IF( ISBLANK('P1.Perceptible'!D767),"",'P1.Perceptible'!D767)</f>
        <v/>
      </c>
      <c r="O85" s="156" t="str">
        <f aca="false">IF( ISBLANK('P2.Operable'!D424),"",'P2.Operable'!D424)</f>
        <v/>
      </c>
      <c r="P85" s="156" t="str">
        <f aca="false">IF( ISBLANK('P2.Operable'!D462),"",'P2.Operable'!D462)</f>
        <v/>
      </c>
      <c r="Q85" s="156" t="str">
        <f aca="false">IF( ISBLANK('P2.Operable'!D500),"",'P2.Operable'!D500)</f>
        <v/>
      </c>
      <c r="R85" s="156" t="str">
        <f aca="false">IF( ISBLANK('P3.Comprensible'!D82),"",'P3.Comprensible'!D82)</f>
        <v/>
      </c>
      <c r="S85" s="156" t="str">
        <f aca="false">IF( ISBLANK('P3.Comprensible'!D196),"",'P3.Comprensible'!D196)</f>
        <v/>
      </c>
      <c r="T85" s="156" t="str">
        <f aca="false">IF( ISBLANK('P3.Comprensible'!D234),"",'P3.Comprensible'!D234)</f>
        <v/>
      </c>
      <c r="U85" s="156" t="str">
        <f aca="false">IF( ISBLANK('P3.Comprensible'!D348),"",'P3.Comprensible'!D348)</f>
        <v/>
      </c>
      <c r="V85" s="156" t="str">
        <f aca="false">IF( ISBLANK('P3.Comprensible'!D386),"",'P3.Comprensible'!D386)</f>
        <v/>
      </c>
      <c r="W85" s="156" t="str">
        <f aca="false">IF(ISBLANK('P4.Robusto'!D120),"",'P4.Robusto'!D120)</f>
        <v/>
      </c>
      <c r="X85" s="157"/>
      <c r="Y85" s="137"/>
      <c r="Z85" s="137"/>
      <c r="AA85" s="137"/>
      <c r="AB85" s="137"/>
      <c r="AC85" s="137"/>
      <c r="AD85" s="137"/>
      <c r="AE85" s="137"/>
      <c r="AF85" s="137"/>
      <c r="AG85" s="137"/>
      <c r="AH85" s="137"/>
      <c r="AI85" s="137"/>
      <c r="AJ85" s="137"/>
      <c r="AK85" s="137"/>
    </row>
    <row r="86" customFormat="false" ht="20" hidden="false" customHeight="false" outlineLevel="0" collapsed="false">
      <c r="A86" s="137"/>
      <c r="B86" s="154" t="str">
        <f aca="false">IF( ISBLANK('03.Muestra'!$C34),"",'03.Muestra'!$C34)</f>
        <v/>
      </c>
      <c r="C86" s="155" t="str">
        <f aca="false">IF( ISBLANK('03.Muestra'!$E34),"",'03.Muestra'!$E34)</f>
        <v/>
      </c>
      <c r="D86" s="156" t="str">
        <f aca="false">IF( ISBLANK('P1.Perceptible'!D197),"",'P1.Perceptible'!D197)</f>
        <v/>
      </c>
      <c r="E86" s="156" t="str">
        <f aca="false">IF( ISBLANK('P1.Perceptible'!D235),"",'P1.Perceptible'!D235)</f>
        <v/>
      </c>
      <c r="F86" s="156" t="str">
        <f aca="false">IF( ISBLANK('P1.Perceptible'!D387),"",'P1.Perceptible'!D387)</f>
        <v/>
      </c>
      <c r="G86" s="156" t="str">
        <f aca="false">IF( ISBLANK('P1.Perceptible'!D425),"",'P1.Perceptible'!D425)</f>
        <v/>
      </c>
      <c r="H86" s="156" t="str">
        <f aca="false">IF( ISBLANK('P1.Perceptible'!D539),"",'P1.Perceptible'!D539)</f>
        <v/>
      </c>
      <c r="I86" s="156" t="str">
        <f aca="false">IF( ISBLANK('P1.Perceptible'!D577),"",'P1.Perceptible'!D577)</f>
        <v/>
      </c>
      <c r="J86" s="156" t="str">
        <f aca="false">IF( ISBLANK('P1.Perceptible'!D615),"",'P1.Perceptible'!D615)</f>
        <v/>
      </c>
      <c r="K86" s="156" t="str">
        <f aca="false">IF( ISBLANK('P1.Perceptible'!D653),"",'P1.Perceptible'!D653)</f>
        <v/>
      </c>
      <c r="L86" s="156" t="str">
        <f aca="false">IF( ISBLANK('P1.Perceptible'!D691),"",'P1.Perceptible'!D691)</f>
        <v/>
      </c>
      <c r="M86" s="156" t="str">
        <f aca="false">IF( ISBLANK('P1.Perceptible'!D729),"",'P1.Perceptible'!D729)</f>
        <v/>
      </c>
      <c r="N86" s="156" t="str">
        <f aca="false">IF( ISBLANK('P1.Perceptible'!D768),"",'P1.Perceptible'!D768)</f>
        <v/>
      </c>
      <c r="O86" s="156" t="str">
        <f aca="false">IF( ISBLANK('P2.Operable'!D425),"",'P2.Operable'!D425)</f>
        <v/>
      </c>
      <c r="P86" s="156" t="str">
        <f aca="false">IF( ISBLANK('P2.Operable'!D463),"",'P2.Operable'!D463)</f>
        <v/>
      </c>
      <c r="Q86" s="156" t="str">
        <f aca="false">IF( ISBLANK('P2.Operable'!D501),"",'P2.Operable'!D501)</f>
        <v/>
      </c>
      <c r="R86" s="156" t="str">
        <f aca="false">IF( ISBLANK('P3.Comprensible'!D83),"",'P3.Comprensible'!D83)</f>
        <v/>
      </c>
      <c r="S86" s="156" t="str">
        <f aca="false">IF( ISBLANK('P3.Comprensible'!D197),"",'P3.Comprensible'!D197)</f>
        <v/>
      </c>
      <c r="T86" s="156" t="str">
        <f aca="false">IF( ISBLANK('P3.Comprensible'!D235),"",'P3.Comprensible'!D235)</f>
        <v/>
      </c>
      <c r="U86" s="156" t="str">
        <f aca="false">IF( ISBLANK('P3.Comprensible'!D349),"",'P3.Comprensible'!D349)</f>
        <v/>
      </c>
      <c r="V86" s="156" t="str">
        <f aca="false">IF( ISBLANK('P3.Comprensible'!D387),"",'P3.Comprensible'!D387)</f>
        <v/>
      </c>
      <c r="W86" s="156" t="str">
        <f aca="false">IF(ISBLANK('P4.Robusto'!D121),"",'P4.Robusto'!D121)</f>
        <v/>
      </c>
      <c r="X86" s="157"/>
      <c r="Y86" s="137"/>
      <c r="Z86" s="137"/>
      <c r="AA86" s="137"/>
      <c r="AB86" s="137"/>
      <c r="AC86" s="137"/>
      <c r="AD86" s="137"/>
      <c r="AE86" s="137"/>
      <c r="AF86" s="137"/>
      <c r="AG86" s="137"/>
      <c r="AH86" s="137"/>
      <c r="AI86" s="137"/>
      <c r="AJ86" s="137"/>
      <c r="AK86" s="137"/>
    </row>
    <row r="87" customFormat="false" ht="20" hidden="false" customHeight="false" outlineLevel="0" collapsed="false">
      <c r="A87" s="137"/>
      <c r="B87" s="154" t="str">
        <f aca="false">IF( ISBLANK('03.Muestra'!$C35),"",'03.Muestra'!$C35)</f>
        <v/>
      </c>
      <c r="C87" s="155" t="str">
        <f aca="false">IF( ISBLANK('03.Muestra'!$E35),"",'03.Muestra'!$E35)</f>
        <v/>
      </c>
      <c r="D87" s="156" t="str">
        <f aca="false">IF( ISBLANK('P1.Perceptible'!D198),"",'P1.Perceptible'!D198)</f>
        <v/>
      </c>
      <c r="E87" s="156" t="str">
        <f aca="false">IF( ISBLANK('P1.Perceptible'!D236),"",'P1.Perceptible'!D236)</f>
        <v/>
      </c>
      <c r="F87" s="156" t="str">
        <f aca="false">IF( ISBLANK('P1.Perceptible'!D388),"",'P1.Perceptible'!D388)</f>
        <v/>
      </c>
      <c r="G87" s="156" t="str">
        <f aca="false">IF( ISBLANK('P1.Perceptible'!D426),"",'P1.Perceptible'!D426)</f>
        <v/>
      </c>
      <c r="H87" s="156" t="str">
        <f aca="false">IF( ISBLANK('P1.Perceptible'!D540),"",'P1.Perceptible'!D540)</f>
        <v/>
      </c>
      <c r="I87" s="156" t="str">
        <f aca="false">IF( ISBLANK('P1.Perceptible'!D578),"",'P1.Perceptible'!D578)</f>
        <v/>
      </c>
      <c r="J87" s="156" t="str">
        <f aca="false">IF( ISBLANK('P1.Perceptible'!D616),"",'P1.Perceptible'!D616)</f>
        <v/>
      </c>
      <c r="K87" s="156" t="str">
        <f aca="false">IF( ISBLANK('P1.Perceptible'!D654),"",'P1.Perceptible'!D654)</f>
        <v/>
      </c>
      <c r="L87" s="156" t="str">
        <f aca="false">IF( ISBLANK('P1.Perceptible'!D692),"",'P1.Perceptible'!D692)</f>
        <v/>
      </c>
      <c r="M87" s="156" t="str">
        <f aca="false">IF( ISBLANK('P1.Perceptible'!D730),"",'P1.Perceptible'!D730)</f>
        <v/>
      </c>
      <c r="N87" s="156" t="str">
        <f aca="false">IF( ISBLANK('P1.Perceptible'!D769),"",'P1.Perceptible'!D769)</f>
        <v/>
      </c>
      <c r="O87" s="156" t="str">
        <f aca="false">IF( ISBLANK('P2.Operable'!D426),"",'P2.Operable'!D426)</f>
        <v/>
      </c>
      <c r="P87" s="156" t="str">
        <f aca="false">IF( ISBLANK('P2.Operable'!D464),"",'P2.Operable'!D464)</f>
        <v/>
      </c>
      <c r="Q87" s="156" t="str">
        <f aca="false">IF( ISBLANK('P2.Operable'!D502),"",'P2.Operable'!D502)</f>
        <v/>
      </c>
      <c r="R87" s="156" t="str">
        <f aca="false">IF( ISBLANK('P3.Comprensible'!D84),"",'P3.Comprensible'!D84)</f>
        <v/>
      </c>
      <c r="S87" s="156" t="str">
        <f aca="false">IF( ISBLANK('P3.Comprensible'!D198),"",'P3.Comprensible'!D198)</f>
        <v/>
      </c>
      <c r="T87" s="156" t="str">
        <f aca="false">IF( ISBLANK('P3.Comprensible'!D236),"",'P3.Comprensible'!D236)</f>
        <v/>
      </c>
      <c r="U87" s="156" t="str">
        <f aca="false">IF( ISBLANK('P3.Comprensible'!D350),"",'P3.Comprensible'!D350)</f>
        <v/>
      </c>
      <c r="V87" s="156" t="str">
        <f aca="false">IF( ISBLANK('P3.Comprensible'!D388),"",'P3.Comprensible'!D388)</f>
        <v/>
      </c>
      <c r="W87" s="156" t="str">
        <f aca="false">IF(ISBLANK('P4.Robusto'!D122),"",'P4.Robusto'!D122)</f>
        <v/>
      </c>
      <c r="X87" s="157"/>
      <c r="Y87" s="137"/>
      <c r="Z87" s="137"/>
      <c r="AA87" s="137"/>
      <c r="AB87" s="137"/>
      <c r="AC87" s="137"/>
      <c r="AD87" s="137"/>
      <c r="AE87" s="137"/>
      <c r="AF87" s="137"/>
      <c r="AG87" s="137"/>
      <c r="AH87" s="137"/>
      <c r="AI87" s="137"/>
      <c r="AJ87" s="137"/>
      <c r="AK87" s="137"/>
    </row>
    <row r="88" customFormat="false" ht="20" hidden="false" customHeight="false" outlineLevel="0" collapsed="false">
      <c r="A88" s="137"/>
      <c r="B88" s="154" t="str">
        <f aca="false">IF( ISBLANK('03.Muestra'!$C36),"",'03.Muestra'!$C36)</f>
        <v/>
      </c>
      <c r="C88" s="155" t="str">
        <f aca="false">IF( ISBLANK('03.Muestra'!$E36),"",'03.Muestra'!$E36)</f>
        <v/>
      </c>
      <c r="D88" s="156" t="str">
        <f aca="false">IF( ISBLANK('P1.Perceptible'!D199),"",'P1.Perceptible'!D199)</f>
        <v/>
      </c>
      <c r="E88" s="156" t="str">
        <f aca="false">IF( ISBLANK('P1.Perceptible'!D237),"",'P1.Perceptible'!D237)</f>
        <v/>
      </c>
      <c r="F88" s="156" t="str">
        <f aca="false">IF( ISBLANK('P1.Perceptible'!D389),"",'P1.Perceptible'!D389)</f>
        <v/>
      </c>
      <c r="G88" s="156" t="str">
        <f aca="false">IF( ISBLANK('P1.Perceptible'!D427),"",'P1.Perceptible'!D427)</f>
        <v/>
      </c>
      <c r="H88" s="156" t="str">
        <f aca="false">IF( ISBLANK('P1.Perceptible'!D541),"",'P1.Perceptible'!D541)</f>
        <v/>
      </c>
      <c r="I88" s="156" t="str">
        <f aca="false">IF( ISBLANK('P1.Perceptible'!D579),"",'P1.Perceptible'!D579)</f>
        <v/>
      </c>
      <c r="J88" s="156" t="str">
        <f aca="false">IF( ISBLANK('P1.Perceptible'!D617),"",'P1.Perceptible'!D617)</f>
        <v/>
      </c>
      <c r="K88" s="156" t="str">
        <f aca="false">IF( ISBLANK('P1.Perceptible'!D655),"",'P1.Perceptible'!D655)</f>
        <v/>
      </c>
      <c r="L88" s="156" t="str">
        <f aca="false">IF( ISBLANK('P1.Perceptible'!D693),"",'P1.Perceptible'!D693)</f>
        <v/>
      </c>
      <c r="M88" s="156" t="str">
        <f aca="false">IF( ISBLANK('P1.Perceptible'!D731),"",'P1.Perceptible'!D731)</f>
        <v/>
      </c>
      <c r="N88" s="156" t="str">
        <f aca="false">IF( ISBLANK('P1.Perceptible'!D770),"",'P1.Perceptible'!D770)</f>
        <v/>
      </c>
      <c r="O88" s="156" t="str">
        <f aca="false">IF( ISBLANK('P2.Operable'!D427),"",'P2.Operable'!D427)</f>
        <v/>
      </c>
      <c r="P88" s="156" t="str">
        <f aca="false">IF( ISBLANK('P2.Operable'!D465),"",'P2.Operable'!D465)</f>
        <v/>
      </c>
      <c r="Q88" s="156" t="str">
        <f aca="false">IF( ISBLANK('P2.Operable'!D503),"",'P2.Operable'!D503)</f>
        <v/>
      </c>
      <c r="R88" s="156" t="str">
        <f aca="false">IF( ISBLANK('P3.Comprensible'!D85),"",'P3.Comprensible'!D85)</f>
        <v/>
      </c>
      <c r="S88" s="156" t="str">
        <f aca="false">IF( ISBLANK('P3.Comprensible'!D199),"",'P3.Comprensible'!D199)</f>
        <v/>
      </c>
      <c r="T88" s="156" t="str">
        <f aca="false">IF( ISBLANK('P3.Comprensible'!D237),"",'P3.Comprensible'!D237)</f>
        <v/>
      </c>
      <c r="U88" s="156" t="str">
        <f aca="false">IF( ISBLANK('P3.Comprensible'!D351),"",'P3.Comprensible'!D351)</f>
        <v/>
      </c>
      <c r="V88" s="156" t="str">
        <f aca="false">IF( ISBLANK('P3.Comprensible'!D389),"",'P3.Comprensible'!D389)</f>
        <v/>
      </c>
      <c r="W88" s="156" t="str">
        <f aca="false">IF(ISBLANK('P4.Robusto'!D123),"",'P4.Robusto'!D123)</f>
        <v/>
      </c>
      <c r="X88" s="157"/>
      <c r="Y88" s="137"/>
      <c r="Z88" s="137"/>
      <c r="AA88" s="137"/>
      <c r="AB88" s="137"/>
      <c r="AC88" s="137"/>
      <c r="AD88" s="137"/>
      <c r="AE88" s="137"/>
      <c r="AF88" s="137"/>
      <c r="AG88" s="137"/>
      <c r="AH88" s="137"/>
      <c r="AI88" s="137"/>
      <c r="AJ88" s="137"/>
      <c r="AK88" s="137"/>
    </row>
    <row r="89" customFormat="false" ht="20" hidden="false" customHeight="false" outlineLevel="0" collapsed="false">
      <c r="A89" s="137"/>
      <c r="B89" s="154" t="str">
        <f aca="false">IF( ISBLANK('03.Muestra'!$C37),"",'03.Muestra'!$C37)</f>
        <v/>
      </c>
      <c r="C89" s="155" t="str">
        <f aca="false">IF( ISBLANK('03.Muestra'!$E37),"",'03.Muestra'!$E37)</f>
        <v/>
      </c>
      <c r="D89" s="156" t="str">
        <f aca="false">IF( ISBLANK('P1.Perceptible'!D200),"",'P1.Perceptible'!D200)</f>
        <v/>
      </c>
      <c r="E89" s="156" t="str">
        <f aca="false">IF( ISBLANK('P1.Perceptible'!D238),"",'P1.Perceptible'!D238)</f>
        <v/>
      </c>
      <c r="F89" s="156" t="str">
        <f aca="false">IF( ISBLANK('P1.Perceptible'!D390),"",'P1.Perceptible'!D390)</f>
        <v/>
      </c>
      <c r="G89" s="156" t="str">
        <f aca="false">IF( ISBLANK('P1.Perceptible'!D428),"",'P1.Perceptible'!D428)</f>
        <v/>
      </c>
      <c r="H89" s="156" t="str">
        <f aca="false">IF( ISBLANK('P1.Perceptible'!D542),"",'P1.Perceptible'!D542)</f>
        <v/>
      </c>
      <c r="I89" s="156" t="str">
        <f aca="false">IF( ISBLANK('P1.Perceptible'!D580),"",'P1.Perceptible'!D580)</f>
        <v/>
      </c>
      <c r="J89" s="156" t="str">
        <f aca="false">IF( ISBLANK('P1.Perceptible'!D618),"",'P1.Perceptible'!D618)</f>
        <v/>
      </c>
      <c r="K89" s="156" t="str">
        <f aca="false">IF( ISBLANK('P1.Perceptible'!D656),"",'P1.Perceptible'!D656)</f>
        <v/>
      </c>
      <c r="L89" s="156" t="str">
        <f aca="false">IF( ISBLANK('P1.Perceptible'!D694),"",'P1.Perceptible'!D694)</f>
        <v/>
      </c>
      <c r="M89" s="156" t="str">
        <f aca="false">IF( ISBLANK('P1.Perceptible'!D732),"",'P1.Perceptible'!D732)</f>
        <v/>
      </c>
      <c r="N89" s="156" t="str">
        <f aca="false">IF( ISBLANK('P1.Perceptible'!D771),"",'P1.Perceptible'!D771)</f>
        <v/>
      </c>
      <c r="O89" s="156" t="str">
        <f aca="false">IF( ISBLANK('P2.Operable'!D428),"",'P2.Operable'!D428)</f>
        <v/>
      </c>
      <c r="P89" s="156" t="str">
        <f aca="false">IF( ISBLANK('P2.Operable'!D466),"",'P2.Operable'!D466)</f>
        <v/>
      </c>
      <c r="Q89" s="156" t="str">
        <f aca="false">IF( ISBLANK('P2.Operable'!D504),"",'P2.Operable'!D504)</f>
        <v/>
      </c>
      <c r="R89" s="156" t="str">
        <f aca="false">IF( ISBLANK('P3.Comprensible'!D86),"",'P3.Comprensible'!D86)</f>
        <v/>
      </c>
      <c r="S89" s="156" t="str">
        <f aca="false">IF( ISBLANK('P3.Comprensible'!D200),"",'P3.Comprensible'!D200)</f>
        <v/>
      </c>
      <c r="T89" s="156" t="str">
        <f aca="false">IF( ISBLANK('P3.Comprensible'!D238),"",'P3.Comprensible'!D238)</f>
        <v/>
      </c>
      <c r="U89" s="156" t="str">
        <f aca="false">IF( ISBLANK('P3.Comprensible'!D352),"",'P3.Comprensible'!D352)</f>
        <v/>
      </c>
      <c r="V89" s="156" t="str">
        <f aca="false">IF( ISBLANK('P3.Comprensible'!D390),"",'P3.Comprensible'!D390)</f>
        <v/>
      </c>
      <c r="W89" s="156" t="str">
        <f aca="false">IF(ISBLANK('P4.Robusto'!D124),"",'P4.Robusto'!D124)</f>
        <v/>
      </c>
      <c r="X89" s="157"/>
      <c r="Y89" s="137"/>
      <c r="Z89" s="137"/>
      <c r="AA89" s="137"/>
      <c r="AB89" s="137"/>
      <c r="AC89" s="137"/>
      <c r="AD89" s="137"/>
      <c r="AE89" s="137"/>
      <c r="AF89" s="137"/>
      <c r="AG89" s="137"/>
      <c r="AH89" s="137"/>
      <c r="AI89" s="137"/>
      <c r="AJ89" s="137"/>
      <c r="AK89" s="137"/>
    </row>
    <row r="90" customFormat="false" ht="20" hidden="false" customHeight="false" outlineLevel="0" collapsed="false">
      <c r="A90" s="137"/>
      <c r="B90" s="154" t="str">
        <f aca="false">IF( ISBLANK('03.Muestra'!$C38),"",'03.Muestra'!$C38)</f>
        <v/>
      </c>
      <c r="C90" s="155" t="str">
        <f aca="false">IF( ISBLANK('03.Muestra'!$E38),"",'03.Muestra'!$E38)</f>
        <v/>
      </c>
      <c r="D90" s="156" t="str">
        <f aca="false">IF( ISBLANK('P1.Perceptible'!D201),"",'P1.Perceptible'!D201)</f>
        <v/>
      </c>
      <c r="E90" s="156" t="str">
        <f aca="false">IF( ISBLANK('P1.Perceptible'!D239),"",'P1.Perceptible'!D239)</f>
        <v/>
      </c>
      <c r="F90" s="156" t="str">
        <f aca="false">IF( ISBLANK('P1.Perceptible'!D391),"",'P1.Perceptible'!D391)</f>
        <v/>
      </c>
      <c r="G90" s="156" t="str">
        <f aca="false">IF( ISBLANK('P1.Perceptible'!D429),"",'P1.Perceptible'!D429)</f>
        <v/>
      </c>
      <c r="H90" s="156" t="str">
        <f aca="false">IF( ISBLANK('P1.Perceptible'!D543),"",'P1.Perceptible'!D543)</f>
        <v/>
      </c>
      <c r="I90" s="156" t="str">
        <f aca="false">IF( ISBLANK('P1.Perceptible'!D581),"",'P1.Perceptible'!D581)</f>
        <v/>
      </c>
      <c r="J90" s="156" t="str">
        <f aca="false">IF( ISBLANK('P1.Perceptible'!D619),"",'P1.Perceptible'!D619)</f>
        <v/>
      </c>
      <c r="K90" s="156" t="str">
        <f aca="false">IF( ISBLANK('P1.Perceptible'!D657),"",'P1.Perceptible'!D657)</f>
        <v/>
      </c>
      <c r="L90" s="156" t="str">
        <f aca="false">IF( ISBLANK('P1.Perceptible'!D695),"",'P1.Perceptible'!D695)</f>
        <v/>
      </c>
      <c r="M90" s="156" t="str">
        <f aca="false">IF( ISBLANK('P1.Perceptible'!D733),"",'P1.Perceptible'!D733)</f>
        <v/>
      </c>
      <c r="N90" s="156" t="str">
        <f aca="false">IF( ISBLANK('P1.Perceptible'!D772),"",'P1.Perceptible'!D772)</f>
        <v/>
      </c>
      <c r="O90" s="156" t="str">
        <f aca="false">IF( ISBLANK('P2.Operable'!D429),"",'P2.Operable'!D429)</f>
        <v/>
      </c>
      <c r="P90" s="156" t="str">
        <f aca="false">IF( ISBLANK('P2.Operable'!D467),"",'P2.Operable'!D467)</f>
        <v/>
      </c>
      <c r="Q90" s="156" t="str">
        <f aca="false">IF( ISBLANK('P2.Operable'!D505),"",'P2.Operable'!D505)</f>
        <v/>
      </c>
      <c r="R90" s="156" t="str">
        <f aca="false">IF( ISBLANK('P3.Comprensible'!D87),"",'P3.Comprensible'!D87)</f>
        <v/>
      </c>
      <c r="S90" s="156" t="str">
        <f aca="false">IF( ISBLANK('P3.Comprensible'!D201),"",'P3.Comprensible'!D201)</f>
        <v/>
      </c>
      <c r="T90" s="156" t="str">
        <f aca="false">IF( ISBLANK('P3.Comprensible'!D239),"",'P3.Comprensible'!D239)</f>
        <v/>
      </c>
      <c r="U90" s="156" t="str">
        <f aca="false">IF( ISBLANK('P3.Comprensible'!D353),"",'P3.Comprensible'!D353)</f>
        <v/>
      </c>
      <c r="V90" s="156" t="str">
        <f aca="false">IF( ISBLANK('P3.Comprensible'!D391),"",'P3.Comprensible'!D391)</f>
        <v/>
      </c>
      <c r="W90" s="156" t="str">
        <f aca="false">IF(ISBLANK('P4.Robusto'!D125),"",'P4.Robusto'!D125)</f>
        <v/>
      </c>
      <c r="X90" s="157"/>
      <c r="Y90" s="137"/>
      <c r="Z90" s="137"/>
      <c r="AA90" s="137"/>
      <c r="AB90" s="137"/>
      <c r="AC90" s="137"/>
      <c r="AD90" s="137"/>
      <c r="AE90" s="137"/>
      <c r="AF90" s="137"/>
      <c r="AG90" s="137"/>
      <c r="AH90" s="137"/>
      <c r="AI90" s="137"/>
      <c r="AJ90" s="137"/>
      <c r="AK90" s="137"/>
    </row>
    <row r="91" customFormat="false" ht="20" hidden="false" customHeight="false" outlineLevel="0" collapsed="false">
      <c r="A91" s="137"/>
      <c r="B91" s="154" t="str">
        <f aca="false">IF( ISBLANK('03.Muestra'!$C39),"",'03.Muestra'!$C39)</f>
        <v/>
      </c>
      <c r="C91" s="155" t="str">
        <f aca="false">IF( ISBLANK('03.Muestra'!$E39),"",'03.Muestra'!$E39)</f>
        <v/>
      </c>
      <c r="D91" s="156" t="str">
        <f aca="false">IF( ISBLANK('P1.Perceptible'!D202),"",'P1.Perceptible'!D202)</f>
        <v/>
      </c>
      <c r="E91" s="156" t="str">
        <f aca="false">IF( ISBLANK('P1.Perceptible'!D240),"",'P1.Perceptible'!D240)</f>
        <v/>
      </c>
      <c r="F91" s="156" t="str">
        <f aca="false">IF( ISBLANK('P1.Perceptible'!D392),"",'P1.Perceptible'!D392)</f>
        <v/>
      </c>
      <c r="G91" s="156" t="str">
        <f aca="false">IF( ISBLANK('P1.Perceptible'!D430),"",'P1.Perceptible'!D430)</f>
        <v/>
      </c>
      <c r="H91" s="156" t="str">
        <f aca="false">IF( ISBLANK('P1.Perceptible'!D544),"",'P1.Perceptible'!D544)</f>
        <v/>
      </c>
      <c r="I91" s="156" t="str">
        <f aca="false">IF( ISBLANK('P1.Perceptible'!D582),"",'P1.Perceptible'!D582)</f>
        <v/>
      </c>
      <c r="J91" s="156" t="str">
        <f aca="false">IF( ISBLANK('P1.Perceptible'!D620),"",'P1.Perceptible'!D620)</f>
        <v/>
      </c>
      <c r="K91" s="156" t="str">
        <f aca="false">IF( ISBLANK('P1.Perceptible'!D658),"",'P1.Perceptible'!D658)</f>
        <v/>
      </c>
      <c r="L91" s="156" t="str">
        <f aca="false">IF( ISBLANK('P1.Perceptible'!D696),"",'P1.Perceptible'!D696)</f>
        <v/>
      </c>
      <c r="M91" s="156" t="str">
        <f aca="false">IF( ISBLANK('P1.Perceptible'!D734),"",'P1.Perceptible'!D734)</f>
        <v/>
      </c>
      <c r="N91" s="156" t="str">
        <f aca="false">IF( ISBLANK('P1.Perceptible'!D773),"",'P1.Perceptible'!D773)</f>
        <v/>
      </c>
      <c r="O91" s="156" t="str">
        <f aca="false">IF( ISBLANK('P2.Operable'!D430),"",'P2.Operable'!D430)</f>
        <v/>
      </c>
      <c r="P91" s="156" t="str">
        <f aca="false">IF( ISBLANK('P2.Operable'!D468),"",'P2.Operable'!D468)</f>
        <v/>
      </c>
      <c r="Q91" s="156" t="str">
        <f aca="false">IF( ISBLANK('P2.Operable'!D506),"",'P2.Operable'!D506)</f>
        <v/>
      </c>
      <c r="R91" s="156" t="str">
        <f aca="false">IF( ISBLANK('P3.Comprensible'!D88),"",'P3.Comprensible'!D88)</f>
        <v/>
      </c>
      <c r="S91" s="156" t="str">
        <f aca="false">IF( ISBLANK('P3.Comprensible'!D202),"",'P3.Comprensible'!D202)</f>
        <v/>
      </c>
      <c r="T91" s="156" t="str">
        <f aca="false">IF( ISBLANK('P3.Comprensible'!D240),"",'P3.Comprensible'!D240)</f>
        <v/>
      </c>
      <c r="U91" s="156" t="str">
        <f aca="false">IF( ISBLANK('P3.Comprensible'!D354),"",'P3.Comprensible'!D354)</f>
        <v/>
      </c>
      <c r="V91" s="156" t="str">
        <f aca="false">IF( ISBLANK('P3.Comprensible'!D392),"",'P3.Comprensible'!D392)</f>
        <v/>
      </c>
      <c r="W91" s="156" t="str">
        <f aca="false">IF(ISBLANK('P4.Robusto'!D126),"",'P4.Robusto'!D126)</f>
        <v/>
      </c>
      <c r="X91" s="157"/>
      <c r="Y91" s="137"/>
      <c r="Z91" s="137"/>
      <c r="AA91" s="137"/>
      <c r="AB91" s="137"/>
      <c r="AC91" s="137"/>
      <c r="AD91" s="137"/>
      <c r="AE91" s="137"/>
      <c r="AF91" s="137"/>
      <c r="AG91" s="137"/>
      <c r="AH91" s="137"/>
      <c r="AI91" s="137"/>
      <c r="AJ91" s="137"/>
      <c r="AK91" s="137"/>
    </row>
    <row r="92" customFormat="false" ht="20" hidden="false" customHeight="false" outlineLevel="0" collapsed="false">
      <c r="A92" s="137"/>
      <c r="B92" s="154" t="str">
        <f aca="false">IF( ISBLANK('03.Muestra'!$C40),"",'03.Muestra'!$C40)</f>
        <v/>
      </c>
      <c r="C92" s="155" t="str">
        <f aca="false">IF( ISBLANK('03.Muestra'!$E40),"",'03.Muestra'!$E40)</f>
        <v/>
      </c>
      <c r="D92" s="156" t="str">
        <f aca="false">IF( ISBLANK('P1.Perceptible'!D203),"",'P1.Perceptible'!D203)</f>
        <v/>
      </c>
      <c r="E92" s="156" t="str">
        <f aca="false">IF( ISBLANK('P1.Perceptible'!D241),"",'P1.Perceptible'!D241)</f>
        <v/>
      </c>
      <c r="F92" s="156" t="str">
        <f aca="false">IF( ISBLANK('P1.Perceptible'!D393),"",'P1.Perceptible'!D393)</f>
        <v/>
      </c>
      <c r="G92" s="156" t="str">
        <f aca="false">IF( ISBLANK('P1.Perceptible'!D431),"",'P1.Perceptible'!D431)</f>
        <v/>
      </c>
      <c r="H92" s="156" t="str">
        <f aca="false">IF( ISBLANK('P1.Perceptible'!D545),"",'P1.Perceptible'!D545)</f>
        <v/>
      </c>
      <c r="I92" s="156" t="str">
        <f aca="false">IF( ISBLANK('P1.Perceptible'!D583),"",'P1.Perceptible'!D583)</f>
        <v/>
      </c>
      <c r="J92" s="156" t="str">
        <f aca="false">IF( ISBLANK('P1.Perceptible'!D621),"",'P1.Perceptible'!D621)</f>
        <v/>
      </c>
      <c r="K92" s="156" t="str">
        <f aca="false">IF( ISBLANK('P1.Perceptible'!D659),"",'P1.Perceptible'!D659)</f>
        <v/>
      </c>
      <c r="L92" s="156" t="str">
        <f aca="false">IF( ISBLANK('P1.Perceptible'!D697),"",'P1.Perceptible'!D697)</f>
        <v/>
      </c>
      <c r="M92" s="156" t="str">
        <f aca="false">IF( ISBLANK('P1.Perceptible'!D735),"",'P1.Perceptible'!D735)</f>
        <v/>
      </c>
      <c r="N92" s="156" t="str">
        <f aca="false">IF( ISBLANK('P1.Perceptible'!D774),"",'P1.Perceptible'!D774)</f>
        <v/>
      </c>
      <c r="O92" s="156" t="str">
        <f aca="false">IF( ISBLANK('P2.Operable'!D431),"",'P2.Operable'!D431)</f>
        <v/>
      </c>
      <c r="P92" s="156" t="str">
        <f aca="false">IF( ISBLANK('P2.Operable'!D469),"",'P2.Operable'!D469)</f>
        <v/>
      </c>
      <c r="Q92" s="156" t="str">
        <f aca="false">IF( ISBLANK('P2.Operable'!D507),"",'P2.Operable'!D507)</f>
        <v/>
      </c>
      <c r="R92" s="156" t="str">
        <f aca="false">IF( ISBLANK('P3.Comprensible'!D89),"",'P3.Comprensible'!D89)</f>
        <v/>
      </c>
      <c r="S92" s="156" t="str">
        <f aca="false">IF( ISBLANK('P3.Comprensible'!D203),"",'P3.Comprensible'!D203)</f>
        <v/>
      </c>
      <c r="T92" s="156" t="str">
        <f aca="false">IF( ISBLANK('P3.Comprensible'!D241),"",'P3.Comprensible'!D241)</f>
        <v/>
      </c>
      <c r="U92" s="156" t="str">
        <f aca="false">IF( ISBLANK('P3.Comprensible'!D355),"",'P3.Comprensible'!D355)</f>
        <v/>
      </c>
      <c r="V92" s="156" t="str">
        <f aca="false">IF( ISBLANK('P3.Comprensible'!D393),"",'P3.Comprensible'!D393)</f>
        <v/>
      </c>
      <c r="W92" s="156" t="str">
        <f aca="false">IF(ISBLANK('P4.Robusto'!D127),"",'P4.Robusto'!D127)</f>
        <v/>
      </c>
      <c r="X92" s="157"/>
      <c r="Y92" s="137"/>
      <c r="Z92" s="137"/>
      <c r="AA92" s="137"/>
      <c r="AB92" s="137"/>
      <c r="AC92" s="137"/>
      <c r="AD92" s="137"/>
      <c r="AE92" s="137"/>
      <c r="AF92" s="137"/>
      <c r="AG92" s="137"/>
      <c r="AH92" s="137"/>
      <c r="AI92" s="137"/>
      <c r="AJ92" s="137"/>
      <c r="AK92" s="137"/>
    </row>
    <row r="93" customFormat="false" ht="20" hidden="false" customHeight="false" outlineLevel="0" collapsed="false">
      <c r="A93" s="137"/>
      <c r="B93" s="154" t="str">
        <f aca="false">IF( ISBLANK('03.Muestra'!$C41),"",'03.Muestra'!$C41)</f>
        <v/>
      </c>
      <c r="C93" s="155" t="str">
        <f aca="false">IF( ISBLANK('03.Muestra'!$E41),"",'03.Muestra'!$E41)</f>
        <v/>
      </c>
      <c r="D93" s="156" t="str">
        <f aca="false">IF( ISBLANK('P1.Perceptible'!D204),"",'P1.Perceptible'!D204)</f>
        <v/>
      </c>
      <c r="E93" s="156" t="str">
        <f aca="false">IF( ISBLANK('P1.Perceptible'!D242),"",'P1.Perceptible'!D242)</f>
        <v/>
      </c>
      <c r="F93" s="156" t="str">
        <f aca="false">IF( ISBLANK('P1.Perceptible'!D394),"",'P1.Perceptible'!D394)</f>
        <v/>
      </c>
      <c r="G93" s="156" t="str">
        <f aca="false">IF( ISBLANK('P1.Perceptible'!D432),"",'P1.Perceptible'!D432)</f>
        <v/>
      </c>
      <c r="H93" s="156" t="str">
        <f aca="false">IF( ISBLANK('P1.Perceptible'!D546),"",'P1.Perceptible'!D546)</f>
        <v/>
      </c>
      <c r="I93" s="156" t="str">
        <f aca="false">IF( ISBLANK('P1.Perceptible'!D584),"",'P1.Perceptible'!D584)</f>
        <v/>
      </c>
      <c r="J93" s="156" t="str">
        <f aca="false">IF( ISBLANK('P1.Perceptible'!D622),"",'P1.Perceptible'!D622)</f>
        <v/>
      </c>
      <c r="K93" s="156" t="str">
        <f aca="false">IF( ISBLANK('P1.Perceptible'!D660),"",'P1.Perceptible'!D660)</f>
        <v/>
      </c>
      <c r="L93" s="156" t="str">
        <f aca="false">IF( ISBLANK('P1.Perceptible'!D698),"",'P1.Perceptible'!D698)</f>
        <v/>
      </c>
      <c r="M93" s="156" t="str">
        <f aca="false">IF( ISBLANK('P1.Perceptible'!D736),"",'P1.Perceptible'!D736)</f>
        <v/>
      </c>
      <c r="N93" s="156" t="str">
        <f aca="false">IF( ISBLANK('P1.Perceptible'!D775),"",'P1.Perceptible'!D775)</f>
        <v/>
      </c>
      <c r="O93" s="156" t="str">
        <f aca="false">IF( ISBLANK('P2.Operable'!D432),"",'P2.Operable'!D432)</f>
        <v/>
      </c>
      <c r="P93" s="156" t="str">
        <f aca="false">IF( ISBLANK('P2.Operable'!D470),"",'P2.Operable'!D470)</f>
        <v/>
      </c>
      <c r="Q93" s="156" t="str">
        <f aca="false">IF( ISBLANK('P2.Operable'!D508),"",'P2.Operable'!D508)</f>
        <v/>
      </c>
      <c r="R93" s="156" t="str">
        <f aca="false">IF( ISBLANK('P3.Comprensible'!D90),"",'P3.Comprensible'!D90)</f>
        <v/>
      </c>
      <c r="S93" s="156" t="str">
        <f aca="false">IF( ISBLANK('P3.Comprensible'!D204),"",'P3.Comprensible'!D204)</f>
        <v/>
      </c>
      <c r="T93" s="156" t="str">
        <f aca="false">IF( ISBLANK('P3.Comprensible'!D242),"",'P3.Comprensible'!D242)</f>
        <v/>
      </c>
      <c r="U93" s="156" t="str">
        <f aca="false">IF( ISBLANK('P3.Comprensible'!D356),"",'P3.Comprensible'!D356)</f>
        <v/>
      </c>
      <c r="V93" s="156" t="str">
        <f aca="false">IF( ISBLANK('P3.Comprensible'!D394),"",'P3.Comprensible'!D394)</f>
        <v/>
      </c>
      <c r="W93" s="156" t="str">
        <f aca="false">IF(ISBLANK('P4.Robusto'!D128),"",'P4.Robusto'!D128)</f>
        <v/>
      </c>
      <c r="X93" s="157"/>
      <c r="Y93" s="137"/>
      <c r="Z93" s="137"/>
      <c r="AA93" s="137"/>
      <c r="AB93" s="137"/>
      <c r="AC93" s="137"/>
      <c r="AD93" s="137"/>
      <c r="AE93" s="137"/>
      <c r="AF93" s="137"/>
      <c r="AG93" s="137"/>
      <c r="AH93" s="137"/>
      <c r="AI93" s="137"/>
      <c r="AJ93" s="137"/>
      <c r="AK93" s="137"/>
    </row>
    <row r="94" customFormat="false" ht="20" hidden="false" customHeight="false" outlineLevel="0" collapsed="false">
      <c r="A94" s="137"/>
      <c r="B94" s="154" t="str">
        <f aca="false">IF( ISBLANK('03.Muestra'!$C42),"",'03.Muestra'!$C42)</f>
        <v/>
      </c>
      <c r="C94" s="155" t="str">
        <f aca="false">IF( ISBLANK('03.Muestra'!$E42),"",'03.Muestra'!$E42)</f>
        <v/>
      </c>
      <c r="D94" s="156" t="str">
        <f aca="false">IF( ISBLANK('P1.Perceptible'!D205),"",'P1.Perceptible'!D205)</f>
        <v/>
      </c>
      <c r="E94" s="156" t="str">
        <f aca="false">IF( ISBLANK('P1.Perceptible'!D243),"",'P1.Perceptible'!D243)</f>
        <v/>
      </c>
      <c r="F94" s="156" t="str">
        <f aca="false">IF( ISBLANK('P1.Perceptible'!D395),"",'P1.Perceptible'!D395)</f>
        <v/>
      </c>
      <c r="G94" s="156" t="str">
        <f aca="false">IF( ISBLANK('P1.Perceptible'!D433),"",'P1.Perceptible'!D433)</f>
        <v/>
      </c>
      <c r="H94" s="156" t="str">
        <f aca="false">IF( ISBLANK('P1.Perceptible'!D547),"",'P1.Perceptible'!D547)</f>
        <v/>
      </c>
      <c r="I94" s="156" t="str">
        <f aca="false">IF( ISBLANK('P1.Perceptible'!D585),"",'P1.Perceptible'!D585)</f>
        <v/>
      </c>
      <c r="J94" s="156" t="str">
        <f aca="false">IF( ISBLANK('P1.Perceptible'!D623),"",'P1.Perceptible'!D623)</f>
        <v/>
      </c>
      <c r="K94" s="156" t="str">
        <f aca="false">IF( ISBLANK('P1.Perceptible'!D661),"",'P1.Perceptible'!D661)</f>
        <v/>
      </c>
      <c r="L94" s="156" t="str">
        <f aca="false">IF( ISBLANK('P1.Perceptible'!D699),"",'P1.Perceptible'!D699)</f>
        <v/>
      </c>
      <c r="M94" s="156" t="str">
        <f aca="false">IF( ISBLANK('P1.Perceptible'!D737),"",'P1.Perceptible'!D737)</f>
        <v/>
      </c>
      <c r="N94" s="156" t="str">
        <f aca="false">IF( ISBLANK('P1.Perceptible'!D776),"",'P1.Perceptible'!D776)</f>
        <v/>
      </c>
      <c r="O94" s="156" t="str">
        <f aca="false">IF( ISBLANK('P2.Operable'!D433),"",'P2.Operable'!D433)</f>
        <v/>
      </c>
      <c r="P94" s="156" t="str">
        <f aca="false">IF( ISBLANK('P2.Operable'!D471),"",'P2.Operable'!D471)</f>
        <v/>
      </c>
      <c r="Q94" s="156" t="str">
        <f aca="false">IF( ISBLANK('P2.Operable'!D509),"",'P2.Operable'!D509)</f>
        <v/>
      </c>
      <c r="R94" s="156" t="str">
        <f aca="false">IF( ISBLANK('P3.Comprensible'!D91),"",'P3.Comprensible'!D91)</f>
        <v/>
      </c>
      <c r="S94" s="156" t="str">
        <f aca="false">IF( ISBLANK('P3.Comprensible'!D205),"",'P3.Comprensible'!D205)</f>
        <v/>
      </c>
      <c r="T94" s="156" t="str">
        <f aca="false">IF( ISBLANK('P3.Comprensible'!D243),"",'P3.Comprensible'!D243)</f>
        <v/>
      </c>
      <c r="U94" s="156" t="str">
        <f aca="false">IF( ISBLANK('P3.Comprensible'!D357),"",'P3.Comprensible'!D357)</f>
        <v/>
      </c>
      <c r="V94" s="156" t="str">
        <f aca="false">IF( ISBLANK('P3.Comprensible'!D395),"",'P3.Comprensible'!D395)</f>
        <v/>
      </c>
      <c r="W94" s="156" t="str">
        <f aca="false">IF(ISBLANK('P4.Robusto'!D129),"",'P4.Robusto'!D129)</f>
        <v/>
      </c>
      <c r="X94" s="157"/>
      <c r="Y94" s="137"/>
      <c r="Z94" s="137"/>
      <c r="AA94" s="137"/>
      <c r="AB94" s="137"/>
      <c r="AC94" s="137"/>
      <c r="AD94" s="137"/>
      <c r="AE94" s="137"/>
      <c r="AF94" s="137"/>
      <c r="AG94" s="137"/>
      <c r="AH94" s="137"/>
      <c r="AI94" s="137"/>
      <c r="AJ94" s="137"/>
      <c r="AK94" s="137"/>
    </row>
    <row r="95" customFormat="false" ht="13" hidden="false" customHeight="false" outlineLevel="0" collapsed="false">
      <c r="A95" s="137"/>
      <c r="B95" s="147"/>
      <c r="C95" s="160" t="s">
        <v>251</v>
      </c>
      <c r="D95" s="161" t="str">
        <f aca="false">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EN CURSO</v>
      </c>
      <c r="E95" s="161" t="str">
        <f aca="false">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EN CURSO</v>
      </c>
      <c r="F95" s="161" t="str">
        <f aca="false">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EN CURSO</v>
      </c>
      <c r="G95" s="161" t="str">
        <f aca="false">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EN CURSO</v>
      </c>
      <c r="H95" s="161" t="str">
        <f aca="false">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EN CURSO</v>
      </c>
      <c r="I95" s="161" t="str">
        <f aca="false">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EN CURSO</v>
      </c>
      <c r="J95" s="161" t="str">
        <f aca="false">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EN CURSO</v>
      </c>
      <c r="K95" s="161" t="str">
        <f aca="false">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EN CURSO</v>
      </c>
      <c r="L95" s="161" t="str">
        <f aca="false">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EN CURSO</v>
      </c>
      <c r="M95" s="161" t="str">
        <f aca="false">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EN CURSO</v>
      </c>
      <c r="N95" s="161" t="str">
        <f aca="false">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EN CURSO</v>
      </c>
      <c r="O95" s="161" t="str">
        <f aca="false">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61" t="str">
        <f aca="false">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61" t="str">
        <f aca="false">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61" t="str">
        <f aca="false">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61" t="str">
        <f aca="false">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61" t="str">
        <f aca="false">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61" t="str">
        <f aca="false">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61" t="str">
        <f aca="false">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61" t="str">
        <f aca="false">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137"/>
      <c r="Y95" s="137"/>
      <c r="Z95" s="137"/>
      <c r="AA95" s="137"/>
      <c r="AB95" s="137"/>
      <c r="AC95" s="137"/>
      <c r="AD95" s="137"/>
      <c r="AE95" s="137"/>
      <c r="AF95" s="137"/>
      <c r="AG95" s="137"/>
      <c r="AH95" s="137"/>
      <c r="AI95" s="137"/>
      <c r="AJ95" s="137"/>
      <c r="AK95" s="137"/>
    </row>
  </sheetData>
  <sheetProtection sheet="true" password="dc4e" objects="true" scenarios="true"/>
  <mergeCells count="6">
    <mergeCell ref="J6:L6"/>
    <mergeCell ref="N6:P6"/>
    <mergeCell ref="B7:C7"/>
    <mergeCell ref="B8:C8"/>
    <mergeCell ref="B9:C9"/>
    <mergeCell ref="B10:C10"/>
  </mergeCells>
  <conditionalFormatting sqref="AF19:AG19;D60:W94;D19:AE19;D20:AG53">
    <cfRule type="cellIs" priority="2" operator="equal" aboveAverage="0" equalAverage="0" bottom="0" percent="0" rank="0" text="" dxfId="0">
      <formula>"Pasa"</formula>
    </cfRule>
    <cfRule type="cellIs" priority="3" operator="equal" aboveAverage="0" equalAverage="0" bottom="0" percent="0" rank="0" text="" dxfId="1">
      <formula>"Falla"</formula>
    </cfRule>
    <cfRule type="cellIs" priority="4" operator="equal" aboveAverage="0" equalAverage="0" bottom="0" percent="0" rank="0" text="" dxfId="2">
      <formula>"N/A"</formula>
    </cfRule>
    <cfRule type="cellIs" priority="5" operator="equal" aboveAverage="0" equalAverage="0" bottom="0" percent="0" rank="0" text="" dxfId="3">
      <formula>"N/T"</formula>
    </cfRule>
    <cfRule type="cellIs" priority="6" operator="equal" aboveAverage="0" equalAverage="0" bottom="0" percent="0" rank="0" text="" dxfId="4">
      <formula>"N/D"</formula>
    </cfRule>
  </conditionalFormatting>
  <conditionalFormatting sqref="D54:AG54;D95:W95">
    <cfRule type="cellIs" priority="7" operator="equal" aboveAverage="0" equalAverage="0" bottom="0" percent="0" rank="0" text="" dxfId="5">
      <formula>"CONFORME"</formula>
    </cfRule>
    <cfRule type="cellIs" priority="8" operator="equal" aboveAverage="0" equalAverage="0" bottom="0" percent="0" rank="0" text="" dxfId="6">
      <formula>"NO CONFORME"</formula>
    </cfRule>
    <cfRule type="cellIs" priority="9" operator="equal" aboveAverage="0" equalAverage="0" bottom="0" percent="0" rank="0" text="" dxfId="7">
      <formula>"ERROR"</formula>
    </cfRule>
    <cfRule type="cellIs" priority="10" operator="equal" aboveAverage="0" equalAverage="0" bottom="0" percent="0" rank="0" text="" dxfId="8">
      <formula>"N/A"</formula>
    </cfRule>
  </conditionalFormatting>
  <conditionalFormatting sqref="AH19">
    <cfRule type="cellIs" priority="11" operator="equal" aboveAverage="0" equalAverage="0" bottom="0" percent="0" rank="0" text="" dxfId="9">
      <formula>"FALLA"</formula>
    </cfRule>
    <cfRule type="cellIs" priority="12" operator="equal" aboveAverage="0" equalAverage="0" bottom="0" percent="0" rank="0" text="" dxfId="10">
      <formula>"PASA"</formula>
    </cfRule>
  </conditionalFormatting>
  <printOptions headings="false" gridLines="false" gridLinesSet="true" horizontalCentered="true" verticalCentered="true"/>
  <pageMargins left="0.39375" right="0.39375" top="0.432638888888889" bottom="0.432638888888889" header="0" footer="0"/>
  <pageSetup paperSize="9"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tabColor rgb="FFEEEEEE"/>
    <pageSetUpPr fitToPage="false"/>
  </sheetPr>
  <dimension ref="B7:V3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32" activeCellId="0" sqref="C32"/>
    </sheetView>
  </sheetViews>
  <sheetFormatPr defaultRowHeight="13"/>
  <cols>
    <col collapsed="false" hidden="false" max="1" min="1" style="0" width="3.78061224489796"/>
    <col collapsed="false" hidden="false" max="2" min="2" style="0" width="64.3928571428571"/>
    <col collapsed="false" hidden="false" max="3" min="3" style="0" width="16.0663265306122"/>
    <col collapsed="false" hidden="false" max="4" min="4" style="0" width="3.78061224489796"/>
    <col collapsed="false" hidden="false" max="5" min="5" style="0" width="14.1734693877551"/>
    <col collapsed="false" hidden="false" max="6" min="6" style="0" width="3.78061224489796"/>
    <col collapsed="false" hidden="false" max="7" min="7" style="0" width="32.6683673469388"/>
    <col collapsed="false" hidden="false" max="8" min="8" style="0" width="3.91326530612245"/>
    <col collapsed="false" hidden="false" max="9" min="9" style="0" width="15.2551020408163"/>
    <col collapsed="false" hidden="false" max="10" min="10" style="0" width="3.78061224489796"/>
    <col collapsed="false" hidden="false" max="11" min="11" style="0" width="4.32142857142857"/>
    <col collapsed="false" hidden="false" max="12" min="12" style="0" width="3.78061224489796"/>
    <col collapsed="false" hidden="false" max="13" min="13" style="0" width="8.50510204081633"/>
    <col collapsed="false" hidden="false" max="14" min="14" style="0" width="3.78061224489796"/>
    <col collapsed="false" hidden="false" max="15" min="15" style="0" width="24.9744897959184"/>
    <col collapsed="false" hidden="false" max="16" min="16" style="0" width="3.78061224489796"/>
    <col collapsed="false" hidden="false" max="17" min="17" style="0" width="11.2040816326531"/>
    <col collapsed="false" hidden="false" max="18" min="18" style="0" width="3.78061224489796"/>
    <col collapsed="false" hidden="false" max="19" min="19" style="0" width="22.1377551020408"/>
    <col collapsed="false" hidden="false" max="20" min="20" style="0" width="3.78061224489796"/>
    <col collapsed="false" hidden="false" max="21" min="21" style="0" width="9.71938775510204"/>
    <col collapsed="false" hidden="false" max="1025" min="22" style="0" width="11.2040816326531"/>
  </cols>
  <sheetData>
    <row r="7" customFormat="false" ht="13" hidden="false" customHeight="false" outlineLevel="0" collapsed="false">
      <c r="C7" s="164" t="s">
        <v>272</v>
      </c>
      <c r="E7" s="164" t="s">
        <v>273</v>
      </c>
      <c r="G7" s="164" t="s">
        <v>52</v>
      </c>
      <c r="I7" s="164" t="s">
        <v>274</v>
      </c>
      <c r="K7" s="164" t="s">
        <v>275</v>
      </c>
      <c r="M7" s="164" t="s">
        <v>275</v>
      </c>
      <c r="O7" s="164" t="s">
        <v>276</v>
      </c>
      <c r="Q7" s="164" t="s">
        <v>277</v>
      </c>
      <c r="S7" s="164" t="s">
        <v>278</v>
      </c>
      <c r="U7" s="164" t="s">
        <v>147</v>
      </c>
    </row>
    <row r="9" customFormat="false" ht="12.25" hidden="false" customHeight="true" outlineLevel="0" collapsed="false">
      <c r="C9" s="3" t="s">
        <v>279</v>
      </c>
      <c r="E9" s="165" t="s">
        <v>40</v>
      </c>
      <c r="G9" s="0" t="s">
        <v>280</v>
      </c>
      <c r="I9" s="0" t="s">
        <v>281</v>
      </c>
      <c r="K9" s="0" t="s">
        <v>282</v>
      </c>
      <c r="M9" s="0" t="s">
        <v>283</v>
      </c>
      <c r="O9" s="0" t="s">
        <v>85</v>
      </c>
      <c r="Q9" s="0" t="s">
        <v>284</v>
      </c>
      <c r="S9" s="0" t="s">
        <v>285</v>
      </c>
      <c r="U9" s="166" t="s">
        <v>148</v>
      </c>
      <c r="V9" s="166" t="s">
        <v>286</v>
      </c>
    </row>
    <row r="10" customFormat="false" ht="15" hidden="false" customHeight="false" outlineLevel="0" collapsed="false">
      <c r="C10" s="3" t="s">
        <v>287</v>
      </c>
      <c r="E10" s="165" t="s">
        <v>42</v>
      </c>
      <c r="G10" s="0" t="s">
        <v>288</v>
      </c>
      <c r="I10" s="0" t="s">
        <v>289</v>
      </c>
      <c r="K10" s="0" t="s">
        <v>41</v>
      </c>
      <c r="M10" s="0" t="s">
        <v>290</v>
      </c>
      <c r="O10" s="0" t="s">
        <v>291</v>
      </c>
      <c r="Q10" s="0" t="s">
        <v>292</v>
      </c>
      <c r="S10" s="0" t="s">
        <v>293</v>
      </c>
      <c r="U10" s="166" t="s">
        <v>152</v>
      </c>
      <c r="V10" s="166" t="s">
        <v>152</v>
      </c>
    </row>
    <row r="11" customFormat="false" ht="15" hidden="false" customHeight="false" outlineLevel="0" collapsed="false">
      <c r="C11" s="3" t="s">
        <v>294</v>
      </c>
      <c r="E11" s="165" t="s">
        <v>43</v>
      </c>
      <c r="G11" s="0" t="s">
        <v>295</v>
      </c>
      <c r="O11" s="0" t="s">
        <v>110</v>
      </c>
      <c r="U11" s="166" t="s">
        <v>150</v>
      </c>
      <c r="V11" s="166" t="s">
        <v>150</v>
      </c>
    </row>
    <row r="12" customFormat="false" ht="15" hidden="false" customHeight="false" outlineLevel="0" collapsed="false">
      <c r="C12" s="3" t="s">
        <v>296</v>
      </c>
      <c r="E12" s="165" t="s">
        <v>297</v>
      </c>
      <c r="O12" s="0" t="s">
        <v>298</v>
      </c>
      <c r="U12" s="166" t="s">
        <v>141</v>
      </c>
      <c r="V12" s="166" t="s">
        <v>141</v>
      </c>
    </row>
    <row r="13" customFormat="false" ht="15" hidden="false" customHeight="false" outlineLevel="0" collapsed="false">
      <c r="E13" s="165" t="s">
        <v>299</v>
      </c>
      <c r="O13" s="0" t="s">
        <v>300</v>
      </c>
      <c r="U13" s="166" t="s">
        <v>138</v>
      </c>
      <c r="V13" s="166" t="s">
        <v>138</v>
      </c>
    </row>
    <row r="14" customFormat="false" ht="13" hidden="false" customHeight="false" outlineLevel="0" collapsed="false">
      <c r="E14" s="165" t="s">
        <v>46</v>
      </c>
      <c r="O14" s="0" t="s">
        <v>301</v>
      </c>
    </row>
    <row r="15" customFormat="false" ht="13" hidden="false" customHeight="false" outlineLevel="0" collapsed="false">
      <c r="E15" s="165" t="s">
        <v>47</v>
      </c>
      <c r="O15" s="0" t="s">
        <v>89</v>
      </c>
    </row>
    <row r="16" customFormat="false" ht="26" hidden="false" customHeight="false" outlineLevel="0" collapsed="false">
      <c r="E16" s="165" t="s">
        <v>302</v>
      </c>
      <c r="O16" s="0" t="s">
        <v>303</v>
      </c>
    </row>
    <row r="17" customFormat="false" ht="26" hidden="false" customHeight="false" outlineLevel="0" collapsed="false">
      <c r="E17" s="165" t="s">
        <v>304</v>
      </c>
      <c r="O17" s="0" t="s">
        <v>305</v>
      </c>
    </row>
    <row r="18" customFormat="false" ht="13" hidden="false" customHeight="false" outlineLevel="0" collapsed="false">
      <c r="E18" s="167" t="s">
        <v>50</v>
      </c>
      <c r="O18" s="0" t="s">
        <v>306</v>
      </c>
    </row>
    <row r="19" customFormat="false" ht="13" hidden="false" customHeight="false" outlineLevel="0" collapsed="false">
      <c r="E19" s="168" t="s">
        <v>51</v>
      </c>
      <c r="O19" s="0" t="s">
        <v>307</v>
      </c>
    </row>
    <row r="20" customFormat="false" ht="13" hidden="false" customHeight="false" outlineLevel="0" collapsed="false">
      <c r="O20" s="0" t="s">
        <v>308</v>
      </c>
    </row>
    <row r="21" customFormat="false" ht="13" hidden="false" customHeight="false" outlineLevel="0" collapsed="false">
      <c r="O21" s="0" t="s">
        <v>309</v>
      </c>
    </row>
    <row r="22" customFormat="false" ht="13" hidden="false" customHeight="false" outlineLevel="0" collapsed="false">
      <c r="O22" s="0" t="s">
        <v>290</v>
      </c>
    </row>
    <row r="23" customFormat="false" ht="16" hidden="false" customHeight="false" outlineLevel="0" collapsed="false">
      <c r="B23" s="169" t="s">
        <v>310</v>
      </c>
    </row>
    <row r="25" customFormat="false" ht="16" hidden="false" customHeight="false" outlineLevel="0" collapsed="false">
      <c r="B25" s="170" t="s">
        <v>311</v>
      </c>
      <c r="C25" s="171" t="n">
        <v>0.1</v>
      </c>
    </row>
    <row r="26" customFormat="false" ht="16" hidden="false" customHeight="false" outlineLevel="0" collapsed="false">
      <c r="B26" s="170" t="s">
        <v>312</v>
      </c>
      <c r="C26" s="171" t="n">
        <v>0.5</v>
      </c>
    </row>
    <row r="27" customFormat="false" ht="16" hidden="false" customHeight="false" outlineLevel="0" collapsed="false">
      <c r="B27" s="170" t="s">
        <v>313</v>
      </c>
      <c r="C27" s="171" t="n">
        <v>1</v>
      </c>
    </row>
    <row r="28" customFormat="false" ht="13" hidden="false" customHeight="false" outlineLevel="0" collapsed="false">
      <c r="C28" s="172"/>
      <c r="D28" s="172"/>
    </row>
    <row r="29" customFormat="false" ht="13" hidden="false" customHeight="false" outlineLevel="0" collapsed="false">
      <c r="C29" s="172"/>
      <c r="D29" s="172"/>
    </row>
    <row r="30" customFormat="false" ht="14" hidden="false" customHeight="false" outlineLevel="0" collapsed="false">
      <c r="B30" s="173" t="s">
        <v>314</v>
      </c>
      <c r="C30" s="174"/>
      <c r="D30" s="174"/>
    </row>
    <row r="31" customFormat="false" ht="14" hidden="false" customHeight="false" outlineLevel="0" collapsed="false">
      <c r="B31" s="175"/>
      <c r="C31" s="174"/>
      <c r="D31" s="174"/>
    </row>
    <row r="32" customFormat="false" ht="14" hidden="false" customHeight="false" outlineLevel="0" collapsed="false">
      <c r="B32" s="175" t="s">
        <v>315</v>
      </c>
      <c r="C32" s="175" t="n">
        <v>30</v>
      </c>
      <c r="D32" s="175"/>
    </row>
    <row r="33" customFormat="false" ht="14" hidden="false" customHeight="false" outlineLevel="0" collapsed="false">
      <c r="B33" s="175" t="s">
        <v>316</v>
      </c>
      <c r="C33" s="175" t="n">
        <v>20</v>
      </c>
      <c r="D33" s="17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tableParts>
    <tablePart r:id="rId1"/>
    <tablePart r:id="rId2"/>
    <tablePart r:id="rId3"/>
  </tableParts>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E5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31" activeCellId="0" sqref="C31"/>
    </sheetView>
  </sheetViews>
  <sheetFormatPr defaultRowHeight="13"/>
  <cols>
    <col collapsed="false" hidden="false" max="1025" min="1" style="0" width="11.2040816326531"/>
  </cols>
  <sheetData>
    <row r="1" customFormat="false" ht="13" hidden="false" customHeight="false" outlineLevel="0" collapsed="false">
      <c r="A1" s="124" t="n">
        <f aca="false">RESULTADOS!B17</f>
        <v>0</v>
      </c>
      <c r="B1" s="124" t="str">
        <f aca="false">RESULTADOS!C17</f>
        <v>A</v>
      </c>
      <c r="C1" s="124" t="n">
        <f aca="false">RESULTADOS!D17</f>
        <v>0</v>
      </c>
      <c r="D1" s="124" t="n">
        <f aca="false">RESULTADOS!E17</f>
        <v>0</v>
      </c>
      <c r="E1" s="124" t="n">
        <f aca="false">RESULTADOS!F17</f>
        <v>0</v>
      </c>
      <c r="F1" s="124" t="n">
        <f aca="false">RESULTADOS!G17</f>
        <v>0</v>
      </c>
      <c r="G1" s="124" t="n">
        <f aca="false">RESULTADOS!H17</f>
        <v>0</v>
      </c>
      <c r="H1" s="124" t="n">
        <f aca="false">RESULTADOS!I17</f>
        <v>0</v>
      </c>
      <c r="I1" s="124" t="n">
        <f aca="false">RESULTADOS!J17</f>
        <v>0</v>
      </c>
      <c r="J1" s="124" t="n">
        <f aca="false">RESULTADOS!K17</f>
        <v>0</v>
      </c>
      <c r="K1" s="124" t="n">
        <f aca="false">RESULTADOS!L17</f>
        <v>0</v>
      </c>
      <c r="L1" s="124" t="n">
        <f aca="false">RESULTADOS!M17</f>
        <v>0</v>
      </c>
      <c r="M1" s="124" t="n">
        <f aca="false">RESULTADOS!N17</f>
        <v>0</v>
      </c>
      <c r="N1" s="124" t="n">
        <f aca="false">RESULTADOS!O17</f>
        <v>0</v>
      </c>
      <c r="O1" s="124" t="n">
        <f aca="false">RESULTADOS!P17</f>
        <v>0</v>
      </c>
      <c r="P1" s="124" t="n">
        <f aca="false">RESULTADOS!Q17</f>
        <v>0</v>
      </c>
      <c r="Q1" s="124" t="n">
        <f aca="false">RESULTADOS!R17</f>
        <v>0</v>
      </c>
      <c r="R1" s="124" t="n">
        <f aca="false">RESULTADOS!S17</f>
        <v>0</v>
      </c>
      <c r="S1" s="124" t="n">
        <f aca="false">RESULTADOS!T17</f>
        <v>0</v>
      </c>
      <c r="T1" s="124" t="n">
        <f aca="false">RESULTADOS!U17</f>
        <v>0</v>
      </c>
      <c r="U1" s="124" t="n">
        <f aca="false">RESULTADOS!V17</f>
        <v>0</v>
      </c>
      <c r="V1" s="124" t="n">
        <f aca="false">RESULTADOS!W17</f>
        <v>0</v>
      </c>
      <c r="W1" s="124" t="n">
        <f aca="false">RESULTADOS!X17</f>
        <v>0</v>
      </c>
      <c r="X1" s="124" t="n">
        <f aca="false">RESULTADOS!Y17</f>
        <v>0</v>
      </c>
      <c r="Y1" s="124" t="n">
        <f aca="false">RESULTADOS!Z17</f>
        <v>0</v>
      </c>
      <c r="Z1" s="124" t="n">
        <f aca="false">RESULTADOS!AA17</f>
        <v>0</v>
      </c>
      <c r="AA1" s="124" t="n">
        <f aca="false">RESULTADOS!AB17</f>
        <v>0</v>
      </c>
      <c r="AB1" s="124" t="n">
        <f aca="false">RESULTADOS!AC17</f>
        <v>0</v>
      </c>
      <c r="AC1" s="124" t="n">
        <f aca="false">RESULTADOS!AD17</f>
        <v>0</v>
      </c>
      <c r="AD1" s="124" t="n">
        <f aca="false">RESULTADOS!AE17</f>
        <v>0</v>
      </c>
      <c r="AE1" s="124" t="n">
        <f aca="false">RESULTADOS!AF17</f>
        <v>0</v>
      </c>
      <c r="AF1" s="124" t="n">
        <f aca="false">RESULTADOS!AG17</f>
        <v>0</v>
      </c>
      <c r="AG1" s="124" t="n">
        <f aca="false">RESULTADOS!AH17</f>
        <v>0</v>
      </c>
      <c r="AH1" s="124"/>
      <c r="AI1" s="0" t="n">
        <f aca="false">RESULTADOS!B58</f>
        <v>0</v>
      </c>
      <c r="AJ1" s="0" t="str">
        <f aca="false">RESULTADOS!C58</f>
        <v>AA</v>
      </c>
      <c r="AK1" s="0" t="n">
        <f aca="false">RESULTADOS!D58</f>
        <v>0</v>
      </c>
      <c r="AL1" s="0" t="n">
        <f aca="false">RESULTADOS!E58</f>
        <v>0</v>
      </c>
      <c r="AM1" s="0" t="n">
        <f aca="false">RESULTADOS!F58</f>
        <v>0</v>
      </c>
      <c r="AN1" s="0" t="n">
        <f aca="false">RESULTADOS!G58</f>
        <v>0</v>
      </c>
      <c r="AO1" s="0" t="n">
        <f aca="false">RESULTADOS!H58</f>
        <v>0</v>
      </c>
      <c r="AP1" s="0" t="n">
        <f aca="false">RESULTADOS!I58</f>
        <v>0</v>
      </c>
      <c r="AQ1" s="0" t="n">
        <f aca="false">RESULTADOS!J58</f>
        <v>0</v>
      </c>
      <c r="AR1" s="0" t="n">
        <f aca="false">RESULTADOS!K58</f>
        <v>0</v>
      </c>
      <c r="AS1" s="0" t="n">
        <f aca="false">RESULTADOS!L58</f>
        <v>0</v>
      </c>
      <c r="AT1" s="0" t="n">
        <f aca="false">RESULTADOS!M58</f>
        <v>0</v>
      </c>
      <c r="AU1" s="0" t="n">
        <f aca="false">RESULTADOS!N58</f>
        <v>0</v>
      </c>
      <c r="AV1" s="0" t="n">
        <f aca="false">RESULTADOS!O58</f>
        <v>0</v>
      </c>
      <c r="AW1" s="0" t="n">
        <f aca="false">RESULTADOS!P58</f>
        <v>0</v>
      </c>
      <c r="AX1" s="0" t="n">
        <f aca="false">RESULTADOS!Q58</f>
        <v>0</v>
      </c>
      <c r="AY1" s="0" t="n">
        <f aca="false">RESULTADOS!R58</f>
        <v>0</v>
      </c>
      <c r="AZ1" s="0" t="n">
        <f aca="false">RESULTADOS!S58</f>
        <v>0</v>
      </c>
      <c r="BA1" s="0" t="n">
        <f aca="false">RESULTADOS!T58</f>
        <v>0</v>
      </c>
      <c r="BB1" s="0" t="n">
        <f aca="false">RESULTADOS!U58</f>
        <v>0</v>
      </c>
      <c r="BC1" s="0" t="n">
        <f aca="false">RESULTADOS!V58</f>
        <v>0</v>
      </c>
      <c r="BD1" s="0" t="n">
        <f aca="false">RESULTADOS!W58</f>
        <v>0</v>
      </c>
      <c r="BE1" s="0" t="n">
        <f aca="false">RESULTADOS!X58</f>
        <v>0</v>
      </c>
    </row>
    <row r="2" customFormat="false" ht="13" hidden="false" customHeight="false" outlineLevel="0" collapsed="false">
      <c r="A2" s="124" t="n">
        <f aca="false">RESULTADOS!B18</f>
        <v>0</v>
      </c>
      <c r="B2" s="124" t="str">
        <f aca="false">RESULTADOS!C18</f>
        <v>Muestra</v>
      </c>
      <c r="C2" s="124" t="str">
        <f aca="false">RESULTADOS!D18</f>
        <v>1.1.1</v>
      </c>
      <c r="D2" s="124" t="str">
        <f aca="false">RESULTADOS!E18</f>
        <v>1.2.1</v>
      </c>
      <c r="E2" s="124" t="str">
        <f aca="false">RESULTADOS!F18</f>
        <v>1.2.2</v>
      </c>
      <c r="F2" s="124" t="str">
        <f aca="false">RESULTADOS!G18</f>
        <v>1.2.3</v>
      </c>
      <c r="G2" s="124" t="str">
        <f aca="false">RESULTADOS!H18</f>
        <v>1.3.1</v>
      </c>
      <c r="H2" s="124" t="str">
        <f aca="false">RESULTADOS!I18</f>
        <v>1.3.2</v>
      </c>
      <c r="I2" s="124" t="str">
        <f aca="false">RESULTADOS!J18</f>
        <v>1.3.3</v>
      </c>
      <c r="J2" s="124" t="str">
        <f aca="false">RESULTADOS!K18</f>
        <v>1.4.1</v>
      </c>
      <c r="K2" s="124" t="str">
        <f aca="false">RESULTADOS!L18</f>
        <v>1.4.2</v>
      </c>
      <c r="L2" s="124" t="str">
        <f aca="false">RESULTADOS!M18</f>
        <v>2.1.1</v>
      </c>
      <c r="M2" s="124" t="str">
        <f aca="false">RESULTADOS!N18</f>
        <v>2.1.2</v>
      </c>
      <c r="N2" s="124" t="str">
        <f aca="false">RESULTADOS!O18</f>
        <v>2.1.4</v>
      </c>
      <c r="O2" s="124" t="str">
        <f aca="false">RESULTADOS!P18</f>
        <v>2.2.1</v>
      </c>
      <c r="P2" s="124" t="str">
        <f aca="false">RESULTADOS!Q18</f>
        <v>2.2.2</v>
      </c>
      <c r="Q2" s="124" t="str">
        <f aca="false">RESULTADOS!R18</f>
        <v>2.3.1</v>
      </c>
      <c r="R2" s="124" t="str">
        <f aca="false">RESULTADOS!S18</f>
        <v>2.4.1</v>
      </c>
      <c r="S2" s="124" t="str">
        <f aca="false">RESULTADOS!T18</f>
        <v>2.4.2</v>
      </c>
      <c r="T2" s="124" t="str">
        <f aca="false">RESULTADOS!U18</f>
        <v>2.4.3</v>
      </c>
      <c r="U2" s="124" t="str">
        <f aca="false">RESULTADOS!V18</f>
        <v>2.4.4</v>
      </c>
      <c r="V2" s="124" t="str">
        <f aca="false">RESULTADOS!W18</f>
        <v>2.5.1</v>
      </c>
      <c r="W2" s="124" t="str">
        <f aca="false">RESULTADOS!X18</f>
        <v>2.5.2</v>
      </c>
      <c r="X2" s="124" t="str">
        <f aca="false">RESULTADOS!Y18</f>
        <v>2.5.3</v>
      </c>
      <c r="Y2" s="124" t="str">
        <f aca="false">RESULTADOS!Z18</f>
        <v>2.5.4</v>
      </c>
      <c r="Z2" s="124" t="str">
        <f aca="false">RESULTADOS!AA18</f>
        <v>3.1.1</v>
      </c>
      <c r="AA2" s="124" t="str">
        <f aca="false">RESULTADOS!AB18</f>
        <v>3.2.1</v>
      </c>
      <c r="AB2" s="124" t="str">
        <f aca="false">RESULTADOS!AC18</f>
        <v>3.2.2</v>
      </c>
      <c r="AC2" s="124" t="str">
        <f aca="false">RESULTADOS!AD18</f>
        <v>3.3.1</v>
      </c>
      <c r="AD2" s="124" t="str">
        <f aca="false">RESULTADOS!AE18</f>
        <v>3.3.2</v>
      </c>
      <c r="AE2" s="124" t="str">
        <f aca="false">RESULTADOS!AF18</f>
        <v>4.1.1</v>
      </c>
      <c r="AF2" s="124" t="str">
        <f aca="false">RESULTADOS!AG18</f>
        <v>4.1.2</v>
      </c>
      <c r="AG2" s="124" t="n">
        <f aca="false">RESULTADOS!AH18</f>
        <v>0</v>
      </c>
      <c r="AH2" s="124"/>
      <c r="AI2" s="0" t="n">
        <f aca="false">RESULTADOS!B59</f>
        <v>0</v>
      </c>
      <c r="AJ2" s="0" t="str">
        <f aca="false">RESULTADOS!C59</f>
        <v>Muestra</v>
      </c>
      <c r="AK2" s="0" t="str">
        <f aca="false">RESULTADOS!D59</f>
        <v>1.2.4</v>
      </c>
      <c r="AL2" s="0" t="str">
        <f aca="false">RESULTADOS!E59</f>
        <v>1.2.5</v>
      </c>
      <c r="AM2" s="0" t="str">
        <f aca="false">RESULTADOS!F59</f>
        <v>1.3.4</v>
      </c>
      <c r="AN2" s="0" t="str">
        <f aca="false">RESULTADOS!G59</f>
        <v>1.3.5</v>
      </c>
      <c r="AO2" s="0" t="str">
        <f aca="false">RESULTADOS!H59</f>
        <v>1.4.3</v>
      </c>
      <c r="AP2" s="0" t="str">
        <f aca="false">RESULTADOS!I59</f>
        <v>1.4.4</v>
      </c>
      <c r="AQ2" s="0" t="str">
        <f aca="false">RESULTADOS!J59</f>
        <v>1.4.5</v>
      </c>
      <c r="AR2" s="0" t="str">
        <f aca="false">RESULTADOS!K59</f>
        <v>1.4.10</v>
      </c>
      <c r="AS2" s="0" t="str">
        <f aca="false">RESULTADOS!L59</f>
        <v>1.4.11</v>
      </c>
      <c r="AT2" s="0" t="str">
        <f aca="false">RESULTADOS!M59</f>
        <v>1.4.12</v>
      </c>
      <c r="AU2" s="0" t="str">
        <f aca="false">RESULTADOS!N59</f>
        <v>1.4.13</v>
      </c>
      <c r="AV2" s="0" t="str">
        <f aca="false">RESULTADOS!O59</f>
        <v>2.4.5</v>
      </c>
      <c r="AW2" s="0" t="str">
        <f aca="false">RESULTADOS!P59</f>
        <v>2.4.6</v>
      </c>
      <c r="AX2" s="0" t="str">
        <f aca="false">RESULTADOS!Q59</f>
        <v>2.4.7</v>
      </c>
      <c r="AY2" s="0" t="str">
        <f aca="false">RESULTADOS!R59</f>
        <v>3.1.2</v>
      </c>
      <c r="AZ2" s="0" t="str">
        <f aca="false">RESULTADOS!S59</f>
        <v>3.2.3</v>
      </c>
      <c r="BA2" s="0" t="str">
        <f aca="false">RESULTADOS!T59</f>
        <v>3.2.4</v>
      </c>
      <c r="BB2" s="0" t="str">
        <f aca="false">RESULTADOS!U59</f>
        <v>3.3.3</v>
      </c>
      <c r="BC2" s="0" t="str">
        <f aca="false">RESULTADOS!V59</f>
        <v>3.3.4</v>
      </c>
      <c r="BD2" s="0" t="str">
        <f aca="false">RESULTADOS!W59</f>
        <v>4.1.3</v>
      </c>
      <c r="BE2" s="0" t="n">
        <f aca="false">RESULTADOS!X59</f>
        <v>0</v>
      </c>
    </row>
    <row r="3" customFormat="false" ht="13" hidden="false" customHeight="false" outlineLevel="0" collapsed="false">
      <c r="A3" s="124" t="str">
        <f aca="false">RESULTADOS!B19</f>
        <v>Servicio Canario de Salud</v>
      </c>
      <c r="B3" s="124" t="str">
        <f aca="false">RESULTADOS!C19</f>
        <v>https://www3.gobiernodecanarias.org/sanidad/scs/</v>
      </c>
      <c r="C3" s="124" t="str">
        <f aca="false">RESULTADOS!D19</f>
        <v>Pasa</v>
      </c>
      <c r="D3" s="124" t="str">
        <f aca="false">RESULTADOS!E19</f>
        <v>N/A</v>
      </c>
      <c r="E3" s="124" t="str">
        <f aca="false">RESULTADOS!F19</f>
        <v>N/A</v>
      </c>
      <c r="F3" s="124" t="str">
        <f aca="false">RESULTADOS!G19</f>
        <v>N/A</v>
      </c>
      <c r="G3" s="124" t="str">
        <f aca="false">RESULTADOS!H19</f>
        <v>Pasa</v>
      </c>
      <c r="H3" s="124" t="str">
        <f aca="false">RESULTADOS!I19</f>
        <v>Pasa</v>
      </c>
      <c r="I3" s="124" t="str">
        <f aca="false">RESULTADOS!J19</f>
        <v>Pasa</v>
      </c>
      <c r="J3" s="124" t="str">
        <f aca="false">RESULTADOS!K19</f>
        <v>Pasa</v>
      </c>
      <c r="K3" s="124" t="str">
        <f aca="false">RESULTADOS!L19</f>
        <v>Pasa</v>
      </c>
      <c r="L3" s="124" t="str">
        <f aca="false">RESULTADOS!M19</f>
        <v>Pasa</v>
      </c>
      <c r="M3" s="124" t="str">
        <f aca="false">RESULTADOS!N19</f>
        <v>Pasa</v>
      </c>
      <c r="N3" s="124" t="str">
        <f aca="false">RESULTADOS!O19</f>
        <v>Pasa</v>
      </c>
      <c r="O3" s="124" t="str">
        <f aca="false">RESULTADOS!P19</f>
        <v>N/A</v>
      </c>
      <c r="P3" s="124" t="str">
        <f aca="false">RESULTADOS!Q19</f>
        <v>N/A</v>
      </c>
      <c r="Q3" s="124" t="str">
        <f aca="false">RESULTADOS!R19</f>
        <v>Pasa</v>
      </c>
      <c r="R3" s="124" t="str">
        <f aca="false">RESULTADOS!S19</f>
        <v>Pasa</v>
      </c>
      <c r="S3" s="124" t="str">
        <f aca="false">RESULTADOS!T19</f>
        <v>Pasa</v>
      </c>
      <c r="T3" s="124" t="str">
        <f aca="false">RESULTADOS!U19</f>
        <v>Pasa</v>
      </c>
      <c r="U3" s="124" t="str">
        <f aca="false">RESULTADOS!V19</f>
        <v>Pasa</v>
      </c>
      <c r="V3" s="124" t="str">
        <f aca="false">RESULTADOS!W19</f>
        <v>N/A</v>
      </c>
      <c r="W3" s="124" t="str">
        <f aca="false">RESULTADOS!X19</f>
        <v>Pasa</v>
      </c>
      <c r="X3" s="124" t="str">
        <f aca="false">RESULTADOS!Y19</f>
        <v>Falla</v>
      </c>
      <c r="Y3" s="124" t="str">
        <f aca="false">RESULTADOS!Z19</f>
        <v>Pasa</v>
      </c>
      <c r="Z3" s="124" t="str">
        <f aca="false">RESULTADOS!AA19</f>
        <v>Pasa</v>
      </c>
      <c r="AA3" s="124" t="str">
        <f aca="false">RESULTADOS!AB19</f>
        <v>Pasa</v>
      </c>
      <c r="AB3" s="124" t="str">
        <f aca="false">RESULTADOS!AC19</f>
        <v>Falla</v>
      </c>
      <c r="AC3" s="124" t="str">
        <f aca="false">RESULTADOS!AD19</f>
        <v>Pasa</v>
      </c>
      <c r="AD3" s="124" t="str">
        <f aca="false">RESULTADOS!AE19</f>
        <v>Falla</v>
      </c>
      <c r="AE3" s="124" t="str">
        <f aca="false">RESULTADOS!AF19</f>
        <v>Falla</v>
      </c>
      <c r="AF3" s="124" t="str">
        <f aca="false">RESULTADOS!AG19</f>
        <v>N/A</v>
      </c>
      <c r="AG3" s="124" t="n">
        <f aca="false">RESULTADOS!AH19</f>
        <v>0</v>
      </c>
      <c r="AH3" s="124"/>
      <c r="AI3" s="0" t="str">
        <f aca="false">RESULTADOS!B60</f>
        <v>Servicio Canario de Salud</v>
      </c>
      <c r="AJ3" s="0" t="str">
        <f aca="false">RESULTADOS!C60</f>
        <v>https://www3.gobiernodecanarias.org/sanidad/scs/</v>
      </c>
      <c r="AK3" s="0" t="str">
        <f aca="false">RESULTADOS!D60</f>
        <v>N/A</v>
      </c>
      <c r="AL3" s="0" t="str">
        <f aca="false">RESULTADOS!E60</f>
        <v>N/A</v>
      </c>
      <c r="AM3" s="0" t="str">
        <f aca="false">RESULTADOS!F60</f>
        <v>Pasa</v>
      </c>
      <c r="AN3" s="0" t="str">
        <f aca="false">RESULTADOS!G60</f>
        <v>N/A</v>
      </c>
      <c r="AO3" s="0" t="str">
        <f aca="false">RESULTADOS!H60</f>
        <v>Pasa</v>
      </c>
      <c r="AP3" s="0" t="str">
        <f aca="false">RESULTADOS!I60</f>
        <v>Pasa</v>
      </c>
      <c r="AQ3" s="0" t="str">
        <f aca="false">RESULTADOS!J60</f>
        <v>Pasa</v>
      </c>
      <c r="AR3" s="0" t="str">
        <f aca="false">RESULTADOS!K60</f>
        <v>Pasa</v>
      </c>
      <c r="AS3" s="0" t="str">
        <f aca="false">RESULTADOS!L60</f>
        <v>Pasa</v>
      </c>
      <c r="AT3" s="0" t="str">
        <f aca="false">RESULTADOS!M60</f>
        <v>Pasa</v>
      </c>
      <c r="AU3" s="0" t="str">
        <f aca="false">RESULTADOS!N60</f>
        <v>Pasa</v>
      </c>
      <c r="AV3" s="0" t="str">
        <f aca="false">RESULTADOS!O60</f>
        <v>Pasa</v>
      </c>
      <c r="AW3" s="0" t="str">
        <f aca="false">RESULTADOS!P60</f>
        <v>Falla</v>
      </c>
      <c r="AX3" s="0" t="str">
        <f aca="false">RESULTADOS!Q60</f>
        <v>Pasa</v>
      </c>
      <c r="AY3" s="0" t="str">
        <f aca="false">RESULTADOS!R60</f>
        <v>Pasa</v>
      </c>
      <c r="AZ3" s="0" t="str">
        <f aca="false">RESULTADOS!S60</f>
        <v>Pasa</v>
      </c>
      <c r="BA3" s="0" t="str">
        <f aca="false">RESULTADOS!T60</f>
        <v>Pasa</v>
      </c>
      <c r="BB3" s="0" t="str">
        <f aca="false">RESULTADOS!U60</f>
        <v>N/A</v>
      </c>
      <c r="BC3" s="0" t="str">
        <f aca="false">RESULTADOS!V60</f>
        <v>Pasa</v>
      </c>
      <c r="BD3" s="0" t="str">
        <f aca="false">RESULTADOS!W60</f>
        <v>Pasa</v>
      </c>
      <c r="BE3" s="0" t="n">
        <f aca="false">RESULTADOS!X60</f>
        <v>0</v>
      </c>
    </row>
    <row r="4" customFormat="false" ht="13" hidden="false" customHeight="false" outlineLevel="0" collapsed="false">
      <c r="A4" s="124" t="str">
        <f aca="false">RESULTADOS!B20</f>
        <v>Profesionales</v>
      </c>
      <c r="B4" s="124" t="str">
        <f aca="false">RESULTADOS!C20</f>
        <v>https://www3.gobiernodecanarias.org/sanidad/scs/tematica.jsp?idCarpeta=381a58ec-a15a-11e9-a502-d7333c007c29</v>
      </c>
      <c r="C4" s="124" t="str">
        <f aca="false">RESULTADOS!D20</f>
        <v>Pasa</v>
      </c>
      <c r="D4" s="124" t="str">
        <f aca="false">RESULTADOS!E20</f>
        <v>N/A</v>
      </c>
      <c r="E4" s="124" t="str">
        <f aca="false">RESULTADOS!F20</f>
        <v>N/A</v>
      </c>
      <c r="F4" s="124" t="str">
        <f aca="false">RESULTADOS!G20</f>
        <v>N/A</v>
      </c>
      <c r="G4" s="124" t="str">
        <f aca="false">RESULTADOS!H20</f>
        <v>Pasa</v>
      </c>
      <c r="H4" s="124" t="str">
        <f aca="false">RESULTADOS!I20</f>
        <v>Pasa</v>
      </c>
      <c r="I4" s="124" t="str">
        <f aca="false">RESULTADOS!J20</f>
        <v>Pasa</v>
      </c>
      <c r="J4" s="124" t="str">
        <f aca="false">RESULTADOS!K20</f>
        <v>Pasa</v>
      </c>
      <c r="K4" s="124" t="str">
        <f aca="false">RESULTADOS!L20</f>
        <v>Pasa</v>
      </c>
      <c r="L4" s="124" t="str">
        <f aca="false">RESULTADOS!M20</f>
        <v>Pasa</v>
      </c>
      <c r="M4" s="124" t="str">
        <f aca="false">RESULTADOS!N20</f>
        <v>Pasa</v>
      </c>
      <c r="N4" s="124" t="str">
        <f aca="false">RESULTADOS!O20</f>
        <v>Pasa</v>
      </c>
      <c r="O4" s="124" t="str">
        <f aca="false">RESULTADOS!P20</f>
        <v>N/A</v>
      </c>
      <c r="P4" s="124" t="str">
        <f aca="false">RESULTADOS!Q20</f>
        <v>N/A</v>
      </c>
      <c r="Q4" s="124" t="str">
        <f aca="false">RESULTADOS!R20</f>
        <v>Pasa</v>
      </c>
      <c r="R4" s="124" t="str">
        <f aca="false">RESULTADOS!S20</f>
        <v>Pasa</v>
      </c>
      <c r="S4" s="124" t="str">
        <f aca="false">RESULTADOS!T20</f>
        <v>Pasa</v>
      </c>
      <c r="T4" s="124" t="str">
        <f aca="false">RESULTADOS!U20</f>
        <v>Pasa</v>
      </c>
      <c r="U4" s="124" t="str">
        <f aca="false">RESULTADOS!V20</f>
        <v>Pasa</v>
      </c>
      <c r="V4" s="124" t="str">
        <f aca="false">RESULTADOS!W20</f>
        <v>N/A</v>
      </c>
      <c r="W4" s="124" t="str">
        <f aca="false">RESULTADOS!X20</f>
        <v>Pasa</v>
      </c>
      <c r="X4" s="124" t="str">
        <f aca="false">RESULTADOS!Y20</f>
        <v>N/A</v>
      </c>
      <c r="Y4" s="124" t="str">
        <f aca="false">RESULTADOS!Z20</f>
        <v>Pasa</v>
      </c>
      <c r="Z4" s="124" t="str">
        <f aca="false">RESULTADOS!AA20</f>
        <v>Pasa</v>
      </c>
      <c r="AA4" s="124" t="str">
        <f aca="false">RESULTADOS!AB20</f>
        <v>Pasa</v>
      </c>
      <c r="AB4" s="124" t="str">
        <f aca="false">RESULTADOS!AC20</f>
        <v>Pasa</v>
      </c>
      <c r="AC4" s="124" t="str">
        <f aca="false">RESULTADOS!AD20</f>
        <v>N/A</v>
      </c>
      <c r="AD4" s="124" t="str">
        <f aca="false">RESULTADOS!AE20</f>
        <v>N/A</v>
      </c>
      <c r="AE4" s="124" t="str">
        <f aca="false">RESULTADOS!AF20</f>
        <v>Pasa</v>
      </c>
      <c r="AF4" s="124" t="str">
        <f aca="false">RESULTADOS!AG20</f>
        <v>N/A</v>
      </c>
      <c r="AG4" s="124" t="n">
        <f aca="false">RESULTADOS!AH20</f>
        <v>0</v>
      </c>
      <c r="AH4" s="124"/>
      <c r="AI4" s="0" t="str">
        <f aca="false">RESULTADOS!B61</f>
        <v>Profesionales</v>
      </c>
      <c r="AJ4" s="0" t="str">
        <f aca="false">RESULTADOS!C61</f>
        <v>https://www3.gobiernodecanarias.org/sanidad/scs/tematica.jsp?idCarpeta=381a58ec-a15a-11e9-a502-d7333c007c29</v>
      </c>
      <c r="AK4" s="0" t="str">
        <f aca="false">RESULTADOS!D61</f>
        <v>N/A</v>
      </c>
      <c r="AL4" s="0" t="str">
        <f aca="false">RESULTADOS!E61</f>
        <v>N/A</v>
      </c>
      <c r="AM4" s="0" t="str">
        <f aca="false">RESULTADOS!F61</f>
        <v>Pasa</v>
      </c>
      <c r="AN4" s="0" t="str">
        <f aca="false">RESULTADOS!G61</f>
        <v>N/A</v>
      </c>
      <c r="AO4" s="0" t="str">
        <f aca="false">RESULTADOS!H61</f>
        <v>Pasa</v>
      </c>
      <c r="AP4" s="0" t="str">
        <f aca="false">RESULTADOS!I61</f>
        <v>Pasa</v>
      </c>
      <c r="AQ4" s="0" t="str">
        <f aca="false">RESULTADOS!J61</f>
        <v>Pasa</v>
      </c>
      <c r="AR4" s="0" t="str">
        <f aca="false">RESULTADOS!K61</f>
        <v>Pasa</v>
      </c>
      <c r="AS4" s="0" t="str">
        <f aca="false">RESULTADOS!L61</f>
        <v>Pasa</v>
      </c>
      <c r="AT4" s="0" t="str">
        <f aca="false">RESULTADOS!M61</f>
        <v>Pasa</v>
      </c>
      <c r="AU4" s="0" t="str">
        <f aca="false">RESULTADOS!N61</f>
        <v>Pasa</v>
      </c>
      <c r="AV4" s="0" t="str">
        <f aca="false">RESULTADOS!O61</f>
        <v>Pasa</v>
      </c>
      <c r="AW4" s="0" t="str">
        <f aca="false">RESULTADOS!P61</f>
        <v>Pasa</v>
      </c>
      <c r="AX4" s="0" t="str">
        <f aca="false">RESULTADOS!Q61</f>
        <v>Pasa</v>
      </c>
      <c r="AY4" s="0" t="str">
        <f aca="false">RESULTADOS!R61</f>
        <v>Pasa</v>
      </c>
      <c r="AZ4" s="0" t="str">
        <f aca="false">RESULTADOS!S61</f>
        <v>Pasa</v>
      </c>
      <c r="BA4" s="0" t="str">
        <f aca="false">RESULTADOS!T61</f>
        <v>Pasa</v>
      </c>
      <c r="BB4" s="0" t="str">
        <f aca="false">RESULTADOS!U61</f>
        <v>N/A</v>
      </c>
      <c r="BC4" s="0" t="str">
        <f aca="false">RESULTADOS!V61</f>
        <v>N/A</v>
      </c>
      <c r="BD4" s="0" t="str">
        <f aca="false">RESULTADOS!W61</f>
        <v>Pasa</v>
      </c>
      <c r="BE4" s="0" t="n">
        <f aca="false">RESULTADOS!X61</f>
        <v>0</v>
      </c>
    </row>
    <row r="5" customFormat="false" ht="13" hidden="false" customHeight="false" outlineLevel="0" collapsed="false">
      <c r="A5" s="124" t="str">
        <f aca="false">RESULTADOS!B21</f>
        <v>Vacunación frente Covid-19</v>
      </c>
      <c r="B5" s="124" t="str">
        <f aca="false">RESULTADOS!C21</f>
        <v>https://www3.gobiernodecanarias.org/sanidad/scs/contenidoGenerico.jsp?idDocument=c6332147-5728-11eb-8a2c-c902a217e6a5&amp;idCarpeta=e01092c2-7d66-11ea-871d-cb574c2473a4</v>
      </c>
      <c r="C5" s="124" t="str">
        <f aca="false">RESULTADOS!D21</f>
        <v>Pasa</v>
      </c>
      <c r="D5" s="124" t="str">
        <f aca="false">RESULTADOS!E21</f>
        <v>N/A</v>
      </c>
      <c r="E5" s="124" t="str">
        <f aca="false">RESULTADOS!F21</f>
        <v>N/A</v>
      </c>
      <c r="F5" s="124" t="str">
        <f aca="false">RESULTADOS!G21</f>
        <v>N/A</v>
      </c>
      <c r="G5" s="124" t="str">
        <f aca="false">RESULTADOS!H21</f>
        <v>Falla</v>
      </c>
      <c r="H5" s="124" t="str">
        <f aca="false">RESULTADOS!I21</f>
        <v>Pasa</v>
      </c>
      <c r="I5" s="124" t="str">
        <f aca="false">RESULTADOS!J21</f>
        <v>Pasa</v>
      </c>
      <c r="J5" s="124" t="str">
        <f aca="false">RESULTADOS!K21</f>
        <v>Pasa</v>
      </c>
      <c r="K5" s="124" t="str">
        <f aca="false">RESULTADOS!L21</f>
        <v>Pasa</v>
      </c>
      <c r="L5" s="124" t="str">
        <f aca="false">RESULTADOS!M21</f>
        <v>Pasa</v>
      </c>
      <c r="M5" s="124" t="str">
        <f aca="false">RESULTADOS!N21</f>
        <v>Pasa</v>
      </c>
      <c r="N5" s="124" t="str">
        <f aca="false">RESULTADOS!O21</f>
        <v>Pasa</v>
      </c>
      <c r="O5" s="124" t="str">
        <f aca="false">RESULTADOS!P21</f>
        <v>N/A</v>
      </c>
      <c r="P5" s="124" t="str">
        <f aca="false">RESULTADOS!Q21</f>
        <v>N/A</v>
      </c>
      <c r="Q5" s="124" t="str">
        <f aca="false">RESULTADOS!R21</f>
        <v>Pasa</v>
      </c>
      <c r="R5" s="124" t="str">
        <f aca="false">RESULTADOS!S21</f>
        <v>Pasa</v>
      </c>
      <c r="S5" s="124" t="str">
        <f aca="false">RESULTADOS!T21</f>
        <v>Pasa</v>
      </c>
      <c r="T5" s="124" t="str">
        <f aca="false">RESULTADOS!U21</f>
        <v>Pasa</v>
      </c>
      <c r="U5" s="124" t="str">
        <f aca="false">RESULTADOS!V21</f>
        <v>Pasa</v>
      </c>
      <c r="V5" s="124" t="str">
        <f aca="false">RESULTADOS!W21</f>
        <v>N/A</v>
      </c>
      <c r="W5" s="124" t="str">
        <f aca="false">RESULTADOS!X21</f>
        <v>Pasa</v>
      </c>
      <c r="X5" s="124" t="str">
        <f aca="false">RESULTADOS!Y21</f>
        <v>N/A</v>
      </c>
      <c r="Y5" s="124" t="str">
        <f aca="false">RESULTADOS!Z21</f>
        <v>Pasa</v>
      </c>
      <c r="Z5" s="124" t="str">
        <f aca="false">RESULTADOS!AA21</f>
        <v>Pasa</v>
      </c>
      <c r="AA5" s="124" t="str">
        <f aca="false">RESULTADOS!AB21</f>
        <v>Pasa</v>
      </c>
      <c r="AB5" s="124" t="str">
        <f aca="false">RESULTADOS!AC21</f>
        <v>Pasa</v>
      </c>
      <c r="AC5" s="124" t="str">
        <f aca="false">RESULTADOS!AD21</f>
        <v>N/A</v>
      </c>
      <c r="AD5" s="124" t="str">
        <f aca="false">RESULTADOS!AE21</f>
        <v>N/A</v>
      </c>
      <c r="AE5" s="124" t="str">
        <f aca="false">RESULTADOS!AF21</f>
        <v>Pasa</v>
      </c>
      <c r="AF5" s="124" t="str">
        <f aca="false">RESULTADOS!AG21</f>
        <v>N/A</v>
      </c>
      <c r="AG5" s="124" t="n">
        <f aca="false">RESULTADOS!AH21</f>
        <v>0</v>
      </c>
      <c r="AH5" s="124"/>
      <c r="AI5" s="0" t="str">
        <f aca="false">RESULTADOS!B62</f>
        <v>Vacunación frente Covid-19</v>
      </c>
      <c r="AJ5" s="0" t="str">
        <f aca="false">RESULTADOS!C62</f>
        <v>https://www3.gobiernodecanarias.org/sanidad/scs/contenidoGenerico.jsp?idDocument=c6332147-5728-11eb-8a2c-c902a217e6a5&amp;idCarpeta=e01092c2-7d66-11ea-871d-cb574c2473a4</v>
      </c>
      <c r="AK5" s="0" t="str">
        <f aca="false">RESULTADOS!D62</f>
        <v>N/A</v>
      </c>
      <c r="AL5" s="0" t="str">
        <f aca="false">RESULTADOS!E62</f>
        <v>N/A</v>
      </c>
      <c r="AM5" s="0" t="str">
        <f aca="false">RESULTADOS!F62</f>
        <v>Pasa</v>
      </c>
      <c r="AN5" s="0" t="str">
        <f aca="false">RESULTADOS!G62</f>
        <v>N/A</v>
      </c>
      <c r="AO5" s="0" t="str">
        <f aca="false">RESULTADOS!H62</f>
        <v>Pasa</v>
      </c>
      <c r="AP5" s="0" t="str">
        <f aca="false">RESULTADOS!I62</f>
        <v>Pasa</v>
      </c>
      <c r="AQ5" s="0" t="str">
        <f aca="false">RESULTADOS!J62</f>
        <v>Pasa</v>
      </c>
      <c r="AR5" s="0" t="str">
        <f aca="false">RESULTADOS!K62</f>
        <v>Pasa</v>
      </c>
      <c r="AS5" s="0" t="str">
        <f aca="false">RESULTADOS!L62</f>
        <v>Pasa</v>
      </c>
      <c r="AT5" s="0" t="str">
        <f aca="false">RESULTADOS!M62</f>
        <v>Pasa</v>
      </c>
      <c r="AU5" s="0" t="str">
        <f aca="false">RESULTADOS!N62</f>
        <v>Pasa</v>
      </c>
      <c r="AV5" s="0" t="str">
        <f aca="false">RESULTADOS!O62</f>
        <v>Pasa</v>
      </c>
      <c r="AW5" s="0" t="str">
        <f aca="false">RESULTADOS!P62</f>
        <v>Pasa</v>
      </c>
      <c r="AX5" s="0" t="str">
        <f aca="false">RESULTADOS!Q62</f>
        <v>Pasa</v>
      </c>
      <c r="AY5" s="0" t="str">
        <f aca="false">RESULTADOS!R62</f>
        <v>Pasa</v>
      </c>
      <c r="AZ5" s="0" t="str">
        <f aca="false">RESULTADOS!S62</f>
        <v>Pasa</v>
      </c>
      <c r="BA5" s="0" t="str">
        <f aca="false">RESULTADOS!T62</f>
        <v>Pasa</v>
      </c>
      <c r="BB5" s="0" t="str">
        <f aca="false">RESULTADOS!U62</f>
        <v>N/A</v>
      </c>
      <c r="BC5" s="0" t="str">
        <f aca="false">RESULTADOS!V62</f>
        <v>N/A</v>
      </c>
      <c r="BD5" s="0" t="str">
        <f aca="false">RESULTADOS!W62</f>
        <v>Pasa</v>
      </c>
      <c r="BE5" s="0" t="n">
        <f aca="false">RESULTADOS!X62</f>
        <v>0</v>
      </c>
    </row>
    <row r="6" customFormat="false" ht="13" hidden="false" customHeight="false" outlineLevel="0" collapsed="false">
      <c r="A6" s="124" t="str">
        <f aca="false">RESULTADOS!B22</f>
        <v>SCS-Registro de centros</v>
      </c>
      <c r="B6" s="124" t="str">
        <f aca="false">RESULTADOS!C22</f>
        <v>https://www3.gobiernodecanarias.org/sanidad/scs/RegistroCentros/DoLoad</v>
      </c>
      <c r="C6" s="124" t="str">
        <f aca="false">RESULTADOS!D22</f>
        <v>Falla</v>
      </c>
      <c r="D6" s="124" t="str">
        <f aca="false">RESULTADOS!E22</f>
        <v>N/A</v>
      </c>
      <c r="E6" s="124" t="str">
        <f aca="false">RESULTADOS!F22</f>
        <v>N/A</v>
      </c>
      <c r="F6" s="124" t="str">
        <f aca="false">RESULTADOS!G22</f>
        <v>N/A</v>
      </c>
      <c r="G6" s="124" t="str">
        <f aca="false">RESULTADOS!H22</f>
        <v>Falla</v>
      </c>
      <c r="H6" s="124" t="str">
        <f aca="false">RESULTADOS!I22</f>
        <v>Pasa</v>
      </c>
      <c r="I6" s="124" t="str">
        <f aca="false">RESULTADOS!J22</f>
        <v>Pasa</v>
      </c>
      <c r="J6" s="124" t="str">
        <f aca="false">RESULTADOS!K22</f>
        <v>Pasa</v>
      </c>
      <c r="K6" s="124" t="str">
        <f aca="false">RESULTADOS!L22</f>
        <v>N/A</v>
      </c>
      <c r="L6" s="124" t="str">
        <f aca="false">RESULTADOS!M22</f>
        <v>Pasa</v>
      </c>
      <c r="M6" s="124" t="str">
        <f aca="false">RESULTADOS!N22</f>
        <v>Pasa</v>
      </c>
      <c r="N6" s="124" t="str">
        <f aca="false">RESULTADOS!O22</f>
        <v>N/A</v>
      </c>
      <c r="O6" s="124" t="str">
        <f aca="false">RESULTADOS!P22</f>
        <v>N/A</v>
      </c>
      <c r="P6" s="124" t="str">
        <f aca="false">RESULTADOS!Q22</f>
        <v>N/A</v>
      </c>
      <c r="Q6" s="124" t="str">
        <f aca="false">RESULTADOS!R22</f>
        <v>Pasa</v>
      </c>
      <c r="R6" s="124" t="str">
        <f aca="false">RESULTADOS!S22</f>
        <v>Pasa</v>
      </c>
      <c r="S6" s="124" t="str">
        <f aca="false">RESULTADOS!T22</f>
        <v>Pasa</v>
      </c>
      <c r="T6" s="124" t="str">
        <f aca="false">RESULTADOS!U22</f>
        <v>Pasa</v>
      </c>
      <c r="U6" s="124" t="str">
        <f aca="false">RESULTADOS!V22</f>
        <v>N/A</v>
      </c>
      <c r="V6" s="124" t="str">
        <f aca="false">RESULTADOS!W22</f>
        <v>N/A</v>
      </c>
      <c r="W6" s="124" t="str">
        <f aca="false">RESULTADOS!X22</f>
        <v>Pasa</v>
      </c>
      <c r="X6" s="124" t="str">
        <f aca="false">RESULTADOS!Y22</f>
        <v>Pasa</v>
      </c>
      <c r="Y6" s="124" t="str">
        <f aca="false">RESULTADOS!Z22</f>
        <v>Pasa</v>
      </c>
      <c r="Z6" s="124" t="str">
        <f aca="false">RESULTADOS!AA22</f>
        <v>Falla</v>
      </c>
      <c r="AA6" s="124" t="str">
        <f aca="false">RESULTADOS!AB22</f>
        <v>Pasa</v>
      </c>
      <c r="AB6" s="124" t="str">
        <f aca="false">RESULTADOS!AC22</f>
        <v>Pasa</v>
      </c>
      <c r="AC6" s="124" t="str">
        <f aca="false">RESULTADOS!AD22</f>
        <v>Pasa</v>
      </c>
      <c r="AD6" s="124" t="str">
        <f aca="false">RESULTADOS!AE22</f>
        <v>Pasa</v>
      </c>
      <c r="AE6" s="124" t="str">
        <f aca="false">RESULTADOS!AF22</f>
        <v>Pasa</v>
      </c>
      <c r="AF6" s="124" t="str">
        <f aca="false">RESULTADOS!AG22</f>
        <v>Falla</v>
      </c>
      <c r="AG6" s="124" t="n">
        <f aca="false">RESULTADOS!AH22</f>
        <v>0</v>
      </c>
      <c r="AH6" s="124"/>
      <c r="AI6" s="0" t="str">
        <f aca="false">RESULTADOS!B63</f>
        <v>SCS-Registro de centros</v>
      </c>
      <c r="AJ6" s="0" t="str">
        <f aca="false">RESULTADOS!C63</f>
        <v>https://www3.gobiernodecanarias.org/sanidad/scs/RegistroCentros/DoLoad</v>
      </c>
      <c r="AK6" s="0" t="str">
        <f aca="false">RESULTADOS!D63</f>
        <v>N/A</v>
      </c>
      <c r="AL6" s="0" t="str">
        <f aca="false">RESULTADOS!E63</f>
        <v>N/A</v>
      </c>
      <c r="AM6" s="0" t="str">
        <f aca="false">RESULTADOS!F63</f>
        <v>Pasa</v>
      </c>
      <c r="AN6" s="0" t="str">
        <f aca="false">RESULTADOS!G63</f>
        <v>Pasa</v>
      </c>
      <c r="AO6" s="0" t="str">
        <f aca="false">RESULTADOS!H63</f>
        <v>Pasa</v>
      </c>
      <c r="AP6" s="0" t="str">
        <f aca="false">RESULTADOS!I63</f>
        <v>Pasa</v>
      </c>
      <c r="AQ6" s="0" t="str">
        <f aca="false">RESULTADOS!J63</f>
        <v>Pasa</v>
      </c>
      <c r="AR6" s="0" t="str">
        <f aca="false">RESULTADOS!K63</f>
        <v>Pasa</v>
      </c>
      <c r="AS6" s="0" t="str">
        <f aca="false">RESULTADOS!L63</f>
        <v>Pasa</v>
      </c>
      <c r="AT6" s="0" t="str">
        <f aca="false">RESULTADOS!M63</f>
        <v>Pasa</v>
      </c>
      <c r="AU6" s="0" t="str">
        <f aca="false">RESULTADOS!N63</f>
        <v>Pasa</v>
      </c>
      <c r="AV6" s="0" t="str">
        <f aca="false">RESULTADOS!O63</f>
        <v>Pasa</v>
      </c>
      <c r="AW6" s="0" t="str">
        <f aca="false">RESULTADOS!P63</f>
        <v>Pasa</v>
      </c>
      <c r="AX6" s="0" t="str">
        <f aca="false">RESULTADOS!Q63</f>
        <v>Pasa</v>
      </c>
      <c r="AY6" s="0" t="str">
        <f aca="false">RESULTADOS!R63</f>
        <v>Falla</v>
      </c>
      <c r="AZ6" s="0" t="str">
        <f aca="false">RESULTADOS!S63</f>
        <v>Pasa</v>
      </c>
      <c r="BA6" s="0" t="str">
        <f aca="false">RESULTADOS!T63</f>
        <v>Pasa</v>
      </c>
      <c r="BB6" s="0" t="str">
        <f aca="false">RESULTADOS!U63</f>
        <v>N/A</v>
      </c>
      <c r="BC6" s="0" t="str">
        <f aca="false">RESULTADOS!V63</f>
        <v>N/A</v>
      </c>
      <c r="BD6" s="0" t="str">
        <f aca="false">RESULTADOS!W63</f>
        <v>N/A</v>
      </c>
      <c r="BE6" s="0" t="n">
        <f aca="false">RESULTADOS!X63</f>
        <v>0</v>
      </c>
    </row>
    <row r="7" customFormat="false" ht="13" hidden="false" customHeight="false" outlineLevel="0" collapsed="false">
      <c r="A7" s="124" t="str">
        <f aca="false">RESULTADOS!B23</f>
        <v>MiAutoTestCovid</v>
      </c>
      <c r="B7" s="124" t="str">
        <f aca="false">RESULTADOS!C23</f>
        <v>https://www3.gobiernodecanarias.org/sanidad/scs/Miautotestcovid/</v>
      </c>
      <c r="C7" s="124" t="str">
        <f aca="false">RESULTADOS!D23</f>
        <v>Falla</v>
      </c>
      <c r="D7" s="124" t="str">
        <f aca="false">RESULTADOS!E23</f>
        <v>N/A</v>
      </c>
      <c r="E7" s="124" t="str">
        <f aca="false">RESULTADOS!F23</f>
        <v>N/A</v>
      </c>
      <c r="F7" s="124" t="str">
        <f aca="false">RESULTADOS!G23</f>
        <v>N/A</v>
      </c>
      <c r="G7" s="124" t="str">
        <f aca="false">RESULTADOS!H23</f>
        <v>Pasa</v>
      </c>
      <c r="H7" s="124" t="str">
        <f aca="false">RESULTADOS!I23</f>
        <v>Pasa</v>
      </c>
      <c r="I7" s="124" t="str">
        <f aca="false">RESULTADOS!J23</f>
        <v>Pasa</v>
      </c>
      <c r="J7" s="124" t="str">
        <f aca="false">RESULTADOS!K23</f>
        <v>Pasa</v>
      </c>
      <c r="K7" s="124" t="str">
        <f aca="false">RESULTADOS!L23</f>
        <v>N/A</v>
      </c>
      <c r="L7" s="124" t="str">
        <f aca="false">RESULTADOS!M23</f>
        <v>Pasa</v>
      </c>
      <c r="M7" s="124" t="str">
        <f aca="false">RESULTADOS!N23</f>
        <v>Pasa</v>
      </c>
      <c r="N7" s="124" t="str">
        <f aca="false">RESULTADOS!O23</f>
        <v>N/A</v>
      </c>
      <c r="O7" s="124" t="str">
        <f aca="false">RESULTADOS!P23</f>
        <v>N/A</v>
      </c>
      <c r="P7" s="124" t="str">
        <f aca="false">RESULTADOS!Q23</f>
        <v>N/A</v>
      </c>
      <c r="Q7" s="124" t="str">
        <f aca="false">RESULTADOS!R23</f>
        <v>Pasa</v>
      </c>
      <c r="R7" s="124" t="str">
        <f aca="false">RESULTADOS!S23</f>
        <v>Pasa</v>
      </c>
      <c r="S7" s="124" t="str">
        <f aca="false">RESULTADOS!T23</f>
        <v>Pasa</v>
      </c>
      <c r="T7" s="124" t="str">
        <f aca="false">RESULTADOS!U23</f>
        <v>Pasa</v>
      </c>
      <c r="U7" s="124" t="str">
        <f aca="false">RESULTADOS!V23</f>
        <v>Pasa</v>
      </c>
      <c r="V7" s="124" t="str">
        <f aca="false">RESULTADOS!W23</f>
        <v>N/A</v>
      </c>
      <c r="W7" s="124" t="str">
        <f aca="false">RESULTADOS!X23</f>
        <v>Pasa</v>
      </c>
      <c r="X7" s="124" t="str">
        <f aca="false">RESULTADOS!Y23</f>
        <v>N/A</v>
      </c>
      <c r="Y7" s="124" t="str">
        <f aca="false">RESULTADOS!Z23</f>
        <v>Pasa</v>
      </c>
      <c r="Z7" s="124" t="str">
        <f aca="false">RESULTADOS!AA23</f>
        <v>Pasa</v>
      </c>
      <c r="AA7" s="124" t="str">
        <f aca="false">RESULTADOS!AB23</f>
        <v>Pasa</v>
      </c>
      <c r="AB7" s="124" t="str">
        <f aca="false">RESULTADOS!AC23</f>
        <v>Pasa</v>
      </c>
      <c r="AC7" s="124" t="str">
        <f aca="false">RESULTADOS!AD23</f>
        <v>N/A</v>
      </c>
      <c r="AD7" s="124" t="str">
        <f aca="false">RESULTADOS!AE23</f>
        <v>N/A</v>
      </c>
      <c r="AE7" s="124" t="str">
        <f aca="false">RESULTADOS!AF23</f>
        <v>Pasa</v>
      </c>
      <c r="AF7" s="124" t="str">
        <f aca="false">RESULTADOS!AG23</f>
        <v>N/A</v>
      </c>
      <c r="AG7" s="124" t="n">
        <f aca="false">RESULTADOS!AH23</f>
        <v>0</v>
      </c>
      <c r="AH7" s="124"/>
      <c r="AI7" s="0" t="str">
        <f aca="false">RESULTADOS!B64</f>
        <v>MiAutoTestCovid</v>
      </c>
      <c r="AJ7" s="0" t="str">
        <f aca="false">RESULTADOS!C64</f>
        <v>https://www3.gobiernodecanarias.org/sanidad/scs/Miautotestcovid/</v>
      </c>
      <c r="AK7" s="0" t="str">
        <f aca="false">RESULTADOS!D64</f>
        <v>N/A</v>
      </c>
      <c r="AL7" s="0" t="str">
        <f aca="false">RESULTADOS!E64</f>
        <v>N/A</v>
      </c>
      <c r="AM7" s="0" t="str">
        <f aca="false">RESULTADOS!F64</f>
        <v>Pasa</v>
      </c>
      <c r="AN7" s="0" t="str">
        <f aca="false">RESULTADOS!G64</f>
        <v>N/A</v>
      </c>
      <c r="AO7" s="0" t="str">
        <f aca="false">RESULTADOS!H64</f>
        <v>Pasa</v>
      </c>
      <c r="AP7" s="0" t="str">
        <f aca="false">RESULTADOS!I64</f>
        <v>Pasa</v>
      </c>
      <c r="AQ7" s="0" t="str">
        <f aca="false">RESULTADOS!J64</f>
        <v>Pasa</v>
      </c>
      <c r="AR7" s="0" t="str">
        <f aca="false">RESULTADOS!K64</f>
        <v>Pasa</v>
      </c>
      <c r="AS7" s="0" t="str">
        <f aca="false">RESULTADOS!L64</f>
        <v>Pasa</v>
      </c>
      <c r="AT7" s="0" t="str">
        <f aca="false">RESULTADOS!M64</f>
        <v>Pasa</v>
      </c>
      <c r="AU7" s="0" t="str">
        <f aca="false">RESULTADOS!N64</f>
        <v>Pasa</v>
      </c>
      <c r="AV7" s="0" t="str">
        <f aca="false">RESULTADOS!O64</f>
        <v>Falla</v>
      </c>
      <c r="AW7" s="0" t="str">
        <f aca="false">RESULTADOS!P64</f>
        <v>Pasa</v>
      </c>
      <c r="AX7" s="0" t="str">
        <f aca="false">RESULTADOS!Q64</f>
        <v>Pasa</v>
      </c>
      <c r="AY7" s="0" t="str">
        <f aca="false">RESULTADOS!R64</f>
        <v>Pasa</v>
      </c>
      <c r="AZ7" s="0" t="str">
        <f aca="false">RESULTADOS!S64</f>
        <v>Pasa</v>
      </c>
      <c r="BA7" s="0" t="str">
        <f aca="false">RESULTADOS!T64</f>
        <v>Pasa</v>
      </c>
      <c r="BB7" s="0" t="str">
        <f aca="false">RESULTADOS!U64</f>
        <v>N/A</v>
      </c>
      <c r="BC7" s="0" t="str">
        <f aca="false">RESULTADOS!V64</f>
        <v>N/A</v>
      </c>
      <c r="BD7" s="0" t="str">
        <f aca="false">RESULTADOS!W64</f>
        <v>Pasa</v>
      </c>
      <c r="BE7" s="0" t="n">
        <f aca="false">RESULTADOS!X64</f>
        <v>0</v>
      </c>
    </row>
    <row r="8" customFormat="false" ht="13" hidden="false" customHeight="false" outlineLevel="0" collapsed="false">
      <c r="A8" s="124" t="str">
        <f aca="false">RESULTADOS!B24</f>
        <v>Informes epidemiológicos</v>
      </c>
      <c r="B8" s="124" t="str">
        <f aca="false">RESULTADOS!C24</f>
        <v>https://www3.gobiernodecanarias.org/sanidad/scs/contenidoGenerico.jsp?idDocument=83670f95-f738-11ea-8b38-0997195c2925&amp;idCarpeta=e01092c2-7d66-11ea-871d-cb574c2473a4</v>
      </c>
      <c r="C8" s="124" t="str">
        <f aca="false">RESULTADOS!D24</f>
        <v>Falla</v>
      </c>
      <c r="D8" s="124" t="str">
        <f aca="false">RESULTADOS!E24</f>
        <v>N/A</v>
      </c>
      <c r="E8" s="124" t="str">
        <f aca="false">RESULTADOS!F24</f>
        <v>N/A</v>
      </c>
      <c r="F8" s="124" t="str">
        <f aca="false">RESULTADOS!G24</f>
        <v>N/A</v>
      </c>
      <c r="G8" s="124" t="str">
        <f aca="false">RESULTADOS!H24</f>
        <v>Falla</v>
      </c>
      <c r="H8" s="124" t="str">
        <f aca="false">RESULTADOS!I24</f>
        <v>Pasa</v>
      </c>
      <c r="I8" s="124" t="str">
        <f aca="false">RESULTADOS!J24</f>
        <v>Pasa</v>
      </c>
      <c r="J8" s="124" t="str">
        <f aca="false">RESULTADOS!K24</f>
        <v>Pasa</v>
      </c>
      <c r="K8" s="124" t="str">
        <f aca="false">RESULTADOS!L24</f>
        <v>Pasa</v>
      </c>
      <c r="L8" s="124" t="str">
        <f aca="false">RESULTADOS!M24</f>
        <v>Pasa</v>
      </c>
      <c r="M8" s="124" t="str">
        <f aca="false">RESULTADOS!N24</f>
        <v>Pasa</v>
      </c>
      <c r="N8" s="124" t="str">
        <f aca="false">RESULTADOS!O24</f>
        <v>Pasa</v>
      </c>
      <c r="O8" s="124" t="str">
        <f aca="false">RESULTADOS!P24</f>
        <v>N/A</v>
      </c>
      <c r="P8" s="124" t="str">
        <f aca="false">RESULTADOS!Q24</f>
        <v>N/A</v>
      </c>
      <c r="Q8" s="124" t="str">
        <f aca="false">RESULTADOS!R24</f>
        <v>Pasa</v>
      </c>
      <c r="R8" s="124" t="str">
        <f aca="false">RESULTADOS!S24</f>
        <v>Pasa</v>
      </c>
      <c r="S8" s="124" t="str">
        <f aca="false">RESULTADOS!T24</f>
        <v>Pasa</v>
      </c>
      <c r="T8" s="124" t="str">
        <f aca="false">RESULTADOS!U24</f>
        <v>Pasa</v>
      </c>
      <c r="U8" s="124" t="str">
        <f aca="false">RESULTADOS!V24</f>
        <v>Pasa</v>
      </c>
      <c r="V8" s="124" t="str">
        <f aca="false">RESULTADOS!W24</f>
        <v>N/A</v>
      </c>
      <c r="W8" s="124" t="str">
        <f aca="false">RESULTADOS!X24</f>
        <v>Pasa</v>
      </c>
      <c r="X8" s="124" t="str">
        <f aca="false">RESULTADOS!Y24</f>
        <v>Falla</v>
      </c>
      <c r="Y8" s="124" t="str">
        <f aca="false">RESULTADOS!Z24</f>
        <v>Pasa</v>
      </c>
      <c r="Z8" s="124" t="str">
        <f aca="false">RESULTADOS!AA24</f>
        <v>Pasa</v>
      </c>
      <c r="AA8" s="124" t="str">
        <f aca="false">RESULTADOS!AB24</f>
        <v>Pasa</v>
      </c>
      <c r="AB8" s="124" t="str">
        <f aca="false">RESULTADOS!AC24</f>
        <v>Pasa</v>
      </c>
      <c r="AC8" s="124" t="str">
        <f aca="false">RESULTADOS!AD24</f>
        <v>N/A</v>
      </c>
      <c r="AD8" s="124" t="str">
        <f aca="false">RESULTADOS!AE24</f>
        <v>Falla</v>
      </c>
      <c r="AE8" s="124" t="str">
        <f aca="false">RESULTADOS!AF24</f>
        <v>Falla</v>
      </c>
      <c r="AF8" s="124" t="str">
        <f aca="false">RESULTADOS!AG24</f>
        <v>Falla</v>
      </c>
      <c r="AG8" s="124" t="n">
        <f aca="false">RESULTADOS!AH24</f>
        <v>0</v>
      </c>
      <c r="AH8" s="124"/>
      <c r="AI8" s="0" t="str">
        <f aca="false">RESULTADOS!B65</f>
        <v>Informes epidemiológicos</v>
      </c>
      <c r="AJ8" s="0" t="str">
        <f aca="false">RESULTADOS!C65</f>
        <v>https://www3.gobiernodecanarias.org/sanidad/scs/contenidoGenerico.jsp?idDocument=83670f95-f738-11ea-8b38-0997195c2925&amp;idCarpeta=e01092c2-7d66-11ea-871d-cb574c2473a4</v>
      </c>
      <c r="AK8" s="0" t="str">
        <f aca="false">RESULTADOS!D65</f>
        <v>N/A</v>
      </c>
      <c r="AL8" s="0" t="str">
        <f aca="false">RESULTADOS!E65</f>
        <v>N/A</v>
      </c>
      <c r="AM8" s="0" t="str">
        <f aca="false">RESULTADOS!F65</f>
        <v>Pasa</v>
      </c>
      <c r="AN8" s="0" t="str">
        <f aca="false">RESULTADOS!G65</f>
        <v>N/A</v>
      </c>
      <c r="AO8" s="0" t="str">
        <f aca="false">RESULTADOS!H65</f>
        <v>Pasa</v>
      </c>
      <c r="AP8" s="0" t="str">
        <f aca="false">RESULTADOS!I65</f>
        <v>Pasa</v>
      </c>
      <c r="AQ8" s="0" t="str">
        <f aca="false">RESULTADOS!J65</f>
        <v>Pasa</v>
      </c>
      <c r="AR8" s="0" t="str">
        <f aca="false">RESULTADOS!K65</f>
        <v>Pasa</v>
      </c>
      <c r="AS8" s="0" t="str">
        <f aca="false">RESULTADOS!L65</f>
        <v>Pasa</v>
      </c>
      <c r="AT8" s="0" t="str">
        <f aca="false">RESULTADOS!M65</f>
        <v>Pasa</v>
      </c>
      <c r="AU8" s="0" t="str">
        <f aca="false">RESULTADOS!N65</f>
        <v>Pasa</v>
      </c>
      <c r="AV8" s="0" t="str">
        <f aca="false">RESULTADOS!O65</f>
        <v>Pasa</v>
      </c>
      <c r="AW8" s="0" t="str">
        <f aca="false">RESULTADOS!P65</f>
        <v>Pasa</v>
      </c>
      <c r="AX8" s="0" t="str">
        <f aca="false">RESULTADOS!Q65</f>
        <v>Pasa</v>
      </c>
      <c r="AY8" s="0" t="str">
        <f aca="false">RESULTADOS!R65</f>
        <v>Pasa</v>
      </c>
      <c r="AZ8" s="0" t="str">
        <f aca="false">RESULTADOS!S65</f>
        <v>Pasa</v>
      </c>
      <c r="BA8" s="0" t="str">
        <f aca="false">RESULTADOS!T65</f>
        <v>Pasa</v>
      </c>
      <c r="BB8" s="0" t="str">
        <f aca="false">RESULTADOS!U65</f>
        <v>N/A</v>
      </c>
      <c r="BC8" s="0" t="str">
        <f aca="false">RESULTADOS!V65</f>
        <v>N/A</v>
      </c>
      <c r="BD8" s="0" t="str">
        <f aca="false">RESULTADOS!W65</f>
        <v>Pasa</v>
      </c>
      <c r="BE8" s="0" t="n">
        <f aca="false">RESULTADOS!X65</f>
        <v>0</v>
      </c>
    </row>
    <row r="9" customFormat="false" ht="13" hidden="false" customHeight="false" outlineLevel="0" collapsed="false">
      <c r="A9" s="124" t="str">
        <f aca="false">RESULTADOS!B25</f>
        <v>Mapa Sanitario</v>
      </c>
      <c r="B9" s="124" t="str">
        <f aca="false">RESULTADOS!C25</f>
        <v>https://www3.gobiernodecanarias.org/sanidad/scs/mapa.jsp?idDocument=f1272534-b1e0-11e0-8086-e35e241032d3&amp;idCarpeta=75cf3520-ab2b-11dd-970d-d73a0633ac17</v>
      </c>
      <c r="C9" s="124" t="str">
        <f aca="false">RESULTADOS!D25</f>
        <v>Pasa</v>
      </c>
      <c r="D9" s="124" t="str">
        <f aca="false">RESULTADOS!E25</f>
        <v>N/A</v>
      </c>
      <c r="E9" s="124" t="str">
        <f aca="false">RESULTADOS!F25</f>
        <v>N/A</v>
      </c>
      <c r="F9" s="124" t="str">
        <f aca="false">RESULTADOS!G25</f>
        <v>N/A</v>
      </c>
      <c r="G9" s="124" t="str">
        <f aca="false">RESULTADOS!H25</f>
        <v>Pasa</v>
      </c>
      <c r="H9" s="124" t="str">
        <f aca="false">RESULTADOS!I25</f>
        <v>Pasa</v>
      </c>
      <c r="I9" s="124" t="str">
        <f aca="false">RESULTADOS!J25</f>
        <v>Pasa</v>
      </c>
      <c r="J9" s="124" t="str">
        <f aca="false">RESULTADOS!K25</f>
        <v>Pasa</v>
      </c>
      <c r="K9" s="124" t="str">
        <f aca="false">RESULTADOS!L25</f>
        <v>N/A</v>
      </c>
      <c r="L9" s="124" t="str">
        <f aca="false">RESULTADOS!M25</f>
        <v>Falla</v>
      </c>
      <c r="M9" s="124" t="str">
        <f aca="false">RESULTADOS!N25</f>
        <v>Pasa</v>
      </c>
      <c r="N9" s="124" t="str">
        <f aca="false">RESULTADOS!O25</f>
        <v>Pasa</v>
      </c>
      <c r="O9" s="124" t="str">
        <f aca="false">RESULTADOS!P25</f>
        <v>N/A</v>
      </c>
      <c r="P9" s="124" t="str">
        <f aca="false">RESULTADOS!Q25</f>
        <v>N/A</v>
      </c>
      <c r="Q9" s="124" t="str">
        <f aca="false">RESULTADOS!R25</f>
        <v>Pasa</v>
      </c>
      <c r="R9" s="124" t="str">
        <f aca="false">RESULTADOS!S25</f>
        <v>Pasa</v>
      </c>
      <c r="S9" s="124" t="str">
        <f aca="false">RESULTADOS!T25</f>
        <v>Pasa</v>
      </c>
      <c r="T9" s="124" t="str">
        <f aca="false">RESULTADOS!U25</f>
        <v>Pasa</v>
      </c>
      <c r="U9" s="124" t="str">
        <f aca="false">RESULTADOS!V25</f>
        <v>Pasa</v>
      </c>
      <c r="V9" s="124" t="str">
        <f aca="false">RESULTADOS!W25</f>
        <v>N/A</v>
      </c>
      <c r="W9" s="124" t="str">
        <f aca="false">RESULTADOS!X25</f>
        <v>Pasa</v>
      </c>
      <c r="X9" s="124" t="str">
        <f aca="false">RESULTADOS!Y25</f>
        <v>Pasa</v>
      </c>
      <c r="Y9" s="124" t="str">
        <f aca="false">RESULTADOS!Z25</f>
        <v>Pasa</v>
      </c>
      <c r="Z9" s="124" t="str">
        <f aca="false">RESULTADOS!AA25</f>
        <v>Pasa</v>
      </c>
      <c r="AA9" s="124" t="str">
        <f aca="false">RESULTADOS!AB25</f>
        <v>Pasa</v>
      </c>
      <c r="AB9" s="124" t="str">
        <f aca="false">RESULTADOS!AC25</f>
        <v>Pasa</v>
      </c>
      <c r="AC9" s="124" t="str">
        <f aca="false">RESULTADOS!AD25</f>
        <v>Pasa</v>
      </c>
      <c r="AD9" s="124" t="str">
        <f aca="false">RESULTADOS!AE25</f>
        <v>Pasa</v>
      </c>
      <c r="AE9" s="124" t="str">
        <f aca="false">RESULTADOS!AF25</f>
        <v>Falla</v>
      </c>
      <c r="AF9" s="124" t="str">
        <f aca="false">RESULTADOS!AG25</f>
        <v>N/A</v>
      </c>
      <c r="AG9" s="124" t="n">
        <f aca="false">RESULTADOS!AH25</f>
        <v>0</v>
      </c>
      <c r="AH9" s="124"/>
      <c r="AI9" s="0" t="str">
        <f aca="false">RESULTADOS!B66</f>
        <v>Mapa Sanitario</v>
      </c>
      <c r="AJ9" s="0" t="str">
        <f aca="false">RESULTADOS!C66</f>
        <v>https://www3.gobiernodecanarias.org/sanidad/scs/mapa.jsp?idDocument=f1272534-b1e0-11e0-8086-e35e241032d3&amp;idCarpeta=75cf3520-ab2b-11dd-970d-d73a0633ac17</v>
      </c>
      <c r="AK9" s="0" t="str">
        <f aca="false">RESULTADOS!D66</f>
        <v>N/A</v>
      </c>
      <c r="AL9" s="0" t="str">
        <f aca="false">RESULTADOS!E66</f>
        <v>N/A</v>
      </c>
      <c r="AM9" s="0" t="str">
        <f aca="false">RESULTADOS!F66</f>
        <v>Pasa</v>
      </c>
      <c r="AN9" s="0" t="str">
        <f aca="false">RESULTADOS!G66</f>
        <v>N/A</v>
      </c>
      <c r="AO9" s="0" t="str">
        <f aca="false">RESULTADOS!H66</f>
        <v>Pasa</v>
      </c>
      <c r="AP9" s="0" t="str">
        <f aca="false">RESULTADOS!I66</f>
        <v>Pasa</v>
      </c>
      <c r="AQ9" s="0" t="str">
        <f aca="false">RESULTADOS!J66</f>
        <v>Pasa</v>
      </c>
      <c r="AR9" s="0" t="str">
        <f aca="false">RESULTADOS!K66</f>
        <v>Pasa</v>
      </c>
      <c r="AS9" s="0" t="str">
        <f aca="false">RESULTADOS!L66</f>
        <v>Pasa</v>
      </c>
      <c r="AT9" s="0" t="str">
        <f aca="false">RESULTADOS!M66</f>
        <v>Pasa</v>
      </c>
      <c r="AU9" s="0" t="str">
        <f aca="false">RESULTADOS!N66</f>
        <v>Pasa</v>
      </c>
      <c r="AV9" s="0" t="str">
        <f aca="false">RESULTADOS!O66</f>
        <v>Pasa</v>
      </c>
      <c r="AW9" s="0" t="str">
        <f aca="false">RESULTADOS!P66</f>
        <v>Pasa</v>
      </c>
      <c r="AX9" s="0" t="str">
        <f aca="false">RESULTADOS!Q66</f>
        <v>Pasa</v>
      </c>
      <c r="AY9" s="0" t="str">
        <f aca="false">RESULTADOS!R66</f>
        <v>Pasa</v>
      </c>
      <c r="AZ9" s="0" t="str">
        <f aca="false">RESULTADOS!S66</f>
        <v>Pasa</v>
      </c>
      <c r="BA9" s="0" t="str">
        <f aca="false">RESULTADOS!T66</f>
        <v>Pasa</v>
      </c>
      <c r="BB9" s="0" t="str">
        <f aca="false">RESULTADOS!U66</f>
        <v>N/A</v>
      </c>
      <c r="BC9" s="0" t="str">
        <f aca="false">RESULTADOS!V66</f>
        <v>N/A</v>
      </c>
      <c r="BD9" s="0" t="str">
        <f aca="false">RESULTADOS!W66</f>
        <v>Pasa</v>
      </c>
      <c r="BE9" s="0" t="n">
        <f aca="false">RESULTADOS!X66</f>
        <v>0</v>
      </c>
    </row>
    <row r="10" customFormat="false" ht="13" hidden="false" customHeight="false" outlineLevel="0" collapsed="false">
      <c r="A10" s="124" t="str">
        <f aca="false">RESULTADOS!B26</f>
        <v>gaptfformacion</v>
      </c>
      <c r="B10" s="124" t="str">
        <f aca="false">RESULTADOS!C26</f>
        <v>https://www3.gobiernodecanarias.org/scs/gaptfformacion/</v>
      </c>
      <c r="C10" s="124" t="str">
        <f aca="false">RESULTADOS!D26</f>
        <v>Falla</v>
      </c>
      <c r="D10" s="124" t="str">
        <f aca="false">RESULTADOS!E26</f>
        <v>N/A</v>
      </c>
      <c r="E10" s="124" t="str">
        <f aca="false">RESULTADOS!F26</f>
        <v>N/A</v>
      </c>
      <c r="F10" s="124" t="str">
        <f aca="false">RESULTADOS!G26</f>
        <v>N/A</v>
      </c>
      <c r="G10" s="124" t="str">
        <f aca="false">RESULTADOS!H26</f>
        <v>Falla</v>
      </c>
      <c r="H10" s="124" t="str">
        <f aca="false">RESULTADOS!I26</f>
        <v>Falla</v>
      </c>
      <c r="I10" s="124" t="str">
        <f aca="false">RESULTADOS!J26</f>
        <v>Falla</v>
      </c>
      <c r="J10" s="124" t="str">
        <f aca="false">RESULTADOS!K26</f>
        <v>Pasa</v>
      </c>
      <c r="K10" s="124" t="str">
        <f aca="false">RESULTADOS!L26</f>
        <v>N/A</v>
      </c>
      <c r="L10" s="124" t="str">
        <f aca="false">RESULTADOS!M26</f>
        <v>Pasa</v>
      </c>
      <c r="M10" s="124" t="str">
        <f aca="false">RESULTADOS!N26</f>
        <v>Pasa</v>
      </c>
      <c r="N10" s="124" t="str">
        <f aca="false">RESULTADOS!O26</f>
        <v>N/A</v>
      </c>
      <c r="O10" s="124" t="str">
        <f aca="false">RESULTADOS!P26</f>
        <v>N/A</v>
      </c>
      <c r="P10" s="124" t="str">
        <f aca="false">RESULTADOS!Q26</f>
        <v>N/A</v>
      </c>
      <c r="Q10" s="124" t="str">
        <f aca="false">RESULTADOS!R26</f>
        <v>Pasa</v>
      </c>
      <c r="R10" s="124" t="str">
        <f aca="false">RESULTADOS!S26</f>
        <v>Pasa</v>
      </c>
      <c r="S10" s="124" t="str">
        <f aca="false">RESULTADOS!T26</f>
        <v>Pasa</v>
      </c>
      <c r="T10" s="124" t="str">
        <f aca="false">RESULTADOS!U26</f>
        <v>N/A</v>
      </c>
      <c r="U10" s="124" t="str">
        <f aca="false">RESULTADOS!V26</f>
        <v>Falla</v>
      </c>
      <c r="V10" s="124" t="str">
        <f aca="false">RESULTADOS!W26</f>
        <v>N/A</v>
      </c>
      <c r="W10" s="124" t="str">
        <f aca="false">RESULTADOS!X26</f>
        <v>Pasa</v>
      </c>
      <c r="X10" s="124" t="str">
        <f aca="false">RESULTADOS!Y26</f>
        <v>Falla</v>
      </c>
      <c r="Y10" s="124" t="str">
        <f aca="false">RESULTADOS!Z26</f>
        <v>N/A</v>
      </c>
      <c r="Z10" s="124" t="str">
        <f aca="false">RESULTADOS!AA26</f>
        <v>Pasa</v>
      </c>
      <c r="AA10" s="124" t="str">
        <f aca="false">RESULTADOS!AB26</f>
        <v>Pasa</v>
      </c>
      <c r="AB10" s="124" t="str">
        <f aca="false">RESULTADOS!AC26</f>
        <v>Falla</v>
      </c>
      <c r="AC10" s="124" t="str">
        <f aca="false">RESULTADOS!AD26</f>
        <v>Pasa</v>
      </c>
      <c r="AD10" s="124" t="str">
        <f aca="false">RESULTADOS!AE26</f>
        <v>Falla</v>
      </c>
      <c r="AE10" s="124" t="str">
        <f aca="false">RESULTADOS!AF26</f>
        <v>Falla</v>
      </c>
      <c r="AF10" s="124" t="str">
        <f aca="false">RESULTADOS!AG26</f>
        <v>N/A</v>
      </c>
      <c r="AG10" s="124" t="n">
        <f aca="false">RESULTADOS!AH26</f>
        <v>0</v>
      </c>
      <c r="AH10" s="124"/>
      <c r="AI10" s="0" t="str">
        <f aca="false">RESULTADOS!B67</f>
        <v>gaptfformacion</v>
      </c>
      <c r="AJ10" s="0" t="str">
        <f aca="false">RESULTADOS!C67</f>
        <v>https://www3.gobiernodecanarias.org/scs/gaptfformacion/</v>
      </c>
      <c r="AK10" s="0" t="str">
        <f aca="false">RESULTADOS!D67</f>
        <v>N/A</v>
      </c>
      <c r="AL10" s="0" t="str">
        <f aca="false">RESULTADOS!E67</f>
        <v>N/A</v>
      </c>
      <c r="AM10" s="0" t="str">
        <f aca="false">RESULTADOS!F67</f>
        <v>Pasa</v>
      </c>
      <c r="AN10" s="0" t="str">
        <f aca="false">RESULTADOS!G67</f>
        <v>Pasa</v>
      </c>
      <c r="AO10" s="0" t="str">
        <f aca="false">RESULTADOS!H67</f>
        <v>Falla</v>
      </c>
      <c r="AP10" s="0" t="str">
        <f aca="false">RESULTADOS!I67</f>
        <v>Pasa</v>
      </c>
      <c r="AQ10" s="0" t="str">
        <f aca="false">RESULTADOS!J67</f>
        <v>Falla</v>
      </c>
      <c r="AR10" s="0" t="str">
        <f aca="false">RESULTADOS!K67</f>
        <v>Falla</v>
      </c>
      <c r="AS10" s="0" t="str">
        <f aca="false">RESULTADOS!L67</f>
        <v>Falla</v>
      </c>
      <c r="AT10" s="0" t="str">
        <f aca="false">RESULTADOS!M67</f>
        <v>Falla</v>
      </c>
      <c r="AU10" s="0" t="str">
        <f aca="false">RESULTADOS!N67</f>
        <v>Pasa</v>
      </c>
      <c r="AV10" s="0" t="str">
        <f aca="false">RESULTADOS!O67</f>
        <v>Pasa</v>
      </c>
      <c r="AW10" s="0" t="str">
        <f aca="false">RESULTADOS!P67</f>
        <v>Falla</v>
      </c>
      <c r="AX10" s="0" t="str">
        <f aca="false">RESULTADOS!Q67</f>
        <v>Pasa</v>
      </c>
      <c r="AY10" s="0" t="str">
        <f aca="false">RESULTADOS!R67</f>
        <v>Falla</v>
      </c>
      <c r="AZ10" s="0" t="str">
        <f aca="false">RESULTADOS!S67</f>
        <v>Pasa</v>
      </c>
      <c r="BA10" s="0" t="str">
        <f aca="false">RESULTADOS!T67</f>
        <v>Pasa</v>
      </c>
      <c r="BB10" s="0" t="str">
        <f aca="false">RESULTADOS!U67</f>
        <v>N/A</v>
      </c>
      <c r="BC10" s="0" t="str">
        <f aca="false">RESULTADOS!V67</f>
        <v>Pasa</v>
      </c>
      <c r="BD10" s="0" t="str">
        <f aca="false">RESULTADOS!W67</f>
        <v>Pasa</v>
      </c>
      <c r="BE10" s="0" t="n">
        <f aca="false">RESULTADOS!X67</f>
        <v>0</v>
      </c>
    </row>
    <row r="11" customFormat="false" ht="13" hidden="false" customHeight="false" outlineLevel="0" collapsed="false">
      <c r="A11" s="124" t="str">
        <f aca="false">RESULTADOS!B27</f>
        <v>Tarjeta Sanitaria</v>
      </c>
      <c r="B11" s="124" t="str">
        <f aca="false">RESULTADOS!C27</f>
        <v>https://www3.gobiernodecanarias.org/sanidad/scs/contenidoGenerico.jsp?idDocument=9090ca1f-a9bb-11de-ae50-15aa3b9230b7&amp;idCarpeta=ae273cd1-b385-11e9-82f7-8d5cff9227e6</v>
      </c>
      <c r="C11" s="124" t="str">
        <f aca="false">RESULTADOS!D27</f>
        <v>Pasa</v>
      </c>
      <c r="D11" s="124" t="str">
        <f aca="false">RESULTADOS!E27</f>
        <v>N/A</v>
      </c>
      <c r="E11" s="124" t="str">
        <f aca="false">RESULTADOS!F27</f>
        <v>N/A</v>
      </c>
      <c r="F11" s="124" t="str">
        <f aca="false">RESULTADOS!G27</f>
        <v>N/A</v>
      </c>
      <c r="G11" s="124" t="str">
        <f aca="false">RESULTADOS!H27</f>
        <v>Falla</v>
      </c>
      <c r="H11" s="124" t="str">
        <f aca="false">RESULTADOS!I27</f>
        <v>N/A</v>
      </c>
      <c r="I11" s="124" t="str">
        <f aca="false">RESULTADOS!J27</f>
        <v>Pasa</v>
      </c>
      <c r="J11" s="124" t="str">
        <f aca="false">RESULTADOS!K27</f>
        <v>Pasa</v>
      </c>
      <c r="K11" s="124" t="str">
        <f aca="false">RESULTADOS!L27</f>
        <v>N/A</v>
      </c>
      <c r="L11" s="124" t="str">
        <f aca="false">RESULTADOS!M27</f>
        <v>Pasa</v>
      </c>
      <c r="M11" s="124" t="str">
        <f aca="false">RESULTADOS!N27</f>
        <v>Pasa</v>
      </c>
      <c r="N11" s="124" t="str">
        <f aca="false">RESULTADOS!O27</f>
        <v>Pasa</v>
      </c>
      <c r="O11" s="124" t="str">
        <f aca="false">RESULTADOS!P27</f>
        <v>N/A</v>
      </c>
      <c r="P11" s="124" t="str">
        <f aca="false">RESULTADOS!Q27</f>
        <v>N/A</v>
      </c>
      <c r="Q11" s="124" t="str">
        <f aca="false">RESULTADOS!R27</f>
        <v>Pasa</v>
      </c>
      <c r="R11" s="124" t="str">
        <f aca="false">RESULTADOS!S27</f>
        <v>Falla</v>
      </c>
      <c r="S11" s="124" t="str">
        <f aca="false">RESULTADOS!T27</f>
        <v>Pasa</v>
      </c>
      <c r="T11" s="124" t="str">
        <f aca="false">RESULTADOS!U27</f>
        <v>N/A</v>
      </c>
      <c r="U11" s="124" t="str">
        <f aca="false">RESULTADOS!V27</f>
        <v>Falla</v>
      </c>
      <c r="V11" s="124" t="str">
        <f aca="false">RESULTADOS!W27</f>
        <v>N/A</v>
      </c>
      <c r="W11" s="124" t="str">
        <f aca="false">RESULTADOS!X27</f>
        <v>Pasa</v>
      </c>
      <c r="X11" s="124" t="str">
        <f aca="false">RESULTADOS!Y27</f>
        <v>N/A</v>
      </c>
      <c r="Y11" s="124" t="str">
        <f aca="false">RESULTADOS!Z27</f>
        <v>N/A</v>
      </c>
      <c r="Z11" s="124" t="str">
        <f aca="false">RESULTADOS!AA27</f>
        <v>Pasa</v>
      </c>
      <c r="AA11" s="124" t="str">
        <f aca="false">RESULTADOS!AB27</f>
        <v>Pasa</v>
      </c>
      <c r="AB11" s="124" t="str">
        <f aca="false">RESULTADOS!AC27</f>
        <v>Pasa</v>
      </c>
      <c r="AC11" s="124" t="str">
        <f aca="false">RESULTADOS!AD27</f>
        <v>Pasa</v>
      </c>
      <c r="AD11" s="124" t="str">
        <f aca="false">RESULTADOS!AE27</f>
        <v>Pasa</v>
      </c>
      <c r="AE11" s="124" t="str">
        <f aca="false">RESULTADOS!AF27</f>
        <v>Falla</v>
      </c>
      <c r="AF11" s="124" t="str">
        <f aca="false">RESULTADOS!AG27</f>
        <v>Pasa</v>
      </c>
      <c r="AG11" s="124" t="n">
        <f aca="false">RESULTADOS!AH27</f>
        <v>0</v>
      </c>
      <c r="AH11" s="124"/>
      <c r="AI11" s="0" t="str">
        <f aca="false">RESULTADOS!B68</f>
        <v>Tarjeta Sanitaria</v>
      </c>
      <c r="AJ11" s="0" t="str">
        <f aca="false">RESULTADOS!C68</f>
        <v>https://www3.gobiernodecanarias.org/sanidad/scs/contenidoGenerico.jsp?idDocument=9090ca1f-a9bb-11de-ae50-15aa3b9230b7&amp;idCarpeta=ae273cd1-b385-11e9-82f7-8d5cff9227e6</v>
      </c>
      <c r="AK11" s="0" t="str">
        <f aca="false">RESULTADOS!D68</f>
        <v>N/A</v>
      </c>
      <c r="AL11" s="0" t="str">
        <f aca="false">RESULTADOS!E68</f>
        <v>N/A</v>
      </c>
      <c r="AM11" s="0" t="str">
        <f aca="false">RESULTADOS!F68</f>
        <v>Pasa</v>
      </c>
      <c r="AN11" s="0" t="str">
        <f aca="false">RESULTADOS!G68</f>
        <v>N/A</v>
      </c>
      <c r="AO11" s="0" t="str">
        <f aca="false">RESULTADOS!H68</f>
        <v>Pasa</v>
      </c>
      <c r="AP11" s="0" t="str">
        <f aca="false">RESULTADOS!I68</f>
        <v>Pasa</v>
      </c>
      <c r="AQ11" s="0" t="str">
        <f aca="false">RESULTADOS!J68</f>
        <v>Pasa</v>
      </c>
      <c r="AR11" s="0" t="str">
        <f aca="false">RESULTADOS!K68</f>
        <v>Pasa</v>
      </c>
      <c r="AS11" s="0" t="str">
        <f aca="false">RESULTADOS!L68</f>
        <v>Pasa</v>
      </c>
      <c r="AT11" s="0" t="str">
        <f aca="false">RESULTADOS!M68</f>
        <v>Pasa</v>
      </c>
      <c r="AU11" s="0" t="str">
        <f aca="false">RESULTADOS!N68</f>
        <v>Pasa</v>
      </c>
      <c r="AV11" s="0" t="str">
        <f aca="false">RESULTADOS!O68</f>
        <v>Pasa</v>
      </c>
      <c r="AW11" s="0" t="str">
        <f aca="false">RESULTADOS!P68</f>
        <v>Pasa</v>
      </c>
      <c r="AX11" s="0" t="str">
        <f aca="false">RESULTADOS!Q68</f>
        <v>Pasa</v>
      </c>
      <c r="AY11" s="0" t="str">
        <f aca="false">RESULTADOS!R68</f>
        <v>Falla</v>
      </c>
      <c r="AZ11" s="0" t="str">
        <f aca="false">RESULTADOS!S68</f>
        <v>Pasa</v>
      </c>
      <c r="BA11" s="0" t="str">
        <f aca="false">RESULTADOS!T68</f>
        <v>Pasa</v>
      </c>
      <c r="BB11" s="0" t="str">
        <f aca="false">RESULTADOS!U68</f>
        <v>Pasa</v>
      </c>
      <c r="BC11" s="0" t="str">
        <f aca="false">RESULTADOS!V68</f>
        <v>N/A</v>
      </c>
      <c r="BD11" s="0" t="str">
        <f aca="false">RESULTADOS!W68</f>
        <v>Pasa</v>
      </c>
      <c r="BE11" s="0" t="n">
        <f aca="false">RESULTADOS!X68</f>
        <v>0</v>
      </c>
    </row>
    <row r="12" customFormat="false" ht="13" hidden="false" customHeight="false" outlineLevel="0" collapsed="false">
      <c r="A12" s="124" t="str">
        <f aca="false">RESULTADOS!B28</f>
        <v>Mapa Playas</v>
      </c>
      <c r="B12" s="124" t="str">
        <f aca="false">RESULTADOS!C28</f>
        <v>https://www3.gobiernodecanarias.org/sanidad/scs/mapa.jsp?idDocument=0200b78a-a2fa-11e0-9610-f1717f4d08a3&amp;idCarpeta=75cf3520-ab2b-11dd-970d-d73a0633ac17</v>
      </c>
      <c r="C12" s="124" t="str">
        <f aca="false">RESULTADOS!D28</f>
        <v>Falla</v>
      </c>
      <c r="D12" s="124" t="str">
        <f aca="false">RESULTADOS!E28</f>
        <v>N/A</v>
      </c>
      <c r="E12" s="124" t="str">
        <f aca="false">RESULTADOS!F28</f>
        <v>N/A</v>
      </c>
      <c r="F12" s="124" t="str">
        <f aca="false">RESULTADOS!G28</f>
        <v>N/A</v>
      </c>
      <c r="G12" s="124" t="str">
        <f aca="false">RESULTADOS!H28</f>
        <v>Pasa</v>
      </c>
      <c r="H12" s="124" t="str">
        <f aca="false">RESULTADOS!I28</f>
        <v>N/A</v>
      </c>
      <c r="I12" s="124" t="str">
        <f aca="false">RESULTADOS!J28</f>
        <v>Pasa</v>
      </c>
      <c r="J12" s="124" t="str">
        <f aca="false">RESULTADOS!K28</f>
        <v>Pasa</v>
      </c>
      <c r="K12" s="124" t="str">
        <f aca="false">RESULTADOS!L28</f>
        <v>N/A</v>
      </c>
      <c r="L12" s="124" t="str">
        <f aca="false">RESULTADOS!M28</f>
        <v>Falla</v>
      </c>
      <c r="M12" s="124" t="str">
        <f aca="false">RESULTADOS!N28</f>
        <v>Pasa</v>
      </c>
      <c r="N12" s="124" t="str">
        <f aca="false">RESULTADOS!O28</f>
        <v>Pasa</v>
      </c>
      <c r="O12" s="124" t="str">
        <f aca="false">RESULTADOS!P28</f>
        <v>N/A</v>
      </c>
      <c r="P12" s="124" t="str">
        <f aca="false">RESULTADOS!Q28</f>
        <v>N/A</v>
      </c>
      <c r="Q12" s="124" t="str">
        <f aca="false">RESULTADOS!R28</f>
        <v>Pasa</v>
      </c>
      <c r="R12" s="124" t="str">
        <f aca="false">RESULTADOS!S28</f>
        <v>Pasa</v>
      </c>
      <c r="S12" s="124" t="str">
        <f aca="false">RESULTADOS!T28</f>
        <v>Pasa</v>
      </c>
      <c r="T12" s="124" t="str">
        <f aca="false">RESULTADOS!U28</f>
        <v>Pasa</v>
      </c>
      <c r="U12" s="124" t="str">
        <f aca="false">RESULTADOS!V28</f>
        <v>Pasa</v>
      </c>
      <c r="V12" s="124" t="str">
        <f aca="false">RESULTADOS!W28</f>
        <v>N/A</v>
      </c>
      <c r="W12" s="124" t="str">
        <f aca="false">RESULTADOS!X28</f>
        <v>Pasa</v>
      </c>
      <c r="X12" s="124" t="str">
        <f aca="false">RESULTADOS!Y28</f>
        <v>Pasa</v>
      </c>
      <c r="Y12" s="124" t="str">
        <f aca="false">RESULTADOS!Z28</f>
        <v>Pasa</v>
      </c>
      <c r="Z12" s="124" t="str">
        <f aca="false">RESULTADOS!AA28</f>
        <v>Pasa</v>
      </c>
      <c r="AA12" s="124" t="str">
        <f aca="false">RESULTADOS!AB28</f>
        <v>Pasa</v>
      </c>
      <c r="AB12" s="124" t="str">
        <f aca="false">RESULTADOS!AC28</f>
        <v>Pasa</v>
      </c>
      <c r="AC12" s="124" t="str">
        <f aca="false">RESULTADOS!AD28</f>
        <v>Pasa</v>
      </c>
      <c r="AD12" s="124" t="str">
        <f aca="false">RESULTADOS!AE28</f>
        <v>Pasa</v>
      </c>
      <c r="AE12" s="124" t="str">
        <f aca="false">RESULTADOS!AF28</f>
        <v>Falla</v>
      </c>
      <c r="AF12" s="124" t="str">
        <f aca="false">RESULTADOS!AG28</f>
        <v>N/A</v>
      </c>
      <c r="AG12" s="124" t="n">
        <f aca="false">RESULTADOS!AH28</f>
        <v>0</v>
      </c>
      <c r="AH12" s="124"/>
      <c r="AI12" s="0" t="str">
        <f aca="false">RESULTADOS!B69</f>
        <v>Mapa Playas</v>
      </c>
      <c r="AJ12" s="0" t="str">
        <f aca="false">RESULTADOS!C69</f>
        <v>https://www3.gobiernodecanarias.org/sanidad/scs/mapa.jsp?idDocument=0200b78a-a2fa-11e0-9610-f1717f4d08a3&amp;idCarpeta=75cf3520-ab2b-11dd-970d-d73a0633ac17</v>
      </c>
      <c r="AK12" s="0" t="str">
        <f aca="false">RESULTADOS!D69</f>
        <v>N/A</v>
      </c>
      <c r="AL12" s="0" t="str">
        <f aca="false">RESULTADOS!E69</f>
        <v>N/A</v>
      </c>
      <c r="AM12" s="0" t="str">
        <f aca="false">RESULTADOS!F69</f>
        <v>Pasa</v>
      </c>
      <c r="AN12" s="0" t="str">
        <f aca="false">RESULTADOS!G69</f>
        <v>N/A</v>
      </c>
      <c r="AO12" s="0" t="str">
        <f aca="false">RESULTADOS!H69</f>
        <v>Pasa</v>
      </c>
      <c r="AP12" s="0" t="str">
        <f aca="false">RESULTADOS!I69</f>
        <v>Pasa</v>
      </c>
      <c r="AQ12" s="0" t="str">
        <f aca="false">RESULTADOS!J69</f>
        <v>Pasa</v>
      </c>
      <c r="AR12" s="0" t="str">
        <f aca="false">RESULTADOS!K69</f>
        <v>Pasa</v>
      </c>
      <c r="AS12" s="0" t="str">
        <f aca="false">RESULTADOS!L69</f>
        <v>Pasa</v>
      </c>
      <c r="AT12" s="0" t="str">
        <f aca="false">RESULTADOS!M69</f>
        <v>Pasa</v>
      </c>
      <c r="AU12" s="0" t="str">
        <f aca="false">RESULTADOS!N69</f>
        <v>Pasa</v>
      </c>
      <c r="AV12" s="0" t="str">
        <f aca="false">RESULTADOS!O69</f>
        <v>Pasa</v>
      </c>
      <c r="AW12" s="0" t="str">
        <f aca="false">RESULTADOS!P69</f>
        <v>Pasa</v>
      </c>
      <c r="AX12" s="0" t="str">
        <f aca="false">RESULTADOS!Q69</f>
        <v>Pasa</v>
      </c>
      <c r="AY12" s="0" t="str">
        <f aca="false">RESULTADOS!R69</f>
        <v>Pasa</v>
      </c>
      <c r="AZ12" s="0" t="str">
        <f aca="false">RESULTADOS!S69</f>
        <v>Pasa</v>
      </c>
      <c r="BA12" s="0" t="str">
        <f aca="false">RESULTADOS!T69</f>
        <v>Pasa</v>
      </c>
      <c r="BB12" s="0" t="str">
        <f aca="false">RESULTADOS!U69</f>
        <v>N/A</v>
      </c>
      <c r="BC12" s="0" t="str">
        <f aca="false">RESULTADOS!V69</f>
        <v>N/A</v>
      </c>
      <c r="BD12" s="0" t="str">
        <f aca="false">RESULTADOS!W69</f>
        <v>Pasa</v>
      </c>
      <c r="BE12" s="0" t="n">
        <f aca="false">RESULTADOS!X69</f>
        <v>0</v>
      </c>
    </row>
    <row r="13" customFormat="false" ht="13" hidden="false" customHeight="false" outlineLevel="0" collapsed="false">
      <c r="A13" s="124" t="str">
        <f aca="false">RESULTADOS!B29</f>
        <v/>
      </c>
      <c r="B13" s="124" t="str">
        <f aca="false">RESULTADOS!C29</f>
        <v/>
      </c>
      <c r="C13" s="124" t="str">
        <f aca="false">RESULTADOS!D29</f>
        <v/>
      </c>
      <c r="D13" s="124" t="str">
        <f aca="false">RESULTADOS!E29</f>
        <v/>
      </c>
      <c r="E13" s="124" t="str">
        <f aca="false">RESULTADOS!F29</f>
        <v/>
      </c>
      <c r="F13" s="124" t="str">
        <f aca="false">RESULTADOS!G29</f>
        <v/>
      </c>
      <c r="G13" s="124" t="str">
        <f aca="false">RESULTADOS!H29</f>
        <v/>
      </c>
      <c r="H13" s="124" t="str">
        <f aca="false">RESULTADOS!I29</f>
        <v/>
      </c>
      <c r="I13" s="124" t="str">
        <f aca="false">RESULTADOS!J29</f>
        <v/>
      </c>
      <c r="J13" s="124" t="str">
        <f aca="false">RESULTADOS!K29</f>
        <v/>
      </c>
      <c r="K13" s="124" t="str">
        <f aca="false">RESULTADOS!L29</f>
        <v/>
      </c>
      <c r="L13" s="124" t="str">
        <f aca="false">RESULTADOS!M29</f>
        <v/>
      </c>
      <c r="M13" s="124" t="str">
        <f aca="false">RESULTADOS!N29</f>
        <v/>
      </c>
      <c r="N13" s="124" t="str">
        <f aca="false">RESULTADOS!O29</f>
        <v/>
      </c>
      <c r="O13" s="124" t="str">
        <f aca="false">RESULTADOS!P29</f>
        <v/>
      </c>
      <c r="P13" s="124" t="str">
        <f aca="false">RESULTADOS!Q29</f>
        <v/>
      </c>
      <c r="Q13" s="124" t="str">
        <f aca="false">RESULTADOS!R29</f>
        <v/>
      </c>
      <c r="R13" s="124" t="str">
        <f aca="false">RESULTADOS!S29</f>
        <v/>
      </c>
      <c r="S13" s="124" t="str">
        <f aca="false">RESULTADOS!T29</f>
        <v/>
      </c>
      <c r="T13" s="124" t="str">
        <f aca="false">RESULTADOS!U29</f>
        <v/>
      </c>
      <c r="U13" s="124" t="str">
        <f aca="false">RESULTADOS!V29</f>
        <v/>
      </c>
      <c r="V13" s="124" t="str">
        <f aca="false">RESULTADOS!W29</f>
        <v/>
      </c>
      <c r="W13" s="124" t="str">
        <f aca="false">RESULTADOS!X29</f>
        <v/>
      </c>
      <c r="X13" s="124" t="str">
        <f aca="false">RESULTADOS!Y29</f>
        <v/>
      </c>
      <c r="Y13" s="124" t="str">
        <f aca="false">RESULTADOS!Z29</f>
        <v/>
      </c>
      <c r="Z13" s="124" t="str">
        <f aca="false">RESULTADOS!AA29</f>
        <v/>
      </c>
      <c r="AA13" s="124" t="str">
        <f aca="false">RESULTADOS!AB29</f>
        <v/>
      </c>
      <c r="AB13" s="124" t="str">
        <f aca="false">RESULTADOS!AC29</f>
        <v/>
      </c>
      <c r="AC13" s="124" t="str">
        <f aca="false">RESULTADOS!AD29</f>
        <v/>
      </c>
      <c r="AD13" s="124" t="str">
        <f aca="false">RESULTADOS!AE29</f>
        <v/>
      </c>
      <c r="AE13" s="124" t="str">
        <f aca="false">RESULTADOS!AF29</f>
        <v/>
      </c>
      <c r="AF13" s="124" t="str">
        <f aca="false">RESULTADOS!AG29</f>
        <v/>
      </c>
      <c r="AG13" s="124" t="n">
        <f aca="false">RESULTADOS!AH29</f>
        <v>0</v>
      </c>
      <c r="AH13" s="124"/>
      <c r="AI13" s="0" t="str">
        <f aca="false">RESULTADOS!B70</f>
        <v/>
      </c>
      <c r="AJ13" s="0" t="str">
        <f aca="false">RESULTADOS!C70</f>
        <v/>
      </c>
      <c r="AK13" s="0" t="str">
        <f aca="false">RESULTADOS!D70</f>
        <v/>
      </c>
      <c r="AL13" s="0" t="str">
        <f aca="false">RESULTADOS!E70</f>
        <v/>
      </c>
      <c r="AM13" s="0" t="str">
        <f aca="false">RESULTADOS!F70</f>
        <v/>
      </c>
      <c r="AN13" s="0" t="str">
        <f aca="false">RESULTADOS!G70</f>
        <v/>
      </c>
      <c r="AO13" s="0" t="str">
        <f aca="false">RESULTADOS!H70</f>
        <v/>
      </c>
      <c r="AP13" s="0" t="str">
        <f aca="false">RESULTADOS!I70</f>
        <v/>
      </c>
      <c r="AQ13" s="0" t="str">
        <f aca="false">RESULTADOS!J70</f>
        <v/>
      </c>
      <c r="AR13" s="0" t="str">
        <f aca="false">RESULTADOS!K70</f>
        <v/>
      </c>
      <c r="AS13" s="0" t="str">
        <f aca="false">RESULTADOS!L70</f>
        <v/>
      </c>
      <c r="AT13" s="0" t="str">
        <f aca="false">RESULTADOS!M70</f>
        <v/>
      </c>
      <c r="AU13" s="0" t="str">
        <f aca="false">RESULTADOS!N70</f>
        <v/>
      </c>
      <c r="AV13" s="0" t="str">
        <f aca="false">RESULTADOS!O70</f>
        <v/>
      </c>
      <c r="AW13" s="0" t="str">
        <f aca="false">RESULTADOS!P70</f>
        <v/>
      </c>
      <c r="AX13" s="0" t="str">
        <f aca="false">RESULTADOS!Q70</f>
        <v/>
      </c>
      <c r="AY13" s="0" t="str">
        <f aca="false">RESULTADOS!R70</f>
        <v/>
      </c>
      <c r="AZ13" s="0" t="str">
        <f aca="false">RESULTADOS!S70</f>
        <v/>
      </c>
      <c r="BA13" s="0" t="str">
        <f aca="false">RESULTADOS!T70</f>
        <v/>
      </c>
      <c r="BB13" s="0" t="str">
        <f aca="false">RESULTADOS!U70</f>
        <v/>
      </c>
      <c r="BC13" s="0" t="str">
        <f aca="false">RESULTADOS!V70</f>
        <v/>
      </c>
      <c r="BD13" s="0" t="str">
        <f aca="false">RESULTADOS!W70</f>
        <v/>
      </c>
      <c r="BE13" s="0" t="n">
        <f aca="false">RESULTADOS!X70</f>
        <v>0</v>
      </c>
    </row>
    <row r="14" customFormat="false" ht="13" hidden="false" customHeight="false" outlineLevel="0" collapsed="false">
      <c r="A14" s="124" t="str">
        <f aca="false">RESULTADOS!B30</f>
        <v/>
      </c>
      <c r="B14" s="124" t="str">
        <f aca="false">RESULTADOS!C30</f>
        <v/>
      </c>
      <c r="C14" s="124" t="str">
        <f aca="false">RESULTADOS!D30</f>
        <v/>
      </c>
      <c r="D14" s="124" t="str">
        <f aca="false">RESULTADOS!E30</f>
        <v/>
      </c>
      <c r="E14" s="124" t="str">
        <f aca="false">RESULTADOS!F30</f>
        <v/>
      </c>
      <c r="F14" s="124" t="str">
        <f aca="false">RESULTADOS!G30</f>
        <v/>
      </c>
      <c r="G14" s="124" t="str">
        <f aca="false">RESULTADOS!H30</f>
        <v/>
      </c>
      <c r="H14" s="124" t="str">
        <f aca="false">RESULTADOS!I30</f>
        <v/>
      </c>
      <c r="I14" s="124" t="str">
        <f aca="false">RESULTADOS!J30</f>
        <v/>
      </c>
      <c r="J14" s="124" t="str">
        <f aca="false">RESULTADOS!K30</f>
        <v/>
      </c>
      <c r="K14" s="124" t="str">
        <f aca="false">RESULTADOS!L30</f>
        <v/>
      </c>
      <c r="L14" s="124" t="str">
        <f aca="false">RESULTADOS!M30</f>
        <v/>
      </c>
      <c r="M14" s="124" t="str">
        <f aca="false">RESULTADOS!N30</f>
        <v/>
      </c>
      <c r="N14" s="124" t="str">
        <f aca="false">RESULTADOS!O30</f>
        <v/>
      </c>
      <c r="O14" s="124" t="str">
        <f aca="false">RESULTADOS!P30</f>
        <v/>
      </c>
      <c r="P14" s="124" t="str">
        <f aca="false">RESULTADOS!Q30</f>
        <v/>
      </c>
      <c r="Q14" s="124" t="str">
        <f aca="false">RESULTADOS!R30</f>
        <v/>
      </c>
      <c r="R14" s="124" t="str">
        <f aca="false">RESULTADOS!S30</f>
        <v/>
      </c>
      <c r="S14" s="124" t="str">
        <f aca="false">RESULTADOS!T30</f>
        <v/>
      </c>
      <c r="T14" s="124" t="str">
        <f aca="false">RESULTADOS!U30</f>
        <v/>
      </c>
      <c r="U14" s="124" t="str">
        <f aca="false">RESULTADOS!V30</f>
        <v/>
      </c>
      <c r="V14" s="124" t="str">
        <f aca="false">RESULTADOS!W30</f>
        <v/>
      </c>
      <c r="W14" s="124" t="str">
        <f aca="false">RESULTADOS!X30</f>
        <v/>
      </c>
      <c r="X14" s="124" t="str">
        <f aca="false">RESULTADOS!Y30</f>
        <v/>
      </c>
      <c r="Y14" s="124" t="str">
        <f aca="false">RESULTADOS!Z30</f>
        <v/>
      </c>
      <c r="Z14" s="124" t="str">
        <f aca="false">RESULTADOS!AA30</f>
        <v/>
      </c>
      <c r="AA14" s="124" t="str">
        <f aca="false">RESULTADOS!AB30</f>
        <v/>
      </c>
      <c r="AB14" s="124" t="str">
        <f aca="false">RESULTADOS!AC30</f>
        <v/>
      </c>
      <c r="AC14" s="124" t="str">
        <f aca="false">RESULTADOS!AD30</f>
        <v/>
      </c>
      <c r="AD14" s="124" t="str">
        <f aca="false">RESULTADOS!AE30</f>
        <v/>
      </c>
      <c r="AE14" s="124" t="str">
        <f aca="false">RESULTADOS!AF30</f>
        <v/>
      </c>
      <c r="AF14" s="124" t="str">
        <f aca="false">RESULTADOS!AG30</f>
        <v/>
      </c>
      <c r="AG14" s="124" t="n">
        <f aca="false">RESULTADOS!AH30</f>
        <v>0</v>
      </c>
      <c r="AH14" s="124"/>
      <c r="AI14" s="0" t="str">
        <f aca="false">RESULTADOS!B71</f>
        <v/>
      </c>
      <c r="AJ14" s="0" t="str">
        <f aca="false">RESULTADOS!C71</f>
        <v/>
      </c>
      <c r="AK14" s="0" t="str">
        <f aca="false">RESULTADOS!D71</f>
        <v/>
      </c>
      <c r="AL14" s="0" t="str">
        <f aca="false">RESULTADOS!E71</f>
        <v/>
      </c>
      <c r="AM14" s="0" t="str">
        <f aca="false">RESULTADOS!F71</f>
        <v/>
      </c>
      <c r="AN14" s="0" t="str">
        <f aca="false">RESULTADOS!G71</f>
        <v/>
      </c>
      <c r="AO14" s="0" t="str">
        <f aca="false">RESULTADOS!H71</f>
        <v/>
      </c>
      <c r="AP14" s="0" t="str">
        <f aca="false">RESULTADOS!I71</f>
        <v/>
      </c>
      <c r="AQ14" s="0" t="str">
        <f aca="false">RESULTADOS!J71</f>
        <v/>
      </c>
      <c r="AR14" s="0" t="str">
        <f aca="false">RESULTADOS!K71</f>
        <v/>
      </c>
      <c r="AS14" s="0" t="str">
        <f aca="false">RESULTADOS!L71</f>
        <v/>
      </c>
      <c r="AT14" s="0" t="str">
        <f aca="false">RESULTADOS!M71</f>
        <v/>
      </c>
      <c r="AU14" s="0" t="str">
        <f aca="false">RESULTADOS!N71</f>
        <v/>
      </c>
      <c r="AV14" s="0" t="str">
        <f aca="false">RESULTADOS!O71</f>
        <v/>
      </c>
      <c r="AW14" s="0" t="str">
        <f aca="false">RESULTADOS!P71</f>
        <v/>
      </c>
      <c r="AX14" s="0" t="str">
        <f aca="false">RESULTADOS!Q71</f>
        <v/>
      </c>
      <c r="AY14" s="0" t="str">
        <f aca="false">RESULTADOS!R71</f>
        <v/>
      </c>
      <c r="AZ14" s="0" t="str">
        <f aca="false">RESULTADOS!S71</f>
        <v/>
      </c>
      <c r="BA14" s="0" t="str">
        <f aca="false">RESULTADOS!T71</f>
        <v/>
      </c>
      <c r="BB14" s="0" t="str">
        <f aca="false">RESULTADOS!U71</f>
        <v/>
      </c>
      <c r="BC14" s="0" t="str">
        <f aca="false">RESULTADOS!V71</f>
        <v/>
      </c>
      <c r="BD14" s="0" t="str">
        <f aca="false">RESULTADOS!W71</f>
        <v/>
      </c>
      <c r="BE14" s="0" t="n">
        <f aca="false">RESULTADOS!X71</f>
        <v>0</v>
      </c>
    </row>
    <row r="15" customFormat="false" ht="13" hidden="false" customHeight="false" outlineLevel="0" collapsed="false">
      <c r="A15" s="124" t="str">
        <f aca="false">RESULTADOS!B42</f>
        <v/>
      </c>
      <c r="B15" s="124" t="str">
        <f aca="false">RESULTADOS!C42</f>
        <v/>
      </c>
      <c r="C15" s="124" t="str">
        <f aca="false">RESULTADOS!D42</f>
        <v/>
      </c>
      <c r="D15" s="124" t="str">
        <f aca="false">RESULTADOS!E42</f>
        <v/>
      </c>
      <c r="E15" s="124" t="str">
        <f aca="false">RESULTADOS!F42</f>
        <v/>
      </c>
      <c r="F15" s="124" t="str">
        <f aca="false">RESULTADOS!G42</f>
        <v/>
      </c>
      <c r="G15" s="124" t="str">
        <f aca="false">RESULTADOS!H42</f>
        <v/>
      </c>
      <c r="H15" s="124" t="str">
        <f aca="false">RESULTADOS!I42</f>
        <v/>
      </c>
      <c r="I15" s="124" t="str">
        <f aca="false">RESULTADOS!J42</f>
        <v/>
      </c>
      <c r="J15" s="124" t="str">
        <f aca="false">RESULTADOS!K42</f>
        <v/>
      </c>
      <c r="K15" s="124" t="str">
        <f aca="false">RESULTADOS!L42</f>
        <v/>
      </c>
      <c r="L15" s="124" t="str">
        <f aca="false">RESULTADOS!M42</f>
        <v/>
      </c>
      <c r="M15" s="124" t="str">
        <f aca="false">RESULTADOS!N42</f>
        <v/>
      </c>
      <c r="N15" s="124" t="str">
        <f aca="false">RESULTADOS!O42</f>
        <v/>
      </c>
      <c r="O15" s="124" t="str">
        <f aca="false">RESULTADOS!P42</f>
        <v/>
      </c>
      <c r="P15" s="124" t="str">
        <f aca="false">RESULTADOS!Q42</f>
        <v/>
      </c>
      <c r="Q15" s="124" t="str">
        <f aca="false">RESULTADOS!R42</f>
        <v/>
      </c>
      <c r="R15" s="124" t="str">
        <f aca="false">RESULTADOS!S42</f>
        <v/>
      </c>
      <c r="S15" s="124" t="str">
        <f aca="false">RESULTADOS!T42</f>
        <v/>
      </c>
      <c r="T15" s="124" t="str">
        <f aca="false">RESULTADOS!U42</f>
        <v/>
      </c>
      <c r="U15" s="124" t="str">
        <f aca="false">RESULTADOS!V42</f>
        <v/>
      </c>
      <c r="V15" s="124" t="str">
        <f aca="false">RESULTADOS!W42</f>
        <v/>
      </c>
      <c r="W15" s="124" t="str">
        <f aca="false">RESULTADOS!X42</f>
        <v/>
      </c>
      <c r="X15" s="124" t="str">
        <f aca="false">RESULTADOS!Y42</f>
        <v/>
      </c>
      <c r="Y15" s="124" t="str">
        <f aca="false">RESULTADOS!Z42</f>
        <v/>
      </c>
      <c r="Z15" s="124" t="str">
        <f aca="false">RESULTADOS!AA42</f>
        <v/>
      </c>
      <c r="AA15" s="124" t="str">
        <f aca="false">RESULTADOS!AB42</f>
        <v/>
      </c>
      <c r="AB15" s="124" t="str">
        <f aca="false">RESULTADOS!AC42</f>
        <v/>
      </c>
      <c r="AC15" s="124" t="str">
        <f aca="false">RESULTADOS!AD42</f>
        <v/>
      </c>
      <c r="AD15" s="124" t="str">
        <f aca="false">RESULTADOS!AE42</f>
        <v/>
      </c>
      <c r="AE15" s="124" t="str">
        <f aca="false">RESULTADOS!AF42</f>
        <v/>
      </c>
      <c r="AF15" s="124" t="str">
        <f aca="false">RESULTADOS!AG42</f>
        <v/>
      </c>
      <c r="AG15" s="124" t="n">
        <f aca="false">RESULTADOS!AH42</f>
        <v>0</v>
      </c>
      <c r="AH15" s="124"/>
      <c r="AI15" s="0" t="str">
        <f aca="false">RESULTADOS!B83</f>
        <v/>
      </c>
      <c r="AJ15" s="0" t="str">
        <f aca="false">RESULTADOS!C83</f>
        <v/>
      </c>
      <c r="AK15" s="0" t="str">
        <f aca="false">RESULTADOS!D83</f>
        <v/>
      </c>
      <c r="AL15" s="0" t="str">
        <f aca="false">RESULTADOS!E83</f>
        <v/>
      </c>
      <c r="AM15" s="0" t="str">
        <f aca="false">RESULTADOS!F83</f>
        <v/>
      </c>
      <c r="AN15" s="0" t="str">
        <f aca="false">RESULTADOS!G83</f>
        <v/>
      </c>
      <c r="AO15" s="0" t="str">
        <f aca="false">RESULTADOS!H83</f>
        <v/>
      </c>
      <c r="AP15" s="0" t="str">
        <f aca="false">RESULTADOS!I83</f>
        <v/>
      </c>
      <c r="AQ15" s="0" t="str">
        <f aca="false">RESULTADOS!J83</f>
        <v/>
      </c>
      <c r="AR15" s="0" t="str">
        <f aca="false">RESULTADOS!K83</f>
        <v/>
      </c>
      <c r="AS15" s="0" t="str">
        <f aca="false">RESULTADOS!L83</f>
        <v/>
      </c>
      <c r="AT15" s="0" t="str">
        <f aca="false">RESULTADOS!M83</f>
        <v/>
      </c>
      <c r="AU15" s="0" t="str">
        <f aca="false">RESULTADOS!N83</f>
        <v/>
      </c>
      <c r="AV15" s="0" t="str">
        <f aca="false">RESULTADOS!O83</f>
        <v/>
      </c>
      <c r="AW15" s="0" t="str">
        <f aca="false">RESULTADOS!P83</f>
        <v/>
      </c>
      <c r="AX15" s="0" t="str">
        <f aca="false">RESULTADOS!Q83</f>
        <v/>
      </c>
      <c r="AY15" s="0" t="str">
        <f aca="false">RESULTADOS!R83</f>
        <v/>
      </c>
      <c r="AZ15" s="0" t="str">
        <f aca="false">RESULTADOS!S83</f>
        <v/>
      </c>
      <c r="BA15" s="0" t="str">
        <f aca="false">RESULTADOS!T83</f>
        <v/>
      </c>
      <c r="BB15" s="0" t="str">
        <f aca="false">RESULTADOS!U83</f>
        <v/>
      </c>
      <c r="BC15" s="0" t="str">
        <f aca="false">RESULTADOS!V83</f>
        <v/>
      </c>
      <c r="BD15" s="0" t="str">
        <f aca="false">RESULTADOS!W83</f>
        <v/>
      </c>
      <c r="BE15" s="0" t="n">
        <f aca="false">RESULTADOS!X83</f>
        <v>0</v>
      </c>
    </row>
    <row r="16" customFormat="false" ht="13" hidden="false" customHeight="false" outlineLevel="0" collapsed="false">
      <c r="A16" s="124" t="str">
        <f aca="false">RESULTADOS!B43</f>
        <v/>
      </c>
      <c r="B16" s="124" t="str">
        <f aca="false">RESULTADOS!C43</f>
        <v/>
      </c>
      <c r="C16" s="124" t="str">
        <f aca="false">RESULTADOS!D43</f>
        <v/>
      </c>
      <c r="D16" s="124" t="str">
        <f aca="false">RESULTADOS!E43</f>
        <v/>
      </c>
      <c r="E16" s="124" t="str">
        <f aca="false">RESULTADOS!F43</f>
        <v/>
      </c>
      <c r="F16" s="124" t="str">
        <f aca="false">RESULTADOS!G43</f>
        <v/>
      </c>
      <c r="G16" s="124" t="str">
        <f aca="false">RESULTADOS!H43</f>
        <v/>
      </c>
      <c r="H16" s="124" t="str">
        <f aca="false">RESULTADOS!I43</f>
        <v/>
      </c>
      <c r="I16" s="124" t="str">
        <f aca="false">RESULTADOS!J43</f>
        <v/>
      </c>
      <c r="J16" s="124" t="str">
        <f aca="false">RESULTADOS!K43</f>
        <v/>
      </c>
      <c r="K16" s="124" t="str">
        <f aca="false">RESULTADOS!L43</f>
        <v/>
      </c>
      <c r="L16" s="124" t="str">
        <f aca="false">RESULTADOS!M43</f>
        <v/>
      </c>
      <c r="M16" s="124" t="str">
        <f aca="false">RESULTADOS!N43</f>
        <v/>
      </c>
      <c r="N16" s="124" t="str">
        <f aca="false">RESULTADOS!O43</f>
        <v/>
      </c>
      <c r="O16" s="124" t="str">
        <f aca="false">RESULTADOS!P43</f>
        <v/>
      </c>
      <c r="P16" s="124" t="str">
        <f aca="false">RESULTADOS!Q43</f>
        <v/>
      </c>
      <c r="Q16" s="124" t="str">
        <f aca="false">RESULTADOS!R43</f>
        <v/>
      </c>
      <c r="R16" s="124" t="str">
        <f aca="false">RESULTADOS!S43</f>
        <v/>
      </c>
      <c r="S16" s="124" t="str">
        <f aca="false">RESULTADOS!T43</f>
        <v/>
      </c>
      <c r="T16" s="124" t="str">
        <f aca="false">RESULTADOS!U43</f>
        <v/>
      </c>
      <c r="U16" s="124" t="str">
        <f aca="false">RESULTADOS!V43</f>
        <v/>
      </c>
      <c r="V16" s="124" t="str">
        <f aca="false">RESULTADOS!W43</f>
        <v/>
      </c>
      <c r="W16" s="124" t="str">
        <f aca="false">RESULTADOS!X43</f>
        <v/>
      </c>
      <c r="X16" s="124" t="str">
        <f aca="false">RESULTADOS!Y43</f>
        <v/>
      </c>
      <c r="Y16" s="124" t="str">
        <f aca="false">RESULTADOS!Z43</f>
        <v/>
      </c>
      <c r="Z16" s="124" t="str">
        <f aca="false">RESULTADOS!AA43</f>
        <v/>
      </c>
      <c r="AA16" s="124" t="str">
        <f aca="false">RESULTADOS!AB43</f>
        <v/>
      </c>
      <c r="AB16" s="124" t="str">
        <f aca="false">RESULTADOS!AC43</f>
        <v/>
      </c>
      <c r="AC16" s="124" t="str">
        <f aca="false">RESULTADOS!AD43</f>
        <v/>
      </c>
      <c r="AD16" s="124" t="str">
        <f aca="false">RESULTADOS!AE43</f>
        <v/>
      </c>
      <c r="AE16" s="124" t="str">
        <f aca="false">RESULTADOS!AF43</f>
        <v/>
      </c>
      <c r="AF16" s="124" t="str">
        <f aca="false">RESULTADOS!AG43</f>
        <v/>
      </c>
      <c r="AG16" s="124" t="n">
        <f aca="false">RESULTADOS!AH43</f>
        <v>0</v>
      </c>
      <c r="AH16" s="124"/>
      <c r="AI16" s="0" t="str">
        <f aca="false">RESULTADOS!B84</f>
        <v/>
      </c>
      <c r="AJ16" s="0" t="str">
        <f aca="false">RESULTADOS!C84</f>
        <v/>
      </c>
      <c r="AK16" s="0" t="str">
        <f aca="false">RESULTADOS!D84</f>
        <v/>
      </c>
      <c r="AL16" s="0" t="str">
        <f aca="false">RESULTADOS!E84</f>
        <v/>
      </c>
      <c r="AM16" s="0" t="str">
        <f aca="false">RESULTADOS!F84</f>
        <v/>
      </c>
      <c r="AN16" s="0" t="str">
        <f aca="false">RESULTADOS!G84</f>
        <v/>
      </c>
      <c r="AO16" s="0" t="str">
        <f aca="false">RESULTADOS!H84</f>
        <v/>
      </c>
      <c r="AP16" s="0" t="str">
        <f aca="false">RESULTADOS!I84</f>
        <v/>
      </c>
      <c r="AQ16" s="0" t="str">
        <f aca="false">RESULTADOS!J84</f>
        <v/>
      </c>
      <c r="AR16" s="0" t="str">
        <f aca="false">RESULTADOS!K84</f>
        <v/>
      </c>
      <c r="AS16" s="0" t="str">
        <f aca="false">RESULTADOS!L84</f>
        <v/>
      </c>
      <c r="AT16" s="0" t="str">
        <f aca="false">RESULTADOS!M84</f>
        <v/>
      </c>
      <c r="AU16" s="0" t="str">
        <f aca="false">RESULTADOS!N84</f>
        <v/>
      </c>
      <c r="AV16" s="0" t="str">
        <f aca="false">RESULTADOS!O84</f>
        <v/>
      </c>
      <c r="AW16" s="0" t="str">
        <f aca="false">RESULTADOS!P84</f>
        <v/>
      </c>
      <c r="AX16" s="0" t="str">
        <f aca="false">RESULTADOS!Q84</f>
        <v/>
      </c>
      <c r="AY16" s="0" t="str">
        <f aca="false">RESULTADOS!R84</f>
        <v/>
      </c>
      <c r="AZ16" s="0" t="str">
        <f aca="false">RESULTADOS!S84</f>
        <v/>
      </c>
      <c r="BA16" s="0" t="str">
        <f aca="false">RESULTADOS!T84</f>
        <v/>
      </c>
      <c r="BB16" s="0" t="str">
        <f aca="false">RESULTADOS!U84</f>
        <v/>
      </c>
      <c r="BC16" s="0" t="str">
        <f aca="false">RESULTADOS!V84</f>
        <v/>
      </c>
      <c r="BD16" s="0" t="str">
        <f aca="false">RESULTADOS!W84</f>
        <v/>
      </c>
      <c r="BE16" s="0" t="n">
        <f aca="false">RESULTADOS!X84</f>
        <v>0</v>
      </c>
    </row>
    <row r="17" customFormat="false" ht="13" hidden="false" customHeight="false" outlineLevel="0" collapsed="false">
      <c r="A17" s="124" t="str">
        <f aca="false">RESULTADOS!B44</f>
        <v/>
      </c>
      <c r="B17" s="124" t="str">
        <f aca="false">RESULTADOS!C44</f>
        <v/>
      </c>
      <c r="C17" s="124" t="str">
        <f aca="false">RESULTADOS!D44</f>
        <v/>
      </c>
      <c r="D17" s="124" t="str">
        <f aca="false">RESULTADOS!E44</f>
        <v/>
      </c>
      <c r="E17" s="124" t="str">
        <f aca="false">RESULTADOS!F44</f>
        <v/>
      </c>
      <c r="F17" s="124" t="str">
        <f aca="false">RESULTADOS!G44</f>
        <v/>
      </c>
      <c r="G17" s="124" t="str">
        <f aca="false">RESULTADOS!H44</f>
        <v/>
      </c>
      <c r="H17" s="124" t="str">
        <f aca="false">RESULTADOS!I44</f>
        <v/>
      </c>
      <c r="I17" s="124" t="str">
        <f aca="false">RESULTADOS!J44</f>
        <v/>
      </c>
      <c r="J17" s="124" t="str">
        <f aca="false">RESULTADOS!K44</f>
        <v/>
      </c>
      <c r="K17" s="124" t="str">
        <f aca="false">RESULTADOS!L44</f>
        <v/>
      </c>
      <c r="L17" s="124" t="str">
        <f aca="false">RESULTADOS!M44</f>
        <v/>
      </c>
      <c r="M17" s="124" t="str">
        <f aca="false">RESULTADOS!N44</f>
        <v/>
      </c>
      <c r="N17" s="124" t="str">
        <f aca="false">RESULTADOS!O44</f>
        <v/>
      </c>
      <c r="O17" s="124" t="str">
        <f aca="false">RESULTADOS!P44</f>
        <v/>
      </c>
      <c r="P17" s="124" t="str">
        <f aca="false">RESULTADOS!Q44</f>
        <v/>
      </c>
      <c r="Q17" s="124" t="str">
        <f aca="false">RESULTADOS!R44</f>
        <v/>
      </c>
      <c r="R17" s="124" t="str">
        <f aca="false">RESULTADOS!S44</f>
        <v/>
      </c>
      <c r="S17" s="124" t="str">
        <f aca="false">RESULTADOS!T44</f>
        <v/>
      </c>
      <c r="T17" s="124" t="str">
        <f aca="false">RESULTADOS!U44</f>
        <v/>
      </c>
      <c r="U17" s="124" t="str">
        <f aca="false">RESULTADOS!V44</f>
        <v/>
      </c>
      <c r="V17" s="124" t="str">
        <f aca="false">RESULTADOS!W44</f>
        <v/>
      </c>
      <c r="W17" s="124" t="str">
        <f aca="false">RESULTADOS!X44</f>
        <v/>
      </c>
      <c r="X17" s="124" t="str">
        <f aca="false">RESULTADOS!Y44</f>
        <v/>
      </c>
      <c r="Y17" s="124" t="str">
        <f aca="false">RESULTADOS!Z44</f>
        <v/>
      </c>
      <c r="Z17" s="124" t="str">
        <f aca="false">RESULTADOS!AA44</f>
        <v/>
      </c>
      <c r="AA17" s="124" t="str">
        <f aca="false">RESULTADOS!AB44</f>
        <v/>
      </c>
      <c r="AB17" s="124" t="str">
        <f aca="false">RESULTADOS!AC44</f>
        <v/>
      </c>
      <c r="AC17" s="124" t="str">
        <f aca="false">RESULTADOS!AD44</f>
        <v/>
      </c>
      <c r="AD17" s="124" t="str">
        <f aca="false">RESULTADOS!AE44</f>
        <v/>
      </c>
      <c r="AE17" s="124" t="str">
        <f aca="false">RESULTADOS!AF44</f>
        <v/>
      </c>
      <c r="AF17" s="124" t="str">
        <f aca="false">RESULTADOS!AG44</f>
        <v/>
      </c>
      <c r="AG17" s="124" t="n">
        <f aca="false">RESULTADOS!AH44</f>
        <v>0</v>
      </c>
      <c r="AH17" s="124"/>
      <c r="AI17" s="0" t="str">
        <f aca="false">RESULTADOS!B85</f>
        <v/>
      </c>
      <c r="AJ17" s="0" t="str">
        <f aca="false">RESULTADOS!C85</f>
        <v/>
      </c>
      <c r="AK17" s="0" t="str">
        <f aca="false">RESULTADOS!D85</f>
        <v/>
      </c>
      <c r="AL17" s="0" t="str">
        <f aca="false">RESULTADOS!E85</f>
        <v/>
      </c>
      <c r="AM17" s="0" t="str">
        <f aca="false">RESULTADOS!F85</f>
        <v/>
      </c>
      <c r="AN17" s="0" t="str">
        <f aca="false">RESULTADOS!G85</f>
        <v/>
      </c>
      <c r="AO17" s="0" t="str">
        <f aca="false">RESULTADOS!H85</f>
        <v/>
      </c>
      <c r="AP17" s="0" t="str">
        <f aca="false">RESULTADOS!I85</f>
        <v/>
      </c>
      <c r="AQ17" s="0" t="str">
        <f aca="false">RESULTADOS!J85</f>
        <v/>
      </c>
      <c r="AR17" s="0" t="str">
        <f aca="false">RESULTADOS!K85</f>
        <v/>
      </c>
      <c r="AS17" s="0" t="str">
        <f aca="false">RESULTADOS!L85</f>
        <v/>
      </c>
      <c r="AT17" s="0" t="str">
        <f aca="false">RESULTADOS!M85</f>
        <v/>
      </c>
      <c r="AU17" s="0" t="str">
        <f aca="false">RESULTADOS!N85</f>
        <v/>
      </c>
      <c r="AV17" s="0" t="str">
        <f aca="false">RESULTADOS!O85</f>
        <v/>
      </c>
      <c r="AW17" s="0" t="str">
        <f aca="false">RESULTADOS!P85</f>
        <v/>
      </c>
      <c r="AX17" s="0" t="str">
        <f aca="false">RESULTADOS!Q85</f>
        <v/>
      </c>
      <c r="AY17" s="0" t="str">
        <f aca="false">RESULTADOS!R85</f>
        <v/>
      </c>
      <c r="AZ17" s="0" t="str">
        <f aca="false">RESULTADOS!S85</f>
        <v/>
      </c>
      <c r="BA17" s="0" t="str">
        <f aca="false">RESULTADOS!T85</f>
        <v/>
      </c>
      <c r="BB17" s="0" t="str">
        <f aca="false">RESULTADOS!U85</f>
        <v/>
      </c>
      <c r="BC17" s="0" t="str">
        <f aca="false">RESULTADOS!V85</f>
        <v/>
      </c>
      <c r="BD17" s="0" t="str">
        <f aca="false">RESULTADOS!W85</f>
        <v/>
      </c>
      <c r="BE17" s="0" t="n">
        <f aca="false">RESULTADOS!X85</f>
        <v>0</v>
      </c>
    </row>
    <row r="18" customFormat="false" ht="13" hidden="false" customHeight="false" outlineLevel="0" collapsed="false">
      <c r="A18" s="124" t="str">
        <f aca="false">RESULTADOS!B45</f>
        <v/>
      </c>
      <c r="B18" s="124" t="str">
        <f aca="false">RESULTADOS!C45</f>
        <v/>
      </c>
      <c r="C18" s="124" t="str">
        <f aca="false">RESULTADOS!D45</f>
        <v/>
      </c>
      <c r="D18" s="124" t="str">
        <f aca="false">RESULTADOS!E45</f>
        <v/>
      </c>
      <c r="E18" s="124" t="str">
        <f aca="false">RESULTADOS!F45</f>
        <v/>
      </c>
      <c r="F18" s="124" t="str">
        <f aca="false">RESULTADOS!G45</f>
        <v/>
      </c>
      <c r="G18" s="124" t="str">
        <f aca="false">RESULTADOS!H45</f>
        <v/>
      </c>
      <c r="H18" s="124" t="str">
        <f aca="false">RESULTADOS!I45</f>
        <v/>
      </c>
      <c r="I18" s="124" t="str">
        <f aca="false">RESULTADOS!J45</f>
        <v/>
      </c>
      <c r="J18" s="124" t="str">
        <f aca="false">RESULTADOS!K45</f>
        <v/>
      </c>
      <c r="K18" s="124" t="str">
        <f aca="false">RESULTADOS!L45</f>
        <v/>
      </c>
      <c r="L18" s="124" t="str">
        <f aca="false">RESULTADOS!M45</f>
        <v/>
      </c>
      <c r="M18" s="124" t="str">
        <f aca="false">RESULTADOS!N45</f>
        <v/>
      </c>
      <c r="N18" s="124" t="str">
        <f aca="false">RESULTADOS!O45</f>
        <v/>
      </c>
      <c r="O18" s="124" t="str">
        <f aca="false">RESULTADOS!P45</f>
        <v/>
      </c>
      <c r="P18" s="124" t="str">
        <f aca="false">RESULTADOS!Q45</f>
        <v/>
      </c>
      <c r="Q18" s="124" t="str">
        <f aca="false">RESULTADOS!R45</f>
        <v/>
      </c>
      <c r="R18" s="124" t="str">
        <f aca="false">RESULTADOS!S45</f>
        <v/>
      </c>
      <c r="S18" s="124" t="str">
        <f aca="false">RESULTADOS!T45</f>
        <v/>
      </c>
      <c r="T18" s="124" t="str">
        <f aca="false">RESULTADOS!U45</f>
        <v/>
      </c>
      <c r="U18" s="124" t="str">
        <f aca="false">RESULTADOS!V45</f>
        <v/>
      </c>
      <c r="V18" s="124" t="str">
        <f aca="false">RESULTADOS!W45</f>
        <v/>
      </c>
      <c r="W18" s="124" t="str">
        <f aca="false">RESULTADOS!X45</f>
        <v/>
      </c>
      <c r="X18" s="124" t="str">
        <f aca="false">RESULTADOS!Y45</f>
        <v/>
      </c>
      <c r="Y18" s="124" t="str">
        <f aca="false">RESULTADOS!Z45</f>
        <v/>
      </c>
      <c r="Z18" s="124" t="str">
        <f aca="false">RESULTADOS!AA45</f>
        <v/>
      </c>
      <c r="AA18" s="124" t="str">
        <f aca="false">RESULTADOS!AB45</f>
        <v/>
      </c>
      <c r="AB18" s="124" t="str">
        <f aca="false">RESULTADOS!AC45</f>
        <v/>
      </c>
      <c r="AC18" s="124" t="str">
        <f aca="false">RESULTADOS!AD45</f>
        <v/>
      </c>
      <c r="AD18" s="124" t="str">
        <f aca="false">RESULTADOS!AE45</f>
        <v/>
      </c>
      <c r="AE18" s="124" t="str">
        <f aca="false">RESULTADOS!AF45</f>
        <v/>
      </c>
      <c r="AF18" s="124" t="str">
        <f aca="false">RESULTADOS!AG45</f>
        <v/>
      </c>
      <c r="AG18" s="124" t="n">
        <f aca="false">RESULTADOS!AH45</f>
        <v>0</v>
      </c>
      <c r="AH18" s="124"/>
      <c r="AI18" s="0" t="str">
        <f aca="false">RESULTADOS!B86</f>
        <v/>
      </c>
      <c r="AJ18" s="0" t="str">
        <f aca="false">RESULTADOS!C86</f>
        <v/>
      </c>
      <c r="AK18" s="0" t="str">
        <f aca="false">RESULTADOS!D86</f>
        <v/>
      </c>
      <c r="AL18" s="0" t="str">
        <f aca="false">RESULTADOS!E86</f>
        <v/>
      </c>
      <c r="AM18" s="0" t="str">
        <f aca="false">RESULTADOS!F86</f>
        <v/>
      </c>
      <c r="AN18" s="0" t="str">
        <f aca="false">RESULTADOS!G86</f>
        <v/>
      </c>
      <c r="AO18" s="0" t="str">
        <f aca="false">RESULTADOS!H86</f>
        <v/>
      </c>
      <c r="AP18" s="0" t="str">
        <f aca="false">RESULTADOS!I86</f>
        <v/>
      </c>
      <c r="AQ18" s="0" t="str">
        <f aca="false">RESULTADOS!J86</f>
        <v/>
      </c>
      <c r="AR18" s="0" t="str">
        <f aca="false">RESULTADOS!K86</f>
        <v/>
      </c>
      <c r="AS18" s="0" t="str">
        <f aca="false">RESULTADOS!L86</f>
        <v/>
      </c>
      <c r="AT18" s="0" t="str">
        <f aca="false">RESULTADOS!M86</f>
        <v/>
      </c>
      <c r="AU18" s="0" t="str">
        <f aca="false">RESULTADOS!N86</f>
        <v/>
      </c>
      <c r="AV18" s="0" t="str">
        <f aca="false">RESULTADOS!O86</f>
        <v/>
      </c>
      <c r="AW18" s="0" t="str">
        <f aca="false">RESULTADOS!P86</f>
        <v/>
      </c>
      <c r="AX18" s="0" t="str">
        <f aca="false">RESULTADOS!Q86</f>
        <v/>
      </c>
      <c r="AY18" s="0" t="str">
        <f aca="false">RESULTADOS!R86</f>
        <v/>
      </c>
      <c r="AZ18" s="0" t="str">
        <f aca="false">RESULTADOS!S86</f>
        <v/>
      </c>
      <c r="BA18" s="0" t="str">
        <f aca="false">RESULTADOS!T86</f>
        <v/>
      </c>
      <c r="BB18" s="0" t="str">
        <f aca="false">RESULTADOS!U86</f>
        <v/>
      </c>
      <c r="BC18" s="0" t="str">
        <f aca="false">RESULTADOS!V86</f>
        <v/>
      </c>
      <c r="BD18" s="0" t="str">
        <f aca="false">RESULTADOS!W86</f>
        <v/>
      </c>
      <c r="BE18" s="0" t="n">
        <f aca="false">RESULTADOS!X86</f>
        <v>0</v>
      </c>
    </row>
    <row r="19" customFormat="false" ht="13" hidden="false" customHeight="false" outlineLevel="0" collapsed="false">
      <c r="A19" s="124" t="str">
        <f aca="false">RESULTADOS!B46</f>
        <v/>
      </c>
      <c r="B19" s="124" t="str">
        <f aca="false">RESULTADOS!C46</f>
        <v/>
      </c>
      <c r="C19" s="124" t="str">
        <f aca="false">RESULTADOS!D46</f>
        <v/>
      </c>
      <c r="D19" s="124" t="str">
        <f aca="false">RESULTADOS!E46</f>
        <v/>
      </c>
      <c r="E19" s="124" t="str">
        <f aca="false">RESULTADOS!F46</f>
        <v/>
      </c>
      <c r="F19" s="124" t="str">
        <f aca="false">RESULTADOS!G46</f>
        <v/>
      </c>
      <c r="G19" s="124" t="str">
        <f aca="false">RESULTADOS!H46</f>
        <v/>
      </c>
      <c r="H19" s="124" t="str">
        <f aca="false">RESULTADOS!I46</f>
        <v/>
      </c>
      <c r="I19" s="124" t="str">
        <f aca="false">RESULTADOS!J46</f>
        <v/>
      </c>
      <c r="J19" s="124" t="str">
        <f aca="false">RESULTADOS!K46</f>
        <v/>
      </c>
      <c r="K19" s="124" t="str">
        <f aca="false">RESULTADOS!L46</f>
        <v/>
      </c>
      <c r="L19" s="124" t="str">
        <f aca="false">RESULTADOS!M46</f>
        <v/>
      </c>
      <c r="M19" s="124" t="str">
        <f aca="false">RESULTADOS!N46</f>
        <v/>
      </c>
      <c r="N19" s="124" t="str">
        <f aca="false">RESULTADOS!O46</f>
        <v/>
      </c>
      <c r="O19" s="124" t="str">
        <f aca="false">RESULTADOS!P46</f>
        <v/>
      </c>
      <c r="P19" s="124" t="str">
        <f aca="false">RESULTADOS!Q46</f>
        <v/>
      </c>
      <c r="Q19" s="124" t="str">
        <f aca="false">RESULTADOS!R46</f>
        <v/>
      </c>
      <c r="R19" s="124" t="str">
        <f aca="false">RESULTADOS!S46</f>
        <v/>
      </c>
      <c r="S19" s="124" t="str">
        <f aca="false">RESULTADOS!T46</f>
        <v/>
      </c>
      <c r="T19" s="124" t="str">
        <f aca="false">RESULTADOS!U46</f>
        <v/>
      </c>
      <c r="U19" s="124" t="str">
        <f aca="false">RESULTADOS!V46</f>
        <v/>
      </c>
      <c r="V19" s="124" t="str">
        <f aca="false">RESULTADOS!W46</f>
        <v/>
      </c>
      <c r="W19" s="124" t="str">
        <f aca="false">RESULTADOS!X46</f>
        <v/>
      </c>
      <c r="X19" s="124" t="str">
        <f aca="false">RESULTADOS!Y46</f>
        <v/>
      </c>
      <c r="Y19" s="124" t="str">
        <f aca="false">RESULTADOS!Z46</f>
        <v/>
      </c>
      <c r="Z19" s="124" t="str">
        <f aca="false">RESULTADOS!AA46</f>
        <v/>
      </c>
      <c r="AA19" s="124" t="str">
        <f aca="false">RESULTADOS!AB46</f>
        <v/>
      </c>
      <c r="AB19" s="124" t="str">
        <f aca="false">RESULTADOS!AC46</f>
        <v/>
      </c>
      <c r="AC19" s="124" t="str">
        <f aca="false">RESULTADOS!AD46</f>
        <v/>
      </c>
      <c r="AD19" s="124" t="str">
        <f aca="false">RESULTADOS!AE46</f>
        <v/>
      </c>
      <c r="AE19" s="124" t="str">
        <f aca="false">RESULTADOS!AF46</f>
        <v/>
      </c>
      <c r="AF19" s="124" t="str">
        <f aca="false">RESULTADOS!AG46</f>
        <v/>
      </c>
      <c r="AG19" s="124" t="n">
        <f aca="false">RESULTADOS!AH46</f>
        <v>0</v>
      </c>
      <c r="AH19" s="124"/>
      <c r="AI19" s="0" t="str">
        <f aca="false">RESULTADOS!B87</f>
        <v/>
      </c>
      <c r="AJ19" s="0" t="str">
        <f aca="false">RESULTADOS!C87</f>
        <v/>
      </c>
      <c r="AK19" s="0" t="str">
        <f aca="false">RESULTADOS!D87</f>
        <v/>
      </c>
      <c r="AL19" s="0" t="str">
        <f aca="false">RESULTADOS!E87</f>
        <v/>
      </c>
      <c r="AM19" s="0" t="str">
        <f aca="false">RESULTADOS!F87</f>
        <v/>
      </c>
      <c r="AN19" s="0" t="str">
        <f aca="false">RESULTADOS!G87</f>
        <v/>
      </c>
      <c r="AO19" s="0" t="str">
        <f aca="false">RESULTADOS!H87</f>
        <v/>
      </c>
      <c r="AP19" s="0" t="str">
        <f aca="false">RESULTADOS!I87</f>
        <v/>
      </c>
      <c r="AQ19" s="0" t="str">
        <f aca="false">RESULTADOS!J87</f>
        <v/>
      </c>
      <c r="AR19" s="0" t="str">
        <f aca="false">RESULTADOS!K87</f>
        <v/>
      </c>
      <c r="AS19" s="0" t="str">
        <f aca="false">RESULTADOS!L87</f>
        <v/>
      </c>
      <c r="AT19" s="0" t="str">
        <f aca="false">RESULTADOS!M87</f>
        <v/>
      </c>
      <c r="AU19" s="0" t="str">
        <f aca="false">RESULTADOS!N87</f>
        <v/>
      </c>
      <c r="AV19" s="0" t="str">
        <f aca="false">RESULTADOS!O87</f>
        <v/>
      </c>
      <c r="AW19" s="0" t="str">
        <f aca="false">RESULTADOS!P87</f>
        <v/>
      </c>
      <c r="AX19" s="0" t="str">
        <f aca="false">RESULTADOS!Q87</f>
        <v/>
      </c>
      <c r="AY19" s="0" t="str">
        <f aca="false">RESULTADOS!R87</f>
        <v/>
      </c>
      <c r="AZ19" s="0" t="str">
        <f aca="false">RESULTADOS!S87</f>
        <v/>
      </c>
      <c r="BA19" s="0" t="str">
        <f aca="false">RESULTADOS!T87</f>
        <v/>
      </c>
      <c r="BB19" s="0" t="str">
        <f aca="false">RESULTADOS!U87</f>
        <v/>
      </c>
      <c r="BC19" s="0" t="str">
        <f aca="false">RESULTADOS!V87</f>
        <v/>
      </c>
      <c r="BD19" s="0" t="str">
        <f aca="false">RESULTADOS!W87</f>
        <v/>
      </c>
      <c r="BE19" s="0" t="n">
        <f aca="false">RESULTADOS!X87</f>
        <v>0</v>
      </c>
    </row>
    <row r="20" customFormat="false" ht="13" hidden="false" customHeight="false" outlineLevel="0" collapsed="false">
      <c r="A20" s="124" t="str">
        <f aca="false">RESULTADOS!B47</f>
        <v/>
      </c>
      <c r="B20" s="124" t="str">
        <f aca="false">RESULTADOS!C47</f>
        <v/>
      </c>
      <c r="C20" s="124" t="str">
        <f aca="false">RESULTADOS!D47</f>
        <v/>
      </c>
      <c r="D20" s="124" t="str">
        <f aca="false">RESULTADOS!E47</f>
        <v/>
      </c>
      <c r="E20" s="124" t="str">
        <f aca="false">RESULTADOS!F47</f>
        <v/>
      </c>
      <c r="F20" s="124" t="str">
        <f aca="false">RESULTADOS!G47</f>
        <v/>
      </c>
      <c r="G20" s="124" t="str">
        <f aca="false">RESULTADOS!H47</f>
        <v/>
      </c>
      <c r="H20" s="124" t="str">
        <f aca="false">RESULTADOS!I47</f>
        <v/>
      </c>
      <c r="I20" s="124" t="str">
        <f aca="false">RESULTADOS!J47</f>
        <v/>
      </c>
      <c r="J20" s="124" t="str">
        <f aca="false">RESULTADOS!K47</f>
        <v/>
      </c>
      <c r="K20" s="124" t="str">
        <f aca="false">RESULTADOS!L47</f>
        <v/>
      </c>
      <c r="L20" s="124" t="str">
        <f aca="false">RESULTADOS!M47</f>
        <v/>
      </c>
      <c r="M20" s="124" t="str">
        <f aca="false">RESULTADOS!N47</f>
        <v/>
      </c>
      <c r="N20" s="124" t="str">
        <f aca="false">RESULTADOS!O47</f>
        <v/>
      </c>
      <c r="O20" s="124" t="str">
        <f aca="false">RESULTADOS!P47</f>
        <v/>
      </c>
      <c r="P20" s="124" t="str">
        <f aca="false">RESULTADOS!Q47</f>
        <v/>
      </c>
      <c r="Q20" s="124" t="str">
        <f aca="false">RESULTADOS!R47</f>
        <v/>
      </c>
      <c r="R20" s="124" t="str">
        <f aca="false">RESULTADOS!S47</f>
        <v/>
      </c>
      <c r="S20" s="124" t="str">
        <f aca="false">RESULTADOS!T47</f>
        <v/>
      </c>
      <c r="T20" s="124" t="str">
        <f aca="false">RESULTADOS!U47</f>
        <v/>
      </c>
      <c r="U20" s="124" t="str">
        <f aca="false">RESULTADOS!V47</f>
        <v/>
      </c>
      <c r="V20" s="124" t="str">
        <f aca="false">RESULTADOS!W47</f>
        <v/>
      </c>
      <c r="W20" s="124" t="str">
        <f aca="false">RESULTADOS!X47</f>
        <v/>
      </c>
      <c r="X20" s="124" t="str">
        <f aca="false">RESULTADOS!Y47</f>
        <v/>
      </c>
      <c r="Y20" s="124" t="str">
        <f aca="false">RESULTADOS!Z47</f>
        <v/>
      </c>
      <c r="Z20" s="124" t="str">
        <f aca="false">RESULTADOS!AA47</f>
        <v/>
      </c>
      <c r="AA20" s="124" t="str">
        <f aca="false">RESULTADOS!AB47</f>
        <v/>
      </c>
      <c r="AB20" s="124" t="str">
        <f aca="false">RESULTADOS!AC47</f>
        <v/>
      </c>
      <c r="AC20" s="124" t="str">
        <f aca="false">RESULTADOS!AD47</f>
        <v/>
      </c>
      <c r="AD20" s="124" t="str">
        <f aca="false">RESULTADOS!AE47</f>
        <v/>
      </c>
      <c r="AE20" s="124" t="str">
        <f aca="false">RESULTADOS!AF47</f>
        <v/>
      </c>
      <c r="AF20" s="124" t="str">
        <f aca="false">RESULTADOS!AG47</f>
        <v/>
      </c>
      <c r="AG20" s="124" t="n">
        <f aca="false">RESULTADOS!AH47</f>
        <v>0</v>
      </c>
      <c r="AH20" s="124"/>
      <c r="AI20" s="0" t="str">
        <f aca="false">RESULTADOS!B88</f>
        <v/>
      </c>
      <c r="AJ20" s="0" t="str">
        <f aca="false">RESULTADOS!C88</f>
        <v/>
      </c>
      <c r="AK20" s="0" t="str">
        <f aca="false">RESULTADOS!D88</f>
        <v/>
      </c>
      <c r="AL20" s="0" t="str">
        <f aca="false">RESULTADOS!E88</f>
        <v/>
      </c>
      <c r="AM20" s="0" t="str">
        <f aca="false">RESULTADOS!F88</f>
        <v/>
      </c>
      <c r="AN20" s="0" t="str">
        <f aca="false">RESULTADOS!G88</f>
        <v/>
      </c>
      <c r="AO20" s="0" t="str">
        <f aca="false">RESULTADOS!H88</f>
        <v/>
      </c>
      <c r="AP20" s="0" t="str">
        <f aca="false">RESULTADOS!I88</f>
        <v/>
      </c>
      <c r="AQ20" s="0" t="str">
        <f aca="false">RESULTADOS!J88</f>
        <v/>
      </c>
      <c r="AR20" s="0" t="str">
        <f aca="false">RESULTADOS!K88</f>
        <v/>
      </c>
      <c r="AS20" s="0" t="str">
        <f aca="false">RESULTADOS!L88</f>
        <v/>
      </c>
      <c r="AT20" s="0" t="str">
        <f aca="false">RESULTADOS!M88</f>
        <v/>
      </c>
      <c r="AU20" s="0" t="str">
        <f aca="false">RESULTADOS!N88</f>
        <v/>
      </c>
      <c r="AV20" s="0" t="str">
        <f aca="false">RESULTADOS!O88</f>
        <v/>
      </c>
      <c r="AW20" s="0" t="str">
        <f aca="false">RESULTADOS!P88</f>
        <v/>
      </c>
      <c r="AX20" s="0" t="str">
        <f aca="false">RESULTADOS!Q88</f>
        <v/>
      </c>
      <c r="AY20" s="0" t="str">
        <f aca="false">RESULTADOS!R88</f>
        <v/>
      </c>
      <c r="AZ20" s="0" t="str">
        <f aca="false">RESULTADOS!S88</f>
        <v/>
      </c>
      <c r="BA20" s="0" t="str">
        <f aca="false">RESULTADOS!T88</f>
        <v/>
      </c>
      <c r="BB20" s="0" t="str">
        <f aca="false">RESULTADOS!U88</f>
        <v/>
      </c>
      <c r="BC20" s="0" t="str">
        <f aca="false">RESULTADOS!V88</f>
        <v/>
      </c>
      <c r="BD20" s="0" t="str">
        <f aca="false">RESULTADOS!W88</f>
        <v/>
      </c>
      <c r="BE20" s="0" t="n">
        <f aca="false">RESULTADOS!X88</f>
        <v>0</v>
      </c>
    </row>
    <row r="21" customFormat="false" ht="13" hidden="false" customHeight="false" outlineLevel="0" collapsed="false">
      <c r="A21" s="124" t="str">
        <f aca="false">RESULTADOS!B47</f>
        <v/>
      </c>
      <c r="B21" s="124" t="str">
        <f aca="false">RESULTADOS!C47</f>
        <v/>
      </c>
      <c r="C21" s="124" t="str">
        <f aca="false">RESULTADOS!D47</f>
        <v/>
      </c>
      <c r="D21" s="124" t="str">
        <f aca="false">RESULTADOS!E47</f>
        <v/>
      </c>
      <c r="E21" s="124" t="str">
        <f aca="false">RESULTADOS!F47</f>
        <v/>
      </c>
      <c r="F21" s="124" t="str">
        <f aca="false">RESULTADOS!G47</f>
        <v/>
      </c>
      <c r="G21" s="124" t="str">
        <f aca="false">RESULTADOS!H47</f>
        <v/>
      </c>
      <c r="H21" s="124" t="str">
        <f aca="false">RESULTADOS!I47</f>
        <v/>
      </c>
      <c r="I21" s="124" t="str">
        <f aca="false">RESULTADOS!J47</f>
        <v/>
      </c>
      <c r="J21" s="124" t="str">
        <f aca="false">RESULTADOS!K47</f>
        <v/>
      </c>
      <c r="K21" s="124" t="str">
        <f aca="false">RESULTADOS!L47</f>
        <v/>
      </c>
      <c r="L21" s="124" t="str">
        <f aca="false">RESULTADOS!M47</f>
        <v/>
      </c>
      <c r="M21" s="124" t="str">
        <f aca="false">RESULTADOS!N47</f>
        <v/>
      </c>
      <c r="N21" s="124" t="str">
        <f aca="false">RESULTADOS!O47</f>
        <v/>
      </c>
      <c r="O21" s="124" t="str">
        <f aca="false">RESULTADOS!P47</f>
        <v/>
      </c>
      <c r="P21" s="124" t="str">
        <f aca="false">RESULTADOS!Q47</f>
        <v/>
      </c>
      <c r="Q21" s="124" t="str">
        <f aca="false">RESULTADOS!R47</f>
        <v/>
      </c>
      <c r="R21" s="124" t="str">
        <f aca="false">RESULTADOS!S47</f>
        <v/>
      </c>
      <c r="S21" s="124" t="str">
        <f aca="false">RESULTADOS!T47</f>
        <v/>
      </c>
      <c r="T21" s="124" t="str">
        <f aca="false">RESULTADOS!U47</f>
        <v/>
      </c>
      <c r="U21" s="124" t="str">
        <f aca="false">RESULTADOS!V47</f>
        <v/>
      </c>
      <c r="V21" s="124" t="str">
        <f aca="false">RESULTADOS!W47</f>
        <v/>
      </c>
      <c r="W21" s="124" t="str">
        <f aca="false">RESULTADOS!X47</f>
        <v/>
      </c>
      <c r="X21" s="124" t="str">
        <f aca="false">RESULTADOS!Y47</f>
        <v/>
      </c>
      <c r="Y21" s="124" t="str">
        <f aca="false">RESULTADOS!Z47</f>
        <v/>
      </c>
      <c r="Z21" s="124" t="str">
        <f aca="false">RESULTADOS!AA47</f>
        <v/>
      </c>
      <c r="AA21" s="124" t="str">
        <f aca="false">RESULTADOS!AB47</f>
        <v/>
      </c>
      <c r="AB21" s="124" t="str">
        <f aca="false">RESULTADOS!AC47</f>
        <v/>
      </c>
      <c r="AC21" s="124" t="str">
        <f aca="false">RESULTADOS!AD47</f>
        <v/>
      </c>
      <c r="AD21" s="124" t="str">
        <f aca="false">RESULTADOS!AE47</f>
        <v/>
      </c>
      <c r="AE21" s="124" t="str">
        <f aca="false">RESULTADOS!AF47</f>
        <v/>
      </c>
      <c r="AF21" s="124" t="str">
        <f aca="false">RESULTADOS!AG47</f>
        <v/>
      </c>
      <c r="AG21" s="124" t="n">
        <f aca="false">RESULTADOS!AH47</f>
        <v>0</v>
      </c>
      <c r="AH21" s="124"/>
      <c r="AI21" s="0" t="e">
        <f aca="false">#REF!</f>
        <v>#REF!</v>
      </c>
      <c r="AJ21" s="0" t="e">
        <f aca="false">#REF!</f>
        <v>#REF!</v>
      </c>
      <c r="AK21" s="0" t="e">
        <f aca="false">#REF!</f>
        <v>#REF!</v>
      </c>
      <c r="AL21" s="0" t="e">
        <f aca="false">#REF!</f>
        <v>#REF!</v>
      </c>
      <c r="AM21" s="0" t="e">
        <f aca="false">#REF!</f>
        <v>#REF!</v>
      </c>
      <c r="AN21" s="0" t="e">
        <f aca="false">#REF!</f>
        <v>#REF!</v>
      </c>
      <c r="AO21" s="0" t="e">
        <f aca="false">#REF!</f>
        <v>#REF!</v>
      </c>
      <c r="AP21" s="0" t="e">
        <f aca="false">#REF!</f>
        <v>#REF!</v>
      </c>
      <c r="AQ21" s="0" t="e">
        <f aca="false">#REF!</f>
        <v>#REF!</v>
      </c>
      <c r="AR21" s="0" t="e">
        <f aca="false">#REF!</f>
        <v>#REF!</v>
      </c>
      <c r="AS21" s="0" t="e">
        <f aca="false">#REF!</f>
        <v>#REF!</v>
      </c>
      <c r="AT21" s="0" t="e">
        <f aca="false">#REF!</f>
        <v>#REF!</v>
      </c>
      <c r="AU21" s="0" t="e">
        <f aca="false">#REF!</f>
        <v>#REF!</v>
      </c>
      <c r="AV21" s="0" t="e">
        <f aca="false">#REF!</f>
        <v>#REF!</v>
      </c>
      <c r="AW21" s="0" t="e">
        <f aca="false">#REF!</f>
        <v>#REF!</v>
      </c>
      <c r="AX21" s="0" t="e">
        <f aca="false">#REF!</f>
        <v>#REF!</v>
      </c>
      <c r="AY21" s="0" t="e">
        <f aca="false">#REF!</f>
        <v>#REF!</v>
      </c>
      <c r="AZ21" s="0" t="e">
        <f aca="false">#REF!</f>
        <v>#REF!</v>
      </c>
      <c r="BA21" s="0" t="e">
        <f aca="false">#REF!</f>
        <v>#REF!</v>
      </c>
      <c r="BB21" s="0" t="e">
        <f aca="false">#REF!</f>
        <v>#REF!</v>
      </c>
      <c r="BC21" s="0" t="e">
        <f aca="false">#REF!</f>
        <v>#REF!</v>
      </c>
      <c r="BD21" s="0" t="e">
        <f aca="false">#REF!</f>
        <v>#REF!</v>
      </c>
      <c r="BE21" s="0" t="e">
        <f aca="false">#REF!</f>
        <v>#REF!</v>
      </c>
    </row>
    <row r="22" customFormat="false" ht="13" hidden="false" customHeight="false" outlineLevel="0" collapsed="false">
      <c r="A22" s="124" t="str">
        <f aca="false">RESULTADOS!B53</f>
        <v/>
      </c>
      <c r="B22" s="124" t="str">
        <f aca="false">RESULTADOS!C53</f>
        <v/>
      </c>
      <c r="C22" s="124" t="str">
        <f aca="false">RESULTADOS!D53</f>
        <v/>
      </c>
      <c r="D22" s="124" t="str">
        <f aca="false">RESULTADOS!E53</f>
        <v/>
      </c>
      <c r="E22" s="124" t="str">
        <f aca="false">RESULTADOS!F53</f>
        <v/>
      </c>
      <c r="F22" s="124" t="str">
        <f aca="false">RESULTADOS!G53</f>
        <v/>
      </c>
      <c r="G22" s="124" t="str">
        <f aca="false">RESULTADOS!H53</f>
        <v/>
      </c>
      <c r="H22" s="124" t="str">
        <f aca="false">RESULTADOS!I53</f>
        <v/>
      </c>
      <c r="I22" s="124" t="str">
        <f aca="false">RESULTADOS!J53</f>
        <v/>
      </c>
      <c r="J22" s="124" t="str">
        <f aca="false">RESULTADOS!K53</f>
        <v/>
      </c>
      <c r="K22" s="124" t="str">
        <f aca="false">RESULTADOS!L53</f>
        <v/>
      </c>
      <c r="L22" s="124" t="str">
        <f aca="false">RESULTADOS!M53</f>
        <v/>
      </c>
      <c r="M22" s="124" t="str">
        <f aca="false">RESULTADOS!N53</f>
        <v/>
      </c>
      <c r="N22" s="124" t="str">
        <f aca="false">RESULTADOS!O53</f>
        <v/>
      </c>
      <c r="O22" s="124" t="str">
        <f aca="false">RESULTADOS!P53</f>
        <v/>
      </c>
      <c r="P22" s="124" t="str">
        <f aca="false">RESULTADOS!Q53</f>
        <v/>
      </c>
      <c r="Q22" s="124" t="str">
        <f aca="false">RESULTADOS!R53</f>
        <v/>
      </c>
      <c r="R22" s="124" t="str">
        <f aca="false">RESULTADOS!S53</f>
        <v/>
      </c>
      <c r="S22" s="124" t="str">
        <f aca="false">RESULTADOS!T53</f>
        <v/>
      </c>
      <c r="T22" s="124" t="str">
        <f aca="false">RESULTADOS!U53</f>
        <v/>
      </c>
      <c r="U22" s="124" t="str">
        <f aca="false">RESULTADOS!V53</f>
        <v/>
      </c>
      <c r="V22" s="124" t="str">
        <f aca="false">RESULTADOS!W53</f>
        <v/>
      </c>
      <c r="W22" s="124" t="str">
        <f aca="false">RESULTADOS!X53</f>
        <v/>
      </c>
      <c r="X22" s="124" t="str">
        <f aca="false">RESULTADOS!Y53</f>
        <v/>
      </c>
      <c r="Y22" s="124" t="str">
        <f aca="false">RESULTADOS!Z53</f>
        <v/>
      </c>
      <c r="Z22" s="124" t="str">
        <f aca="false">RESULTADOS!AA53</f>
        <v/>
      </c>
      <c r="AA22" s="124" t="str">
        <f aca="false">RESULTADOS!AB53</f>
        <v/>
      </c>
      <c r="AB22" s="124" t="str">
        <f aca="false">RESULTADOS!AC53</f>
        <v/>
      </c>
      <c r="AC22" s="124" t="str">
        <f aca="false">RESULTADOS!AD53</f>
        <v/>
      </c>
      <c r="AD22" s="124" t="str">
        <f aca="false">RESULTADOS!AE53</f>
        <v/>
      </c>
      <c r="AE22" s="124" t="str">
        <f aca="false">RESULTADOS!AF53</f>
        <v/>
      </c>
      <c r="AF22" s="124" t="str">
        <f aca="false">RESULTADOS!AG53</f>
        <v/>
      </c>
      <c r="AG22" s="124" t="n">
        <f aca="false">RESULTADOS!AH53</f>
        <v>0</v>
      </c>
      <c r="AH22" s="124"/>
      <c r="AI22" s="0" t="str">
        <f aca="false">RESULTADOS!B94</f>
        <v/>
      </c>
      <c r="AJ22" s="0" t="str">
        <f aca="false">RESULTADOS!C94</f>
        <v/>
      </c>
      <c r="AK22" s="0" t="str">
        <f aca="false">RESULTADOS!D94</f>
        <v/>
      </c>
      <c r="AL22" s="0" t="str">
        <f aca="false">RESULTADOS!E94</f>
        <v/>
      </c>
      <c r="AM22" s="0" t="str">
        <f aca="false">RESULTADOS!F94</f>
        <v/>
      </c>
      <c r="AN22" s="0" t="str">
        <f aca="false">RESULTADOS!G94</f>
        <v/>
      </c>
      <c r="AO22" s="0" t="str">
        <f aca="false">RESULTADOS!H94</f>
        <v/>
      </c>
      <c r="AP22" s="0" t="str">
        <f aca="false">RESULTADOS!I94</f>
        <v/>
      </c>
      <c r="AQ22" s="0" t="str">
        <f aca="false">RESULTADOS!J94</f>
        <v/>
      </c>
      <c r="AR22" s="0" t="str">
        <f aca="false">RESULTADOS!K94</f>
        <v/>
      </c>
      <c r="AS22" s="0" t="str">
        <f aca="false">RESULTADOS!L94</f>
        <v/>
      </c>
      <c r="AT22" s="0" t="str">
        <f aca="false">RESULTADOS!M94</f>
        <v/>
      </c>
      <c r="AU22" s="0" t="str">
        <f aca="false">RESULTADOS!N94</f>
        <v/>
      </c>
      <c r="AV22" s="0" t="str">
        <f aca="false">RESULTADOS!O94</f>
        <v/>
      </c>
      <c r="AW22" s="0" t="str">
        <f aca="false">RESULTADOS!P94</f>
        <v/>
      </c>
      <c r="AX22" s="0" t="str">
        <f aca="false">RESULTADOS!Q94</f>
        <v/>
      </c>
      <c r="AY22" s="0" t="str">
        <f aca="false">RESULTADOS!R94</f>
        <v/>
      </c>
      <c r="AZ22" s="0" t="str">
        <f aca="false">RESULTADOS!S94</f>
        <v/>
      </c>
      <c r="BA22" s="0" t="str">
        <f aca="false">RESULTADOS!T94</f>
        <v/>
      </c>
      <c r="BB22" s="0" t="str">
        <f aca="false">RESULTADOS!U94</f>
        <v/>
      </c>
      <c r="BC22" s="0" t="str">
        <f aca="false">RESULTADOS!V94</f>
        <v/>
      </c>
      <c r="BD22" s="0" t="str">
        <f aca="false">RESULTADOS!W94</f>
        <v/>
      </c>
      <c r="BE22" s="0" t="n">
        <f aca="false">RESULTADOS!X94</f>
        <v>0</v>
      </c>
    </row>
    <row r="23" customFormat="false" ht="13" hidden="false" customHeight="false" outlineLevel="0" collapsed="false">
      <c r="A23" s="124" t="n">
        <f aca="false">RESULTADOS!B54</f>
        <v>0</v>
      </c>
      <c r="B23" s="124" t="str">
        <f aca="false">RESULTADOS!C54</f>
        <v>SITIO WEB</v>
      </c>
      <c r="C23" s="124" t="str">
        <f aca="false">RESULTADOS!D54</f>
        <v>EN CURSO</v>
      </c>
      <c r="D23" s="124" t="str">
        <f aca="false">RESULTADOS!E54</f>
        <v>EN CURSO</v>
      </c>
      <c r="E23" s="124" t="str">
        <f aca="false">RESULTADOS!F54</f>
        <v>EN CURSO</v>
      </c>
      <c r="F23" s="124" t="str">
        <f aca="false">RESULTADOS!G54</f>
        <v>EN CURSO</v>
      </c>
      <c r="G23" s="124" t="str">
        <f aca="false">RESULTADOS!H54</f>
        <v>EN CURSO</v>
      </c>
      <c r="H23" s="124" t="str">
        <f aca="false">RESULTADOS!I54</f>
        <v>EN CURSO</v>
      </c>
      <c r="I23" s="124" t="str">
        <f aca="false">RESULTADOS!J54</f>
        <v>EN CURSO</v>
      </c>
      <c r="J23" s="124" t="str">
        <f aca="false">RESULTADOS!K54</f>
        <v>EN CURSO</v>
      </c>
      <c r="K23" s="124" t="str">
        <f aca="false">RESULTADOS!L54</f>
        <v>EN CURSO</v>
      </c>
      <c r="L23" s="124" t="str">
        <f aca="false">RESULTADOS!M54</f>
        <v>EN CURSO</v>
      </c>
      <c r="M23" s="124" t="str">
        <f aca="false">RESULTADOS!N54</f>
        <v>EN CURSO</v>
      </c>
      <c r="N23" s="124" t="str">
        <f aca="false">RESULTADOS!O54</f>
        <v>EN CURSO</v>
      </c>
      <c r="O23" s="124" t="str">
        <f aca="false">RESULTADOS!P54</f>
        <v>EN CURSO</v>
      </c>
      <c r="P23" s="124" t="str">
        <f aca="false">RESULTADOS!Q54</f>
        <v>EN CURSO</v>
      </c>
      <c r="Q23" s="124" t="str">
        <f aca="false">RESULTADOS!R54</f>
        <v>EN CURSO</v>
      </c>
      <c r="R23" s="124" t="str">
        <f aca="false">RESULTADOS!S54</f>
        <v>EN CURSO</v>
      </c>
      <c r="S23" s="124" t="str">
        <f aca="false">RESULTADOS!T54</f>
        <v>EN CURSO</v>
      </c>
      <c r="T23" s="124" t="str">
        <f aca="false">RESULTADOS!U54</f>
        <v>EN CURSO</v>
      </c>
      <c r="U23" s="124" t="str">
        <f aca="false">RESULTADOS!V54</f>
        <v>EN CURSO</v>
      </c>
      <c r="V23" s="124" t="str">
        <f aca="false">RESULTADOS!W54</f>
        <v>EN CURSO</v>
      </c>
      <c r="W23" s="124" t="str">
        <f aca="false">RESULTADOS!X54</f>
        <v>EN CURSO</v>
      </c>
      <c r="X23" s="124" t="str">
        <f aca="false">RESULTADOS!Y54</f>
        <v>EN CURSO</v>
      </c>
      <c r="Y23" s="124" t="str">
        <f aca="false">RESULTADOS!Z54</f>
        <v>EN CURSO</v>
      </c>
      <c r="Z23" s="124" t="str">
        <f aca="false">RESULTADOS!AA54</f>
        <v>EN CURSO</v>
      </c>
      <c r="AA23" s="124" t="str">
        <f aca="false">RESULTADOS!AB54</f>
        <v>EN CURSO</v>
      </c>
      <c r="AB23" s="124" t="str">
        <f aca="false">RESULTADOS!AC54</f>
        <v>EN CURSO</v>
      </c>
      <c r="AC23" s="124" t="str">
        <f aca="false">RESULTADOS!AD54</f>
        <v>EN CURSO</v>
      </c>
      <c r="AD23" s="124" t="str">
        <f aca="false">RESULTADOS!AE54</f>
        <v>EN CURSO</v>
      </c>
      <c r="AE23" s="124" t="str">
        <f aca="false">RESULTADOS!AF54</f>
        <v>EN CURSO</v>
      </c>
      <c r="AF23" s="124" t="str">
        <f aca="false">RESULTADOS!AG54</f>
        <v>EN CURSO</v>
      </c>
      <c r="AG23" s="124" t="n">
        <f aca="false">RESULTADOS!D11</f>
        <v>0</v>
      </c>
      <c r="AH23" s="124"/>
      <c r="AI23" s="0" t="n">
        <f aca="false">RESULTADOS!B95</f>
        <v>0</v>
      </c>
      <c r="AJ23" s="0" t="str">
        <f aca="false">RESULTADOS!C95</f>
        <v>SITIO WEB</v>
      </c>
      <c r="AK23" s="0" t="str">
        <f aca="false">RESULTADOS!D95</f>
        <v>EN CURSO</v>
      </c>
      <c r="AL23" s="0" t="str">
        <f aca="false">RESULTADOS!E95</f>
        <v>EN CURSO</v>
      </c>
      <c r="AM23" s="0" t="str">
        <f aca="false">RESULTADOS!F95</f>
        <v>EN CURSO</v>
      </c>
      <c r="AN23" s="0" t="str">
        <f aca="false">RESULTADOS!G95</f>
        <v>EN CURSO</v>
      </c>
      <c r="AO23" s="0" t="str">
        <f aca="false">RESULTADOS!H95</f>
        <v>EN CURSO</v>
      </c>
      <c r="AP23" s="0" t="str">
        <f aca="false">RESULTADOS!I95</f>
        <v>EN CURSO</v>
      </c>
      <c r="AQ23" s="0" t="str">
        <f aca="false">RESULTADOS!J95</f>
        <v>EN CURSO</v>
      </c>
      <c r="AR23" s="0" t="str">
        <f aca="false">RESULTADOS!K95</f>
        <v>EN CURSO</v>
      </c>
      <c r="AS23" s="0" t="str">
        <f aca="false">RESULTADOS!L95</f>
        <v>EN CURSO</v>
      </c>
      <c r="AT23" s="0" t="str">
        <f aca="false">RESULTADOS!M95</f>
        <v>EN CURSO</v>
      </c>
      <c r="AU23" s="0" t="str">
        <f aca="false">RESULTADOS!N95</f>
        <v>EN CURSO</v>
      </c>
      <c r="AV23" s="0" t="str">
        <f aca="false">RESULTADOS!O95</f>
        <v>EN CURSO</v>
      </c>
      <c r="AW23" s="0" t="str">
        <f aca="false">RESULTADOS!P95</f>
        <v>EN CURSO</v>
      </c>
      <c r="AX23" s="0" t="str">
        <f aca="false">RESULTADOS!Q95</f>
        <v>EN CURSO</v>
      </c>
      <c r="AY23" s="0" t="str">
        <f aca="false">RESULTADOS!R95</f>
        <v>EN CURSO</v>
      </c>
      <c r="AZ23" s="0" t="str">
        <f aca="false">RESULTADOS!S95</f>
        <v>EN CURSO</v>
      </c>
      <c r="BA23" s="0" t="str">
        <f aca="false">RESULTADOS!T95</f>
        <v>EN CURSO</v>
      </c>
      <c r="BB23" s="0" t="str">
        <f aca="false">RESULTADOS!U95</f>
        <v>EN CURSO</v>
      </c>
      <c r="BC23" s="0" t="str">
        <f aca="false">RESULTADOS!V95</f>
        <v>EN CURSO</v>
      </c>
      <c r="BD23" s="0" t="str">
        <f aca="false">RESULTADOS!W95</f>
        <v>EN CURSO</v>
      </c>
      <c r="BE23" s="0" t="n">
        <f aca="false">RESULTADOS!K12</f>
        <v>0</v>
      </c>
    </row>
    <row r="24" customFormat="false" ht="13" hidden="false" customHeight="false" outlineLevel="0" collapsed="false">
      <c r="A24" s="124" t="n">
        <f aca="false">RESULTADOS!B55</f>
        <v>0</v>
      </c>
      <c r="B24" s="124" t="n">
        <f aca="false">RESULTADOS!C55</f>
        <v>0</v>
      </c>
      <c r="C24" s="124" t="n">
        <f aca="false">RESULTADOS!D55</f>
        <v>0</v>
      </c>
      <c r="D24" s="124" t="n">
        <f aca="false">RESULTADOS!E55</f>
        <v>0</v>
      </c>
      <c r="E24" s="124" t="n">
        <f aca="false">RESULTADOS!F55</f>
        <v>0</v>
      </c>
      <c r="F24" s="124" t="n">
        <f aca="false">RESULTADOS!G55</f>
        <v>0</v>
      </c>
      <c r="G24" s="124" t="n">
        <f aca="false">RESULTADOS!H55</f>
        <v>0</v>
      </c>
      <c r="H24" s="124" t="n">
        <f aca="false">RESULTADOS!I55</f>
        <v>0</v>
      </c>
      <c r="I24" s="124" t="n">
        <f aca="false">RESULTADOS!J55</f>
        <v>0</v>
      </c>
      <c r="J24" s="124" t="n">
        <f aca="false">RESULTADOS!K55</f>
        <v>0</v>
      </c>
      <c r="K24" s="124" t="n">
        <f aca="false">RESULTADOS!L55</f>
        <v>0</v>
      </c>
      <c r="L24" s="124" t="n">
        <f aca="false">RESULTADOS!M55</f>
        <v>0</v>
      </c>
      <c r="M24" s="124" t="n">
        <f aca="false">RESULTADOS!N55</f>
        <v>0</v>
      </c>
      <c r="N24" s="124" t="n">
        <f aca="false">RESULTADOS!O55</f>
        <v>0</v>
      </c>
      <c r="O24" s="124" t="n">
        <f aca="false">RESULTADOS!P55</f>
        <v>0</v>
      </c>
      <c r="P24" s="124" t="n">
        <f aca="false">RESULTADOS!Q55</f>
        <v>0</v>
      </c>
      <c r="Q24" s="124" t="n">
        <f aca="false">RESULTADOS!R55</f>
        <v>0</v>
      </c>
      <c r="R24" s="124" t="n">
        <f aca="false">RESULTADOS!S55</f>
        <v>0</v>
      </c>
      <c r="S24" s="124" t="n">
        <f aca="false">RESULTADOS!T55</f>
        <v>0</v>
      </c>
      <c r="T24" s="124" t="n">
        <f aca="false">RESULTADOS!U55</f>
        <v>0</v>
      </c>
      <c r="U24" s="124" t="n">
        <f aca="false">RESULTADOS!V55</f>
        <v>0</v>
      </c>
      <c r="V24" s="124" t="n">
        <f aca="false">RESULTADOS!W55</f>
        <v>0</v>
      </c>
      <c r="W24" s="124" t="n">
        <f aca="false">RESULTADOS!X55</f>
        <v>0</v>
      </c>
      <c r="X24" s="124" t="n">
        <f aca="false">RESULTADOS!Y55</f>
        <v>0</v>
      </c>
      <c r="Y24" s="124" t="n">
        <f aca="false">RESULTADOS!Z55</f>
        <v>0</v>
      </c>
      <c r="Z24" s="124" t="n">
        <f aca="false">RESULTADOS!AA55</f>
        <v>0</v>
      </c>
      <c r="AA24" s="124" t="n">
        <f aca="false">RESULTADOS!AB55</f>
        <v>0</v>
      </c>
      <c r="AB24" s="124" t="n">
        <f aca="false">RESULTADOS!AC55</f>
        <v>0</v>
      </c>
      <c r="AC24" s="124" t="n">
        <f aca="false">RESULTADOS!AD55</f>
        <v>0</v>
      </c>
      <c r="AD24" s="124" t="n">
        <f aca="false">RESULTADOS!AE55</f>
        <v>0</v>
      </c>
      <c r="AE24" s="124" t="n">
        <f aca="false">RESULTADOS!AF55</f>
        <v>0</v>
      </c>
      <c r="AF24" s="124" t="n">
        <f aca="false">RESULTADOS!AG55</f>
        <v>0</v>
      </c>
      <c r="AG24" s="124" t="n">
        <f aca="false">RESULTADOS!AH55</f>
        <v>0</v>
      </c>
      <c r="AH24" s="124"/>
      <c r="AI24" s="0" t="n">
        <f aca="false">RESULTADOS!B96</f>
        <v>0</v>
      </c>
      <c r="AJ24" s="0" t="n">
        <f aca="false">RESULTADOS!C96</f>
        <v>0</v>
      </c>
      <c r="AK24" s="0" t="n">
        <f aca="false">RESULTADOS!D96</f>
        <v>0</v>
      </c>
      <c r="AL24" s="0" t="n">
        <f aca="false">RESULTADOS!E96</f>
        <v>0</v>
      </c>
      <c r="AM24" s="0" t="n">
        <f aca="false">RESULTADOS!F96</f>
        <v>0</v>
      </c>
      <c r="AN24" s="0" t="n">
        <f aca="false">RESULTADOS!G96</f>
        <v>0</v>
      </c>
      <c r="AO24" s="0" t="n">
        <f aca="false">RESULTADOS!H96</f>
        <v>0</v>
      </c>
      <c r="AP24" s="0" t="n">
        <f aca="false">RESULTADOS!I96</f>
        <v>0</v>
      </c>
      <c r="AQ24" s="0" t="n">
        <f aca="false">RESULTADOS!J96</f>
        <v>0</v>
      </c>
      <c r="AR24" s="0" t="n">
        <f aca="false">RESULTADOS!K96</f>
        <v>0</v>
      </c>
      <c r="AS24" s="0" t="n">
        <f aca="false">RESULTADOS!L96</f>
        <v>0</v>
      </c>
      <c r="AT24" s="0" t="n">
        <f aca="false">RESULTADOS!M96</f>
        <v>0</v>
      </c>
      <c r="AU24" s="0" t="n">
        <f aca="false">RESULTADOS!N96</f>
        <v>0</v>
      </c>
      <c r="AV24" s="0" t="n">
        <f aca="false">RESULTADOS!O96</f>
        <v>0</v>
      </c>
      <c r="AW24" s="0" t="n">
        <f aca="false">RESULTADOS!P96</f>
        <v>0</v>
      </c>
      <c r="AX24" s="0" t="n">
        <f aca="false">RESULTADOS!Q96</f>
        <v>0</v>
      </c>
      <c r="AY24" s="0" t="n">
        <f aca="false">RESULTADOS!R96</f>
        <v>0</v>
      </c>
      <c r="AZ24" s="0" t="n">
        <f aca="false">RESULTADOS!S96</f>
        <v>0</v>
      </c>
      <c r="BA24" s="0" t="n">
        <f aca="false">RESULTADOS!T96</f>
        <v>0</v>
      </c>
      <c r="BB24" s="0" t="n">
        <f aca="false">RESULTADOS!U96</f>
        <v>0</v>
      </c>
      <c r="BC24" s="0" t="n">
        <f aca="false">RESULTADOS!V96</f>
        <v>0</v>
      </c>
      <c r="BD24" s="0" t="n">
        <f aca="false">RESULTADOS!W96</f>
        <v>0</v>
      </c>
      <c r="BE24" s="0" t="n">
        <f aca="false">RESULTADOS!X96</f>
        <v>0</v>
      </c>
    </row>
    <row r="25" customFormat="false" ht="13" hidden="false" customHeight="false" outlineLevel="0" collapsed="false">
      <c r="A25" s="124" t="e">
        <f aca="false">#REF!</f>
        <v>#REF!</v>
      </c>
      <c r="B25" s="124" t="e">
        <f aca="false">#REF!</f>
        <v>#REF!</v>
      </c>
      <c r="C25" s="124" t="e">
        <f aca="false">#REF!</f>
        <v>#REF!</v>
      </c>
      <c r="D25" s="124" t="e">
        <f aca="false">#REF!</f>
        <v>#REF!</v>
      </c>
      <c r="E25" s="124" t="e">
        <f aca="false">#REF!</f>
        <v>#REF!</v>
      </c>
      <c r="F25" s="124" t="e">
        <f aca="false">#REF!</f>
        <v>#REF!</v>
      </c>
      <c r="G25" s="124" t="e">
        <f aca="false">#REF!</f>
        <v>#REF!</v>
      </c>
      <c r="H25" s="124" t="e">
        <f aca="false">#REF!</f>
        <v>#REF!</v>
      </c>
      <c r="I25" s="124" t="e">
        <f aca="false">#REF!</f>
        <v>#REF!</v>
      </c>
      <c r="J25" s="124" t="e">
        <f aca="false">#REF!</f>
        <v>#REF!</v>
      </c>
      <c r="K25" s="124" t="e">
        <f aca="false">#REF!</f>
        <v>#REF!</v>
      </c>
      <c r="L25" s="124" t="e">
        <f aca="false">#REF!</f>
        <v>#REF!</v>
      </c>
      <c r="M25" s="124" t="e">
        <f aca="false">#REF!</f>
        <v>#REF!</v>
      </c>
      <c r="N25" s="124" t="e">
        <f aca="false">#REF!</f>
        <v>#REF!</v>
      </c>
      <c r="O25" s="124" t="e">
        <f aca="false">#REF!</f>
        <v>#REF!</v>
      </c>
      <c r="P25" s="124" t="e">
        <f aca="false">#REF!</f>
        <v>#REF!</v>
      </c>
      <c r="Q25" s="124" t="e">
        <f aca="false">#REF!</f>
        <v>#REF!</v>
      </c>
      <c r="R25" s="124" t="e">
        <f aca="false">#REF!</f>
        <v>#REF!</v>
      </c>
      <c r="S25" s="124" t="e">
        <f aca="false">#REF!</f>
        <v>#REF!</v>
      </c>
      <c r="T25" s="124" t="e">
        <f aca="false">#REF!</f>
        <v>#REF!</v>
      </c>
      <c r="U25" s="124" t="e">
        <f aca="false">#REF!</f>
        <v>#REF!</v>
      </c>
      <c r="V25" s="124" t="e">
        <f aca="false">#REF!</f>
        <v>#REF!</v>
      </c>
      <c r="W25" s="124" t="e">
        <f aca="false">#REF!</f>
        <v>#REF!</v>
      </c>
      <c r="X25" s="124" t="e">
        <f aca="false">#REF!</f>
        <v>#REF!</v>
      </c>
      <c r="Y25" s="124" t="e">
        <f aca="false">#REF!</f>
        <v>#REF!</v>
      </c>
      <c r="Z25" s="124" t="e">
        <f aca="false">#REF!</f>
        <v>#REF!</v>
      </c>
      <c r="AA25" s="124" t="e">
        <f aca="false">#REF!</f>
        <v>#REF!</v>
      </c>
      <c r="AB25" s="124" t="e">
        <f aca="false">#REF!</f>
        <v>#REF!</v>
      </c>
      <c r="AC25" s="124" t="e">
        <f aca="false">#REF!</f>
        <v>#REF!</v>
      </c>
      <c r="AD25" s="124" t="e">
        <f aca="false">#REF!</f>
        <v>#REF!</v>
      </c>
      <c r="AE25" s="124" t="e">
        <f aca="false">#REF!</f>
        <v>#REF!</v>
      </c>
      <c r="AF25" s="124" t="e">
        <f aca="false">#REF!</f>
        <v>#REF!</v>
      </c>
      <c r="AG25" s="124" t="e">
        <f aca="false">#REF!</f>
        <v>#REF!</v>
      </c>
      <c r="AH25" s="124"/>
      <c r="AI25" s="0" t="n">
        <f aca="false">RESULTADOS!B97</f>
        <v>0</v>
      </c>
      <c r="AJ25" s="0" t="n">
        <f aca="false">RESULTADOS!C97</f>
        <v>0</v>
      </c>
      <c r="AK25" s="0" t="n">
        <f aca="false">RESULTADOS!D97</f>
        <v>0</v>
      </c>
      <c r="AL25" s="0" t="n">
        <f aca="false">RESULTADOS!E97</f>
        <v>0</v>
      </c>
      <c r="AM25" s="0" t="n">
        <f aca="false">RESULTADOS!F97</f>
        <v>0</v>
      </c>
      <c r="AN25" s="0" t="n">
        <f aca="false">RESULTADOS!G97</f>
        <v>0</v>
      </c>
      <c r="AO25" s="0" t="n">
        <f aca="false">RESULTADOS!H97</f>
        <v>0</v>
      </c>
      <c r="AP25" s="0" t="n">
        <f aca="false">RESULTADOS!I97</f>
        <v>0</v>
      </c>
      <c r="AQ25" s="0" t="n">
        <f aca="false">RESULTADOS!J97</f>
        <v>0</v>
      </c>
      <c r="AR25" s="0" t="n">
        <f aca="false">RESULTADOS!K97</f>
        <v>0</v>
      </c>
      <c r="AS25" s="0" t="n">
        <f aca="false">RESULTADOS!L97</f>
        <v>0</v>
      </c>
      <c r="AT25" s="0" t="n">
        <f aca="false">RESULTADOS!M97</f>
        <v>0</v>
      </c>
      <c r="AU25" s="0" t="n">
        <f aca="false">RESULTADOS!N97</f>
        <v>0</v>
      </c>
      <c r="AV25" s="0" t="n">
        <f aca="false">RESULTADOS!O97</f>
        <v>0</v>
      </c>
      <c r="AW25" s="0" t="n">
        <f aca="false">RESULTADOS!P97</f>
        <v>0</v>
      </c>
      <c r="AX25" s="0" t="n">
        <f aca="false">RESULTADOS!Q97</f>
        <v>0</v>
      </c>
      <c r="AY25" s="0" t="n">
        <f aca="false">RESULTADOS!R97</f>
        <v>0</v>
      </c>
      <c r="AZ25" s="0" t="n">
        <f aca="false">RESULTADOS!S97</f>
        <v>0</v>
      </c>
      <c r="BA25" s="0" t="n">
        <f aca="false">RESULTADOS!T97</f>
        <v>0</v>
      </c>
      <c r="BB25" s="0" t="n">
        <f aca="false">RESULTADOS!U97</f>
        <v>0</v>
      </c>
      <c r="BC25" s="0" t="n">
        <f aca="false">RESULTADOS!V97</f>
        <v>0</v>
      </c>
      <c r="BD25" s="0" t="n">
        <f aca="false">RESULTADOS!W97</f>
        <v>0</v>
      </c>
      <c r="BE25" s="0" t="n">
        <f aca="false">RESULTADOS!X97</f>
        <v>0</v>
      </c>
    </row>
    <row r="26" customFormat="false" ht="13" hidden="false" customHeight="false" outlineLevel="0" collapsed="false">
      <c r="A26" s="124" t="n">
        <f aca="false">RESULTADOS!B56</f>
        <v>0</v>
      </c>
      <c r="B26" s="124" t="n">
        <f aca="false">RESULTADOS!C56</f>
        <v>0</v>
      </c>
      <c r="C26" s="124" t="n">
        <f aca="false">RESULTADOS!D56</f>
        <v>0</v>
      </c>
      <c r="D26" s="124" t="n">
        <f aca="false">RESULTADOS!E56</f>
        <v>0</v>
      </c>
      <c r="E26" s="124" t="n">
        <f aca="false">RESULTADOS!F56</f>
        <v>0</v>
      </c>
      <c r="F26" s="124" t="n">
        <f aca="false">RESULTADOS!G56</f>
        <v>0</v>
      </c>
      <c r="G26" s="124" t="n">
        <f aca="false">RESULTADOS!H56</f>
        <v>0</v>
      </c>
      <c r="H26" s="124" t="n">
        <f aca="false">RESULTADOS!I56</f>
        <v>0</v>
      </c>
      <c r="I26" s="124" t="n">
        <f aca="false">RESULTADOS!J56</f>
        <v>0</v>
      </c>
      <c r="J26" s="124" t="n">
        <f aca="false">RESULTADOS!K56</f>
        <v>0</v>
      </c>
      <c r="K26" s="124" t="n">
        <f aca="false">RESULTADOS!L56</f>
        <v>0</v>
      </c>
      <c r="L26" s="124" t="n">
        <f aca="false">RESULTADOS!M56</f>
        <v>0</v>
      </c>
      <c r="M26" s="176" t="n">
        <f aca="false">RESULTADOS!N56</f>
        <v>0</v>
      </c>
      <c r="N26" s="124" t="n">
        <f aca="false">RESULTADOS!O56</f>
        <v>0</v>
      </c>
      <c r="O26" s="124" t="n">
        <f aca="false">RESULTADOS!P56</f>
        <v>0</v>
      </c>
      <c r="P26" s="124" t="n">
        <f aca="false">RESULTADOS!Q56</f>
        <v>0</v>
      </c>
      <c r="Q26" s="124" t="n">
        <f aca="false">RESULTADOS!R56</f>
        <v>0</v>
      </c>
      <c r="R26" s="124" t="n">
        <f aca="false">RESULTADOS!S56</f>
        <v>0</v>
      </c>
      <c r="S26" s="124" t="n">
        <f aca="false">RESULTADOS!T56</f>
        <v>0</v>
      </c>
      <c r="T26" s="124" t="n">
        <f aca="false">RESULTADOS!U56</f>
        <v>0</v>
      </c>
      <c r="U26" s="124" t="n">
        <f aca="false">RESULTADOS!V56</f>
        <v>0</v>
      </c>
      <c r="V26" s="124" t="n">
        <f aca="false">RESULTADOS!W56</f>
        <v>0</v>
      </c>
      <c r="W26" s="124" t="n">
        <f aca="false">RESULTADOS!X56</f>
        <v>0</v>
      </c>
      <c r="X26" s="124" t="n">
        <f aca="false">RESULTADOS!Y56</f>
        <v>0</v>
      </c>
      <c r="Y26" s="124" t="n">
        <f aca="false">RESULTADOS!Z56</f>
        <v>0</v>
      </c>
      <c r="Z26" s="124" t="n">
        <f aca="false">RESULTADOS!AA56</f>
        <v>0</v>
      </c>
      <c r="AA26" s="124" t="n">
        <f aca="false">RESULTADOS!AB56</f>
        <v>0</v>
      </c>
      <c r="AB26" s="124" t="n">
        <f aca="false">RESULTADOS!AC56</f>
        <v>0</v>
      </c>
      <c r="AC26" s="124" t="n">
        <f aca="false">RESULTADOS!AD56</f>
        <v>0</v>
      </c>
      <c r="AD26" s="124" t="n">
        <f aca="false">RESULTADOS!AE56</f>
        <v>0</v>
      </c>
      <c r="AE26" s="124" t="n">
        <f aca="false">RESULTADOS!AF56</f>
        <v>0</v>
      </c>
      <c r="AF26" s="124" t="n">
        <f aca="false">RESULTADOS!AG56</f>
        <v>0</v>
      </c>
      <c r="AG26" s="124" t="n">
        <f aca="false">RESULTADOS!AH56</f>
        <v>0</v>
      </c>
      <c r="AH26" s="124"/>
      <c r="AI26" s="0" t="n">
        <f aca="false">RESULTADOS!B98</f>
        <v>0</v>
      </c>
      <c r="AJ26" s="0" t="n">
        <f aca="false">RESULTADOS!C98</f>
        <v>0</v>
      </c>
      <c r="AK26" s="0" t="n">
        <f aca="false">RESULTADOS!D98</f>
        <v>0</v>
      </c>
      <c r="AL26" s="0" t="n">
        <f aca="false">RESULTADOS!E98</f>
        <v>0</v>
      </c>
      <c r="AM26" s="0" t="n">
        <f aca="false">RESULTADOS!F98</f>
        <v>0</v>
      </c>
      <c r="AN26" s="0" t="n">
        <f aca="false">RESULTADOS!G98</f>
        <v>0</v>
      </c>
      <c r="AO26" s="0" t="n">
        <f aca="false">RESULTADOS!H98</f>
        <v>0</v>
      </c>
      <c r="AP26" s="0" t="n">
        <f aca="false">RESULTADOS!I98</f>
        <v>0</v>
      </c>
      <c r="AQ26" s="0" t="n">
        <f aca="false">RESULTADOS!J98</f>
        <v>0</v>
      </c>
      <c r="AR26" s="0" t="n">
        <f aca="false">RESULTADOS!K98</f>
        <v>0</v>
      </c>
      <c r="AS26" s="0" t="n">
        <f aca="false">RESULTADOS!L98</f>
        <v>0</v>
      </c>
      <c r="AT26" s="0" t="n">
        <f aca="false">RESULTADOS!M98</f>
        <v>0</v>
      </c>
      <c r="AU26" s="0" t="n">
        <f aca="false">RESULTADOS!N98</f>
        <v>0</v>
      </c>
      <c r="AV26" s="0" t="n">
        <f aca="false">RESULTADOS!O98</f>
        <v>0</v>
      </c>
      <c r="AW26" s="0" t="n">
        <f aca="false">RESULTADOS!P98</f>
        <v>0</v>
      </c>
      <c r="AX26" s="0" t="n">
        <f aca="false">RESULTADOS!Q98</f>
        <v>0</v>
      </c>
      <c r="AY26" s="0" t="n">
        <f aca="false">RESULTADOS!R98</f>
        <v>0</v>
      </c>
      <c r="AZ26" s="0" t="n">
        <f aca="false">RESULTADOS!S98</f>
        <v>0</v>
      </c>
      <c r="BA26" s="0" t="n">
        <f aca="false">RESULTADOS!T98</f>
        <v>0</v>
      </c>
      <c r="BB26" s="0" t="n">
        <f aca="false">RESULTADOS!U98</f>
        <v>0</v>
      </c>
      <c r="BC26" s="0" t="n">
        <f aca="false">RESULTADOS!V98</f>
        <v>0</v>
      </c>
      <c r="BD26" s="0" t="n">
        <f aca="false">RESULTADOS!W98</f>
        <v>0</v>
      </c>
      <c r="BE26" s="0" t="n">
        <f aca="false">RESULTADOS!X98</f>
        <v>0</v>
      </c>
    </row>
    <row r="27" customFormat="false" ht="13" hidden="false" customHeight="false" outlineLevel="0" collapsed="false">
      <c r="A27" s="124" t="n">
        <f aca="false">RESULTADOS!B57</f>
        <v>0</v>
      </c>
      <c r="B27" s="124" t="n">
        <f aca="false">RESULTADOS!C57</f>
        <v>0</v>
      </c>
      <c r="C27" s="124" t="n">
        <f aca="false">RESULTADOS!D57</f>
        <v>0</v>
      </c>
      <c r="D27" s="124" t="n">
        <f aca="false">RESULTADOS!E57</f>
        <v>0</v>
      </c>
      <c r="E27" s="124" t="n">
        <f aca="false">RESULTADOS!F57</f>
        <v>0</v>
      </c>
      <c r="F27" s="124" t="n">
        <f aca="false">RESULTADOS!G57</f>
        <v>0</v>
      </c>
      <c r="G27" s="124" t="n">
        <f aca="false">RESULTADOS!H57</f>
        <v>0</v>
      </c>
      <c r="H27" s="124" t="n">
        <f aca="false">RESULTADOS!I57</f>
        <v>0</v>
      </c>
      <c r="I27" s="124" t="n">
        <f aca="false">RESULTADOS!J57</f>
        <v>0</v>
      </c>
      <c r="J27" s="124" t="n">
        <f aca="false">RESULTADOS!K57</f>
        <v>0</v>
      </c>
      <c r="K27" s="124" t="n">
        <f aca="false">RESULTADOS!L57</f>
        <v>0</v>
      </c>
      <c r="L27" s="124" t="n">
        <f aca="false">RESULTADOS!M57</f>
        <v>0</v>
      </c>
      <c r="M27" s="124" t="n">
        <f aca="false">RESULTADOS!N57</f>
        <v>0</v>
      </c>
      <c r="N27" s="124" t="n">
        <f aca="false">RESULTADOS!O57</f>
        <v>0</v>
      </c>
      <c r="O27" s="124" t="n">
        <f aca="false">RESULTADOS!P57</f>
        <v>0</v>
      </c>
      <c r="P27" s="124" t="n">
        <f aca="false">RESULTADOS!Q57</f>
        <v>0</v>
      </c>
      <c r="Q27" s="124" t="n">
        <f aca="false">RESULTADOS!R57</f>
        <v>0</v>
      </c>
      <c r="R27" s="124" t="n">
        <f aca="false">RESULTADOS!S57</f>
        <v>0</v>
      </c>
      <c r="S27" s="124" t="n">
        <f aca="false">RESULTADOS!T57</f>
        <v>0</v>
      </c>
      <c r="T27" s="124" t="n">
        <f aca="false">RESULTADOS!U57</f>
        <v>0</v>
      </c>
      <c r="U27" s="124" t="n">
        <f aca="false">RESULTADOS!V57</f>
        <v>0</v>
      </c>
      <c r="V27" s="124" t="n">
        <f aca="false">RESULTADOS!W57</f>
        <v>0</v>
      </c>
      <c r="W27" s="124" t="n">
        <f aca="false">RESULTADOS!X57</f>
        <v>0</v>
      </c>
      <c r="X27" s="124" t="n">
        <f aca="false">RESULTADOS!Y57</f>
        <v>0</v>
      </c>
      <c r="Y27" s="124" t="n">
        <f aca="false">RESULTADOS!Z57</f>
        <v>0</v>
      </c>
      <c r="Z27" s="124" t="n">
        <f aca="false">RESULTADOS!AA57</f>
        <v>0</v>
      </c>
      <c r="AA27" s="124" t="n">
        <f aca="false">RESULTADOS!AB57</f>
        <v>0</v>
      </c>
      <c r="AB27" s="124" t="n">
        <f aca="false">RESULTADOS!AC57</f>
        <v>0</v>
      </c>
      <c r="AC27" s="124" t="n">
        <f aca="false">RESULTADOS!AD57</f>
        <v>0</v>
      </c>
      <c r="AD27" s="124" t="n">
        <f aca="false">RESULTADOS!AE57</f>
        <v>0</v>
      </c>
      <c r="AE27" s="124" t="n">
        <f aca="false">RESULTADOS!AF57</f>
        <v>0</v>
      </c>
      <c r="AF27" s="124" t="n">
        <f aca="false">RESULTADOS!AG57</f>
        <v>0</v>
      </c>
      <c r="AG27" s="124" t="n">
        <f aca="false">RESULTADOS!AH57</f>
        <v>0</v>
      </c>
      <c r="AH27" s="0" t="n">
        <f aca="false">RESULTADOS!A99</f>
        <v>0</v>
      </c>
      <c r="AI27" s="0" t="n">
        <f aca="false">RESULTADOS!B99</f>
        <v>0</v>
      </c>
      <c r="AJ27" s="0" t="n">
        <f aca="false">RESULTADOS!C99</f>
        <v>0</v>
      </c>
      <c r="AK27" s="0" t="n">
        <f aca="false">RESULTADOS!D99</f>
        <v>0</v>
      </c>
      <c r="AL27" s="0" t="n">
        <f aca="false">RESULTADOS!E99</f>
        <v>0</v>
      </c>
      <c r="AM27" s="0" t="n">
        <f aca="false">RESULTADOS!F99</f>
        <v>0</v>
      </c>
      <c r="AN27" s="0" t="n">
        <f aca="false">RESULTADOS!G99</f>
        <v>0</v>
      </c>
      <c r="AO27" s="0" t="n">
        <f aca="false">RESULTADOS!H99</f>
        <v>0</v>
      </c>
      <c r="AP27" s="0" t="n">
        <f aca="false">RESULTADOS!I99</f>
        <v>0</v>
      </c>
      <c r="AQ27" s="0" t="n">
        <f aca="false">RESULTADOS!J99</f>
        <v>0</v>
      </c>
      <c r="AR27" s="0" t="n">
        <f aca="false">RESULTADOS!K99</f>
        <v>0</v>
      </c>
      <c r="AS27" s="0" t="n">
        <f aca="false">RESULTADOS!L99</f>
        <v>0</v>
      </c>
      <c r="AT27" s="0" t="n">
        <f aca="false">RESULTADOS!M99</f>
        <v>0</v>
      </c>
      <c r="AU27" s="0" t="n">
        <f aca="false">RESULTADOS!N99</f>
        <v>0</v>
      </c>
      <c r="AV27" s="0" t="n">
        <f aca="false">RESULTADOS!O99</f>
        <v>0</v>
      </c>
      <c r="AW27" s="0" t="n">
        <f aca="false">RESULTADOS!P99</f>
        <v>0</v>
      </c>
      <c r="AX27" s="0" t="n">
        <f aca="false">RESULTADOS!Q99</f>
        <v>0</v>
      </c>
      <c r="AY27" s="0" t="n">
        <f aca="false">RESULTADOS!R99</f>
        <v>0</v>
      </c>
      <c r="AZ27" s="0" t="n">
        <f aca="false">RESULTADOS!S99</f>
        <v>0</v>
      </c>
      <c r="BA27" s="0" t="n">
        <f aca="false">RESULTADOS!T99</f>
        <v>0</v>
      </c>
      <c r="BB27" s="0" t="n">
        <f aca="false">RESULTADOS!U99</f>
        <v>0</v>
      </c>
      <c r="BC27" s="0" t="n">
        <f aca="false">RESULTADOS!V99</f>
        <v>0</v>
      </c>
      <c r="BD27" s="0" t="n">
        <f aca="false">RESULTADOS!W99</f>
        <v>0</v>
      </c>
      <c r="BE27" s="0" t="n">
        <f aca="false">RESULTADOS!X99</f>
        <v>0</v>
      </c>
    </row>
    <row r="28" customFormat="false" ht="13" hidden="false" customHeight="false" outlineLevel="0" collapsed="false">
      <c r="A28" s="124"/>
      <c r="B28" s="124"/>
      <c r="C28" s="124"/>
      <c r="D28" s="124"/>
      <c r="E28" s="124"/>
      <c r="F28" s="124"/>
      <c r="G28" s="124"/>
      <c r="H28" s="124"/>
      <c r="I28" s="124"/>
      <c r="J28" s="124"/>
      <c r="K28" s="124"/>
      <c r="L28" s="124"/>
      <c r="M28" s="124"/>
      <c r="N28" s="124"/>
      <c r="O28" s="124"/>
      <c r="P28" s="124"/>
      <c r="Q28" s="124"/>
      <c r="R28" s="124"/>
      <c r="S28" s="124"/>
      <c r="T28" s="124"/>
      <c r="U28" s="124"/>
      <c r="V28" s="124"/>
      <c r="W28" s="124"/>
      <c r="X28" s="124"/>
      <c r="Y28" s="124"/>
      <c r="Z28" s="124"/>
      <c r="AA28" s="124"/>
      <c r="AB28" s="124"/>
      <c r="AC28" s="124"/>
      <c r="AD28" s="124"/>
      <c r="AE28" s="124"/>
      <c r="AF28" s="124"/>
      <c r="AG28" s="124"/>
      <c r="AH28" s="124"/>
    </row>
    <row r="29" customFormat="false" ht="13" hidden="false" customHeight="false" outlineLevel="0" collapsed="false">
      <c r="A29" s="124" t="n">
        <f aca="false">'01.Definición de ámbito'!C7</f>
        <v>0</v>
      </c>
      <c r="B29" s="124" t="n">
        <f aca="false">'01.Definición de ámbito'!E11</f>
        <v>0</v>
      </c>
      <c r="C29" s="124" t="n">
        <f aca="false">'01.Definición de ámbito'!C9</f>
        <v>0</v>
      </c>
      <c r="D29" s="124" t="e">
        <f aca="false">'01.definición de ámbito'!#ref!</f>
        <v>#VALUE!</v>
      </c>
      <c r="E29" s="124" t="str">
        <f aca="false">'01.Definición de ámbito'!C27</f>
        <v>https://www3.gobiernodecanarias.org/sanidad/scs/</v>
      </c>
      <c r="F29" s="124" t="e">
        <f aca="false">#REF!</f>
        <v>#REF!</v>
      </c>
      <c r="G29" s="124" t="n">
        <f aca="false">'01.Definición de ámbito'!C29</f>
        <v>0</v>
      </c>
      <c r="H29" s="124" t="str">
        <f aca="false">'01.Definición de ámbito'!C39</f>
        <v>UNE-EN 301549 : 2019 - AA WCAG 2.1 (excluyendo el contenido excluido por el RD 1112/2018)</v>
      </c>
      <c r="I29" s="124" t="n">
        <f aca="false">'01.Definición de ámbito'!C45</f>
        <v>0</v>
      </c>
      <c r="J29" s="124" t="e">
        <f aca="false">'01.definición de ámbito'!#ref!</f>
        <v>#VALUE!</v>
      </c>
      <c r="K29" s="124" t="n">
        <f aca="false">'01.Definición de ámbito'!C38</f>
        <v>0</v>
      </c>
      <c r="L29" s="124" t="str">
        <f aca="false">'01.Definición de ámbito'!C58</f>
        <v>Vivienda</v>
      </c>
      <c r="M29" s="124" t="n">
        <f aca="false">'01.Definición de ámbito'!C64</f>
        <v>0</v>
      </c>
      <c r="N29" s="124"/>
      <c r="O29" s="124"/>
      <c r="P29" s="124"/>
      <c r="Q29" s="124"/>
      <c r="R29" s="124"/>
      <c r="S29" s="124"/>
      <c r="T29" s="124"/>
      <c r="U29" s="124"/>
      <c r="V29" s="124"/>
      <c r="W29" s="124"/>
      <c r="X29" s="124"/>
      <c r="Y29" s="124"/>
      <c r="Z29" s="124"/>
      <c r="AA29" s="124"/>
      <c r="AB29" s="124"/>
      <c r="AC29" s="124"/>
      <c r="AD29" s="124"/>
      <c r="AE29" s="124"/>
      <c r="AF29" s="124"/>
      <c r="AG29" s="124"/>
      <c r="AH29" s="124"/>
    </row>
    <row r="30" customFormat="false" ht="13" hidden="false" customHeight="false" outlineLevel="0" collapsed="false">
      <c r="A30" s="124"/>
      <c r="B30" s="124"/>
      <c r="C30" s="124"/>
      <c r="D30" s="124"/>
      <c r="E30" s="124"/>
      <c r="F30" s="124"/>
      <c r="G30" s="124"/>
      <c r="H30" s="124"/>
      <c r="I30" s="124"/>
      <c r="J30" s="124"/>
      <c r="K30" s="124"/>
      <c r="L30" s="124"/>
      <c r="M30" s="124"/>
      <c r="N30" s="124"/>
      <c r="O30" s="124"/>
      <c r="P30" s="124"/>
      <c r="Q30" s="124"/>
      <c r="R30" s="124"/>
      <c r="S30" s="124"/>
      <c r="T30" s="124"/>
      <c r="U30" s="124"/>
      <c r="V30" s="124"/>
      <c r="W30" s="124"/>
      <c r="X30" s="124"/>
      <c r="Y30" s="124"/>
      <c r="Z30" s="124"/>
      <c r="AA30" s="124"/>
      <c r="AB30" s="124"/>
      <c r="AC30" s="124"/>
      <c r="AD30" s="124"/>
      <c r="AE30" s="124"/>
      <c r="AF30" s="124"/>
      <c r="AG30" s="124"/>
      <c r="AH30" s="124"/>
    </row>
    <row r="31" customFormat="false" ht="13" hidden="false" customHeight="false" outlineLevel="0" collapsed="false">
      <c r="A31" s="124" t="str">
        <f aca="false">'03.Muestra'!C8</f>
        <v>Servicio Canario de Salud</v>
      </c>
      <c r="B31" s="124" t="str">
        <f aca="false">'03.Muestra'!D8</f>
        <v>Página inicio</v>
      </c>
      <c r="C31" s="124" t="str">
        <f aca="false">'03.Muestra'!E8</f>
        <v>https://www3.gobiernodecanarias.org/sanidad/scs/</v>
      </c>
      <c r="D31" s="124"/>
      <c r="E31" s="124"/>
      <c r="F31" s="124"/>
      <c r="G31" s="124"/>
      <c r="H31" s="124"/>
      <c r="I31" s="124"/>
      <c r="J31" s="124"/>
      <c r="K31" s="124"/>
      <c r="L31" s="124"/>
      <c r="M31" s="124"/>
      <c r="N31" s="124"/>
      <c r="O31" s="124"/>
      <c r="P31" s="124"/>
      <c r="Q31" s="124"/>
      <c r="R31" s="124"/>
      <c r="S31" s="124"/>
      <c r="T31" s="124"/>
      <c r="U31" s="124"/>
      <c r="V31" s="124"/>
      <c r="W31" s="124"/>
      <c r="X31" s="124"/>
      <c r="Y31" s="124"/>
      <c r="Z31" s="124"/>
      <c r="AA31" s="124"/>
      <c r="AB31" s="124"/>
      <c r="AC31" s="124"/>
      <c r="AD31" s="124"/>
      <c r="AE31" s="124"/>
      <c r="AF31" s="124"/>
      <c r="AG31" s="124"/>
      <c r="AH31" s="124"/>
    </row>
    <row r="32" customFormat="false" ht="13" hidden="false" customHeight="false" outlineLevel="0" collapsed="false">
      <c r="A32" s="124" t="str">
        <f aca="false">'03.Muestra'!C9</f>
        <v>Profesionales</v>
      </c>
      <c r="B32" s="124" t="str">
        <f aca="false">'03.Muestra'!D9</f>
        <v>Servicio / Proceso</v>
      </c>
      <c r="C32" s="124" t="str">
        <f aca="false">'03.Muestra'!E9</f>
        <v>https://www3.gobiernodecanarias.org/sanidad/scs/tematica.jsp?idCarpeta=381a58ec-a15a-11e9-a502-d7333c007c29</v>
      </c>
      <c r="D32" s="124"/>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c r="AC32" s="124"/>
      <c r="AD32" s="124"/>
      <c r="AE32" s="124"/>
      <c r="AF32" s="124"/>
      <c r="AG32" s="124"/>
      <c r="AH32" s="124"/>
    </row>
    <row r="33" customFormat="false" ht="13" hidden="false" customHeight="false" outlineLevel="0" collapsed="false">
      <c r="A33" s="124" t="str">
        <f aca="false">'03.Muestra'!C10</f>
        <v>Vacunación frente Covid-19</v>
      </c>
      <c r="B33" s="124" t="str">
        <f aca="false">'03.Muestra'!D10</f>
        <v>Servicio / Proceso</v>
      </c>
      <c r="C33" s="124" t="str">
        <f aca="false">'03.Muestra'!E10</f>
        <v>https://www3.gobiernodecanarias.org/sanidad/scs/contenidoGenerico.jsp?idDocument=c6332147-5728-11eb-8a2c-c902a217e6a5&amp;idCarpeta=e01092c2-7d66-11ea-871d-cb574c2473a4</v>
      </c>
      <c r="D33" s="124"/>
      <c r="E33" s="124"/>
      <c r="F33" s="124"/>
      <c r="G33" s="124"/>
      <c r="H33" s="124"/>
      <c r="I33" s="124"/>
      <c r="J33" s="124"/>
      <c r="K33" s="124"/>
      <c r="L33" s="124"/>
      <c r="M33" s="124"/>
      <c r="N33" s="124"/>
      <c r="O33" s="124"/>
      <c r="P33" s="124"/>
      <c r="Q33" s="124"/>
      <c r="R33" s="124"/>
      <c r="S33" s="124"/>
      <c r="T33" s="124"/>
      <c r="U33" s="124"/>
      <c r="V33" s="124"/>
      <c r="W33" s="124"/>
      <c r="X33" s="124"/>
      <c r="Y33" s="124"/>
      <c r="Z33" s="124"/>
      <c r="AA33" s="124"/>
      <c r="AB33" s="124"/>
      <c r="AC33" s="124"/>
      <c r="AD33" s="124"/>
      <c r="AE33" s="124"/>
      <c r="AF33" s="124"/>
      <c r="AG33" s="124"/>
      <c r="AH33" s="124"/>
    </row>
    <row r="34" customFormat="false" ht="13" hidden="false" customHeight="false" outlineLevel="0" collapsed="false">
      <c r="A34" s="124" t="str">
        <f aca="false">'03.Muestra'!C11</f>
        <v>SCS-Registro de centros</v>
      </c>
      <c r="B34" s="124" t="str">
        <f aca="false">'03.Muestra'!D11</f>
        <v>Servicio / Proceso</v>
      </c>
      <c r="C34" s="124" t="str">
        <f aca="false">'03.Muestra'!E11</f>
        <v>https://www3.gobiernodecanarias.org/sanidad/scs/RegistroCentros/DoLoad</v>
      </c>
      <c r="D34" s="124"/>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c r="AC34" s="124"/>
      <c r="AD34" s="124"/>
      <c r="AE34" s="124"/>
      <c r="AF34" s="124"/>
      <c r="AG34" s="124"/>
      <c r="AH34" s="124"/>
    </row>
    <row r="35" customFormat="false" ht="13" hidden="false" customHeight="false" outlineLevel="0" collapsed="false">
      <c r="A35" s="124" t="str">
        <f aca="false">'03.Muestra'!C12</f>
        <v>MiAutoTestCovid</v>
      </c>
      <c r="B35" s="124" t="str">
        <f aca="false">'03.Muestra'!D12</f>
        <v>Servicio / Proceso</v>
      </c>
      <c r="C35" s="124" t="str">
        <f aca="false">'03.Muestra'!E12</f>
        <v>https://www3.gobiernodecanarias.org/sanidad/scs/Miautotestcovid/</v>
      </c>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c r="AC35" s="124"/>
      <c r="AD35" s="124"/>
      <c r="AE35" s="124"/>
      <c r="AF35" s="124"/>
      <c r="AG35" s="124"/>
      <c r="AH35" s="124"/>
    </row>
    <row r="36" customFormat="false" ht="13" hidden="false" customHeight="false" outlineLevel="0" collapsed="false">
      <c r="A36" s="124" t="str">
        <f aca="false">'03.Muestra'!C13</f>
        <v>Informes epidemiológicos</v>
      </c>
      <c r="B36" s="124" t="str">
        <f aca="false">'03.Muestra'!D13</f>
        <v>Servicio / Proceso</v>
      </c>
      <c r="C36" s="124" t="str">
        <f aca="false">'03.Muestra'!E13</f>
        <v>https://www3.gobiernodecanarias.org/sanidad/scs/contenidoGenerico.jsp?idDocument=83670f95-f738-11ea-8b38-0997195c2925&amp;idCarpeta=e01092c2-7d66-11ea-871d-cb574c2473a4</v>
      </c>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c r="AC36" s="124"/>
      <c r="AD36" s="124"/>
      <c r="AE36" s="124"/>
      <c r="AF36" s="124"/>
      <c r="AG36" s="124"/>
      <c r="AH36" s="124"/>
    </row>
    <row r="37" customFormat="false" ht="13" hidden="false" customHeight="false" outlineLevel="0" collapsed="false">
      <c r="A37" s="124" t="str">
        <f aca="false">'03.Muestra'!C14</f>
        <v>Mapa Sanitario</v>
      </c>
      <c r="B37" s="124" t="str">
        <f aca="false">'03.Muestra'!D14</f>
        <v>Mapa web</v>
      </c>
      <c r="C37" s="124" t="str">
        <f aca="false">'03.Muestra'!E14</f>
        <v>https://www3.gobiernodecanarias.org/sanidad/scs/mapa.jsp?idDocument=f1272534-b1e0-11e0-8086-e35e241032d3&amp;idCarpeta=75cf3520-ab2b-11dd-970d-d73a0633ac17</v>
      </c>
      <c r="D37" s="124"/>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c r="AC37" s="124"/>
      <c r="AD37" s="124"/>
      <c r="AE37" s="124"/>
      <c r="AF37" s="124"/>
      <c r="AG37" s="124"/>
      <c r="AH37" s="124"/>
    </row>
    <row r="38" customFormat="false" ht="13" hidden="false" customHeight="false" outlineLevel="0" collapsed="false">
      <c r="A38" s="124" t="str">
        <f aca="false">'03.Muestra'!C15</f>
        <v>gaptfformacion</v>
      </c>
      <c r="B38" s="124" t="str">
        <f aca="false">'03.Muestra'!D15</f>
        <v>Formato distinto</v>
      </c>
      <c r="C38" s="124" t="str">
        <f aca="false">'03.Muestra'!E15</f>
        <v>https://www3.gobiernodecanarias.org/scs/gaptfformacion/</v>
      </c>
      <c r="D38" s="124"/>
      <c r="E38" s="124"/>
      <c r="F38" s="124"/>
      <c r="G38" s="124"/>
      <c r="H38" s="124"/>
      <c r="I38" s="124"/>
      <c r="J38" s="124"/>
      <c r="K38" s="124"/>
      <c r="L38" s="124"/>
      <c r="M38" s="124"/>
      <c r="N38" s="124"/>
      <c r="O38" s="124"/>
      <c r="P38" s="124"/>
      <c r="Q38" s="124"/>
      <c r="R38" s="124"/>
      <c r="S38" s="124"/>
      <c r="T38" s="124"/>
      <c r="U38" s="124"/>
      <c r="V38" s="124"/>
      <c r="W38" s="124"/>
      <c r="X38" s="124"/>
      <c r="Y38" s="124"/>
      <c r="Z38" s="124"/>
      <c r="AA38" s="124"/>
      <c r="AB38" s="124"/>
      <c r="AC38" s="124"/>
      <c r="AD38" s="124"/>
      <c r="AE38" s="124"/>
      <c r="AF38" s="124"/>
      <c r="AG38" s="124"/>
      <c r="AH38" s="124"/>
    </row>
    <row r="39" customFormat="false" ht="13" hidden="false" customHeight="false" outlineLevel="0" collapsed="false">
      <c r="A39" s="124" t="str">
        <f aca="false">'03.Muestra'!C16</f>
        <v>Tarjeta Sanitaria</v>
      </c>
      <c r="B39" s="124" t="str">
        <f aca="false">'03.Muestra'!D16</f>
        <v>Tabla y Texto</v>
      </c>
      <c r="C39" s="124" t="str">
        <f aca="false">'03.Muestra'!E16</f>
        <v>https://www3.gobiernodecanarias.org/sanidad/scs/contenidoGenerico.jsp?idDocument=9090ca1f-a9bb-11de-ae50-15aa3b9230b7&amp;idCarpeta=ae273cd1-b385-11e9-82f7-8d5cff9227e6</v>
      </c>
      <c r="D39" s="124"/>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c r="AC39" s="124"/>
      <c r="AD39" s="124"/>
      <c r="AE39" s="124"/>
      <c r="AF39" s="124"/>
      <c r="AG39" s="124"/>
      <c r="AH39" s="124"/>
    </row>
    <row r="40" customFormat="false" ht="13" hidden="false" customHeight="false" outlineLevel="0" collapsed="false">
      <c r="A40" s="124" t="str">
        <f aca="false">'03.Muestra'!C17</f>
        <v>Mapa Playas</v>
      </c>
      <c r="B40" s="124" t="str">
        <f aca="false">'03.Muestra'!D17</f>
        <v>Mapa web</v>
      </c>
      <c r="C40" s="124" t="str">
        <f aca="false">'03.Muestra'!E17</f>
        <v>https://www3.gobiernodecanarias.org/sanidad/scs/mapa.jsp?idDocument=0200b78a-a2fa-11e0-9610-f1717f4d08a3&amp;idCarpeta=75cf3520-ab2b-11dd-970d-d73a0633ac17</v>
      </c>
      <c r="D40" s="124"/>
      <c r="E40" s="124"/>
      <c r="F40" s="124"/>
      <c r="G40" s="124"/>
      <c r="H40" s="124"/>
      <c r="I40" s="124"/>
      <c r="J40" s="124"/>
      <c r="K40" s="124"/>
      <c r="L40" s="124"/>
      <c r="M40" s="124"/>
      <c r="N40" s="124"/>
      <c r="O40" s="124"/>
      <c r="P40" s="124"/>
      <c r="Q40" s="124"/>
      <c r="R40" s="124"/>
      <c r="S40" s="124"/>
      <c r="T40" s="124"/>
      <c r="U40" s="124"/>
      <c r="V40" s="124"/>
      <c r="W40" s="124"/>
      <c r="X40" s="124"/>
      <c r="Y40" s="124"/>
      <c r="Z40" s="124"/>
      <c r="AA40" s="124"/>
      <c r="AB40" s="124"/>
      <c r="AC40" s="124"/>
      <c r="AD40" s="124"/>
      <c r="AE40" s="124"/>
      <c r="AF40" s="124"/>
      <c r="AG40" s="124"/>
      <c r="AH40" s="124"/>
    </row>
    <row r="41" customFormat="false" ht="13" hidden="false" customHeight="false" outlineLevel="0" collapsed="false">
      <c r="A41" s="124" t="n">
        <f aca="false">'03.Muestra'!C18</f>
        <v>0</v>
      </c>
      <c r="B41" s="124" t="n">
        <f aca="false">'03.Muestra'!D18</f>
        <v>0</v>
      </c>
      <c r="C41" s="124" t="n">
        <f aca="false">'03.Muestra'!E18</f>
        <v>0</v>
      </c>
      <c r="D41" s="124"/>
      <c r="E41" s="124"/>
      <c r="F41" s="124"/>
      <c r="G41" s="124"/>
      <c r="H41" s="124"/>
      <c r="I41" s="124"/>
      <c r="J41" s="124"/>
      <c r="K41" s="124"/>
      <c r="L41" s="124"/>
      <c r="M41" s="124"/>
      <c r="N41" s="124"/>
      <c r="O41" s="124"/>
      <c r="P41" s="124"/>
      <c r="Q41" s="124"/>
      <c r="R41" s="124"/>
      <c r="S41" s="124"/>
      <c r="T41" s="124"/>
      <c r="U41" s="124"/>
      <c r="V41" s="124"/>
      <c r="W41" s="124"/>
      <c r="X41" s="124"/>
      <c r="Y41" s="124"/>
      <c r="Z41" s="124"/>
      <c r="AA41" s="124"/>
      <c r="AB41" s="124"/>
      <c r="AC41" s="124"/>
      <c r="AD41" s="124"/>
      <c r="AE41" s="124"/>
      <c r="AF41" s="124"/>
      <c r="AG41" s="124"/>
      <c r="AH41" s="124"/>
    </row>
    <row r="42" customFormat="false" ht="13" hidden="false" customHeight="false" outlineLevel="0" collapsed="false">
      <c r="A42" s="124" t="n">
        <f aca="false">'03.Muestra'!C19</f>
        <v>0</v>
      </c>
      <c r="B42" s="124" t="n">
        <f aca="false">'03.Muestra'!D19</f>
        <v>0</v>
      </c>
      <c r="C42" s="124" t="n">
        <f aca="false">'03.Muestra'!E19</f>
        <v>0</v>
      </c>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row>
    <row r="43" customFormat="false" ht="13" hidden="false" customHeight="false" outlineLevel="0" collapsed="false">
      <c r="A43" s="124" t="n">
        <f aca="false">'03.Muestra'!C31</f>
        <v>0</v>
      </c>
      <c r="B43" s="124" t="n">
        <f aca="false">'03.Muestra'!D31</f>
        <v>0</v>
      </c>
      <c r="C43" s="124" t="n">
        <f aca="false">'03.Muestra'!E31</f>
        <v>0</v>
      </c>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row>
    <row r="44" customFormat="false" ht="13" hidden="false" customHeight="false" outlineLevel="0" collapsed="false">
      <c r="A44" s="124" t="n">
        <f aca="false">'03.Muestra'!C32</f>
        <v>0</v>
      </c>
      <c r="B44" s="124" t="n">
        <f aca="false">'03.Muestra'!D32</f>
        <v>0</v>
      </c>
      <c r="C44" s="124" t="n">
        <f aca="false">'03.Muestra'!E32</f>
        <v>0</v>
      </c>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row>
    <row r="45" customFormat="false" ht="13" hidden="false" customHeight="false" outlineLevel="0" collapsed="false">
      <c r="A45" s="124" t="n">
        <f aca="false">'03.Muestra'!C33</f>
        <v>0</v>
      </c>
      <c r="B45" s="124" t="n">
        <f aca="false">'03.Muestra'!D33</f>
        <v>0</v>
      </c>
      <c r="C45" s="124" t="n">
        <f aca="false">'03.Muestra'!E33</f>
        <v>0</v>
      </c>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row>
    <row r="46" customFormat="false" ht="13" hidden="false" customHeight="false" outlineLevel="0" collapsed="false">
      <c r="A46" s="124" t="n">
        <f aca="false">'03.Muestra'!C34</f>
        <v>0</v>
      </c>
      <c r="B46" s="124" t="n">
        <f aca="false">'03.Muestra'!D34</f>
        <v>0</v>
      </c>
      <c r="C46" s="124" t="n">
        <f aca="false">'03.Muestra'!E34</f>
        <v>0</v>
      </c>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c r="AC46" s="124"/>
      <c r="AD46" s="124"/>
      <c r="AE46" s="124"/>
      <c r="AF46" s="124"/>
      <c r="AG46" s="124"/>
      <c r="AH46" s="124"/>
    </row>
    <row r="47" customFormat="false" ht="13" hidden="false" customHeight="false" outlineLevel="0" collapsed="false">
      <c r="A47" s="124" t="n">
        <f aca="false">'03.Muestra'!C35</f>
        <v>0</v>
      </c>
      <c r="B47" s="124" t="n">
        <f aca="false">'03.Muestra'!D35</f>
        <v>0</v>
      </c>
      <c r="C47" s="124" t="n">
        <f aca="false">'03.Muestra'!E35</f>
        <v>0</v>
      </c>
      <c r="D47" s="124"/>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c r="AC47" s="124"/>
      <c r="AD47" s="124"/>
      <c r="AE47" s="124"/>
      <c r="AF47" s="124"/>
      <c r="AG47" s="124"/>
      <c r="AH47" s="124"/>
    </row>
    <row r="48" customFormat="false" ht="13" hidden="false" customHeight="false" outlineLevel="0" collapsed="false">
      <c r="A48" s="124" t="n">
        <f aca="false">'03.Muestra'!C36</f>
        <v>0</v>
      </c>
      <c r="B48" s="124" t="n">
        <f aca="false">'03.Muestra'!D36</f>
        <v>0</v>
      </c>
      <c r="C48" s="124" t="n">
        <f aca="false">'03.Muestra'!E36</f>
        <v>0</v>
      </c>
      <c r="D48" s="124"/>
      <c r="E48" s="124"/>
      <c r="F48" s="124"/>
      <c r="G48" s="124"/>
      <c r="H48" s="124"/>
      <c r="I48" s="124"/>
      <c r="J48" s="124"/>
      <c r="K48" s="124"/>
      <c r="L48" s="124"/>
      <c r="M48" s="124"/>
      <c r="N48" s="124"/>
      <c r="O48" s="124"/>
      <c r="P48" s="124"/>
      <c r="Q48" s="124"/>
      <c r="R48" s="124"/>
      <c r="S48" s="124"/>
      <c r="T48" s="124"/>
      <c r="U48" s="124"/>
      <c r="V48" s="124"/>
      <c r="W48" s="124"/>
      <c r="X48" s="124"/>
      <c r="Y48" s="124"/>
      <c r="Z48" s="124"/>
      <c r="AA48" s="124"/>
      <c r="AB48" s="124"/>
      <c r="AC48" s="124"/>
      <c r="AD48" s="124"/>
      <c r="AE48" s="124"/>
      <c r="AF48" s="124"/>
      <c r="AG48" s="124"/>
      <c r="AH48" s="124"/>
    </row>
    <row r="49" customFormat="false" ht="13" hidden="false" customHeight="false" outlineLevel="0" collapsed="false">
      <c r="A49" s="124" t="e">
        <f aca="false">#REF!</f>
        <v>#REF!</v>
      </c>
      <c r="B49" s="124" t="e">
        <f aca="false">#REF!</f>
        <v>#REF!</v>
      </c>
      <c r="C49" s="124" t="e">
        <f aca="false">#REF!</f>
        <v>#REF!</v>
      </c>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c r="AG49" s="124"/>
      <c r="AH49" s="124"/>
    </row>
    <row r="50" customFormat="false" ht="13" hidden="false" customHeight="false" outlineLevel="0" collapsed="false">
      <c r="A50" s="124" t="n">
        <f aca="false">'03.Muestra'!C42</f>
        <v>0</v>
      </c>
      <c r="B50" s="124" t="n">
        <f aca="false">'03.Muestra'!D42</f>
        <v>0</v>
      </c>
      <c r="C50" s="124" t="n">
        <f aca="false">'03.Muestra'!E42</f>
        <v>0</v>
      </c>
      <c r="D50" s="124"/>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c r="AC50" s="124"/>
      <c r="AD50" s="124"/>
      <c r="AE50" s="124"/>
      <c r="AF50" s="124"/>
      <c r="AG50" s="124"/>
      <c r="AH50" s="124"/>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1673</TotalTime>
  <Application>LibreOffice/5.1.0.3$Windows_x86 LibreOffice_project/5e3e00a007d9b3b6efb6797a8b8e57b51ab1f737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dc:description/>
  <dc:language>es-ES</dc:language>
  <cp:lastModifiedBy/>
  <cp:lastPrinted>2020-09-14T10:56:43Z</cp:lastPrinted>
  <dcterms:modified xsi:type="dcterms:W3CDTF">2022-05-07T21:19:27Z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