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3.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bambu\Downloads\"/>
    </mc:Choice>
  </mc:AlternateContent>
  <xr:revisionPtr revIDLastSave="0" documentId="13_ncr:1_{464C334B-8581-4D77-A1F8-0ED4CA71DB8F}" xr6:coauthVersionLast="47" xr6:coauthVersionMax="47" xr10:uidLastSave="{00000000-0000-0000-0000-000000000000}"/>
  <bookViews>
    <workbookView xWindow="-120" yWindow="-120" windowWidth="29040" windowHeight="15840" tabRatio="715" activeTab="7"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C126" i="8"/>
  <c r="B126" i="8"/>
  <c r="D126" i="8" s="1"/>
  <c r="C125" i="8"/>
  <c r="B125" i="8"/>
  <c r="D125" i="8" s="1"/>
  <c r="C124" i="8"/>
  <c r="B124" i="8"/>
  <c r="D124" i="8" s="1"/>
  <c r="C123" i="8"/>
  <c r="B123" i="8"/>
  <c r="D123" i="8" s="1"/>
  <c r="C122" i="8"/>
  <c r="B122" i="8"/>
  <c r="D122" i="8" s="1"/>
  <c r="C121" i="8"/>
  <c r="B121" i="8"/>
  <c r="C120" i="8"/>
  <c r="B120" i="8"/>
  <c r="D120" i="8" s="1"/>
  <c r="C119" i="8"/>
  <c r="B119" i="8"/>
  <c r="D119" i="8" s="1"/>
  <c r="C118" i="8"/>
  <c r="B118" i="8"/>
  <c r="D118" i="8" s="1"/>
  <c r="C117" i="8"/>
  <c r="B117" i="8"/>
  <c r="D117" i="8" s="1"/>
  <c r="C116" i="8"/>
  <c r="B116" i="8"/>
  <c r="D116" i="8" s="1"/>
  <c r="C115" i="8"/>
  <c r="B115" i="8"/>
  <c r="C114" i="8"/>
  <c r="B114" i="8"/>
  <c r="D114" i="8" s="1"/>
  <c r="C113" i="8"/>
  <c r="B113" i="8"/>
  <c r="D113" i="8" s="1"/>
  <c r="C112" i="8"/>
  <c r="B112" i="8"/>
  <c r="D112" i="8" s="1"/>
  <c r="C111" i="8"/>
  <c r="B111" i="8"/>
  <c r="D111" i="8" s="1"/>
  <c r="C110" i="8"/>
  <c r="B110" i="8"/>
  <c r="D110" i="8" s="1"/>
  <c r="C109" i="8"/>
  <c r="B109" i="8"/>
  <c r="C108" i="8"/>
  <c r="B108" i="8"/>
  <c r="D108" i="8" s="1"/>
  <c r="C107" i="8"/>
  <c r="B107" i="8"/>
  <c r="D107" i="8" s="1"/>
  <c r="C106" i="8"/>
  <c r="B106" i="8"/>
  <c r="D106" i="8" s="1"/>
  <c r="C105" i="8"/>
  <c r="B105" i="8"/>
  <c r="D105" i="8" s="1"/>
  <c r="C104" i="8"/>
  <c r="B104" i="8"/>
  <c r="D104" i="8" s="1"/>
  <c r="C103" i="8"/>
  <c r="B103" i="8"/>
  <c r="C102" i="8"/>
  <c r="B102" i="8"/>
  <c r="D102" i="8" s="1"/>
  <c r="C101" i="8"/>
  <c r="B101" i="8"/>
  <c r="D101" i="8" s="1"/>
  <c r="C100" i="8"/>
  <c r="B100" i="8"/>
  <c r="D100" i="8" s="1"/>
  <c r="C99" i="8"/>
  <c r="B99" i="8"/>
  <c r="D99" i="8" s="1"/>
  <c r="C98" i="8"/>
  <c r="B98" i="8"/>
  <c r="C97" i="8"/>
  <c r="B97" i="8"/>
  <c r="C96" i="8"/>
  <c r="B96" i="8"/>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C82" i="8"/>
  <c r="B82" i="8"/>
  <c r="C81" i="8"/>
  <c r="B81" i="8"/>
  <c r="D81" i="8" s="1"/>
  <c r="C80" i="8"/>
  <c r="B80" i="8"/>
  <c r="D80" i="8" s="1"/>
  <c r="C79" i="8"/>
  <c r="B79" i="8"/>
  <c r="D79" i="8" s="1"/>
  <c r="C78" i="8"/>
  <c r="B78" i="8"/>
  <c r="D78" i="8" s="1"/>
  <c r="C77" i="8"/>
  <c r="B77" i="8"/>
  <c r="C76" i="8"/>
  <c r="B76" i="8"/>
  <c r="C75" i="8"/>
  <c r="B75" i="8"/>
  <c r="D75" i="8" s="1"/>
  <c r="C74" i="8"/>
  <c r="B74" i="8"/>
  <c r="D74" i="8" s="1"/>
  <c r="C73" i="8"/>
  <c r="B73" i="8"/>
  <c r="D73" i="8" s="1"/>
  <c r="C72" i="8"/>
  <c r="B72" i="8"/>
  <c r="D72" i="8" s="1"/>
  <c r="C71" i="8"/>
  <c r="B71" i="8"/>
  <c r="C70" i="8"/>
  <c r="B70" i="8"/>
  <c r="C69" i="8"/>
  <c r="B69" i="8"/>
  <c r="D69" i="8" s="1"/>
  <c r="C68" i="8"/>
  <c r="B68" i="8"/>
  <c r="D68" i="8" s="1"/>
  <c r="C67" i="8"/>
  <c r="B67" i="8"/>
  <c r="D67" i="8" s="1"/>
  <c r="C66" i="8"/>
  <c r="B66" i="8"/>
  <c r="D66" i="8" s="1"/>
  <c r="C65" i="8"/>
  <c r="B65" i="8"/>
  <c r="C64" i="8"/>
  <c r="B64" i="8"/>
  <c r="C63" i="8"/>
  <c r="B63" i="8"/>
  <c r="D63" i="8" s="1"/>
  <c r="C62" i="8"/>
  <c r="B62" i="8"/>
  <c r="D62" i="8" s="1"/>
  <c r="C61" i="8"/>
  <c r="B61" i="8"/>
  <c r="D61" i="8" s="1"/>
  <c r="C60" i="8"/>
  <c r="B60" i="8"/>
  <c r="C59" i="8"/>
  <c r="B59" i="8"/>
  <c r="C58" i="8"/>
  <c r="B58" i="8"/>
  <c r="I57" i="8"/>
  <c r="F57" i="8" a="1"/>
  <c r="J57" i="8" s="1"/>
  <c r="C57" i="8"/>
  <c r="B57" i="8"/>
  <c r="C53" i="8"/>
  <c r="B53" i="8"/>
  <c r="D53" i="8" s="1"/>
  <c r="C52" i="8"/>
  <c r="B52" i="8"/>
  <c r="C51" i="8"/>
  <c r="B51" i="8"/>
  <c r="C50" i="8"/>
  <c r="B50" i="8"/>
  <c r="D50" i="8" s="1"/>
  <c r="C49" i="8"/>
  <c r="B49" i="8"/>
  <c r="C48" i="8"/>
  <c r="B48" i="8"/>
  <c r="D48" i="8" s="1"/>
  <c r="C47" i="8"/>
  <c r="B47" i="8"/>
  <c r="D47" i="8" s="1"/>
  <c r="C46" i="8"/>
  <c r="B46" i="8"/>
  <c r="C45" i="8"/>
  <c r="B45" i="8"/>
  <c r="C44" i="8"/>
  <c r="B44" i="8"/>
  <c r="D44" i="8" s="1"/>
  <c r="C43" i="8"/>
  <c r="B43" i="8"/>
  <c r="C42" i="8"/>
  <c r="B42" i="8"/>
  <c r="D42" i="8" s="1"/>
  <c r="C41" i="8"/>
  <c r="B41" i="8"/>
  <c r="D41" i="8" s="1"/>
  <c r="C40" i="8"/>
  <c r="B40" i="8"/>
  <c r="C39" i="8"/>
  <c r="B39" i="8"/>
  <c r="C38" i="8"/>
  <c r="B38" i="8"/>
  <c r="D38" i="8" s="1"/>
  <c r="C37" i="8"/>
  <c r="B37" i="8"/>
  <c r="C36" i="8"/>
  <c r="B36" i="8"/>
  <c r="D36" i="8" s="1"/>
  <c r="C35" i="8"/>
  <c r="B35" i="8"/>
  <c r="D35" i="8" s="1"/>
  <c r="C34" i="8"/>
  <c r="B34" i="8"/>
  <c r="C33" i="8"/>
  <c r="B33" i="8"/>
  <c r="C32" i="8"/>
  <c r="B32" i="8"/>
  <c r="D32" i="8" s="1"/>
  <c r="C31" i="8"/>
  <c r="B31" i="8"/>
  <c r="C30" i="8"/>
  <c r="B30" i="8"/>
  <c r="D30" i="8" s="1"/>
  <c r="C29" i="8"/>
  <c r="B29" i="8"/>
  <c r="D29" i="8" s="1"/>
  <c r="C28" i="8"/>
  <c r="B28" i="8"/>
  <c r="C27" i="8"/>
  <c r="B27" i="8"/>
  <c r="C26" i="8"/>
  <c r="B26" i="8"/>
  <c r="D26" i="8" s="1"/>
  <c r="C25" i="8"/>
  <c r="B25" i="8"/>
  <c r="C24" i="8"/>
  <c r="B24" i="8"/>
  <c r="D24" i="8" s="1"/>
  <c r="C23" i="8"/>
  <c r="B23" i="8"/>
  <c r="D23" i="8" s="1"/>
  <c r="C22" i="8"/>
  <c r="B22" i="8"/>
  <c r="C21" i="8"/>
  <c r="B21" i="8"/>
  <c r="C20" i="8"/>
  <c r="B20" i="8"/>
  <c r="F19" i="8" a="1"/>
  <c r="J19" i="8" s="1"/>
  <c r="C19" i="8"/>
  <c r="B19" i="8"/>
  <c r="C14" i="8"/>
  <c r="D395" i="7"/>
  <c r="C395" i="7"/>
  <c r="B395" i="7"/>
  <c r="C394" i="7"/>
  <c r="B394" i="7"/>
  <c r="C393" i="7"/>
  <c r="B393" i="7"/>
  <c r="D393" i="7" s="1"/>
  <c r="C392" i="7"/>
  <c r="B392" i="7"/>
  <c r="D392" i="7" s="1"/>
  <c r="C391" i="7"/>
  <c r="B391" i="7"/>
  <c r="C390" i="7"/>
  <c r="D390" i="7" s="1"/>
  <c r="B390" i="7"/>
  <c r="C389" i="7"/>
  <c r="D389" i="7" s="1"/>
  <c r="B389" i="7"/>
  <c r="C388" i="7"/>
  <c r="B388" i="7"/>
  <c r="C387" i="7"/>
  <c r="B387" i="7"/>
  <c r="D387" i="7" s="1"/>
  <c r="C386" i="7"/>
  <c r="B386" i="7"/>
  <c r="C385" i="7"/>
  <c r="B385" i="7"/>
  <c r="D385" i="7" s="1"/>
  <c r="D384" i="7"/>
  <c r="C384" i="7"/>
  <c r="B384" i="7"/>
  <c r="C383" i="7"/>
  <c r="D383" i="7" s="1"/>
  <c r="B383" i="7"/>
  <c r="C382" i="7"/>
  <c r="B382" i="7"/>
  <c r="C381" i="7"/>
  <c r="B381" i="7"/>
  <c r="D381" i="7" s="1"/>
  <c r="C380" i="7"/>
  <c r="B380" i="7"/>
  <c r="C379" i="7"/>
  <c r="B379" i="7"/>
  <c r="C378" i="7"/>
  <c r="B378" i="7"/>
  <c r="D378" i="7" s="1"/>
  <c r="C377" i="7"/>
  <c r="B377" i="7"/>
  <c r="D377" i="7" s="1"/>
  <c r="C376" i="7"/>
  <c r="B376" i="7"/>
  <c r="D376" i="7" s="1"/>
  <c r="C375" i="7"/>
  <c r="B375" i="7"/>
  <c r="D375" i="7" s="1"/>
  <c r="C374" i="7"/>
  <c r="B374" i="7"/>
  <c r="C373" i="7"/>
  <c r="B373" i="7"/>
  <c r="D373" i="7" s="1"/>
  <c r="C372" i="7"/>
  <c r="B372" i="7"/>
  <c r="D371" i="7"/>
  <c r="C371" i="7"/>
  <c r="B371" i="7"/>
  <c r="C370" i="7"/>
  <c r="B370" i="7"/>
  <c r="C369" i="7"/>
  <c r="B369" i="7"/>
  <c r="C368" i="7"/>
  <c r="B368" i="7"/>
  <c r="D368" i="7" s="1"/>
  <c r="C367" i="7"/>
  <c r="B367" i="7"/>
  <c r="C366" i="7"/>
  <c r="B366" i="7"/>
  <c r="C365" i="7"/>
  <c r="D365" i="7" s="1"/>
  <c r="B365" i="7"/>
  <c r="C364" i="7"/>
  <c r="B364" i="7"/>
  <c r="C363" i="7"/>
  <c r="B363" i="7"/>
  <c r="C362" i="7"/>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C348" i="7"/>
  <c r="B348" i="7"/>
  <c r="C347" i="7"/>
  <c r="B347" i="7"/>
  <c r="D347" i="7" s="1"/>
  <c r="C346" i="7"/>
  <c r="D346" i="7" s="1"/>
  <c r="B346" i="7"/>
  <c r="C345" i="7"/>
  <c r="B345" i="7"/>
  <c r="C344" i="7"/>
  <c r="D344" i="7" s="1"/>
  <c r="B344" i="7"/>
  <c r="C343" i="7"/>
  <c r="D343" i="7" s="1"/>
  <c r="B343" i="7"/>
  <c r="C342" i="7"/>
  <c r="B342" i="7"/>
  <c r="D342" i="7" s="1"/>
  <c r="C341" i="7"/>
  <c r="B341" i="7"/>
  <c r="C340" i="7"/>
  <c r="B340" i="7"/>
  <c r="D340" i="7" s="1"/>
  <c r="C339" i="7"/>
  <c r="B339" i="7"/>
  <c r="D339" i="7" s="1"/>
  <c r="C338" i="7"/>
  <c r="B338" i="7"/>
  <c r="C337" i="7"/>
  <c r="B337" i="7"/>
  <c r="C336" i="7"/>
  <c r="B336" i="7"/>
  <c r="D336" i="7" s="1"/>
  <c r="C335" i="7"/>
  <c r="B335" i="7"/>
  <c r="D335" i="7" s="1"/>
  <c r="C334" i="7"/>
  <c r="B334" i="7"/>
  <c r="D334" i="7" s="1"/>
  <c r="C333" i="7"/>
  <c r="B333" i="7"/>
  <c r="D333" i="7" s="1"/>
  <c r="C332" i="7"/>
  <c r="B332" i="7"/>
  <c r="C331" i="7"/>
  <c r="B331" i="7"/>
  <c r="C330" i="7"/>
  <c r="B330" i="7"/>
  <c r="D330" i="7" s="1"/>
  <c r="C329" i="7"/>
  <c r="B329" i="7"/>
  <c r="D329" i="7" s="1"/>
  <c r="C328" i="7"/>
  <c r="B328" i="7"/>
  <c r="D328" i="7" s="1"/>
  <c r="C327" i="7"/>
  <c r="B327" i="7"/>
  <c r="D327" i="7" s="1"/>
  <c r="C326" i="7"/>
  <c r="B326" i="7"/>
  <c r="C325" i="7"/>
  <c r="B325" i="7"/>
  <c r="C324" i="7"/>
  <c r="B324" i="7"/>
  <c r="F323" i="7" a="1"/>
  <c r="C323" i="7"/>
  <c r="B323" i="7"/>
  <c r="C319" i="7"/>
  <c r="B319" i="7"/>
  <c r="C318" i="7"/>
  <c r="B318" i="7"/>
  <c r="D318" i="7" s="1"/>
  <c r="C317" i="7"/>
  <c r="B317" i="7"/>
  <c r="D317" i="7" s="1"/>
  <c r="C316" i="7"/>
  <c r="B316" i="7"/>
  <c r="C315" i="7"/>
  <c r="B315" i="7"/>
  <c r="C314" i="7"/>
  <c r="B314" i="7"/>
  <c r="D314" i="7" s="1"/>
  <c r="C313" i="7"/>
  <c r="B313" i="7"/>
  <c r="C312" i="7"/>
  <c r="B312" i="7"/>
  <c r="D312" i="7" s="1"/>
  <c r="C311" i="7"/>
  <c r="B311" i="7"/>
  <c r="D311" i="7" s="1"/>
  <c r="C310" i="7"/>
  <c r="B310" i="7"/>
  <c r="C309" i="7"/>
  <c r="B309" i="7"/>
  <c r="C308" i="7"/>
  <c r="B308" i="7"/>
  <c r="D308" i="7" s="1"/>
  <c r="C307" i="7"/>
  <c r="B307" i="7"/>
  <c r="C306" i="7"/>
  <c r="B306" i="7"/>
  <c r="D306" i="7" s="1"/>
  <c r="C305" i="7"/>
  <c r="B305" i="7"/>
  <c r="D305" i="7" s="1"/>
  <c r="C304" i="7"/>
  <c r="B304" i="7"/>
  <c r="C303" i="7"/>
  <c r="B303" i="7"/>
  <c r="C302" i="7"/>
  <c r="B302" i="7"/>
  <c r="D302" i="7" s="1"/>
  <c r="C301" i="7"/>
  <c r="B301" i="7"/>
  <c r="C300" i="7"/>
  <c r="B300" i="7"/>
  <c r="D300" i="7" s="1"/>
  <c r="C299" i="7"/>
  <c r="B299" i="7"/>
  <c r="D299" i="7" s="1"/>
  <c r="C298" i="7"/>
  <c r="B298" i="7"/>
  <c r="C297" i="7"/>
  <c r="B297" i="7"/>
  <c r="C296" i="7"/>
  <c r="B296" i="7"/>
  <c r="D296" i="7" s="1"/>
  <c r="C295" i="7"/>
  <c r="B295" i="7"/>
  <c r="C294" i="7"/>
  <c r="B294" i="7"/>
  <c r="D294" i="7" s="1"/>
  <c r="C293" i="7"/>
  <c r="B293" i="7"/>
  <c r="D293" i="7" s="1"/>
  <c r="C292" i="7"/>
  <c r="B292" i="7"/>
  <c r="C291" i="7"/>
  <c r="B291" i="7"/>
  <c r="C290" i="7"/>
  <c r="B290" i="7"/>
  <c r="D290" i="7" s="1"/>
  <c r="C289" i="7"/>
  <c r="B289" i="7"/>
  <c r="C288" i="7"/>
  <c r="B288" i="7"/>
  <c r="C287" i="7"/>
  <c r="B287" i="7"/>
  <c r="C286" i="7"/>
  <c r="B286" i="7"/>
  <c r="F285" i="7" a="1"/>
  <c r="F285" i="7" s="1"/>
  <c r="C285" i="7"/>
  <c r="B285" i="7"/>
  <c r="C281" i="7"/>
  <c r="B281" i="7"/>
  <c r="C280" i="7"/>
  <c r="B280" i="7"/>
  <c r="D280" i="7" s="1"/>
  <c r="C279" i="7"/>
  <c r="B279" i="7"/>
  <c r="D279" i="7" s="1"/>
  <c r="C278" i="7"/>
  <c r="B278" i="7"/>
  <c r="C277" i="7"/>
  <c r="B277" i="7"/>
  <c r="C276" i="7"/>
  <c r="B276" i="7"/>
  <c r="C275" i="7"/>
  <c r="B275" i="7"/>
  <c r="C274" i="7"/>
  <c r="B274" i="7"/>
  <c r="D274" i="7" s="1"/>
  <c r="C273" i="7"/>
  <c r="B273" i="7"/>
  <c r="D273" i="7" s="1"/>
  <c r="C272" i="7"/>
  <c r="B272" i="7"/>
  <c r="C271" i="7"/>
  <c r="B271" i="7"/>
  <c r="C270" i="7"/>
  <c r="B270" i="7"/>
  <c r="C269" i="7"/>
  <c r="B269" i="7"/>
  <c r="C268" i="7"/>
  <c r="B268" i="7"/>
  <c r="D268" i="7" s="1"/>
  <c r="C267" i="7"/>
  <c r="B267" i="7"/>
  <c r="D267" i="7" s="1"/>
  <c r="C266" i="7"/>
  <c r="B266" i="7"/>
  <c r="C265" i="7"/>
  <c r="B265" i="7"/>
  <c r="C264" i="7"/>
  <c r="B264" i="7"/>
  <c r="C263" i="7"/>
  <c r="B263" i="7"/>
  <c r="C262" i="7"/>
  <c r="B262" i="7"/>
  <c r="D262" i="7" s="1"/>
  <c r="C261" i="7"/>
  <c r="B261" i="7"/>
  <c r="D261" i="7" s="1"/>
  <c r="C260" i="7"/>
  <c r="B260" i="7"/>
  <c r="C259" i="7"/>
  <c r="B259" i="7"/>
  <c r="C258" i="7"/>
  <c r="B258" i="7"/>
  <c r="C257" i="7"/>
  <c r="B257" i="7"/>
  <c r="C256" i="7"/>
  <c r="B256" i="7"/>
  <c r="D256" i="7" s="1"/>
  <c r="C255" i="7"/>
  <c r="B255" i="7"/>
  <c r="D255" i="7" s="1"/>
  <c r="C254" i="7"/>
  <c r="B254" i="7"/>
  <c r="C253" i="7"/>
  <c r="B253" i="7"/>
  <c r="C252" i="7"/>
  <c r="B252" i="7"/>
  <c r="C251" i="7"/>
  <c r="B251" i="7"/>
  <c r="C250" i="7"/>
  <c r="B250" i="7"/>
  <c r="C249" i="7"/>
  <c r="B249" i="7"/>
  <c r="C248" i="7"/>
  <c r="B248" i="7"/>
  <c r="I247" i="7"/>
  <c r="H247" i="7"/>
  <c r="F247" i="7" a="1"/>
  <c r="J247" i="7" s="1"/>
  <c r="F247" i="7"/>
  <c r="C247" i="7"/>
  <c r="B247" i="7"/>
  <c r="AD19" i="9" s="1"/>
  <c r="AC3" i="11" s="1"/>
  <c r="C243" i="7"/>
  <c r="B243" i="7"/>
  <c r="D243" i="7" s="1"/>
  <c r="T94" i="9" s="1"/>
  <c r="BA22" i="11" s="1"/>
  <c r="C242" i="7"/>
  <c r="B242" i="7"/>
  <c r="D242" i="7" s="1"/>
  <c r="T93" i="9" s="1"/>
  <c r="C241" i="7"/>
  <c r="B241" i="7"/>
  <c r="D241" i="7" s="1"/>
  <c r="T92" i="9" s="1"/>
  <c r="D240" i="7"/>
  <c r="T91" i="9" s="1"/>
  <c r="C240" i="7"/>
  <c r="B240" i="7"/>
  <c r="C239" i="7"/>
  <c r="B239" i="7"/>
  <c r="D239" i="7" s="1"/>
  <c r="T90" i="9" s="1"/>
  <c r="C238" i="7"/>
  <c r="B238" i="7"/>
  <c r="D238" i="7" s="1"/>
  <c r="T89" i="9" s="1"/>
  <c r="C237" i="7"/>
  <c r="B237" i="7"/>
  <c r="D237" i="7" s="1"/>
  <c r="T88" i="9" s="1"/>
  <c r="BA20" i="11" s="1"/>
  <c r="D236" i="7"/>
  <c r="T87" i="9" s="1"/>
  <c r="BA19" i="11" s="1"/>
  <c r="C236" i="7"/>
  <c r="B236" i="7"/>
  <c r="C235" i="7"/>
  <c r="B235" i="7"/>
  <c r="D235" i="7" s="1"/>
  <c r="T86" i="9" s="1"/>
  <c r="BA18" i="11" s="1"/>
  <c r="C234" i="7"/>
  <c r="B234" i="7"/>
  <c r="D234" i="7" s="1"/>
  <c r="T85" i="9" s="1"/>
  <c r="BA17" i="11" s="1"/>
  <c r="D233" i="7"/>
  <c r="T84" i="9" s="1"/>
  <c r="BA16" i="11" s="1"/>
  <c r="C233" i="7"/>
  <c r="B233" i="7"/>
  <c r="D232" i="7"/>
  <c r="T83" i="9" s="1"/>
  <c r="BA15" i="11" s="1"/>
  <c r="C232" i="7"/>
  <c r="B232" i="7"/>
  <c r="C231" i="7"/>
  <c r="B231" i="7"/>
  <c r="D231" i="7" s="1"/>
  <c r="T82" i="9" s="1"/>
  <c r="C230" i="7"/>
  <c r="B230" i="7"/>
  <c r="D230" i="7" s="1"/>
  <c r="T81" i="9" s="1"/>
  <c r="C229" i="7"/>
  <c r="B229" i="7"/>
  <c r="D229" i="7" s="1"/>
  <c r="T80" i="9" s="1"/>
  <c r="D228" i="7"/>
  <c r="T79" i="9" s="1"/>
  <c r="C228" i="7"/>
  <c r="B228" i="7"/>
  <c r="C227" i="7"/>
  <c r="B227" i="7"/>
  <c r="D227" i="7" s="1"/>
  <c r="T78" i="9" s="1"/>
  <c r="C226" i="7"/>
  <c r="B226" i="7"/>
  <c r="D226" i="7" s="1"/>
  <c r="T77" i="9" s="1"/>
  <c r="D225" i="7"/>
  <c r="T76" i="9" s="1"/>
  <c r="C225" i="7"/>
  <c r="B225" i="7"/>
  <c r="D224" i="7"/>
  <c r="T75" i="9" s="1"/>
  <c r="C224" i="7"/>
  <c r="B224" i="7"/>
  <c r="C223" i="7"/>
  <c r="B223" i="7"/>
  <c r="D223" i="7" s="1"/>
  <c r="T74" i="9" s="1"/>
  <c r="C222" i="7"/>
  <c r="B222" i="7"/>
  <c r="D222" i="7" s="1"/>
  <c r="T73" i="9" s="1"/>
  <c r="C221" i="7"/>
  <c r="B221" i="7"/>
  <c r="D221" i="7" s="1"/>
  <c r="T72" i="9" s="1"/>
  <c r="D220" i="7"/>
  <c r="T71" i="9" s="1"/>
  <c r="BA14" i="11" s="1"/>
  <c r="C220" i="7"/>
  <c r="B220" i="7"/>
  <c r="C219" i="7"/>
  <c r="B219" i="7"/>
  <c r="D219" i="7" s="1"/>
  <c r="T70" i="9" s="1"/>
  <c r="BA13" i="11" s="1"/>
  <c r="C218" i="7"/>
  <c r="B218" i="7"/>
  <c r="D218" i="7" s="1"/>
  <c r="T69" i="9" s="1"/>
  <c r="BA12" i="11" s="1"/>
  <c r="C217" i="7"/>
  <c r="B217" i="7"/>
  <c r="D217" i="7" s="1"/>
  <c r="T68" i="9" s="1"/>
  <c r="BA11" i="11" s="1"/>
  <c r="D216" i="7"/>
  <c r="T67" i="9" s="1"/>
  <c r="BA10" i="11" s="1"/>
  <c r="C216" i="7"/>
  <c r="B216" i="7"/>
  <c r="C215" i="7"/>
  <c r="B215" i="7"/>
  <c r="D215" i="7" s="1"/>
  <c r="T66" i="9" s="1"/>
  <c r="BA9" i="11" s="1"/>
  <c r="C214" i="7"/>
  <c r="B214" i="7"/>
  <c r="D214" i="7" s="1"/>
  <c r="T65" i="9" s="1"/>
  <c r="BA8" i="11" s="1"/>
  <c r="D213" i="7"/>
  <c r="T64" i="9" s="1"/>
  <c r="BA7" i="11" s="1"/>
  <c r="C213" i="7"/>
  <c r="B213" i="7"/>
  <c r="C212" i="7"/>
  <c r="B212" i="7"/>
  <c r="T63" i="9" s="1"/>
  <c r="BA6" i="11" s="1"/>
  <c r="C211" i="7"/>
  <c r="B211" i="7"/>
  <c r="C210" i="7"/>
  <c r="B210" i="7"/>
  <c r="F209" i="7" a="1"/>
  <c r="F209" i="7" s="1"/>
  <c r="C209" i="7"/>
  <c r="B209" i="7"/>
  <c r="T60" i="9" s="1"/>
  <c r="BA3" i="11" s="1"/>
  <c r="C205" i="7"/>
  <c r="B205" i="7"/>
  <c r="D205" i="7" s="1"/>
  <c r="D204" i="7"/>
  <c r="C204" i="7"/>
  <c r="B204" i="7"/>
  <c r="E203" i="7"/>
  <c r="D203" i="7"/>
  <c r="S92" i="9" s="1"/>
  <c r="C203" i="7"/>
  <c r="B203" i="7"/>
  <c r="C202" i="7"/>
  <c r="B202" i="7"/>
  <c r="D202" i="7" s="1"/>
  <c r="C201" i="7"/>
  <c r="D201" i="7" s="1"/>
  <c r="B201" i="7"/>
  <c r="E200" i="7"/>
  <c r="D200" i="7"/>
  <c r="S89" i="9" s="1"/>
  <c r="C200" i="7"/>
  <c r="B200" i="7"/>
  <c r="C199" i="7"/>
  <c r="B199" i="7"/>
  <c r="D198" i="7"/>
  <c r="C198" i="7"/>
  <c r="B198" i="7"/>
  <c r="D197" i="7"/>
  <c r="S86" i="9" s="1"/>
  <c r="AZ18" i="11" s="1"/>
  <c r="C197" i="7"/>
  <c r="B197" i="7"/>
  <c r="C196" i="7"/>
  <c r="B196" i="7"/>
  <c r="D196" i="7" s="1"/>
  <c r="D195" i="7"/>
  <c r="C195" i="7"/>
  <c r="B195" i="7"/>
  <c r="E194" i="7"/>
  <c r="D194" i="7"/>
  <c r="S83" i="9" s="1"/>
  <c r="AZ15" i="11" s="1"/>
  <c r="C194" i="7"/>
  <c r="B194" i="7"/>
  <c r="C193" i="7"/>
  <c r="B193" i="7"/>
  <c r="D192" i="7"/>
  <c r="C192" i="7"/>
  <c r="B192" i="7"/>
  <c r="E191" i="7"/>
  <c r="D191" i="7"/>
  <c r="S80" i="9" s="1"/>
  <c r="C191" i="7"/>
  <c r="B191" i="7"/>
  <c r="C190" i="7"/>
  <c r="B190" i="7"/>
  <c r="D190" i="7" s="1"/>
  <c r="C189" i="7"/>
  <c r="D189" i="7" s="1"/>
  <c r="B189" i="7"/>
  <c r="E188" i="7"/>
  <c r="D188" i="7"/>
  <c r="S77" i="9" s="1"/>
  <c r="C188" i="7"/>
  <c r="B188" i="7"/>
  <c r="C187" i="7"/>
  <c r="B187" i="7"/>
  <c r="D186" i="7"/>
  <c r="C186" i="7"/>
  <c r="B186" i="7"/>
  <c r="D185" i="7"/>
  <c r="S74" i="9" s="1"/>
  <c r="C185" i="7"/>
  <c r="B185" i="7"/>
  <c r="C184" i="7"/>
  <c r="B184" i="7"/>
  <c r="D184" i="7" s="1"/>
  <c r="D183" i="7"/>
  <c r="C183" i="7"/>
  <c r="B183" i="7"/>
  <c r="E182" i="7"/>
  <c r="D182" i="7"/>
  <c r="S71" i="9" s="1"/>
  <c r="AZ14" i="11" s="1"/>
  <c r="C182" i="7"/>
  <c r="B182" i="7"/>
  <c r="C181" i="7"/>
  <c r="B181" i="7"/>
  <c r="D180" i="7"/>
  <c r="C180" i="7"/>
  <c r="B180" i="7"/>
  <c r="E179" i="7"/>
  <c r="D179" i="7"/>
  <c r="S68" i="9" s="1"/>
  <c r="AZ11" i="11" s="1"/>
  <c r="C179" i="7"/>
  <c r="B179" i="7"/>
  <c r="C178" i="7"/>
  <c r="B178" i="7"/>
  <c r="D178" i="7" s="1"/>
  <c r="C177" i="7"/>
  <c r="D177" i="7" s="1"/>
  <c r="B177" i="7"/>
  <c r="E176" i="7"/>
  <c r="D176" i="7"/>
  <c r="S65" i="9" s="1"/>
  <c r="AZ8" i="11" s="1"/>
  <c r="C176" i="7"/>
  <c r="B176" i="7"/>
  <c r="C175" i="7"/>
  <c r="B175" i="7"/>
  <c r="C174" i="7"/>
  <c r="B174" i="7"/>
  <c r="C173" i="7"/>
  <c r="B173" i="7"/>
  <c r="C172" i="7"/>
  <c r="B172" i="7"/>
  <c r="H171" i="7"/>
  <c r="F171" i="7" a="1"/>
  <c r="J171" i="7" s="1"/>
  <c r="F171" i="7"/>
  <c r="C171" i="7"/>
  <c r="B171" i="7"/>
  <c r="C167" i="7"/>
  <c r="B167" i="7"/>
  <c r="C166" i="7"/>
  <c r="B166" i="7"/>
  <c r="D166" i="7" s="1"/>
  <c r="C165" i="7"/>
  <c r="B165" i="7"/>
  <c r="C164" i="7"/>
  <c r="B164" i="7"/>
  <c r="C163" i="7"/>
  <c r="B163" i="7"/>
  <c r="D163" i="7" s="1"/>
  <c r="C162" i="7"/>
  <c r="B162" i="7"/>
  <c r="C161" i="7"/>
  <c r="B161" i="7"/>
  <c r="C160" i="7"/>
  <c r="B160" i="7"/>
  <c r="D160" i="7" s="1"/>
  <c r="C159" i="7"/>
  <c r="B159" i="7"/>
  <c r="C158" i="7"/>
  <c r="B158" i="7"/>
  <c r="C157" i="7"/>
  <c r="B157" i="7"/>
  <c r="D157" i="7" s="1"/>
  <c r="C156" i="7"/>
  <c r="B156" i="7"/>
  <c r="C155" i="7"/>
  <c r="B155" i="7"/>
  <c r="C154" i="7"/>
  <c r="B154" i="7"/>
  <c r="D154" i="7" s="1"/>
  <c r="C153" i="7"/>
  <c r="B153" i="7"/>
  <c r="C152" i="7"/>
  <c r="B152" i="7"/>
  <c r="C151" i="7"/>
  <c r="B151" i="7"/>
  <c r="D151" i="7" s="1"/>
  <c r="C150" i="7"/>
  <c r="B150" i="7"/>
  <c r="C149" i="7"/>
  <c r="B149" i="7"/>
  <c r="C148" i="7"/>
  <c r="B148" i="7"/>
  <c r="D148" i="7" s="1"/>
  <c r="C147" i="7"/>
  <c r="B147" i="7"/>
  <c r="C146" i="7"/>
  <c r="B146" i="7"/>
  <c r="C145" i="7"/>
  <c r="B145" i="7"/>
  <c r="D145" i="7" s="1"/>
  <c r="C144" i="7"/>
  <c r="B144" i="7"/>
  <c r="C143" i="7"/>
  <c r="B143" i="7"/>
  <c r="C142" i="7"/>
  <c r="B142" i="7"/>
  <c r="D142" i="7" s="1"/>
  <c r="C141" i="7"/>
  <c r="B141" i="7"/>
  <c r="C140" i="7"/>
  <c r="B140" i="7"/>
  <c r="C139" i="7"/>
  <c r="B139" i="7"/>
  <c r="D139" i="7" s="1"/>
  <c r="C138" i="7"/>
  <c r="B138" i="7"/>
  <c r="C137" i="7"/>
  <c r="B137" i="7"/>
  <c r="C136" i="7"/>
  <c r="B136" i="7"/>
  <c r="C135" i="7"/>
  <c r="B135" i="7"/>
  <c r="C134" i="7"/>
  <c r="B134" i="7"/>
  <c r="I133" i="7"/>
  <c r="H133" i="7"/>
  <c r="G133" i="7"/>
  <c r="F133" i="7" a="1"/>
  <c r="J133" i="7" s="1"/>
  <c r="F133" i="7"/>
  <c r="C133" i="7"/>
  <c r="B133" i="7"/>
  <c r="C129" i="7"/>
  <c r="B129" i="7"/>
  <c r="C128" i="7"/>
  <c r="B128" i="7"/>
  <c r="D128" i="7" s="1"/>
  <c r="C127" i="7"/>
  <c r="B127" i="7"/>
  <c r="D127" i="7" s="1"/>
  <c r="C126" i="7"/>
  <c r="B126" i="7"/>
  <c r="C125" i="7"/>
  <c r="B125" i="7"/>
  <c r="D125" i="7" s="1"/>
  <c r="C124" i="7"/>
  <c r="B124" i="7"/>
  <c r="C123" i="7"/>
  <c r="B123" i="7"/>
  <c r="C122" i="7"/>
  <c r="B122" i="7"/>
  <c r="D122" i="7" s="1"/>
  <c r="C121" i="7"/>
  <c r="B121" i="7"/>
  <c r="D121" i="7" s="1"/>
  <c r="C120" i="7"/>
  <c r="B120" i="7"/>
  <c r="C119" i="7"/>
  <c r="B119" i="7"/>
  <c r="D119" i="7" s="1"/>
  <c r="C118" i="7"/>
  <c r="B118" i="7"/>
  <c r="C117" i="7"/>
  <c r="B117" i="7"/>
  <c r="C116" i="7"/>
  <c r="B116" i="7"/>
  <c r="D116" i="7" s="1"/>
  <c r="C115" i="7"/>
  <c r="B115" i="7"/>
  <c r="D115" i="7" s="1"/>
  <c r="C114" i="7"/>
  <c r="B114" i="7"/>
  <c r="C113" i="7"/>
  <c r="B113" i="7"/>
  <c r="D113" i="7" s="1"/>
  <c r="C112" i="7"/>
  <c r="B112" i="7"/>
  <c r="C111" i="7"/>
  <c r="B111" i="7"/>
  <c r="C110" i="7"/>
  <c r="B110" i="7"/>
  <c r="D110" i="7" s="1"/>
  <c r="C109" i="7"/>
  <c r="B109" i="7"/>
  <c r="D109" i="7" s="1"/>
  <c r="C108" i="7"/>
  <c r="B108" i="7"/>
  <c r="C107" i="7"/>
  <c r="B107" i="7"/>
  <c r="D107" i="7" s="1"/>
  <c r="C106" i="7"/>
  <c r="B106" i="7"/>
  <c r="C105" i="7"/>
  <c r="B105" i="7"/>
  <c r="C104" i="7"/>
  <c r="B104" i="7"/>
  <c r="D104" i="7" s="1"/>
  <c r="C103" i="7"/>
  <c r="B103" i="7"/>
  <c r="D103" i="7" s="1"/>
  <c r="C102" i="7"/>
  <c r="B102" i="7"/>
  <c r="C101" i="7"/>
  <c r="B101" i="7"/>
  <c r="D101" i="7" s="1"/>
  <c r="C100" i="7"/>
  <c r="B100" i="7"/>
  <c r="C99" i="7"/>
  <c r="B99" i="7"/>
  <c r="C98" i="7"/>
  <c r="B98" i="7"/>
  <c r="C97" i="7"/>
  <c r="B97" i="7"/>
  <c r="C96" i="7"/>
  <c r="B96" i="7"/>
  <c r="I95" i="7"/>
  <c r="H95" i="7"/>
  <c r="G95" i="7"/>
  <c r="F95" i="7" a="1"/>
  <c r="J95" i="7" s="1"/>
  <c r="C95" i="7"/>
  <c r="B95" i="7"/>
  <c r="D91" i="7"/>
  <c r="R94" i="9" s="1"/>
  <c r="AY22" i="11" s="1"/>
  <c r="C91" i="7"/>
  <c r="B91" i="7"/>
  <c r="C90" i="7"/>
  <c r="B90" i="7"/>
  <c r="D90" i="7" s="1"/>
  <c r="R93" i="9" s="1"/>
  <c r="C89" i="7"/>
  <c r="B89" i="7"/>
  <c r="D89" i="7" s="1"/>
  <c r="R92" i="9" s="1"/>
  <c r="D88" i="7"/>
  <c r="R91" i="9" s="1"/>
  <c r="C88" i="7"/>
  <c r="B88" i="7"/>
  <c r="D87" i="7"/>
  <c r="R90" i="9" s="1"/>
  <c r="C87" i="7"/>
  <c r="B87" i="7"/>
  <c r="C86" i="7"/>
  <c r="B86" i="7"/>
  <c r="D86" i="7" s="1"/>
  <c r="R89" i="9" s="1"/>
  <c r="C85" i="7"/>
  <c r="B85" i="7"/>
  <c r="D85" i="7" s="1"/>
  <c r="R88" i="9" s="1"/>
  <c r="AY20" i="11" s="1"/>
  <c r="D84" i="7"/>
  <c r="R87" i="9" s="1"/>
  <c r="AY19" i="11" s="1"/>
  <c r="C84" i="7"/>
  <c r="B84" i="7"/>
  <c r="D83" i="7"/>
  <c r="R86" i="9" s="1"/>
  <c r="AY18" i="11" s="1"/>
  <c r="C83" i="7"/>
  <c r="B83" i="7"/>
  <c r="C82" i="7"/>
  <c r="B82" i="7"/>
  <c r="D82" i="7" s="1"/>
  <c r="R85" i="9" s="1"/>
  <c r="AY17" i="11" s="1"/>
  <c r="C81" i="7"/>
  <c r="B81" i="7"/>
  <c r="D81" i="7" s="1"/>
  <c r="R84" i="9" s="1"/>
  <c r="AY16" i="11" s="1"/>
  <c r="D80" i="7"/>
  <c r="R83" i="9" s="1"/>
  <c r="AY15" i="11" s="1"/>
  <c r="C80" i="7"/>
  <c r="B80" i="7"/>
  <c r="D79" i="7"/>
  <c r="R82" i="9" s="1"/>
  <c r="C79" i="7"/>
  <c r="B79" i="7"/>
  <c r="C78" i="7"/>
  <c r="B78" i="7"/>
  <c r="D78" i="7" s="1"/>
  <c r="R81" i="9" s="1"/>
  <c r="C77" i="7"/>
  <c r="B77" i="7"/>
  <c r="D77" i="7" s="1"/>
  <c r="R80" i="9" s="1"/>
  <c r="D76" i="7"/>
  <c r="R79" i="9" s="1"/>
  <c r="C76" i="7"/>
  <c r="B76" i="7"/>
  <c r="D75" i="7"/>
  <c r="R78" i="9" s="1"/>
  <c r="C75" i="7"/>
  <c r="B75" i="7"/>
  <c r="C74" i="7"/>
  <c r="B74" i="7"/>
  <c r="D74" i="7" s="1"/>
  <c r="R77" i="9" s="1"/>
  <c r="C73" i="7"/>
  <c r="B73" i="7"/>
  <c r="D73" i="7" s="1"/>
  <c r="R76" i="9" s="1"/>
  <c r="D72" i="7"/>
  <c r="R75" i="9" s="1"/>
  <c r="C72" i="7"/>
  <c r="B72" i="7"/>
  <c r="D71" i="7"/>
  <c r="R74" i="9" s="1"/>
  <c r="C71" i="7"/>
  <c r="B71" i="7"/>
  <c r="C70" i="7"/>
  <c r="B70" i="7"/>
  <c r="D70" i="7" s="1"/>
  <c r="R73" i="9" s="1"/>
  <c r="C69" i="7"/>
  <c r="B69" i="7"/>
  <c r="D69" i="7" s="1"/>
  <c r="D68" i="7"/>
  <c r="C68" i="7"/>
  <c r="B68" i="7"/>
  <c r="D67" i="7"/>
  <c r="C67" i="7"/>
  <c r="B67" i="7"/>
  <c r="C66" i="7"/>
  <c r="B66" i="7"/>
  <c r="D66" i="7" s="1"/>
  <c r="C65" i="7"/>
  <c r="B65" i="7"/>
  <c r="D65" i="7" s="1"/>
  <c r="D64" i="7"/>
  <c r="C64" i="7"/>
  <c r="B64" i="7"/>
  <c r="D63" i="7"/>
  <c r="C63" i="7"/>
  <c r="B63" i="7"/>
  <c r="C62" i="7"/>
  <c r="B62" i="7"/>
  <c r="D62" i="7" s="1"/>
  <c r="C61" i="7"/>
  <c r="B61" i="7"/>
  <c r="D61" i="7" s="1"/>
  <c r="C60" i="7"/>
  <c r="B60" i="7"/>
  <c r="C59" i="7"/>
  <c r="B59" i="7"/>
  <c r="C58" i="7"/>
  <c r="B58" i="7"/>
  <c r="I57" i="7"/>
  <c r="G57" i="7"/>
  <c r="F57" i="7" a="1"/>
  <c r="C57" i="7"/>
  <c r="B57" i="7"/>
  <c r="C53" i="7"/>
  <c r="B53" i="7"/>
  <c r="D53" i="7" s="1"/>
  <c r="C52" i="7"/>
  <c r="B52" i="7"/>
  <c r="D52" i="7" s="1"/>
  <c r="E51" i="7"/>
  <c r="D51" i="7"/>
  <c r="AA51" i="9" s="1"/>
  <c r="C51" i="7"/>
  <c r="B51" i="7"/>
  <c r="C50" i="7"/>
  <c r="B50" i="7"/>
  <c r="D50" i="7" s="1"/>
  <c r="AA50" i="9" s="1"/>
  <c r="C49" i="7"/>
  <c r="B49" i="7"/>
  <c r="D49" i="7" s="1"/>
  <c r="AA49" i="9" s="1"/>
  <c r="E48" i="7"/>
  <c r="D48" i="7"/>
  <c r="AA48" i="9" s="1"/>
  <c r="C48" i="7"/>
  <c r="B48" i="7"/>
  <c r="C47" i="7"/>
  <c r="B47" i="7"/>
  <c r="D47" i="7" s="1"/>
  <c r="AA47" i="9" s="1"/>
  <c r="D46" i="7"/>
  <c r="C46" i="7"/>
  <c r="B46" i="7"/>
  <c r="E45" i="7"/>
  <c r="D45" i="7"/>
  <c r="AA45" i="9" s="1"/>
  <c r="Z18" i="11" s="1"/>
  <c r="C45" i="7"/>
  <c r="B45" i="7"/>
  <c r="C44" i="7"/>
  <c r="B44" i="7"/>
  <c r="C43" i="7"/>
  <c r="D43" i="7" s="1"/>
  <c r="B43" i="7"/>
  <c r="E42" i="7"/>
  <c r="D42" i="7"/>
  <c r="AA42" i="9" s="1"/>
  <c r="Z15" i="11" s="1"/>
  <c r="C42" i="7"/>
  <c r="B42" i="7"/>
  <c r="C41" i="7"/>
  <c r="B41" i="7"/>
  <c r="C40" i="7"/>
  <c r="B40" i="7"/>
  <c r="D40" i="7" s="1"/>
  <c r="E39" i="7"/>
  <c r="D39" i="7"/>
  <c r="AA39" i="9" s="1"/>
  <c r="C39" i="7"/>
  <c r="B39" i="7"/>
  <c r="C38" i="7"/>
  <c r="B38" i="7"/>
  <c r="C37" i="7"/>
  <c r="B37" i="7"/>
  <c r="D37" i="7" s="1"/>
  <c r="E36" i="7"/>
  <c r="D36" i="7"/>
  <c r="AA36" i="9" s="1"/>
  <c r="C36" i="7"/>
  <c r="B36" i="7"/>
  <c r="C35" i="7"/>
  <c r="B35" i="7"/>
  <c r="D35" i="7" s="1"/>
  <c r="AA35" i="9" s="1"/>
  <c r="C34" i="7"/>
  <c r="B34" i="7"/>
  <c r="D34" i="7" s="1"/>
  <c r="E33" i="7"/>
  <c r="D33" i="7"/>
  <c r="AA33" i="9" s="1"/>
  <c r="C33" i="7"/>
  <c r="B33" i="7"/>
  <c r="C32" i="7"/>
  <c r="B32" i="7"/>
  <c r="E31" i="7"/>
  <c r="D31" i="7"/>
  <c r="AA31" i="9" s="1"/>
  <c r="C31" i="7"/>
  <c r="B31" i="7"/>
  <c r="E30" i="7"/>
  <c r="D30" i="7"/>
  <c r="AA30" i="9" s="1"/>
  <c r="Z14" i="11" s="1"/>
  <c r="C30" i="7"/>
  <c r="B30" i="7"/>
  <c r="C29" i="7"/>
  <c r="B29" i="7"/>
  <c r="D28" i="7"/>
  <c r="AA28" i="9" s="1"/>
  <c r="Z12" i="11" s="1"/>
  <c r="C28" i="7"/>
  <c r="B28" i="7"/>
  <c r="E27" i="7"/>
  <c r="D27" i="7"/>
  <c r="AA27" i="9" s="1"/>
  <c r="Z11" i="11" s="1"/>
  <c r="C27" i="7"/>
  <c r="B27" i="7"/>
  <c r="C26" i="7"/>
  <c r="B26" i="7"/>
  <c r="D26" i="7" s="1"/>
  <c r="AA26" i="9" s="1"/>
  <c r="Z10" i="11" s="1"/>
  <c r="C25" i="7"/>
  <c r="B25" i="7"/>
  <c r="D25" i="7" s="1"/>
  <c r="E24" i="7"/>
  <c r="D24" i="7"/>
  <c r="AA24" i="9" s="1"/>
  <c r="Z8" i="11" s="1"/>
  <c r="C24" i="7"/>
  <c r="B24" i="7"/>
  <c r="E23" i="7"/>
  <c r="C23" i="7"/>
  <c r="B23" i="7"/>
  <c r="D23" i="7" s="1"/>
  <c r="AA23" i="9" s="1"/>
  <c r="Z7" i="11" s="1"/>
  <c r="C22" i="7"/>
  <c r="B22" i="7"/>
  <c r="C21" i="7"/>
  <c r="B21" i="7"/>
  <c r="C20" i="7"/>
  <c r="B20" i="7"/>
  <c r="H19" i="7"/>
  <c r="G19" i="7"/>
  <c r="F19" i="7" a="1"/>
  <c r="F19" i="7"/>
  <c r="C19" i="7"/>
  <c r="B19" i="7"/>
  <c r="C14" i="7"/>
  <c r="C661" i="6"/>
  <c r="B661" i="6"/>
  <c r="C660" i="6"/>
  <c r="B660" i="6"/>
  <c r="C659" i="6"/>
  <c r="B659" i="6"/>
  <c r="C658" i="6"/>
  <c r="B658" i="6"/>
  <c r="C657" i="6"/>
  <c r="B657" i="6"/>
  <c r="D657" i="6" s="1"/>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C636" i="6"/>
  <c r="B636" i="6"/>
  <c r="C635" i="6"/>
  <c r="B635" i="6"/>
  <c r="C634" i="6"/>
  <c r="B634" i="6"/>
  <c r="C633" i="6"/>
  <c r="B633" i="6"/>
  <c r="D633" i="6" s="1"/>
  <c r="C632" i="6"/>
  <c r="B632" i="6"/>
  <c r="C631" i="6"/>
  <c r="B631" i="6"/>
  <c r="C630" i="6"/>
  <c r="B630" i="6"/>
  <c r="C629" i="6"/>
  <c r="B629" i="6"/>
  <c r="C628" i="6"/>
  <c r="B628" i="6"/>
  <c r="Z20" i="9" s="1"/>
  <c r="Y4" i="11"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B591" i="6"/>
  <c r="B590" i="6"/>
  <c r="Y20" i="9" s="1"/>
  <c r="X4" i="11" s="1"/>
  <c r="F589" i="6" a="1"/>
  <c r="B589" i="6"/>
  <c r="C585" i="6"/>
  <c r="B585" i="6"/>
  <c r="C584" i="6"/>
  <c r="B584" i="6"/>
  <c r="C583" i="6"/>
  <c r="B583" i="6"/>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C570" i="6"/>
  <c r="B570" i="6"/>
  <c r="C569" i="6"/>
  <c r="B569" i="6"/>
  <c r="C568" i="6"/>
  <c r="B568" i="6"/>
  <c r="C567" i="6"/>
  <c r="B567" i="6"/>
  <c r="D567" i="6" s="1"/>
  <c r="C566" i="6"/>
  <c r="B566" i="6"/>
  <c r="C565" i="6"/>
  <c r="B565" i="6"/>
  <c r="C564" i="6"/>
  <c r="B564" i="6"/>
  <c r="C563" i="6"/>
  <c r="B563" i="6"/>
  <c r="D563" i="6" s="1"/>
  <c r="C562" i="6"/>
  <c r="B562" i="6"/>
  <c r="C561" i="6"/>
  <c r="B561" i="6"/>
  <c r="C560" i="6"/>
  <c r="B560" i="6"/>
  <c r="C559" i="6"/>
  <c r="B559" i="6"/>
  <c r="C558" i="6"/>
  <c r="B558" i="6"/>
  <c r="C557" i="6"/>
  <c r="B557" i="6"/>
  <c r="C556" i="6"/>
  <c r="B556" i="6"/>
  <c r="D556" i="6" s="1"/>
  <c r="C555" i="6"/>
  <c r="B555" i="6"/>
  <c r="D555" i="6" s="1"/>
  <c r="C554" i="6"/>
  <c r="B554" i="6"/>
  <c r="C553" i="6"/>
  <c r="B553" i="6"/>
  <c r="C552" i="6"/>
  <c r="B552" i="6"/>
  <c r="H551" i="6"/>
  <c r="F551" i="6" a="1"/>
  <c r="G551" i="6" s="1"/>
  <c r="C551" i="6"/>
  <c r="B551" i="6"/>
  <c r="C547" i="6"/>
  <c r="B547" i="6"/>
  <c r="D547" i="6" s="1"/>
  <c r="C546" i="6"/>
  <c r="B546" i="6"/>
  <c r="D546" i="6" s="1"/>
  <c r="C545" i="6"/>
  <c r="B545" i="6"/>
  <c r="C544" i="6"/>
  <c r="B544" i="6"/>
  <c r="C543" i="6"/>
  <c r="B543" i="6"/>
  <c r="C542" i="6"/>
  <c r="B542" i="6"/>
  <c r="C541" i="6"/>
  <c r="B541" i="6"/>
  <c r="D541" i="6" s="1"/>
  <c r="W47" i="9" s="1"/>
  <c r="C540" i="6"/>
  <c r="B540" i="6"/>
  <c r="C539" i="6"/>
  <c r="B539" i="6"/>
  <c r="C538" i="6"/>
  <c r="B538" i="6"/>
  <c r="C537" i="6"/>
  <c r="B537" i="6"/>
  <c r="C536" i="6"/>
  <c r="B536" i="6"/>
  <c r="D536" i="6" s="1"/>
  <c r="W42" i="9" s="1"/>
  <c r="V15" i="11" s="1"/>
  <c r="C535" i="6"/>
  <c r="B535" i="6"/>
  <c r="C534" i="6"/>
  <c r="B534" i="6"/>
  <c r="E533" i="6"/>
  <c r="C533" i="6"/>
  <c r="B533" i="6"/>
  <c r="D533" i="6" s="1"/>
  <c r="W39" i="9" s="1"/>
  <c r="E532" i="6"/>
  <c r="C532" i="6"/>
  <c r="B532" i="6"/>
  <c r="D532" i="6" s="1"/>
  <c r="W38" i="9" s="1"/>
  <c r="C531" i="6"/>
  <c r="B531" i="6"/>
  <c r="D531" i="6" s="1"/>
  <c r="W37" i="9" s="1"/>
  <c r="C530" i="6"/>
  <c r="B530" i="6"/>
  <c r="C529" i="6"/>
  <c r="B529" i="6"/>
  <c r="D529" i="6" s="1"/>
  <c r="C528" i="6"/>
  <c r="B528" i="6"/>
  <c r="D528" i="6" s="1"/>
  <c r="W34" i="9" s="1"/>
  <c r="C527" i="6"/>
  <c r="B527" i="6"/>
  <c r="C526" i="6"/>
  <c r="B526" i="6"/>
  <c r="D526" i="6" s="1"/>
  <c r="W32" i="9" s="1"/>
  <c r="C525" i="6"/>
  <c r="B525" i="6"/>
  <c r="C524" i="6"/>
  <c r="B524" i="6"/>
  <c r="D524" i="6" s="1"/>
  <c r="C523" i="6"/>
  <c r="B523" i="6"/>
  <c r="C522" i="6"/>
  <c r="B522" i="6"/>
  <c r="C521" i="6"/>
  <c r="B521" i="6"/>
  <c r="D521" i="6" s="1"/>
  <c r="W27" i="9" s="1"/>
  <c r="V11" i="11" s="1"/>
  <c r="C520" i="6"/>
  <c r="B520" i="6"/>
  <c r="C519" i="6"/>
  <c r="B519" i="6"/>
  <c r="D519" i="6" s="1"/>
  <c r="W25" i="9" s="1"/>
  <c r="V9" i="11" s="1"/>
  <c r="C518" i="6"/>
  <c r="B518" i="6"/>
  <c r="C517" i="6"/>
  <c r="B517" i="6"/>
  <c r="C516" i="6"/>
  <c r="B516" i="6"/>
  <c r="C515" i="6"/>
  <c r="B515" i="6"/>
  <c r="C514" i="6"/>
  <c r="B514" i="6"/>
  <c r="I513" i="6"/>
  <c r="H513" i="6"/>
  <c r="G513" i="6"/>
  <c r="F513" i="6" a="1"/>
  <c r="J513" i="6" s="1"/>
  <c r="C513" i="6"/>
  <c r="B513" i="6"/>
  <c r="C509" i="6"/>
  <c r="B509" i="6"/>
  <c r="D509" i="6" s="1"/>
  <c r="C508" i="6"/>
  <c r="B508" i="6"/>
  <c r="D508" i="6" s="1"/>
  <c r="Q93" i="9" s="1"/>
  <c r="C507" i="6"/>
  <c r="B507" i="6"/>
  <c r="C506" i="6"/>
  <c r="B506" i="6"/>
  <c r="C505" i="6"/>
  <c r="B505" i="6"/>
  <c r="C504" i="6"/>
  <c r="B504" i="6"/>
  <c r="D504" i="6" s="1"/>
  <c r="Q89" i="9" s="1"/>
  <c r="C503" i="6"/>
  <c r="B503" i="6"/>
  <c r="D503" i="6" s="1"/>
  <c r="Q88" i="9" s="1"/>
  <c r="AX20" i="11" s="1"/>
  <c r="C502" i="6"/>
  <c r="B502" i="6"/>
  <c r="C501" i="6"/>
  <c r="B501" i="6"/>
  <c r="C500" i="6"/>
  <c r="B500" i="6"/>
  <c r="C499" i="6"/>
  <c r="B499" i="6"/>
  <c r="D499" i="6" s="1"/>
  <c r="Q84" i="9" s="1"/>
  <c r="AX16" i="11" s="1"/>
  <c r="C498" i="6"/>
  <c r="B498" i="6"/>
  <c r="D498" i="6" s="1"/>
  <c r="Q83" i="9" s="1"/>
  <c r="AX15" i="11" s="1"/>
  <c r="C497" i="6"/>
  <c r="B497" i="6"/>
  <c r="D497" i="6" s="1"/>
  <c r="Q82" i="9" s="1"/>
  <c r="C496" i="6"/>
  <c r="B496" i="6"/>
  <c r="C495" i="6"/>
  <c r="B495" i="6"/>
  <c r="C494" i="6"/>
  <c r="B494" i="6"/>
  <c r="D494" i="6" s="1"/>
  <c r="C493" i="6"/>
  <c r="B493" i="6"/>
  <c r="D493" i="6" s="1"/>
  <c r="Q78" i="9" s="1"/>
  <c r="C492" i="6"/>
  <c r="B492" i="6"/>
  <c r="C491" i="6"/>
  <c r="B491" i="6"/>
  <c r="C490" i="6"/>
  <c r="B490" i="6"/>
  <c r="C489" i="6"/>
  <c r="B489" i="6"/>
  <c r="D489" i="6" s="1"/>
  <c r="C488" i="6"/>
  <c r="B488" i="6"/>
  <c r="D488" i="6" s="1"/>
  <c r="Q73" i="9" s="1"/>
  <c r="C487" i="6"/>
  <c r="B487" i="6"/>
  <c r="C486" i="6"/>
  <c r="B486" i="6"/>
  <c r="C485" i="6"/>
  <c r="B485" i="6"/>
  <c r="D485" i="6" s="1"/>
  <c r="C484" i="6"/>
  <c r="B484" i="6"/>
  <c r="D484" i="6" s="1"/>
  <c r="Q69" i="9" s="1"/>
  <c r="AX12" i="11" s="1"/>
  <c r="C483" i="6"/>
  <c r="B483" i="6"/>
  <c r="C482" i="6"/>
  <c r="B482" i="6"/>
  <c r="C481" i="6"/>
  <c r="B481" i="6"/>
  <c r="C480" i="6"/>
  <c r="B480" i="6"/>
  <c r="D480" i="6" s="1"/>
  <c r="Q65" i="9" s="1"/>
  <c r="AX8" i="11" s="1"/>
  <c r="C479" i="6"/>
  <c r="B479" i="6"/>
  <c r="D479" i="6" s="1"/>
  <c r="Q64" i="9" s="1"/>
  <c r="AX7" i="11" s="1"/>
  <c r="C478" i="6"/>
  <c r="B478" i="6"/>
  <c r="C477" i="6"/>
  <c r="B477" i="6"/>
  <c r="C476" i="6"/>
  <c r="B476" i="6"/>
  <c r="G475" i="6"/>
  <c r="F475" i="6" a="1"/>
  <c r="F475" i="6"/>
  <c r="C475" i="6"/>
  <c r="B475" i="6"/>
  <c r="Q60" i="9" s="1"/>
  <c r="AX3" i="11" s="1"/>
  <c r="E471" i="6"/>
  <c r="C471" i="6"/>
  <c r="B471" i="6"/>
  <c r="D471" i="6" s="1"/>
  <c r="P94" i="9" s="1"/>
  <c r="AW22" i="11" s="1"/>
  <c r="C470" i="6"/>
  <c r="B470" i="6"/>
  <c r="C469" i="6"/>
  <c r="B469" i="6"/>
  <c r="D469" i="6" s="1"/>
  <c r="P92" i="9" s="1"/>
  <c r="C468" i="6"/>
  <c r="B468" i="6"/>
  <c r="D468" i="6" s="1"/>
  <c r="P91" i="9" s="1"/>
  <c r="C467" i="6"/>
  <c r="B467" i="6"/>
  <c r="D467" i="6" s="1"/>
  <c r="C466" i="6"/>
  <c r="B466" i="6"/>
  <c r="D466" i="6" s="1"/>
  <c r="P89" i="9" s="1"/>
  <c r="C465" i="6"/>
  <c r="B465" i="6"/>
  <c r="C464" i="6"/>
  <c r="B464" i="6"/>
  <c r="D464" i="6" s="1"/>
  <c r="P87" i="9" s="1"/>
  <c r="AW19" i="11" s="1"/>
  <c r="C463" i="6"/>
  <c r="B463" i="6"/>
  <c r="C462" i="6"/>
  <c r="B462" i="6"/>
  <c r="C461" i="6"/>
  <c r="B461" i="6"/>
  <c r="D461" i="6" s="1"/>
  <c r="P84" i="9" s="1"/>
  <c r="AW16" i="11" s="1"/>
  <c r="C460" i="6"/>
  <c r="B460" i="6"/>
  <c r="C459" i="6"/>
  <c r="B459" i="6"/>
  <c r="C458" i="6"/>
  <c r="B458" i="6"/>
  <c r="C457" i="6"/>
  <c r="B457" i="6"/>
  <c r="D457" i="6" s="1"/>
  <c r="P80" i="9" s="1"/>
  <c r="C456" i="6"/>
  <c r="B456" i="6"/>
  <c r="D456" i="6" s="1"/>
  <c r="P79" i="9" s="1"/>
  <c r="C455" i="6"/>
  <c r="B455" i="6"/>
  <c r="C454" i="6"/>
  <c r="B454" i="6"/>
  <c r="C453" i="6"/>
  <c r="B453" i="6"/>
  <c r="D453" i="6" s="1"/>
  <c r="P76" i="9" s="1"/>
  <c r="C452" i="6"/>
  <c r="B452" i="6"/>
  <c r="D452" i="6" s="1"/>
  <c r="P75" i="9" s="1"/>
  <c r="E451" i="6"/>
  <c r="C451" i="6"/>
  <c r="B451" i="6"/>
  <c r="D451" i="6" s="1"/>
  <c r="P74" i="9" s="1"/>
  <c r="C450" i="6"/>
  <c r="B450" i="6"/>
  <c r="D450" i="6" s="1"/>
  <c r="C449" i="6"/>
  <c r="B449" i="6"/>
  <c r="D449" i="6" s="1"/>
  <c r="P72" i="9" s="1"/>
  <c r="C448" i="6"/>
  <c r="B448" i="6"/>
  <c r="C447" i="6"/>
  <c r="B447" i="6"/>
  <c r="D447" i="6" s="1"/>
  <c r="P70" i="9" s="1"/>
  <c r="AW13" i="11" s="1"/>
  <c r="C446" i="6"/>
  <c r="B446" i="6"/>
  <c r="C445" i="6"/>
  <c r="B445" i="6"/>
  <c r="D445" i="6" s="1"/>
  <c r="P68" i="9" s="1"/>
  <c r="AW11" i="11" s="1"/>
  <c r="C444" i="6"/>
  <c r="B444" i="6"/>
  <c r="D444" i="6" s="1"/>
  <c r="P67" i="9" s="1"/>
  <c r="AW10" i="11" s="1"/>
  <c r="C443" i="6"/>
  <c r="B443" i="6"/>
  <c r="D443" i="6" s="1"/>
  <c r="P66" i="9" s="1"/>
  <c r="AW9" i="11" s="1"/>
  <c r="C442" i="6"/>
  <c r="B442" i="6"/>
  <c r="D442" i="6" s="1"/>
  <c r="C441" i="6"/>
  <c r="B441" i="6"/>
  <c r="C440" i="6"/>
  <c r="B440" i="6"/>
  <c r="C439" i="6"/>
  <c r="B439" i="6"/>
  <c r="C438" i="6"/>
  <c r="B438" i="6"/>
  <c r="F437" i="6" a="1"/>
  <c r="G437" i="6" s="1"/>
  <c r="F437" i="6"/>
  <c r="C437" i="6"/>
  <c r="B437" i="6"/>
  <c r="C433" i="6"/>
  <c r="B433" i="6"/>
  <c r="C432" i="6"/>
  <c r="B432" i="6"/>
  <c r="C431" i="6"/>
  <c r="B431" i="6"/>
  <c r="D431" i="6" s="1"/>
  <c r="O92" i="9" s="1"/>
  <c r="C430" i="6"/>
  <c r="B430" i="6"/>
  <c r="D430" i="6" s="1"/>
  <c r="O91" i="9" s="1"/>
  <c r="C429" i="6"/>
  <c r="B429" i="6"/>
  <c r="C428" i="6"/>
  <c r="B428" i="6"/>
  <c r="C427" i="6"/>
  <c r="B427" i="6"/>
  <c r="C426" i="6"/>
  <c r="B426" i="6"/>
  <c r="D426" i="6" s="1"/>
  <c r="O87" i="9" s="1"/>
  <c r="AV19" i="11" s="1"/>
  <c r="C425" i="6"/>
  <c r="B425" i="6"/>
  <c r="D425" i="6" s="1"/>
  <c r="C424" i="6"/>
  <c r="B424" i="6"/>
  <c r="D424" i="6" s="1"/>
  <c r="C423" i="6"/>
  <c r="B423" i="6"/>
  <c r="C422" i="6"/>
  <c r="B422" i="6"/>
  <c r="D422" i="6" s="1"/>
  <c r="O83" i="9" s="1"/>
  <c r="AV15" i="11" s="1"/>
  <c r="C421" i="6"/>
  <c r="B421" i="6"/>
  <c r="D421" i="6" s="1"/>
  <c r="O82" i="9" s="1"/>
  <c r="C420" i="6"/>
  <c r="B420" i="6"/>
  <c r="C419" i="6"/>
  <c r="B419" i="6"/>
  <c r="D419" i="6" s="1"/>
  <c r="O80" i="9" s="1"/>
  <c r="C418" i="6"/>
  <c r="B418" i="6"/>
  <c r="C417" i="6"/>
  <c r="B417" i="6"/>
  <c r="C416" i="6"/>
  <c r="B416" i="6"/>
  <c r="C415" i="6"/>
  <c r="B415" i="6"/>
  <c r="C414" i="6"/>
  <c r="B414" i="6"/>
  <c r="D414" i="6" s="1"/>
  <c r="O75" i="9" s="1"/>
  <c r="C413" i="6"/>
  <c r="B413" i="6"/>
  <c r="C412" i="6"/>
  <c r="B412" i="6"/>
  <c r="C411" i="6"/>
  <c r="B411" i="6"/>
  <c r="C410" i="6"/>
  <c r="B410" i="6"/>
  <c r="C409" i="6"/>
  <c r="B409" i="6"/>
  <c r="D409" i="6" s="1"/>
  <c r="C408" i="6"/>
  <c r="B408" i="6"/>
  <c r="C407" i="6"/>
  <c r="B407" i="6"/>
  <c r="C406" i="6"/>
  <c r="B406" i="6"/>
  <c r="D406" i="6" s="1"/>
  <c r="O67" i="9" s="1"/>
  <c r="AV10" i="11" s="1"/>
  <c r="C405" i="6"/>
  <c r="B405" i="6"/>
  <c r="C404" i="6"/>
  <c r="B404" i="6"/>
  <c r="D404" i="6" s="1"/>
  <c r="O65" i="9" s="1"/>
  <c r="AV8" i="11" s="1"/>
  <c r="C403" i="6"/>
  <c r="B403" i="6"/>
  <c r="C402" i="6"/>
  <c r="B402" i="6"/>
  <c r="C401" i="6"/>
  <c r="B401" i="6"/>
  <c r="C400" i="6"/>
  <c r="B400" i="6"/>
  <c r="H399" i="6"/>
  <c r="F399" i="6" a="1"/>
  <c r="F399" i="6"/>
  <c r="C399" i="6"/>
  <c r="B399" i="6"/>
  <c r="C395" i="6"/>
  <c r="B395" i="6"/>
  <c r="C394" i="6"/>
  <c r="B394" i="6"/>
  <c r="C393" i="6"/>
  <c r="B393" i="6"/>
  <c r="D393" i="6" s="1"/>
  <c r="V51" i="9" s="1"/>
  <c r="C392" i="6"/>
  <c r="B392" i="6"/>
  <c r="D392" i="6" s="1"/>
  <c r="V50" i="9" s="1"/>
  <c r="C391" i="6"/>
  <c r="B391" i="6"/>
  <c r="C390" i="6"/>
  <c r="B390" i="6"/>
  <c r="C389" i="6"/>
  <c r="B389" i="6"/>
  <c r="C388" i="6"/>
  <c r="B388" i="6"/>
  <c r="D388" i="6" s="1"/>
  <c r="V46" i="9" s="1"/>
  <c r="U19" i="11" s="1"/>
  <c r="C387" i="6"/>
  <c r="B387" i="6"/>
  <c r="D387" i="6" s="1"/>
  <c r="V45" i="9" s="1"/>
  <c r="U18" i="11" s="1"/>
  <c r="C386" i="6"/>
  <c r="B386" i="6"/>
  <c r="D386" i="6" s="1"/>
  <c r="V44" i="9" s="1"/>
  <c r="U17" i="11" s="1"/>
  <c r="C385" i="6"/>
  <c r="B385" i="6"/>
  <c r="C384" i="6"/>
  <c r="B384" i="6"/>
  <c r="C383" i="6"/>
  <c r="B383" i="6"/>
  <c r="D383" i="6" s="1"/>
  <c r="C382" i="6"/>
  <c r="B382" i="6"/>
  <c r="D382" i="6" s="1"/>
  <c r="V40" i="9" s="1"/>
  <c r="C381" i="6"/>
  <c r="B381" i="6"/>
  <c r="C380" i="6"/>
  <c r="B380" i="6"/>
  <c r="C379" i="6"/>
  <c r="B379" i="6"/>
  <c r="C378" i="6"/>
  <c r="B378" i="6"/>
  <c r="C377" i="6"/>
  <c r="B377" i="6"/>
  <c r="D377" i="6" s="1"/>
  <c r="V35" i="9" s="1"/>
  <c r="C376" i="6"/>
  <c r="B376" i="6"/>
  <c r="C375" i="6"/>
  <c r="B375" i="6"/>
  <c r="C374" i="6"/>
  <c r="B374" i="6"/>
  <c r="D374" i="6" s="1"/>
  <c r="C373" i="6"/>
  <c r="B373" i="6"/>
  <c r="D373" i="6" s="1"/>
  <c r="V31" i="9" s="1"/>
  <c r="C372" i="6"/>
  <c r="B372" i="6"/>
  <c r="D372" i="6" s="1"/>
  <c r="V30" i="9" s="1"/>
  <c r="U14" i="11" s="1"/>
  <c r="C371" i="6"/>
  <c r="B371" i="6"/>
  <c r="C370" i="6"/>
  <c r="B370" i="6"/>
  <c r="C369" i="6"/>
  <c r="B369" i="6"/>
  <c r="D369" i="6" s="1"/>
  <c r="V27" i="9" s="1"/>
  <c r="U11" i="11" s="1"/>
  <c r="C368" i="6"/>
  <c r="B368" i="6"/>
  <c r="D368" i="6" s="1"/>
  <c r="V26" i="9" s="1"/>
  <c r="U10" i="11" s="1"/>
  <c r="C367" i="6"/>
  <c r="B367" i="6"/>
  <c r="D367" i="6" s="1"/>
  <c r="V25" i="9" s="1"/>
  <c r="U9" i="11" s="1"/>
  <c r="C366" i="6"/>
  <c r="B366" i="6"/>
  <c r="D366" i="6" s="1"/>
  <c r="V24" i="9" s="1"/>
  <c r="U8" i="11" s="1"/>
  <c r="C365" i="6"/>
  <c r="B365" i="6"/>
  <c r="C364" i="6"/>
  <c r="B364" i="6"/>
  <c r="V22" i="9" s="1"/>
  <c r="U6" i="11" s="1"/>
  <c r="C363" i="6"/>
  <c r="B363" i="6"/>
  <c r="C362" i="6"/>
  <c r="B362" i="6"/>
  <c r="I361" i="6"/>
  <c r="H361" i="6"/>
  <c r="F361" i="6" a="1"/>
  <c r="G361" i="6" s="1"/>
  <c r="F361" i="6"/>
  <c r="C361" i="6"/>
  <c r="B361" i="6"/>
  <c r="C357" i="6"/>
  <c r="B357" i="6"/>
  <c r="C356" i="6"/>
  <c r="B356" i="6"/>
  <c r="C355" i="6"/>
  <c r="B355" i="6"/>
  <c r="D355" i="6" s="1"/>
  <c r="U51" i="9" s="1"/>
  <c r="C354" i="6"/>
  <c r="B354" i="6"/>
  <c r="C353" i="6"/>
  <c r="B353" i="6"/>
  <c r="C352" i="6"/>
  <c r="B352" i="6"/>
  <c r="D352" i="6" s="1"/>
  <c r="U48" i="9" s="1"/>
  <c r="C351" i="6"/>
  <c r="B351" i="6"/>
  <c r="C350" i="6"/>
  <c r="B350" i="6"/>
  <c r="D350" i="6" s="1"/>
  <c r="U46" i="9" s="1"/>
  <c r="T19" i="11" s="1"/>
  <c r="C349" i="6"/>
  <c r="B349" i="6"/>
  <c r="D349" i="6" s="1"/>
  <c r="U45" i="9" s="1"/>
  <c r="T18" i="11" s="1"/>
  <c r="C348" i="6"/>
  <c r="B348" i="6"/>
  <c r="C347" i="6"/>
  <c r="B347" i="6"/>
  <c r="C346" i="6"/>
  <c r="B346" i="6"/>
  <c r="D346" i="6" s="1"/>
  <c r="U42" i="9" s="1"/>
  <c r="T15" i="11" s="1"/>
  <c r="C345" i="6"/>
  <c r="B345" i="6"/>
  <c r="D345" i="6" s="1"/>
  <c r="U41" i="9" s="1"/>
  <c r="C344" i="6"/>
  <c r="B344" i="6"/>
  <c r="C343" i="6"/>
  <c r="B343" i="6"/>
  <c r="C342" i="6"/>
  <c r="B342" i="6"/>
  <c r="D342" i="6" s="1"/>
  <c r="U38" i="9" s="1"/>
  <c r="C341" i="6"/>
  <c r="B341" i="6"/>
  <c r="D341" i="6" s="1"/>
  <c r="C340" i="6"/>
  <c r="B340" i="6"/>
  <c r="C339" i="6"/>
  <c r="B339" i="6"/>
  <c r="C338" i="6"/>
  <c r="B338" i="6"/>
  <c r="D338" i="6" s="1"/>
  <c r="U34" i="9" s="1"/>
  <c r="C337" i="6"/>
  <c r="B337" i="6"/>
  <c r="D337" i="6" s="1"/>
  <c r="C336" i="6"/>
  <c r="B336" i="6"/>
  <c r="C335" i="6"/>
  <c r="B335" i="6"/>
  <c r="C334" i="6"/>
  <c r="B334" i="6"/>
  <c r="D334" i="6" s="1"/>
  <c r="U30" i="9" s="1"/>
  <c r="T14" i="11" s="1"/>
  <c r="C333" i="6"/>
  <c r="B333" i="6"/>
  <c r="C332" i="6"/>
  <c r="B332" i="6"/>
  <c r="C331" i="6"/>
  <c r="B331" i="6"/>
  <c r="C330" i="6"/>
  <c r="B330" i="6"/>
  <c r="D330" i="6" s="1"/>
  <c r="U26" i="9" s="1"/>
  <c r="T10" i="11" s="1"/>
  <c r="E329" i="6"/>
  <c r="C329" i="6"/>
  <c r="B329" i="6"/>
  <c r="D329" i="6" s="1"/>
  <c r="U25" i="9" s="1"/>
  <c r="T9" i="11" s="1"/>
  <c r="C328" i="6"/>
  <c r="B328" i="6"/>
  <c r="C327" i="6"/>
  <c r="B327" i="6"/>
  <c r="C326" i="6"/>
  <c r="B326" i="6"/>
  <c r="C325" i="6"/>
  <c r="B325" i="6"/>
  <c r="C324" i="6"/>
  <c r="B324" i="6"/>
  <c r="J323" i="6"/>
  <c r="I323" i="6"/>
  <c r="F323" i="6" a="1"/>
  <c r="C323" i="6"/>
  <c r="B323" i="6"/>
  <c r="E320" i="6"/>
  <c r="C319" i="6"/>
  <c r="B319" i="6"/>
  <c r="D319" i="6" s="1"/>
  <c r="D318" i="6"/>
  <c r="C318" i="6"/>
  <c r="B318" i="6"/>
  <c r="C317" i="6"/>
  <c r="B317" i="6"/>
  <c r="C316" i="6"/>
  <c r="B316" i="6"/>
  <c r="C315" i="6"/>
  <c r="B315" i="6"/>
  <c r="D315" i="6" s="1"/>
  <c r="C314" i="6"/>
  <c r="B314" i="6"/>
  <c r="D314" i="6" s="1"/>
  <c r="C313" i="6"/>
  <c r="B313" i="6"/>
  <c r="D313" i="6" s="1"/>
  <c r="C312" i="6"/>
  <c r="B312" i="6"/>
  <c r="C311" i="6"/>
  <c r="B311" i="6"/>
  <c r="D311" i="6" s="1"/>
  <c r="C310" i="6"/>
  <c r="B310" i="6"/>
  <c r="D310" i="6" s="1"/>
  <c r="C309" i="6"/>
  <c r="B309" i="6"/>
  <c r="D309" i="6" s="1"/>
  <c r="C308" i="6"/>
  <c r="B308" i="6"/>
  <c r="C307" i="6"/>
  <c r="D307" i="6" s="1"/>
  <c r="B307" i="6"/>
  <c r="C306" i="6"/>
  <c r="B306" i="6"/>
  <c r="D306" i="6" s="1"/>
  <c r="C305" i="6"/>
  <c r="B305" i="6"/>
  <c r="C304" i="6"/>
  <c r="B304" i="6"/>
  <c r="C303" i="6"/>
  <c r="D303" i="6" s="1"/>
  <c r="B303" i="6"/>
  <c r="D302" i="6"/>
  <c r="C302" i="6"/>
  <c r="B302" i="6"/>
  <c r="C301" i="6"/>
  <c r="B301" i="6"/>
  <c r="D301" i="6" s="1"/>
  <c r="C300" i="6"/>
  <c r="B300" i="6"/>
  <c r="C299" i="6"/>
  <c r="B299" i="6"/>
  <c r="D299" i="6" s="1"/>
  <c r="D298" i="6"/>
  <c r="C298" i="6"/>
  <c r="B298" i="6"/>
  <c r="C297" i="6"/>
  <c r="B297" i="6"/>
  <c r="C296" i="6"/>
  <c r="B296" i="6"/>
  <c r="D296" i="6" s="1"/>
  <c r="C295" i="6"/>
  <c r="B295" i="6"/>
  <c r="D295" i="6" s="1"/>
  <c r="C294" i="6"/>
  <c r="B294" i="6"/>
  <c r="D294" i="6" s="1"/>
  <c r="C293" i="6"/>
  <c r="B293" i="6"/>
  <c r="D293" i="6" s="1"/>
  <c r="C292" i="6"/>
  <c r="B292" i="6"/>
  <c r="C291" i="6"/>
  <c r="D291" i="6" s="1"/>
  <c r="B291" i="6"/>
  <c r="C290" i="6"/>
  <c r="B290" i="6"/>
  <c r="D290" i="6" s="1"/>
  <c r="C289" i="6"/>
  <c r="B289" i="6"/>
  <c r="D289" i="6" s="1"/>
  <c r="C288" i="6"/>
  <c r="B288" i="6"/>
  <c r="C287" i="6"/>
  <c r="B287" i="6"/>
  <c r="C286" i="6"/>
  <c r="B286" i="6"/>
  <c r="F285" i="6" a="1"/>
  <c r="H285" i="6" s="1"/>
  <c r="F285" i="6"/>
  <c r="C285" i="6"/>
  <c r="B285" i="6"/>
  <c r="C281" i="6"/>
  <c r="B281" i="6"/>
  <c r="D281" i="6" s="1"/>
  <c r="C280" i="6"/>
  <c r="B280" i="6"/>
  <c r="D280" i="6" s="1"/>
  <c r="C279" i="6"/>
  <c r="B279" i="6"/>
  <c r="C278" i="6"/>
  <c r="B278" i="6"/>
  <c r="D278" i="6" s="1"/>
  <c r="D277" i="6"/>
  <c r="C277" i="6"/>
  <c r="B277" i="6"/>
  <c r="C276" i="6"/>
  <c r="B276" i="6"/>
  <c r="D276" i="6" s="1"/>
  <c r="C275" i="6"/>
  <c r="B275" i="6"/>
  <c r="D275" i="6" s="1"/>
  <c r="C274" i="6"/>
  <c r="B274" i="6"/>
  <c r="D274" i="6" s="1"/>
  <c r="C273" i="6"/>
  <c r="B273" i="6"/>
  <c r="D273" i="6" s="1"/>
  <c r="C272" i="6"/>
  <c r="B272" i="6"/>
  <c r="C271" i="6"/>
  <c r="B271" i="6"/>
  <c r="D271" i="6" s="1"/>
  <c r="C270" i="6"/>
  <c r="D270" i="6" s="1"/>
  <c r="B270" i="6"/>
  <c r="C269" i="6"/>
  <c r="B269" i="6"/>
  <c r="D269" i="6" s="1"/>
  <c r="C268" i="6"/>
  <c r="B268" i="6"/>
  <c r="D268" i="6" s="1"/>
  <c r="C267" i="6"/>
  <c r="B267" i="6"/>
  <c r="C266" i="6"/>
  <c r="B266" i="6"/>
  <c r="C265" i="6"/>
  <c r="D265" i="6" s="1"/>
  <c r="B265" i="6"/>
  <c r="C264" i="6"/>
  <c r="B264" i="6"/>
  <c r="D264" i="6" s="1"/>
  <c r="C263" i="6"/>
  <c r="B263" i="6"/>
  <c r="D263" i="6" s="1"/>
  <c r="D262" i="6"/>
  <c r="C262" i="6"/>
  <c r="B262" i="6"/>
  <c r="D261" i="6"/>
  <c r="C261" i="6"/>
  <c r="B261" i="6"/>
  <c r="C260" i="6"/>
  <c r="B260" i="6"/>
  <c r="C259" i="6"/>
  <c r="B259" i="6"/>
  <c r="D259" i="6" s="1"/>
  <c r="C258" i="6"/>
  <c r="B258" i="6"/>
  <c r="D258" i="6" s="1"/>
  <c r="C257" i="6"/>
  <c r="B257" i="6"/>
  <c r="D257" i="6" s="1"/>
  <c r="C256" i="6"/>
  <c r="B256" i="6"/>
  <c r="C255" i="6"/>
  <c r="B255" i="6"/>
  <c r="C254" i="6"/>
  <c r="B254" i="6"/>
  <c r="D254" i="6" s="1"/>
  <c r="C253" i="6"/>
  <c r="B253" i="6"/>
  <c r="C252" i="6"/>
  <c r="B252" i="6"/>
  <c r="C251" i="6"/>
  <c r="B251" i="6"/>
  <c r="C250" i="6"/>
  <c r="B250" i="6"/>
  <c r="C249" i="6"/>
  <c r="B249" i="6"/>
  <c r="C248" i="6"/>
  <c r="B248" i="6"/>
  <c r="F247" i="6" a="1"/>
  <c r="F247" i="6" s="1"/>
  <c r="C247" i="6"/>
  <c r="B247" i="6"/>
  <c r="C243" i="6"/>
  <c r="B243" i="6"/>
  <c r="C242" i="6"/>
  <c r="B242" i="6"/>
  <c r="C241" i="6"/>
  <c r="D241" i="6" s="1"/>
  <c r="B241" i="6"/>
  <c r="C240" i="6"/>
  <c r="D240" i="6" s="1"/>
  <c r="B240" i="6"/>
  <c r="C239" i="6"/>
  <c r="B239" i="6"/>
  <c r="D239" i="6" s="1"/>
  <c r="C238" i="6"/>
  <c r="B238" i="6"/>
  <c r="C237" i="6"/>
  <c r="B237" i="6"/>
  <c r="D237" i="6" s="1"/>
  <c r="C236" i="6"/>
  <c r="D236" i="6" s="1"/>
  <c r="B236" i="6"/>
  <c r="C235" i="6"/>
  <c r="B235" i="6"/>
  <c r="C234" i="6"/>
  <c r="B234" i="6"/>
  <c r="D233" i="6"/>
  <c r="C233" i="6"/>
  <c r="B233" i="6"/>
  <c r="C232" i="6"/>
  <c r="B232" i="6"/>
  <c r="D232" i="6" s="1"/>
  <c r="C231" i="6"/>
  <c r="B231" i="6"/>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2" i="6" s="1"/>
  <c r="C221" i="6"/>
  <c r="D221" i="6" s="1"/>
  <c r="B221" i="6"/>
  <c r="C220" i="6"/>
  <c r="B220" i="6"/>
  <c r="C219" i="6"/>
  <c r="B219" i="6"/>
  <c r="C218" i="6"/>
  <c r="B218" i="6"/>
  <c r="D218" i="6" s="1"/>
  <c r="C217" i="6"/>
  <c r="B217" i="6"/>
  <c r="D217" i="6" s="1"/>
  <c r="C216" i="6"/>
  <c r="D216" i="6" s="1"/>
  <c r="B216" i="6"/>
  <c r="C215" i="6"/>
  <c r="B215" i="6"/>
  <c r="D215" i="6" s="1"/>
  <c r="C214" i="6"/>
  <c r="B214" i="6"/>
  <c r="C213" i="6"/>
  <c r="D213" i="6" s="1"/>
  <c r="B213" i="6"/>
  <c r="C212" i="6"/>
  <c r="B212" i="6"/>
  <c r="C211" i="6"/>
  <c r="B211" i="6"/>
  <c r="C210" i="6"/>
  <c r="B210" i="6"/>
  <c r="F209" i="6" a="1"/>
  <c r="C209" i="6"/>
  <c r="B209" i="6"/>
  <c r="C205" i="6"/>
  <c r="B205" i="6"/>
  <c r="D205" i="6" s="1"/>
  <c r="C204" i="6"/>
  <c r="B204" i="6"/>
  <c r="D204" i="6" s="1"/>
  <c r="C203" i="6"/>
  <c r="D203" i="6" s="1"/>
  <c r="B203" i="6"/>
  <c r="C202" i="6"/>
  <c r="B202" i="6"/>
  <c r="D202" i="6" s="1"/>
  <c r="C201" i="6"/>
  <c r="B201" i="6"/>
  <c r="C200" i="6"/>
  <c r="D200" i="6" s="1"/>
  <c r="B200" i="6"/>
  <c r="C199" i="6"/>
  <c r="B199" i="6"/>
  <c r="C198" i="6"/>
  <c r="B198" i="6"/>
  <c r="C197" i="6"/>
  <c r="B197" i="6"/>
  <c r="D197" i="6" s="1"/>
  <c r="C196" i="6"/>
  <c r="D196" i="6" s="1"/>
  <c r="B196" i="6"/>
  <c r="C195" i="6"/>
  <c r="D195" i="6" s="1"/>
  <c r="B195" i="6"/>
  <c r="C194" i="6"/>
  <c r="B194" i="6"/>
  <c r="D194" i="6" s="1"/>
  <c r="C193" i="6"/>
  <c r="B193" i="6"/>
  <c r="D193" i="6" s="1"/>
  <c r="C192" i="6"/>
  <c r="B192" i="6"/>
  <c r="C191" i="6"/>
  <c r="B191" i="6"/>
  <c r="C190" i="6"/>
  <c r="B190" i="6"/>
  <c r="C189" i="6"/>
  <c r="B189" i="6"/>
  <c r="C188" i="6"/>
  <c r="B188" i="6"/>
  <c r="D188" i="6" s="1"/>
  <c r="C187" i="6"/>
  <c r="B187" i="6"/>
  <c r="D187" i="6" s="1"/>
  <c r="C186" i="6"/>
  <c r="B186" i="6"/>
  <c r="D186" i="6" s="1"/>
  <c r="C185" i="6"/>
  <c r="B185" i="6"/>
  <c r="C184" i="6"/>
  <c r="D184" i="6" s="1"/>
  <c r="B184" i="6"/>
  <c r="C183" i="6"/>
  <c r="B183" i="6"/>
  <c r="C182" i="6"/>
  <c r="B182" i="6"/>
  <c r="C181" i="6"/>
  <c r="B181" i="6"/>
  <c r="C180" i="6"/>
  <c r="D180" i="6" s="1"/>
  <c r="B180" i="6"/>
  <c r="C179" i="6"/>
  <c r="D179" i="6" s="1"/>
  <c r="B179" i="6"/>
  <c r="C178" i="6"/>
  <c r="B178" i="6"/>
  <c r="D178" i="6" s="1"/>
  <c r="C177" i="6"/>
  <c r="B177" i="6"/>
  <c r="D177" i="6" s="1"/>
  <c r="D176" i="6"/>
  <c r="C176" i="6"/>
  <c r="B176" i="6"/>
  <c r="C175" i="6"/>
  <c r="D175" i="6" s="1"/>
  <c r="B175" i="6"/>
  <c r="C174" i="6"/>
  <c r="B174" i="6"/>
  <c r="C173" i="6"/>
  <c r="B173" i="6"/>
  <c r="C172" i="6"/>
  <c r="B172" i="6"/>
  <c r="F171" i="6" a="1"/>
  <c r="C171" i="6"/>
  <c r="B171" i="6"/>
  <c r="C167" i="6"/>
  <c r="B167" i="6"/>
  <c r="D167" i="6" s="1"/>
  <c r="C166" i="6"/>
  <c r="D166" i="6" s="1"/>
  <c r="B166" i="6"/>
  <c r="C165" i="6"/>
  <c r="B165" i="6"/>
  <c r="C164" i="6"/>
  <c r="B164" i="6"/>
  <c r="D164" i="6" s="1"/>
  <c r="C163" i="6"/>
  <c r="B163" i="6"/>
  <c r="D163" i="6" s="1"/>
  <c r="C162" i="6"/>
  <c r="B162" i="6"/>
  <c r="D162" i="6" s="1"/>
  <c r="C161" i="6"/>
  <c r="B161" i="6"/>
  <c r="C160" i="6"/>
  <c r="B160" i="6"/>
  <c r="C159" i="6"/>
  <c r="D159" i="6" s="1"/>
  <c r="B159" i="6"/>
  <c r="C158" i="6"/>
  <c r="B158" i="6"/>
  <c r="C157" i="6"/>
  <c r="B157" i="6"/>
  <c r="C156" i="6"/>
  <c r="B156" i="6"/>
  <c r="C155" i="6"/>
  <c r="D155" i="6" s="1"/>
  <c r="B155" i="6"/>
  <c r="C154" i="6"/>
  <c r="D154" i="6" s="1"/>
  <c r="B154" i="6"/>
  <c r="C153" i="6"/>
  <c r="B153" i="6"/>
  <c r="D153" i="6" s="1"/>
  <c r="C152" i="6"/>
  <c r="B152" i="6"/>
  <c r="D151" i="6"/>
  <c r="C151" i="6"/>
  <c r="B151" i="6"/>
  <c r="C150" i="6"/>
  <c r="D150" i="6" s="1"/>
  <c r="B150" i="6"/>
  <c r="C149" i="6"/>
  <c r="B149" i="6"/>
  <c r="C148" i="6"/>
  <c r="B148" i="6"/>
  <c r="D148" i="6" s="1"/>
  <c r="D147" i="6"/>
  <c r="C147" i="6"/>
  <c r="B147" i="6"/>
  <c r="D146" i="6"/>
  <c r="C146" i="6"/>
  <c r="B146" i="6"/>
  <c r="C145" i="6"/>
  <c r="B145" i="6"/>
  <c r="C144" i="6"/>
  <c r="B144" i="6"/>
  <c r="D144" i="6" s="1"/>
  <c r="C143" i="6"/>
  <c r="B143" i="6"/>
  <c r="D143" i="6" s="1"/>
  <c r="C142" i="6"/>
  <c r="D142" i="6" s="1"/>
  <c r="B142" i="6"/>
  <c r="C141" i="6"/>
  <c r="B141" i="6"/>
  <c r="C140" i="6"/>
  <c r="B140" i="6"/>
  <c r="D140" i="6" s="1"/>
  <c r="C139" i="6"/>
  <c r="B139" i="6"/>
  <c r="D139" i="6" s="1"/>
  <c r="C138" i="6"/>
  <c r="B138" i="6"/>
  <c r="D138" i="6" s="1"/>
  <c r="C137" i="6"/>
  <c r="B137" i="6"/>
  <c r="C136" i="6"/>
  <c r="B136" i="6"/>
  <c r="C135" i="6"/>
  <c r="B135" i="6"/>
  <c r="C134" i="6"/>
  <c r="B134" i="6"/>
  <c r="J133" i="6"/>
  <c r="I133" i="6"/>
  <c r="F133" i="6" a="1"/>
  <c r="H133" i="6" s="1"/>
  <c r="C133" i="6"/>
  <c r="B133" i="6"/>
  <c r="C129" i="6"/>
  <c r="B129" i="6"/>
  <c r="C128" i="6"/>
  <c r="B128" i="6"/>
  <c r="D128" i="6" s="1"/>
  <c r="C127" i="6"/>
  <c r="B127" i="6"/>
  <c r="C126" i="6"/>
  <c r="D126" i="6" s="1"/>
  <c r="B126" i="6"/>
  <c r="C125" i="6"/>
  <c r="D125" i="6" s="1"/>
  <c r="B125" i="6"/>
  <c r="C124" i="6"/>
  <c r="B124" i="6"/>
  <c r="C123" i="6"/>
  <c r="B123" i="6"/>
  <c r="D123" i="6" s="1"/>
  <c r="D122" i="6"/>
  <c r="C122" i="6"/>
  <c r="B122" i="6"/>
  <c r="C121" i="6"/>
  <c r="D121" i="6" s="1"/>
  <c r="B121" i="6"/>
  <c r="C120" i="6"/>
  <c r="B120" i="6"/>
  <c r="D120" i="6" s="1"/>
  <c r="C119" i="6"/>
  <c r="B119" i="6"/>
  <c r="C118" i="6"/>
  <c r="B118" i="6"/>
  <c r="D118" i="6" s="1"/>
  <c r="D117" i="6"/>
  <c r="C117" i="6"/>
  <c r="B117" i="6"/>
  <c r="C116" i="6"/>
  <c r="B116" i="6"/>
  <c r="C115" i="6"/>
  <c r="B115" i="6"/>
  <c r="D115" i="6" s="1"/>
  <c r="C114" i="6"/>
  <c r="B114" i="6"/>
  <c r="D114" i="6" s="1"/>
  <c r="C113" i="6"/>
  <c r="B113" i="6"/>
  <c r="C112" i="6"/>
  <c r="B112" i="6"/>
  <c r="C111" i="6"/>
  <c r="B111" i="6"/>
  <c r="D111" i="6" s="1"/>
  <c r="C110" i="6"/>
  <c r="B110" i="6"/>
  <c r="D109" i="6"/>
  <c r="C109" i="6"/>
  <c r="B109" i="6"/>
  <c r="C108" i="6"/>
  <c r="B108" i="6"/>
  <c r="D108" i="6" s="1"/>
  <c r="C107" i="6"/>
  <c r="B107" i="6"/>
  <c r="C106" i="6"/>
  <c r="B106" i="6"/>
  <c r="D106" i="6" s="1"/>
  <c r="C105" i="6"/>
  <c r="B105" i="6"/>
  <c r="D105" i="6" s="1"/>
  <c r="C104" i="6"/>
  <c r="D104" i="6" s="1"/>
  <c r="B104" i="6"/>
  <c r="C103" i="6"/>
  <c r="B103" i="6"/>
  <c r="C102" i="6"/>
  <c r="D102" i="6" s="1"/>
  <c r="B102" i="6"/>
  <c r="C101" i="6"/>
  <c r="B101" i="6"/>
  <c r="C100" i="6"/>
  <c r="B100" i="6"/>
  <c r="C99" i="6"/>
  <c r="B99" i="6"/>
  <c r="C98" i="6"/>
  <c r="B98" i="6"/>
  <c r="C97" i="6"/>
  <c r="B97" i="6"/>
  <c r="C96" i="6"/>
  <c r="B96" i="6"/>
  <c r="J95" i="6"/>
  <c r="I95" i="6"/>
  <c r="G95" i="6"/>
  <c r="F95" i="6" a="1"/>
  <c r="H95" i="6" s="1"/>
  <c r="F95" i="6"/>
  <c r="C95" i="6"/>
  <c r="B95" i="6"/>
  <c r="D91" i="6"/>
  <c r="C91" i="6"/>
  <c r="B91" i="6"/>
  <c r="C90" i="6"/>
  <c r="B90" i="6"/>
  <c r="C89" i="6"/>
  <c r="B89" i="6"/>
  <c r="D89" i="6" s="1"/>
  <c r="C88" i="6"/>
  <c r="B88" i="6"/>
  <c r="D88" i="6" s="1"/>
  <c r="C87" i="6"/>
  <c r="B87" i="6"/>
  <c r="C86" i="6"/>
  <c r="B86" i="6"/>
  <c r="C85" i="6"/>
  <c r="D85" i="6" s="1"/>
  <c r="B85" i="6"/>
  <c r="C84" i="6"/>
  <c r="B84" i="6"/>
  <c r="C83" i="6"/>
  <c r="B83" i="6"/>
  <c r="C82" i="6"/>
  <c r="B82" i="6"/>
  <c r="C81" i="6"/>
  <c r="D81" i="6" s="1"/>
  <c r="B81" i="6"/>
  <c r="C80" i="6"/>
  <c r="B80" i="6"/>
  <c r="C79" i="6"/>
  <c r="B79" i="6"/>
  <c r="C78" i="6"/>
  <c r="B78" i="6"/>
  <c r="C77" i="6"/>
  <c r="B77" i="6"/>
  <c r="D77" i="6" s="1"/>
  <c r="C76" i="6"/>
  <c r="B76" i="6"/>
  <c r="D76" i="6" s="1"/>
  <c r="C75" i="6"/>
  <c r="B75" i="6"/>
  <c r="D75" i="6" s="1"/>
  <c r="C74" i="6"/>
  <c r="B74" i="6"/>
  <c r="C73" i="6"/>
  <c r="B73" i="6"/>
  <c r="C72" i="6"/>
  <c r="B72" i="6"/>
  <c r="C71" i="6"/>
  <c r="B71" i="6"/>
  <c r="C70" i="6"/>
  <c r="B70" i="6"/>
  <c r="C69" i="6"/>
  <c r="B69" i="6"/>
  <c r="D69" i="6" s="1"/>
  <c r="N31" i="9" s="1"/>
  <c r="C68" i="6"/>
  <c r="B68" i="6"/>
  <c r="C67" i="6"/>
  <c r="B67" i="6"/>
  <c r="C66" i="6"/>
  <c r="B66" i="6"/>
  <c r="D66" i="6" s="1"/>
  <c r="N28" i="9" s="1"/>
  <c r="M12" i="11" s="1"/>
  <c r="C65" i="6"/>
  <c r="B65" i="6"/>
  <c r="D65" i="6" s="1"/>
  <c r="N27" i="9" s="1"/>
  <c r="M11" i="11" s="1"/>
  <c r="C64" i="6"/>
  <c r="B64" i="6"/>
  <c r="C63" i="6"/>
  <c r="B63" i="6"/>
  <c r="C62" i="6"/>
  <c r="B62" i="6"/>
  <c r="C61" i="6"/>
  <c r="B61" i="6"/>
  <c r="C60" i="6"/>
  <c r="B60" i="6"/>
  <c r="C59" i="6"/>
  <c r="B59" i="6"/>
  <c r="C58" i="6"/>
  <c r="B58" i="6"/>
  <c r="I57" i="6"/>
  <c r="H57" i="6"/>
  <c r="F57" i="6" a="1"/>
  <c r="G57" i="6" s="1"/>
  <c r="C57" i="6"/>
  <c r="B57" i="6"/>
  <c r="C53" i="6"/>
  <c r="B53" i="6"/>
  <c r="C52" i="6"/>
  <c r="B52" i="6"/>
  <c r="C51" i="6"/>
  <c r="B51" i="6"/>
  <c r="C50" i="6"/>
  <c r="B50" i="6"/>
  <c r="C49" i="6"/>
  <c r="B49" i="6"/>
  <c r="C48" i="6"/>
  <c r="B48" i="6"/>
  <c r="D48" i="6" s="1"/>
  <c r="M48" i="9" s="1"/>
  <c r="C47" i="6"/>
  <c r="B47" i="6"/>
  <c r="C46" i="6"/>
  <c r="B46" i="6"/>
  <c r="C45" i="6"/>
  <c r="B45" i="6"/>
  <c r="D45" i="6" s="1"/>
  <c r="C44" i="6"/>
  <c r="B44" i="6"/>
  <c r="D44" i="6" s="1"/>
  <c r="M44" i="9" s="1"/>
  <c r="L17" i="11" s="1"/>
  <c r="C43" i="6"/>
  <c r="B43" i="6"/>
  <c r="C42" i="6"/>
  <c r="B42" i="6"/>
  <c r="C41" i="6"/>
  <c r="B41" i="6"/>
  <c r="C40" i="6"/>
  <c r="B40" i="6"/>
  <c r="C39" i="6"/>
  <c r="B39" i="6"/>
  <c r="C38" i="6"/>
  <c r="B38" i="6"/>
  <c r="C37" i="6"/>
  <c r="B37" i="6"/>
  <c r="C36" i="6"/>
  <c r="B36" i="6"/>
  <c r="D36" i="6" s="1"/>
  <c r="M36" i="9" s="1"/>
  <c r="C35" i="6"/>
  <c r="B35" i="6"/>
  <c r="C34" i="6"/>
  <c r="B34" i="6"/>
  <c r="C33" i="6"/>
  <c r="B33" i="6"/>
  <c r="D33" i="6" s="1"/>
  <c r="C32" i="6"/>
  <c r="B32" i="6"/>
  <c r="D32" i="6" s="1"/>
  <c r="M32" i="9" s="1"/>
  <c r="C31" i="6"/>
  <c r="B31" i="6"/>
  <c r="C30" i="6"/>
  <c r="B30" i="6"/>
  <c r="C29" i="6"/>
  <c r="B29" i="6"/>
  <c r="C28" i="6"/>
  <c r="B28" i="6"/>
  <c r="C27" i="6"/>
  <c r="B27" i="6"/>
  <c r="C26" i="6"/>
  <c r="B26" i="6"/>
  <c r="C25" i="6"/>
  <c r="B25" i="6"/>
  <c r="C24" i="6"/>
  <c r="B24" i="6"/>
  <c r="D24" i="6" s="1"/>
  <c r="C23" i="6"/>
  <c r="B23" i="6"/>
  <c r="C22" i="6"/>
  <c r="B22" i="6"/>
  <c r="C21" i="6"/>
  <c r="B21" i="6"/>
  <c r="C20" i="6"/>
  <c r="B20" i="6"/>
  <c r="F19" i="6" a="1"/>
  <c r="C19" i="6"/>
  <c r="B19" i="6"/>
  <c r="C14" i="6"/>
  <c r="C776" i="5"/>
  <c r="B776" i="5"/>
  <c r="C775" i="5"/>
  <c r="B775" i="5"/>
  <c r="C774" i="5"/>
  <c r="D774" i="5" s="1"/>
  <c r="B774" i="5"/>
  <c r="C773" i="5"/>
  <c r="B773" i="5"/>
  <c r="C772" i="5"/>
  <c r="B772" i="5"/>
  <c r="C771" i="5"/>
  <c r="B771" i="5"/>
  <c r="C770" i="5"/>
  <c r="B770" i="5"/>
  <c r="D770" i="5" s="1"/>
  <c r="C769" i="5"/>
  <c r="D769" i="5" s="1"/>
  <c r="B769" i="5"/>
  <c r="C768" i="5"/>
  <c r="B768" i="5"/>
  <c r="D768" i="5" s="1"/>
  <c r="C767" i="5"/>
  <c r="B767" i="5"/>
  <c r="D766" i="5"/>
  <c r="C766" i="5"/>
  <c r="B766" i="5"/>
  <c r="C765" i="5"/>
  <c r="D765" i="5" s="1"/>
  <c r="B765" i="5"/>
  <c r="C764" i="5"/>
  <c r="B764" i="5"/>
  <c r="D764" i="5" s="1"/>
  <c r="C763" i="5"/>
  <c r="B763" i="5"/>
  <c r="D763" i="5" s="1"/>
  <c r="D762" i="5"/>
  <c r="C762" i="5"/>
  <c r="B762" i="5"/>
  <c r="D761" i="5"/>
  <c r="C761" i="5"/>
  <c r="B761" i="5"/>
  <c r="C760" i="5"/>
  <c r="B760" i="5"/>
  <c r="C759" i="5"/>
  <c r="B759" i="5"/>
  <c r="D759" i="5" s="1"/>
  <c r="C758" i="5"/>
  <c r="B758" i="5"/>
  <c r="D758" i="5" s="1"/>
  <c r="C757" i="5"/>
  <c r="D757" i="5" s="1"/>
  <c r="B757" i="5"/>
  <c r="C756" i="5"/>
  <c r="B756" i="5"/>
  <c r="C755" i="5"/>
  <c r="B755" i="5"/>
  <c r="D755" i="5" s="1"/>
  <c r="C754" i="5"/>
  <c r="B754" i="5"/>
  <c r="C753" i="5"/>
  <c r="B753" i="5"/>
  <c r="D753" i="5" s="1"/>
  <c r="C752" i="5"/>
  <c r="B752" i="5"/>
  <c r="C751" i="5"/>
  <c r="B751" i="5"/>
  <c r="C750" i="5"/>
  <c r="B750" i="5"/>
  <c r="D750" i="5" s="1"/>
  <c r="C749" i="5"/>
  <c r="B749" i="5"/>
  <c r="C748" i="5"/>
  <c r="B748" i="5"/>
  <c r="D748" i="5" s="1"/>
  <c r="C747" i="5"/>
  <c r="B747" i="5"/>
  <c r="C746" i="5"/>
  <c r="B746" i="5"/>
  <c r="D746" i="5" s="1"/>
  <c r="C745" i="5"/>
  <c r="B745" i="5"/>
  <c r="C744" i="5"/>
  <c r="B744" i="5"/>
  <c r="C743" i="5"/>
  <c r="B743" i="5"/>
  <c r="F742" i="5" a="1"/>
  <c r="C742" i="5"/>
  <c r="B742" i="5"/>
  <c r="C737" i="5"/>
  <c r="B737" i="5"/>
  <c r="C736" i="5"/>
  <c r="B736" i="5"/>
  <c r="D736" i="5" s="1"/>
  <c r="C735" i="5"/>
  <c r="D735" i="5" s="1"/>
  <c r="B735" i="5"/>
  <c r="C734" i="5"/>
  <c r="B734" i="5"/>
  <c r="D734" i="5" s="1"/>
  <c r="C733" i="5"/>
  <c r="B733" i="5"/>
  <c r="C732" i="5"/>
  <c r="B732" i="5"/>
  <c r="D732" i="5" s="1"/>
  <c r="C731" i="5"/>
  <c r="B731" i="5"/>
  <c r="D731" i="5" s="1"/>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C721" i="5"/>
  <c r="B721" i="5"/>
  <c r="D721" i="5" s="1"/>
  <c r="C720" i="5"/>
  <c r="B720" i="5"/>
  <c r="D720" i="5" s="1"/>
  <c r="C719" i="5"/>
  <c r="B719" i="5"/>
  <c r="D719" i="5" s="1"/>
  <c r="C718" i="5"/>
  <c r="B718" i="5"/>
  <c r="C717" i="5"/>
  <c r="B717" i="5"/>
  <c r="D717" i="5" s="1"/>
  <c r="C716" i="5"/>
  <c r="B716" i="5"/>
  <c r="C715" i="5"/>
  <c r="B715" i="5"/>
  <c r="D715" i="5" s="1"/>
  <c r="C714" i="5"/>
  <c r="B714" i="5"/>
  <c r="C713" i="5"/>
  <c r="B713" i="5"/>
  <c r="D713" i="5" s="1"/>
  <c r="C712" i="5"/>
  <c r="D712" i="5" s="1"/>
  <c r="B712" i="5"/>
  <c r="D711" i="5"/>
  <c r="C711" i="5"/>
  <c r="B711" i="5"/>
  <c r="C710" i="5"/>
  <c r="B710" i="5"/>
  <c r="C709" i="5"/>
  <c r="B709" i="5"/>
  <c r="C708" i="5"/>
  <c r="B708" i="5"/>
  <c r="D708" i="5" s="1"/>
  <c r="C707" i="5"/>
  <c r="D707" i="5" s="1"/>
  <c r="B707" i="5"/>
  <c r="C706" i="5"/>
  <c r="B706" i="5"/>
  <c r="C705" i="5"/>
  <c r="B705" i="5"/>
  <c r="C704" i="5"/>
  <c r="B704" i="5"/>
  <c r="F703" i="5" a="1"/>
  <c r="F703" i="5" s="1"/>
  <c r="C703" i="5"/>
  <c r="B703" i="5"/>
  <c r="C699" i="5"/>
  <c r="D699" i="5" s="1"/>
  <c r="B699" i="5"/>
  <c r="D698" i="5"/>
  <c r="C698" i="5"/>
  <c r="B698" i="5"/>
  <c r="C697" i="5"/>
  <c r="B697" i="5"/>
  <c r="C696" i="5"/>
  <c r="B696" i="5"/>
  <c r="D696" i="5" s="1"/>
  <c r="C695" i="5"/>
  <c r="B695" i="5"/>
  <c r="C694" i="5"/>
  <c r="D694" i="5" s="1"/>
  <c r="B694" i="5"/>
  <c r="C693" i="5"/>
  <c r="B693" i="5"/>
  <c r="C692" i="5"/>
  <c r="B692" i="5"/>
  <c r="D692" i="5" s="1"/>
  <c r="C691" i="5"/>
  <c r="B691" i="5"/>
  <c r="C690" i="5"/>
  <c r="B690" i="5"/>
  <c r="D690" i="5" s="1"/>
  <c r="C689" i="5"/>
  <c r="B689" i="5"/>
  <c r="C688" i="5"/>
  <c r="B688" i="5"/>
  <c r="D688" i="5" s="1"/>
  <c r="C687" i="5"/>
  <c r="B687" i="5"/>
  <c r="C686" i="5"/>
  <c r="B686" i="5"/>
  <c r="D686" i="5" s="1"/>
  <c r="C685" i="5"/>
  <c r="B685" i="5"/>
  <c r="C684" i="5"/>
  <c r="B684" i="5"/>
  <c r="D684" i="5" s="1"/>
  <c r="C683" i="5"/>
  <c r="D683" i="5" s="1"/>
  <c r="B683" i="5"/>
  <c r="D682" i="5"/>
  <c r="C682" i="5"/>
  <c r="B682" i="5"/>
  <c r="C681" i="5"/>
  <c r="B681" i="5"/>
  <c r="C680" i="5"/>
  <c r="B680" i="5"/>
  <c r="D680" i="5" s="1"/>
  <c r="C679" i="5"/>
  <c r="B679" i="5"/>
  <c r="C678" i="5"/>
  <c r="D678" i="5" s="1"/>
  <c r="B678" i="5"/>
  <c r="C677" i="5"/>
  <c r="B677" i="5"/>
  <c r="C676" i="5"/>
  <c r="B676" i="5"/>
  <c r="D676" i="5" s="1"/>
  <c r="C675" i="5"/>
  <c r="D675" i="5" s="1"/>
  <c r="B675" i="5"/>
  <c r="C674" i="5"/>
  <c r="B674" i="5"/>
  <c r="D674" i="5" s="1"/>
  <c r="C673" i="5"/>
  <c r="B673" i="5"/>
  <c r="C672" i="5"/>
  <c r="B672" i="5"/>
  <c r="C671" i="5"/>
  <c r="B671" i="5"/>
  <c r="C670" i="5"/>
  <c r="B670" i="5"/>
  <c r="D670" i="5" s="1"/>
  <c r="C669" i="5"/>
  <c r="B669" i="5"/>
  <c r="C668" i="5"/>
  <c r="B668" i="5"/>
  <c r="C667" i="5"/>
  <c r="B667" i="5"/>
  <c r="C666" i="5"/>
  <c r="B666" i="5"/>
  <c r="F665" i="5" a="1"/>
  <c r="C665" i="5"/>
  <c r="B665" i="5"/>
  <c r="C661" i="5"/>
  <c r="B661" i="5"/>
  <c r="C660" i="5"/>
  <c r="B660" i="5"/>
  <c r="C659" i="5"/>
  <c r="B659" i="5"/>
  <c r="C658" i="5"/>
  <c r="B658" i="5"/>
  <c r="D658" i="5" s="1"/>
  <c r="K91" i="9" s="1"/>
  <c r="C657" i="5"/>
  <c r="B657" i="5"/>
  <c r="C656" i="5"/>
  <c r="B656" i="5"/>
  <c r="C655" i="5"/>
  <c r="B655" i="5"/>
  <c r="C654" i="5"/>
  <c r="B654" i="5"/>
  <c r="D654" i="5" s="1"/>
  <c r="K87" i="9" s="1"/>
  <c r="AR19" i="11" s="1"/>
  <c r="C653" i="5"/>
  <c r="B653" i="5"/>
  <c r="D653" i="5" s="1"/>
  <c r="C652" i="5"/>
  <c r="B652" i="5"/>
  <c r="C651" i="5"/>
  <c r="B651" i="5"/>
  <c r="C650" i="5"/>
  <c r="B650" i="5"/>
  <c r="D650" i="5" s="1"/>
  <c r="K83" i="9" s="1"/>
  <c r="AR15" i="11" s="1"/>
  <c r="E649" i="5"/>
  <c r="C649" i="5"/>
  <c r="B649" i="5"/>
  <c r="D649" i="5" s="1"/>
  <c r="K82" i="9" s="1"/>
  <c r="C648" i="5"/>
  <c r="B648" i="5"/>
  <c r="C647" i="5"/>
  <c r="B647" i="5"/>
  <c r="C646" i="5"/>
  <c r="B646" i="5"/>
  <c r="C645" i="5"/>
  <c r="B645" i="5"/>
  <c r="D645" i="5" s="1"/>
  <c r="C644" i="5"/>
  <c r="B644" i="5"/>
  <c r="C643" i="5"/>
  <c r="B643" i="5"/>
  <c r="C642" i="5"/>
  <c r="B642" i="5"/>
  <c r="D642" i="5" s="1"/>
  <c r="K75" i="9" s="1"/>
  <c r="C641" i="5"/>
  <c r="B641" i="5"/>
  <c r="C640" i="5"/>
  <c r="B640" i="5"/>
  <c r="C639" i="5"/>
  <c r="B639" i="5"/>
  <c r="D639" i="5" s="1"/>
  <c r="K72" i="9" s="1"/>
  <c r="C638" i="5"/>
  <c r="B638" i="5"/>
  <c r="D638" i="5" s="1"/>
  <c r="K71" i="9" s="1"/>
  <c r="AR14" i="11" s="1"/>
  <c r="C637" i="5"/>
  <c r="B637" i="5"/>
  <c r="D637" i="5" s="1"/>
  <c r="C636" i="5"/>
  <c r="B636" i="5"/>
  <c r="C635" i="5"/>
  <c r="B635" i="5"/>
  <c r="C634" i="5"/>
  <c r="B634" i="5"/>
  <c r="C633" i="5"/>
  <c r="B633" i="5"/>
  <c r="D633" i="5" s="1"/>
  <c r="K66" i="9" s="1"/>
  <c r="AR9" i="11" s="1"/>
  <c r="C632" i="5"/>
  <c r="B632" i="5"/>
  <c r="C631" i="5"/>
  <c r="B631" i="5"/>
  <c r="C630" i="5"/>
  <c r="B630" i="5"/>
  <c r="C629" i="5"/>
  <c r="B629" i="5"/>
  <c r="C628" i="5"/>
  <c r="B628" i="5"/>
  <c r="K61" i="9" s="1"/>
  <c r="AR4" i="11" s="1"/>
  <c r="J627" i="5"/>
  <c r="I627" i="5"/>
  <c r="F627" i="5" a="1"/>
  <c r="G627" i="5" s="1"/>
  <c r="F627" i="5"/>
  <c r="C627" i="5"/>
  <c r="B627" i="5"/>
  <c r="C623" i="5"/>
  <c r="B623" i="5"/>
  <c r="C622" i="5"/>
  <c r="B622" i="5"/>
  <c r="C621" i="5"/>
  <c r="B621" i="5"/>
  <c r="C620" i="5"/>
  <c r="B620" i="5"/>
  <c r="C619" i="5"/>
  <c r="B619" i="5"/>
  <c r="C618" i="5"/>
  <c r="B618" i="5"/>
  <c r="C617" i="5"/>
  <c r="B617" i="5"/>
  <c r="D617" i="5" s="1"/>
  <c r="J88" i="9" s="1"/>
  <c r="AQ20" i="11" s="1"/>
  <c r="C616" i="5"/>
  <c r="B616" i="5"/>
  <c r="C615" i="5"/>
  <c r="B615" i="5"/>
  <c r="D615" i="5" s="1"/>
  <c r="C614" i="5"/>
  <c r="B614" i="5"/>
  <c r="C613" i="5"/>
  <c r="B613" i="5"/>
  <c r="C612" i="5"/>
  <c r="B612" i="5"/>
  <c r="C611" i="5"/>
  <c r="B611" i="5"/>
  <c r="D611" i="5" s="1"/>
  <c r="C610" i="5"/>
  <c r="B610" i="5"/>
  <c r="C609" i="5"/>
  <c r="B609" i="5"/>
  <c r="D609" i="5" s="1"/>
  <c r="C608" i="5"/>
  <c r="B608" i="5"/>
  <c r="C607" i="5"/>
  <c r="B607" i="5"/>
  <c r="C606" i="5"/>
  <c r="B606" i="5"/>
  <c r="C605" i="5"/>
  <c r="B605" i="5"/>
  <c r="D605" i="5" s="1"/>
  <c r="C604" i="5"/>
  <c r="B604" i="5"/>
  <c r="C603" i="5"/>
  <c r="B603" i="5"/>
  <c r="D603" i="5" s="1"/>
  <c r="C602" i="5"/>
  <c r="B602" i="5"/>
  <c r="C601" i="5"/>
  <c r="B601" i="5"/>
  <c r="C600" i="5"/>
  <c r="B600" i="5"/>
  <c r="C599" i="5"/>
  <c r="B599" i="5"/>
  <c r="D599" i="5" s="1"/>
  <c r="C598" i="5"/>
  <c r="B598" i="5"/>
  <c r="C597" i="5"/>
  <c r="B597" i="5"/>
  <c r="D597" i="5" s="1"/>
  <c r="C596" i="5"/>
  <c r="B596" i="5"/>
  <c r="C595" i="5"/>
  <c r="B595" i="5"/>
  <c r="C594" i="5"/>
  <c r="B594" i="5"/>
  <c r="C593" i="5"/>
  <c r="B593" i="5"/>
  <c r="D593" i="5" s="1"/>
  <c r="C592" i="5"/>
  <c r="B592" i="5"/>
  <c r="C591" i="5"/>
  <c r="B591" i="5"/>
  <c r="C590" i="5"/>
  <c r="B590" i="5"/>
  <c r="F589" i="5" a="1"/>
  <c r="F589" i="5"/>
  <c r="C589" i="5"/>
  <c r="B589" i="5"/>
  <c r="C585" i="5"/>
  <c r="B585" i="5"/>
  <c r="C584" i="5"/>
  <c r="B584" i="5"/>
  <c r="D584" i="5" s="1"/>
  <c r="C583" i="5"/>
  <c r="B583" i="5"/>
  <c r="C582" i="5"/>
  <c r="B582" i="5"/>
  <c r="C581" i="5"/>
  <c r="B581" i="5"/>
  <c r="D581" i="5" s="1"/>
  <c r="C580" i="5"/>
  <c r="B580" i="5"/>
  <c r="D580" i="5" s="1"/>
  <c r="C579" i="5"/>
  <c r="B579" i="5"/>
  <c r="C578" i="5"/>
  <c r="B578" i="5"/>
  <c r="D578" i="5" s="1"/>
  <c r="C577" i="5"/>
  <c r="B577" i="5"/>
  <c r="C576" i="5"/>
  <c r="B576" i="5"/>
  <c r="C575" i="5"/>
  <c r="B575" i="5"/>
  <c r="D575" i="5" s="1"/>
  <c r="C574" i="5"/>
  <c r="B574" i="5"/>
  <c r="D574" i="5" s="1"/>
  <c r="C573" i="5"/>
  <c r="B573" i="5"/>
  <c r="C572" i="5"/>
  <c r="B572" i="5"/>
  <c r="D572" i="5" s="1"/>
  <c r="C571" i="5"/>
  <c r="B571" i="5"/>
  <c r="C570" i="5"/>
  <c r="B570" i="5"/>
  <c r="C569" i="5"/>
  <c r="B569" i="5"/>
  <c r="D569" i="5" s="1"/>
  <c r="C568" i="5"/>
  <c r="B568" i="5"/>
  <c r="D568" i="5" s="1"/>
  <c r="C567" i="5"/>
  <c r="B567" i="5"/>
  <c r="C566" i="5"/>
  <c r="B566" i="5"/>
  <c r="D566" i="5" s="1"/>
  <c r="C565" i="5"/>
  <c r="B565" i="5"/>
  <c r="C564" i="5"/>
  <c r="B564" i="5"/>
  <c r="C563" i="5"/>
  <c r="B563" i="5"/>
  <c r="D563" i="5" s="1"/>
  <c r="C562" i="5"/>
  <c r="B562" i="5"/>
  <c r="D562" i="5" s="1"/>
  <c r="C561" i="5"/>
  <c r="B561" i="5"/>
  <c r="C560" i="5"/>
  <c r="B560" i="5"/>
  <c r="D560" i="5" s="1"/>
  <c r="C559" i="5"/>
  <c r="B559" i="5"/>
  <c r="C558" i="5"/>
  <c r="B558" i="5"/>
  <c r="C557" i="5"/>
  <c r="B557" i="5"/>
  <c r="D557" i="5" s="1"/>
  <c r="C556" i="5"/>
  <c r="B556" i="5"/>
  <c r="D556" i="5" s="1"/>
  <c r="C555" i="5"/>
  <c r="B555" i="5"/>
  <c r="C554" i="5"/>
  <c r="B554" i="5"/>
  <c r="C553" i="5"/>
  <c r="B553" i="5"/>
  <c r="C552" i="5"/>
  <c r="B552" i="5"/>
  <c r="I551" i="5"/>
  <c r="F551" i="5" a="1"/>
  <c r="F551" i="5" s="1"/>
  <c r="C551" i="5"/>
  <c r="B551" i="5"/>
  <c r="C547" i="5"/>
  <c r="B547" i="5"/>
  <c r="C546" i="5"/>
  <c r="B546" i="5"/>
  <c r="D546" i="5" s="1"/>
  <c r="C545" i="5"/>
  <c r="B545" i="5"/>
  <c r="D545" i="5" s="1"/>
  <c r="C544" i="5"/>
  <c r="B544" i="5"/>
  <c r="C543" i="5"/>
  <c r="B543" i="5"/>
  <c r="C542" i="5"/>
  <c r="B542" i="5"/>
  <c r="C541" i="5"/>
  <c r="B541" i="5"/>
  <c r="C540" i="5"/>
  <c r="B540" i="5"/>
  <c r="D540" i="5" s="1"/>
  <c r="C539" i="5"/>
  <c r="B539" i="5"/>
  <c r="D539" i="5" s="1"/>
  <c r="C538" i="5"/>
  <c r="B538" i="5"/>
  <c r="C537" i="5"/>
  <c r="B537" i="5"/>
  <c r="C536" i="5"/>
  <c r="B536" i="5"/>
  <c r="C535" i="5"/>
  <c r="B535" i="5"/>
  <c r="C534" i="5"/>
  <c r="B534" i="5"/>
  <c r="D534" i="5" s="1"/>
  <c r="C533" i="5"/>
  <c r="B533" i="5"/>
  <c r="D533" i="5" s="1"/>
  <c r="C532" i="5"/>
  <c r="B532" i="5"/>
  <c r="C531" i="5"/>
  <c r="B531" i="5"/>
  <c r="C530" i="5"/>
  <c r="B530" i="5"/>
  <c r="C529" i="5"/>
  <c r="B529" i="5"/>
  <c r="C528" i="5"/>
  <c r="B528" i="5"/>
  <c r="D528" i="5" s="1"/>
  <c r="C527" i="5"/>
  <c r="B527" i="5"/>
  <c r="D527" i="5" s="1"/>
  <c r="C526" i="5"/>
  <c r="B526" i="5"/>
  <c r="C525" i="5"/>
  <c r="B525" i="5"/>
  <c r="C524" i="5"/>
  <c r="B524" i="5"/>
  <c r="C523" i="5"/>
  <c r="B523" i="5"/>
  <c r="C522" i="5"/>
  <c r="B522" i="5"/>
  <c r="D522" i="5" s="1"/>
  <c r="C521" i="5"/>
  <c r="B521" i="5"/>
  <c r="D521" i="5" s="1"/>
  <c r="C520" i="5"/>
  <c r="B520" i="5"/>
  <c r="C519" i="5"/>
  <c r="B519" i="5"/>
  <c r="C518" i="5"/>
  <c r="B518" i="5"/>
  <c r="C517" i="5"/>
  <c r="B517" i="5"/>
  <c r="C516" i="5"/>
  <c r="B516" i="5"/>
  <c r="C515" i="5"/>
  <c r="B515" i="5"/>
  <c r="C514" i="5"/>
  <c r="B514" i="5"/>
  <c r="I513" i="5"/>
  <c r="H513" i="5"/>
  <c r="F513" i="5" a="1"/>
  <c r="G513" i="5" s="1"/>
  <c r="F513" i="5"/>
  <c r="C513" i="5"/>
  <c r="B513" i="5"/>
  <c r="C509" i="5"/>
  <c r="B509" i="5"/>
  <c r="C508" i="5"/>
  <c r="B508" i="5"/>
  <c r="D508" i="5" s="1"/>
  <c r="C507" i="5"/>
  <c r="B507" i="5"/>
  <c r="D507" i="5" s="1"/>
  <c r="C506" i="5"/>
  <c r="B506" i="5"/>
  <c r="D506" i="5" s="1"/>
  <c r="C505" i="5"/>
  <c r="B505" i="5"/>
  <c r="D505" i="5" s="1"/>
  <c r="C504" i="5"/>
  <c r="B504" i="5"/>
  <c r="C503" i="5"/>
  <c r="B503" i="5"/>
  <c r="C502" i="5"/>
  <c r="B502" i="5"/>
  <c r="D502" i="5" s="1"/>
  <c r="C501" i="5"/>
  <c r="B501" i="5"/>
  <c r="D501" i="5" s="1"/>
  <c r="C500" i="5"/>
  <c r="B500" i="5"/>
  <c r="D500" i="5" s="1"/>
  <c r="C499" i="5"/>
  <c r="B499" i="5"/>
  <c r="D499" i="5" s="1"/>
  <c r="C498" i="5"/>
  <c r="B498" i="5"/>
  <c r="C497" i="5"/>
  <c r="B497" i="5"/>
  <c r="C496" i="5"/>
  <c r="B496" i="5"/>
  <c r="D496" i="5" s="1"/>
  <c r="C495" i="5"/>
  <c r="B495" i="5"/>
  <c r="D495" i="5" s="1"/>
  <c r="C494" i="5"/>
  <c r="B494" i="5"/>
  <c r="D494" i="5" s="1"/>
  <c r="C493" i="5"/>
  <c r="B493" i="5"/>
  <c r="D493" i="5" s="1"/>
  <c r="C492" i="5"/>
  <c r="B492" i="5"/>
  <c r="C491" i="5"/>
  <c r="B491" i="5"/>
  <c r="C490" i="5"/>
  <c r="B490" i="5"/>
  <c r="D490" i="5" s="1"/>
  <c r="C489" i="5"/>
  <c r="B489" i="5"/>
  <c r="D489" i="5" s="1"/>
  <c r="C488" i="5"/>
  <c r="B488" i="5"/>
  <c r="D488" i="5" s="1"/>
  <c r="C487" i="5"/>
  <c r="B487" i="5"/>
  <c r="D487" i="5" s="1"/>
  <c r="C486" i="5"/>
  <c r="B486" i="5"/>
  <c r="C485" i="5"/>
  <c r="B485" i="5"/>
  <c r="C484" i="5"/>
  <c r="B484" i="5"/>
  <c r="D484" i="5" s="1"/>
  <c r="C483" i="5"/>
  <c r="B483" i="5"/>
  <c r="D483" i="5" s="1"/>
  <c r="C482" i="5"/>
  <c r="B482" i="5"/>
  <c r="D482" i="5" s="1"/>
  <c r="C481" i="5"/>
  <c r="B481" i="5"/>
  <c r="D481" i="5" s="1"/>
  <c r="C480" i="5"/>
  <c r="B480" i="5"/>
  <c r="C479" i="5"/>
  <c r="B479" i="5"/>
  <c r="C478" i="5"/>
  <c r="B478" i="5"/>
  <c r="C477" i="5"/>
  <c r="B477" i="5"/>
  <c r="C476" i="5"/>
  <c r="B476" i="5"/>
  <c r="I475" i="5"/>
  <c r="H475" i="5"/>
  <c r="F475" i="5" a="1"/>
  <c r="G475" i="5" s="1"/>
  <c r="F475" i="5"/>
  <c r="C475" i="5"/>
  <c r="B475" i="5"/>
  <c r="C471" i="5"/>
  <c r="B471" i="5"/>
  <c r="C470" i="5"/>
  <c r="B470" i="5"/>
  <c r="C469" i="5"/>
  <c r="B469" i="5"/>
  <c r="C468" i="5"/>
  <c r="B468" i="5"/>
  <c r="C467" i="5"/>
  <c r="B467" i="5"/>
  <c r="D467" i="5" s="1"/>
  <c r="C466" i="5"/>
  <c r="B466" i="5"/>
  <c r="D466" i="5" s="1"/>
  <c r="C465" i="5"/>
  <c r="B465" i="5"/>
  <c r="C464" i="5"/>
  <c r="B464" i="5"/>
  <c r="C463" i="5"/>
  <c r="B463" i="5"/>
  <c r="C462" i="5"/>
  <c r="B462" i="5"/>
  <c r="C461" i="5"/>
  <c r="B461" i="5"/>
  <c r="D461" i="5" s="1"/>
  <c r="C460" i="5"/>
  <c r="B460" i="5"/>
  <c r="D460" i="5" s="1"/>
  <c r="C459" i="5"/>
  <c r="B459" i="5"/>
  <c r="C458" i="5"/>
  <c r="B458" i="5"/>
  <c r="C457" i="5"/>
  <c r="B457" i="5"/>
  <c r="C456" i="5"/>
  <c r="B456" i="5"/>
  <c r="C455" i="5"/>
  <c r="B455" i="5"/>
  <c r="D455" i="5" s="1"/>
  <c r="C454" i="5"/>
  <c r="B454" i="5"/>
  <c r="D454" i="5" s="1"/>
  <c r="C453" i="5"/>
  <c r="B453" i="5"/>
  <c r="C452" i="5"/>
  <c r="B452" i="5"/>
  <c r="C451" i="5"/>
  <c r="B451" i="5"/>
  <c r="C450" i="5"/>
  <c r="B450" i="5"/>
  <c r="C449" i="5"/>
  <c r="B449" i="5"/>
  <c r="D449" i="5" s="1"/>
  <c r="C448" i="5"/>
  <c r="B448" i="5"/>
  <c r="D448" i="5" s="1"/>
  <c r="C447" i="5"/>
  <c r="B447" i="5"/>
  <c r="C446" i="5"/>
  <c r="B446" i="5"/>
  <c r="C445" i="5"/>
  <c r="B445" i="5"/>
  <c r="C444" i="5"/>
  <c r="B444" i="5"/>
  <c r="C443" i="5"/>
  <c r="B443" i="5"/>
  <c r="D443" i="5" s="1"/>
  <c r="C442" i="5"/>
  <c r="B442" i="5"/>
  <c r="D442" i="5" s="1"/>
  <c r="C441" i="5"/>
  <c r="B441" i="5"/>
  <c r="C440" i="5"/>
  <c r="B440" i="5"/>
  <c r="C439" i="5"/>
  <c r="B439" i="5"/>
  <c r="C438" i="5"/>
  <c r="B438" i="5"/>
  <c r="I437" i="5"/>
  <c r="F437" i="5" a="1"/>
  <c r="H437" i="5" s="1"/>
  <c r="F437" i="5"/>
  <c r="C437" i="5"/>
  <c r="B437" i="5"/>
  <c r="C433" i="5"/>
  <c r="B433" i="5"/>
  <c r="C432" i="5"/>
  <c r="B432" i="5"/>
  <c r="C431" i="5"/>
  <c r="B431" i="5"/>
  <c r="C430" i="5"/>
  <c r="B430" i="5"/>
  <c r="D430" i="5" s="1"/>
  <c r="C429" i="5"/>
  <c r="B429" i="5"/>
  <c r="D429" i="5" s="1"/>
  <c r="C428" i="5"/>
  <c r="B428" i="5"/>
  <c r="C427" i="5"/>
  <c r="B427" i="5"/>
  <c r="C426" i="5"/>
  <c r="B426" i="5"/>
  <c r="C425" i="5"/>
  <c r="B425" i="5"/>
  <c r="C424" i="5"/>
  <c r="B424" i="5"/>
  <c r="D424" i="5" s="1"/>
  <c r="C423" i="5"/>
  <c r="B423" i="5"/>
  <c r="D423" i="5" s="1"/>
  <c r="C422" i="5"/>
  <c r="B422" i="5"/>
  <c r="C421" i="5"/>
  <c r="B421" i="5"/>
  <c r="C420" i="5"/>
  <c r="B420" i="5"/>
  <c r="C419" i="5"/>
  <c r="B419" i="5"/>
  <c r="C418" i="5"/>
  <c r="B418" i="5"/>
  <c r="D418" i="5" s="1"/>
  <c r="C417" i="5"/>
  <c r="B417" i="5"/>
  <c r="D417" i="5" s="1"/>
  <c r="C416" i="5"/>
  <c r="B416" i="5"/>
  <c r="C415" i="5"/>
  <c r="B415" i="5"/>
  <c r="C414" i="5"/>
  <c r="B414" i="5"/>
  <c r="C413" i="5"/>
  <c r="B413" i="5"/>
  <c r="C412" i="5"/>
  <c r="B412" i="5"/>
  <c r="D412" i="5" s="1"/>
  <c r="C411" i="5"/>
  <c r="B411" i="5"/>
  <c r="D411" i="5" s="1"/>
  <c r="C410" i="5"/>
  <c r="B410" i="5"/>
  <c r="C409" i="5"/>
  <c r="B409" i="5"/>
  <c r="C408" i="5"/>
  <c r="B408" i="5"/>
  <c r="C407" i="5"/>
  <c r="B407" i="5"/>
  <c r="C406" i="5"/>
  <c r="B406" i="5"/>
  <c r="D406" i="5" s="1"/>
  <c r="C405" i="5"/>
  <c r="B405" i="5"/>
  <c r="D405" i="5" s="1"/>
  <c r="C404" i="5"/>
  <c r="B404" i="5"/>
  <c r="D404" i="5" s="1"/>
  <c r="C403" i="5"/>
  <c r="B403" i="5"/>
  <c r="C402" i="5"/>
  <c r="B402" i="5"/>
  <c r="C401" i="5"/>
  <c r="B401" i="5"/>
  <c r="C400" i="5"/>
  <c r="G61" i="9" s="1"/>
  <c r="AN4" i="11" s="1"/>
  <c r="B400" i="5"/>
  <c r="F399" i="5" a="1"/>
  <c r="H399" i="5" s="1"/>
  <c r="F399" i="5"/>
  <c r="C399" i="5"/>
  <c r="B399" i="5"/>
  <c r="C395" i="5"/>
  <c r="B395" i="5"/>
  <c r="C394" i="5"/>
  <c r="B394" i="5"/>
  <c r="C393" i="5"/>
  <c r="B393" i="5"/>
  <c r="D393" i="5" s="1"/>
  <c r="C392" i="5"/>
  <c r="B392" i="5"/>
  <c r="D392" i="5" s="1"/>
  <c r="C391" i="5"/>
  <c r="B391" i="5"/>
  <c r="D391" i="5" s="1"/>
  <c r="C390" i="5"/>
  <c r="B390" i="5"/>
  <c r="C389" i="5"/>
  <c r="B389" i="5"/>
  <c r="C388" i="5"/>
  <c r="B388" i="5"/>
  <c r="C387" i="5"/>
  <c r="B387" i="5"/>
  <c r="D387" i="5" s="1"/>
  <c r="C386" i="5"/>
  <c r="B386" i="5"/>
  <c r="D386" i="5" s="1"/>
  <c r="C385" i="5"/>
  <c r="B385" i="5"/>
  <c r="D385" i="5" s="1"/>
  <c r="C384" i="5"/>
  <c r="B384" i="5"/>
  <c r="C383" i="5"/>
  <c r="B383" i="5"/>
  <c r="C382" i="5"/>
  <c r="B382" i="5"/>
  <c r="C381" i="5"/>
  <c r="B381" i="5"/>
  <c r="D381" i="5" s="1"/>
  <c r="C380" i="5"/>
  <c r="B380" i="5"/>
  <c r="D380" i="5" s="1"/>
  <c r="C379" i="5"/>
  <c r="B379" i="5"/>
  <c r="D379" i="5" s="1"/>
  <c r="C378" i="5"/>
  <c r="B378" i="5"/>
  <c r="C377" i="5"/>
  <c r="B377" i="5"/>
  <c r="C376" i="5"/>
  <c r="B376" i="5"/>
  <c r="C375" i="5"/>
  <c r="B375" i="5"/>
  <c r="D375" i="5" s="1"/>
  <c r="C374" i="5"/>
  <c r="B374" i="5"/>
  <c r="D374" i="5" s="1"/>
  <c r="C373" i="5"/>
  <c r="B373" i="5"/>
  <c r="D373" i="5" s="1"/>
  <c r="C372" i="5"/>
  <c r="B372" i="5"/>
  <c r="C371" i="5"/>
  <c r="B371" i="5"/>
  <c r="C370" i="5"/>
  <c r="B370" i="5"/>
  <c r="C369" i="5"/>
  <c r="B369" i="5"/>
  <c r="D369" i="5" s="1"/>
  <c r="C368" i="5"/>
  <c r="B368" i="5"/>
  <c r="D368" i="5" s="1"/>
  <c r="C367" i="5"/>
  <c r="B367" i="5"/>
  <c r="D367" i="5" s="1"/>
  <c r="C366" i="5"/>
  <c r="B366" i="5"/>
  <c r="C365" i="5"/>
  <c r="B365" i="5"/>
  <c r="C364" i="5"/>
  <c r="B364" i="5"/>
  <c r="C363" i="5"/>
  <c r="B363" i="5"/>
  <c r="C362" i="5"/>
  <c r="B362" i="5"/>
  <c r="F361" i="5" a="1"/>
  <c r="H361" i="5" s="1"/>
  <c r="C361" i="5"/>
  <c r="B361" i="5"/>
  <c r="C357" i="5"/>
  <c r="B357" i="5"/>
  <c r="C356" i="5"/>
  <c r="B356" i="5"/>
  <c r="D356" i="5" s="1"/>
  <c r="C355" i="5"/>
  <c r="B355" i="5"/>
  <c r="D355" i="5" s="1"/>
  <c r="C354" i="5"/>
  <c r="B354" i="5"/>
  <c r="D354" i="5" s="1"/>
  <c r="C353" i="5"/>
  <c r="B353" i="5"/>
  <c r="C352" i="5"/>
  <c r="B352" i="5"/>
  <c r="C351" i="5"/>
  <c r="B351" i="5"/>
  <c r="C350" i="5"/>
  <c r="B350" i="5"/>
  <c r="D350" i="5" s="1"/>
  <c r="C349" i="5"/>
  <c r="B349" i="5"/>
  <c r="D349" i="5" s="1"/>
  <c r="C348" i="5"/>
  <c r="B348" i="5"/>
  <c r="D348" i="5" s="1"/>
  <c r="C347" i="5"/>
  <c r="B347" i="5"/>
  <c r="C346" i="5"/>
  <c r="B346" i="5"/>
  <c r="C345" i="5"/>
  <c r="B345" i="5"/>
  <c r="C344" i="5"/>
  <c r="B344" i="5"/>
  <c r="D344" i="5" s="1"/>
  <c r="C343" i="5"/>
  <c r="B343" i="5"/>
  <c r="D343" i="5" s="1"/>
  <c r="C342" i="5"/>
  <c r="B342" i="5"/>
  <c r="D342" i="5" s="1"/>
  <c r="C341" i="5"/>
  <c r="B341" i="5"/>
  <c r="C340" i="5"/>
  <c r="B340" i="5"/>
  <c r="C339" i="5"/>
  <c r="B339" i="5"/>
  <c r="C338" i="5"/>
  <c r="B338" i="5"/>
  <c r="D338" i="5" s="1"/>
  <c r="C337" i="5"/>
  <c r="B337" i="5"/>
  <c r="D337" i="5" s="1"/>
  <c r="C336" i="5"/>
  <c r="B336" i="5"/>
  <c r="D336" i="5" s="1"/>
  <c r="C335" i="5"/>
  <c r="B335" i="5"/>
  <c r="C334" i="5"/>
  <c r="B334" i="5"/>
  <c r="C333" i="5"/>
  <c r="B333" i="5"/>
  <c r="C332" i="5"/>
  <c r="B332" i="5"/>
  <c r="D332" i="5" s="1"/>
  <c r="C331" i="5"/>
  <c r="B331" i="5"/>
  <c r="D331" i="5" s="1"/>
  <c r="C330" i="5"/>
  <c r="B330" i="5"/>
  <c r="D330" i="5" s="1"/>
  <c r="C329" i="5"/>
  <c r="B329" i="5"/>
  <c r="C328" i="5"/>
  <c r="B328" i="5"/>
  <c r="C327" i="5"/>
  <c r="B327" i="5"/>
  <c r="C326" i="5"/>
  <c r="B326" i="5"/>
  <c r="C325" i="5"/>
  <c r="B325" i="5"/>
  <c r="C324" i="5"/>
  <c r="B324" i="5"/>
  <c r="F323" i="5" a="1"/>
  <c r="H323" i="5" s="1"/>
  <c r="C323" i="5"/>
  <c r="B323" i="5"/>
  <c r="C319" i="5"/>
  <c r="B319" i="5"/>
  <c r="D319" i="5" s="1"/>
  <c r="C318" i="5"/>
  <c r="B318" i="5"/>
  <c r="D318" i="5" s="1"/>
  <c r="C317" i="5"/>
  <c r="B317" i="5"/>
  <c r="D317" i="5" s="1"/>
  <c r="C316" i="5"/>
  <c r="B316" i="5"/>
  <c r="C315" i="5"/>
  <c r="B315" i="5"/>
  <c r="C314" i="5"/>
  <c r="B314" i="5"/>
  <c r="C313" i="5"/>
  <c r="B313" i="5"/>
  <c r="D313" i="5" s="1"/>
  <c r="C312" i="5"/>
  <c r="B312" i="5"/>
  <c r="D312" i="5" s="1"/>
  <c r="C311" i="5"/>
  <c r="B311" i="5"/>
  <c r="D311" i="5" s="1"/>
  <c r="C310" i="5"/>
  <c r="B310" i="5"/>
  <c r="C309" i="5"/>
  <c r="B309" i="5"/>
  <c r="C308" i="5"/>
  <c r="B308" i="5"/>
  <c r="C307" i="5"/>
  <c r="B307" i="5"/>
  <c r="D307" i="5" s="1"/>
  <c r="C306" i="5"/>
  <c r="B306" i="5"/>
  <c r="D306" i="5" s="1"/>
  <c r="C305" i="5"/>
  <c r="B305" i="5"/>
  <c r="D305" i="5" s="1"/>
  <c r="C304" i="5"/>
  <c r="B304" i="5"/>
  <c r="C303" i="5"/>
  <c r="B303" i="5"/>
  <c r="C302" i="5"/>
  <c r="B302" i="5"/>
  <c r="C301" i="5"/>
  <c r="B301" i="5"/>
  <c r="D301" i="5" s="1"/>
  <c r="C300" i="5"/>
  <c r="B300" i="5"/>
  <c r="D300" i="5" s="1"/>
  <c r="C299" i="5"/>
  <c r="B299" i="5"/>
  <c r="D299" i="5" s="1"/>
  <c r="C298" i="5"/>
  <c r="B298" i="5"/>
  <c r="C297" i="5"/>
  <c r="B297" i="5"/>
  <c r="C296" i="5"/>
  <c r="B296" i="5"/>
  <c r="C295" i="5"/>
  <c r="B295" i="5"/>
  <c r="D295" i="5" s="1"/>
  <c r="C294" i="5"/>
  <c r="B294" i="5"/>
  <c r="D294" i="5" s="1"/>
  <c r="C293" i="5"/>
  <c r="B293" i="5"/>
  <c r="D293" i="5" s="1"/>
  <c r="C292" i="5"/>
  <c r="B292" i="5"/>
  <c r="C291" i="5"/>
  <c r="B291" i="5"/>
  <c r="C290" i="5"/>
  <c r="B290" i="5"/>
  <c r="C289" i="5"/>
  <c r="B289" i="5"/>
  <c r="D289" i="5" s="1"/>
  <c r="C288" i="5"/>
  <c r="B288" i="5"/>
  <c r="C287" i="5"/>
  <c r="B287" i="5"/>
  <c r="C286" i="5"/>
  <c r="B286" i="5"/>
  <c r="I20" i="9" s="1"/>
  <c r="H4" i="11" s="1"/>
  <c r="F285" i="5" a="1"/>
  <c r="H285" i="5" s="1"/>
  <c r="C285" i="5"/>
  <c r="B285" i="5"/>
  <c r="C281" i="5"/>
  <c r="B281" i="5"/>
  <c r="D281" i="5" s="1"/>
  <c r="C280" i="5"/>
  <c r="B280" i="5"/>
  <c r="D280" i="5" s="1"/>
  <c r="C279" i="5"/>
  <c r="B279" i="5"/>
  <c r="C278" i="5"/>
  <c r="B278" i="5"/>
  <c r="C277" i="5"/>
  <c r="B277" i="5"/>
  <c r="C276" i="5"/>
  <c r="B276" i="5"/>
  <c r="D276" i="5" s="1"/>
  <c r="C275" i="5"/>
  <c r="B275" i="5"/>
  <c r="D275" i="5" s="1"/>
  <c r="C274" i="5"/>
  <c r="B274" i="5"/>
  <c r="D274" i="5" s="1"/>
  <c r="C273" i="5"/>
  <c r="B273" i="5"/>
  <c r="C272" i="5"/>
  <c r="B272" i="5"/>
  <c r="C271" i="5"/>
  <c r="B271" i="5"/>
  <c r="C270" i="5"/>
  <c r="B270" i="5"/>
  <c r="D270" i="5" s="1"/>
  <c r="C269" i="5"/>
  <c r="B269" i="5"/>
  <c r="D269" i="5" s="1"/>
  <c r="C268" i="5"/>
  <c r="B268" i="5"/>
  <c r="D268" i="5" s="1"/>
  <c r="C267" i="5"/>
  <c r="B267" i="5"/>
  <c r="C266" i="5"/>
  <c r="B266" i="5"/>
  <c r="C265" i="5"/>
  <c r="B265" i="5"/>
  <c r="C264" i="5"/>
  <c r="B264" i="5"/>
  <c r="D264" i="5" s="1"/>
  <c r="C263" i="5"/>
  <c r="B263" i="5"/>
  <c r="D263" i="5" s="1"/>
  <c r="C262" i="5"/>
  <c r="B262" i="5"/>
  <c r="D262" i="5" s="1"/>
  <c r="C261" i="5"/>
  <c r="B261" i="5"/>
  <c r="C260" i="5"/>
  <c r="B260" i="5"/>
  <c r="C259" i="5"/>
  <c r="B259" i="5"/>
  <c r="C258" i="5"/>
  <c r="B258" i="5"/>
  <c r="D258" i="5" s="1"/>
  <c r="C257" i="5"/>
  <c r="B257" i="5"/>
  <c r="D257" i="5" s="1"/>
  <c r="C256" i="5"/>
  <c r="B256" i="5"/>
  <c r="D256" i="5" s="1"/>
  <c r="C255" i="5"/>
  <c r="B255" i="5"/>
  <c r="C254" i="5"/>
  <c r="B254" i="5"/>
  <c r="C253" i="5"/>
  <c r="B253" i="5"/>
  <c r="C252" i="5"/>
  <c r="B252" i="5"/>
  <c r="D252" i="5" s="1"/>
  <c r="C251" i="5"/>
  <c r="B251" i="5"/>
  <c r="D251" i="5" s="1"/>
  <c r="C250" i="5"/>
  <c r="B250" i="5"/>
  <c r="C249" i="5"/>
  <c r="B249" i="5"/>
  <c r="C248" i="5"/>
  <c r="B248" i="5"/>
  <c r="F247" i="5" a="1"/>
  <c r="H247" i="5" s="1"/>
  <c r="F247" i="5"/>
  <c r="C247" i="5"/>
  <c r="B247" i="5"/>
  <c r="C243" i="5"/>
  <c r="B243" i="5"/>
  <c r="D243" i="5" s="1"/>
  <c r="C242" i="5"/>
  <c r="B242" i="5"/>
  <c r="C241" i="5"/>
  <c r="B241" i="5"/>
  <c r="C240" i="5"/>
  <c r="B240" i="5"/>
  <c r="C239" i="5"/>
  <c r="B239" i="5"/>
  <c r="D239" i="5" s="1"/>
  <c r="C238" i="5"/>
  <c r="B238" i="5"/>
  <c r="D238" i="5" s="1"/>
  <c r="C237" i="5"/>
  <c r="B237" i="5"/>
  <c r="D237" i="5" s="1"/>
  <c r="C236" i="5"/>
  <c r="B236" i="5"/>
  <c r="C235" i="5"/>
  <c r="B235" i="5"/>
  <c r="C234" i="5"/>
  <c r="B234" i="5"/>
  <c r="C233" i="5"/>
  <c r="B233" i="5"/>
  <c r="D233" i="5" s="1"/>
  <c r="C232" i="5"/>
  <c r="B232" i="5"/>
  <c r="D232" i="5" s="1"/>
  <c r="C231" i="5"/>
  <c r="B231" i="5"/>
  <c r="D231" i="5" s="1"/>
  <c r="C230" i="5"/>
  <c r="B230" i="5"/>
  <c r="C229" i="5"/>
  <c r="B229" i="5"/>
  <c r="C228" i="5"/>
  <c r="B228" i="5"/>
  <c r="C227" i="5"/>
  <c r="B227" i="5"/>
  <c r="D227" i="5" s="1"/>
  <c r="C226" i="5"/>
  <c r="B226" i="5"/>
  <c r="D226" i="5" s="1"/>
  <c r="C225" i="5"/>
  <c r="B225" i="5"/>
  <c r="D225" i="5" s="1"/>
  <c r="C224" i="5"/>
  <c r="B224" i="5"/>
  <c r="C223" i="5"/>
  <c r="B223" i="5"/>
  <c r="C222" i="5"/>
  <c r="B222" i="5"/>
  <c r="C221" i="5"/>
  <c r="B221" i="5"/>
  <c r="D221" i="5" s="1"/>
  <c r="C220" i="5"/>
  <c r="B220" i="5"/>
  <c r="D220" i="5" s="1"/>
  <c r="C219" i="5"/>
  <c r="B219" i="5"/>
  <c r="D219" i="5" s="1"/>
  <c r="C218" i="5"/>
  <c r="B218" i="5"/>
  <c r="C217" i="5"/>
  <c r="B217" i="5"/>
  <c r="C216" i="5"/>
  <c r="B216" i="5"/>
  <c r="C215" i="5"/>
  <c r="B215" i="5"/>
  <c r="D215" i="5" s="1"/>
  <c r="C214" i="5"/>
  <c r="B214" i="5"/>
  <c r="D214" i="5" s="1"/>
  <c r="C213" i="5"/>
  <c r="B213" i="5"/>
  <c r="D213" i="5" s="1"/>
  <c r="C212" i="5"/>
  <c r="B212" i="5"/>
  <c r="C211" i="5"/>
  <c r="B211" i="5"/>
  <c r="C210" i="5"/>
  <c r="B210" i="5"/>
  <c r="E61" i="9" s="1"/>
  <c r="AL4" i="11" s="1"/>
  <c r="I209" i="5"/>
  <c r="F209" i="5" a="1"/>
  <c r="H209" i="5" s="1"/>
  <c r="F209" i="5"/>
  <c r="C209" i="5"/>
  <c r="B209" i="5"/>
  <c r="C205" i="5"/>
  <c r="B205" i="5"/>
  <c r="C204" i="5"/>
  <c r="B204" i="5"/>
  <c r="C203" i="5"/>
  <c r="B203" i="5"/>
  <c r="C202" i="5"/>
  <c r="B202" i="5"/>
  <c r="D202" i="5" s="1"/>
  <c r="C201" i="5"/>
  <c r="B201" i="5"/>
  <c r="D201" i="5" s="1"/>
  <c r="C200" i="5"/>
  <c r="B200" i="5"/>
  <c r="D200" i="5" s="1"/>
  <c r="C199" i="5"/>
  <c r="B199" i="5"/>
  <c r="C198" i="5"/>
  <c r="B198" i="5"/>
  <c r="C197" i="5"/>
  <c r="B197" i="5"/>
  <c r="C196" i="5"/>
  <c r="B196" i="5"/>
  <c r="D196" i="5" s="1"/>
  <c r="C195" i="5"/>
  <c r="B195" i="5"/>
  <c r="D195" i="5" s="1"/>
  <c r="C194" i="5"/>
  <c r="B194" i="5"/>
  <c r="D194" i="5" s="1"/>
  <c r="C193" i="5"/>
  <c r="B193" i="5"/>
  <c r="C192" i="5"/>
  <c r="B192" i="5"/>
  <c r="C191" i="5"/>
  <c r="B191" i="5"/>
  <c r="C190" i="5"/>
  <c r="B190" i="5"/>
  <c r="D190" i="5" s="1"/>
  <c r="C189" i="5"/>
  <c r="B189" i="5"/>
  <c r="D189" i="5" s="1"/>
  <c r="C188" i="5"/>
  <c r="B188" i="5"/>
  <c r="D188" i="5" s="1"/>
  <c r="C187" i="5"/>
  <c r="B187" i="5"/>
  <c r="C186" i="5"/>
  <c r="B186" i="5"/>
  <c r="C185" i="5"/>
  <c r="B185" i="5"/>
  <c r="C184" i="5"/>
  <c r="B184" i="5"/>
  <c r="D184" i="5" s="1"/>
  <c r="C183" i="5"/>
  <c r="B183" i="5"/>
  <c r="D183" i="5" s="1"/>
  <c r="C182" i="5"/>
  <c r="B182" i="5"/>
  <c r="D182" i="5" s="1"/>
  <c r="C181" i="5"/>
  <c r="B181" i="5"/>
  <c r="C180" i="5"/>
  <c r="B180" i="5"/>
  <c r="C179" i="5"/>
  <c r="B179" i="5"/>
  <c r="C178" i="5"/>
  <c r="B178" i="5"/>
  <c r="D178" i="5" s="1"/>
  <c r="C177" i="5"/>
  <c r="B177" i="5"/>
  <c r="D177" i="5" s="1"/>
  <c r="C176" i="5"/>
  <c r="B176" i="5"/>
  <c r="D176" i="5" s="1"/>
  <c r="C175" i="5"/>
  <c r="B175" i="5"/>
  <c r="C174" i="5"/>
  <c r="B174" i="5"/>
  <c r="C173" i="5"/>
  <c r="B173" i="5"/>
  <c r="C172" i="5"/>
  <c r="D61" i="9" s="1"/>
  <c r="AK4" i="11" s="1"/>
  <c r="B172" i="5"/>
  <c r="I171" i="5"/>
  <c r="F171" i="5" a="1"/>
  <c r="H171" i="5" s="1"/>
  <c r="F171" i="5"/>
  <c r="C171" i="5"/>
  <c r="B171" i="5"/>
  <c r="C167" i="5"/>
  <c r="B167" i="5"/>
  <c r="C166" i="5"/>
  <c r="B166" i="5"/>
  <c r="D166" i="5" s="1"/>
  <c r="C165" i="5"/>
  <c r="B165" i="5"/>
  <c r="D165" i="5" s="1"/>
  <c r="C164" i="5"/>
  <c r="B164" i="5"/>
  <c r="D164" i="5" s="1"/>
  <c r="C163" i="5"/>
  <c r="B163" i="5"/>
  <c r="D163" i="5" s="1"/>
  <c r="C162" i="5"/>
  <c r="B162" i="5"/>
  <c r="C161" i="5"/>
  <c r="B161" i="5"/>
  <c r="C160" i="5"/>
  <c r="B160" i="5"/>
  <c r="D160" i="5" s="1"/>
  <c r="C159" i="5"/>
  <c r="B159" i="5"/>
  <c r="D159" i="5" s="1"/>
  <c r="C158" i="5"/>
  <c r="B158" i="5"/>
  <c r="D158" i="5" s="1"/>
  <c r="C157" i="5"/>
  <c r="B157" i="5"/>
  <c r="D157" i="5" s="1"/>
  <c r="C156" i="5"/>
  <c r="B156" i="5"/>
  <c r="C155" i="5"/>
  <c r="B155" i="5"/>
  <c r="C154" i="5"/>
  <c r="B154" i="5"/>
  <c r="D154" i="5" s="1"/>
  <c r="C153" i="5"/>
  <c r="B153" i="5"/>
  <c r="D153" i="5" s="1"/>
  <c r="C152" i="5"/>
  <c r="B152" i="5"/>
  <c r="D152" i="5" s="1"/>
  <c r="C151" i="5"/>
  <c r="B151" i="5"/>
  <c r="D151" i="5" s="1"/>
  <c r="C150" i="5"/>
  <c r="B150" i="5"/>
  <c r="C149" i="5"/>
  <c r="B149" i="5"/>
  <c r="C148" i="5"/>
  <c r="B148" i="5"/>
  <c r="D148" i="5" s="1"/>
  <c r="C147" i="5"/>
  <c r="B147" i="5"/>
  <c r="D147" i="5" s="1"/>
  <c r="C146" i="5"/>
  <c r="B146" i="5"/>
  <c r="D146" i="5" s="1"/>
  <c r="C145" i="5"/>
  <c r="B145" i="5"/>
  <c r="D145" i="5" s="1"/>
  <c r="C144" i="5"/>
  <c r="B144" i="5"/>
  <c r="C143" i="5"/>
  <c r="B143" i="5"/>
  <c r="C142" i="5"/>
  <c r="B142" i="5"/>
  <c r="D142" i="5" s="1"/>
  <c r="C141" i="5"/>
  <c r="B141" i="5"/>
  <c r="D141" i="5" s="1"/>
  <c r="C140" i="5"/>
  <c r="B140" i="5"/>
  <c r="D140" i="5" s="1"/>
  <c r="C139" i="5"/>
  <c r="B139" i="5"/>
  <c r="D139" i="5" s="1"/>
  <c r="C138" i="5"/>
  <c r="B138" i="5"/>
  <c r="C137" i="5"/>
  <c r="B137" i="5"/>
  <c r="C136" i="5"/>
  <c r="B136" i="5"/>
  <c r="C135" i="5"/>
  <c r="B135" i="5"/>
  <c r="C134" i="5"/>
  <c r="B134" i="5"/>
  <c r="I133" i="5"/>
  <c r="F133" i="5" a="1"/>
  <c r="H133" i="5" s="1"/>
  <c r="C133" i="5"/>
  <c r="B133" i="5"/>
  <c r="C129" i="5"/>
  <c r="B129" i="5"/>
  <c r="D129" i="5" s="1"/>
  <c r="C128" i="5"/>
  <c r="B128" i="5"/>
  <c r="D128" i="5" s="1"/>
  <c r="C127" i="5"/>
  <c r="B127" i="5"/>
  <c r="D127" i="5" s="1"/>
  <c r="C126" i="5"/>
  <c r="B126" i="5"/>
  <c r="D126" i="5" s="1"/>
  <c r="C125" i="5"/>
  <c r="B125" i="5"/>
  <c r="C124" i="5"/>
  <c r="B124" i="5"/>
  <c r="C123" i="5"/>
  <c r="B123" i="5"/>
  <c r="D123" i="5" s="1"/>
  <c r="C122" i="5"/>
  <c r="B122" i="5"/>
  <c r="D122" i="5" s="1"/>
  <c r="C121" i="5"/>
  <c r="B121" i="5"/>
  <c r="D121" i="5" s="1"/>
  <c r="C120" i="5"/>
  <c r="B120" i="5"/>
  <c r="D120" i="5" s="1"/>
  <c r="C119" i="5"/>
  <c r="B119" i="5"/>
  <c r="C118" i="5"/>
  <c r="B118" i="5"/>
  <c r="C117" i="5"/>
  <c r="B117" i="5"/>
  <c r="D117" i="5" s="1"/>
  <c r="C116" i="5"/>
  <c r="B116" i="5"/>
  <c r="D116" i="5" s="1"/>
  <c r="C115" i="5"/>
  <c r="B115" i="5"/>
  <c r="D115" i="5" s="1"/>
  <c r="C114" i="5"/>
  <c r="B114" i="5"/>
  <c r="D114" i="5" s="1"/>
  <c r="C113" i="5"/>
  <c r="B113" i="5"/>
  <c r="C112" i="5"/>
  <c r="B112" i="5"/>
  <c r="C111" i="5"/>
  <c r="B111" i="5"/>
  <c r="D111" i="5" s="1"/>
  <c r="C110" i="5"/>
  <c r="B110" i="5"/>
  <c r="D110" i="5" s="1"/>
  <c r="C109" i="5"/>
  <c r="B109" i="5"/>
  <c r="D109" i="5" s="1"/>
  <c r="C108" i="5"/>
  <c r="B108" i="5"/>
  <c r="D108" i="5" s="1"/>
  <c r="C107" i="5"/>
  <c r="B107" i="5"/>
  <c r="C106" i="5"/>
  <c r="B106" i="5"/>
  <c r="C105" i="5"/>
  <c r="B105" i="5"/>
  <c r="D105" i="5" s="1"/>
  <c r="C104" i="5"/>
  <c r="B104" i="5"/>
  <c r="D104" i="5" s="1"/>
  <c r="C103" i="5"/>
  <c r="B103" i="5"/>
  <c r="D103" i="5" s="1"/>
  <c r="C102" i="5"/>
  <c r="B102" i="5"/>
  <c r="D102" i="5" s="1"/>
  <c r="C101" i="5"/>
  <c r="B101" i="5"/>
  <c r="C100" i="5"/>
  <c r="B100" i="5"/>
  <c r="C99" i="5"/>
  <c r="B99" i="5"/>
  <c r="D99" i="5" s="1"/>
  <c r="C98" i="5"/>
  <c r="B98" i="5"/>
  <c r="C97" i="5"/>
  <c r="B97" i="5"/>
  <c r="C96" i="5"/>
  <c r="B96" i="5"/>
  <c r="F95" i="5" a="1"/>
  <c r="H95" i="5" s="1"/>
  <c r="C95" i="5"/>
  <c r="B95" i="5"/>
  <c r="C91" i="5"/>
  <c r="B91" i="5"/>
  <c r="D91" i="5" s="1"/>
  <c r="C90" i="5"/>
  <c r="B90" i="5"/>
  <c r="D90" i="5" s="1"/>
  <c r="C89" i="5"/>
  <c r="B89" i="5"/>
  <c r="D89" i="5" s="1"/>
  <c r="C88" i="5"/>
  <c r="B88" i="5"/>
  <c r="C87" i="5"/>
  <c r="B87" i="5"/>
  <c r="C86" i="5"/>
  <c r="B86" i="5"/>
  <c r="D86" i="5" s="1"/>
  <c r="C85" i="5"/>
  <c r="B85" i="5"/>
  <c r="D85" i="5" s="1"/>
  <c r="C84" i="5"/>
  <c r="B84" i="5"/>
  <c r="D84" i="5" s="1"/>
  <c r="C83" i="5"/>
  <c r="B83" i="5"/>
  <c r="D83" i="5" s="1"/>
  <c r="C82" i="5"/>
  <c r="B82" i="5"/>
  <c r="C81" i="5"/>
  <c r="B81" i="5"/>
  <c r="C80" i="5"/>
  <c r="B80" i="5"/>
  <c r="D80" i="5" s="1"/>
  <c r="C79" i="5"/>
  <c r="B79" i="5"/>
  <c r="D79" i="5" s="1"/>
  <c r="C78" i="5"/>
  <c r="B78" i="5"/>
  <c r="D78" i="5" s="1"/>
  <c r="C77" i="5"/>
  <c r="B77" i="5"/>
  <c r="D77" i="5" s="1"/>
  <c r="C76" i="5"/>
  <c r="B76" i="5"/>
  <c r="C75" i="5"/>
  <c r="B75" i="5"/>
  <c r="C74" i="5"/>
  <c r="B74" i="5"/>
  <c r="D74" i="5" s="1"/>
  <c r="C73" i="5"/>
  <c r="B73" i="5"/>
  <c r="D73" i="5" s="1"/>
  <c r="C72" i="5"/>
  <c r="B72" i="5"/>
  <c r="D72" i="5" s="1"/>
  <c r="C71" i="5"/>
  <c r="B71" i="5"/>
  <c r="D71" i="5" s="1"/>
  <c r="C70" i="5"/>
  <c r="B70" i="5"/>
  <c r="C69" i="5"/>
  <c r="B69" i="5"/>
  <c r="C68" i="5"/>
  <c r="B68" i="5"/>
  <c r="D68" i="5" s="1"/>
  <c r="C67" i="5"/>
  <c r="B67" i="5"/>
  <c r="D67" i="5" s="1"/>
  <c r="C66" i="5"/>
  <c r="B66" i="5"/>
  <c r="D66" i="5" s="1"/>
  <c r="C65" i="5"/>
  <c r="B65" i="5"/>
  <c r="D65" i="5" s="1"/>
  <c r="C64" i="5"/>
  <c r="B64" i="5"/>
  <c r="C63" i="5"/>
  <c r="B63" i="5"/>
  <c r="C62" i="5"/>
  <c r="B62" i="5"/>
  <c r="D62" i="5" s="1"/>
  <c r="C61" i="5"/>
  <c r="B61" i="5"/>
  <c r="D61" i="5" s="1"/>
  <c r="C60" i="5"/>
  <c r="B60" i="5"/>
  <c r="C59" i="5"/>
  <c r="B59" i="5"/>
  <c r="C58" i="5"/>
  <c r="B58" i="5"/>
  <c r="I57" i="5"/>
  <c r="F57" i="5" a="1"/>
  <c r="H57" i="5" s="1"/>
  <c r="F57" i="5"/>
  <c r="C57" i="5"/>
  <c r="B57" i="5"/>
  <c r="C53" i="5"/>
  <c r="B53" i="5"/>
  <c r="D53" i="5" s="1"/>
  <c r="C52" i="5"/>
  <c r="B52" i="5"/>
  <c r="D52" i="5" s="1"/>
  <c r="C51" i="5"/>
  <c r="B51" i="5"/>
  <c r="C50" i="5"/>
  <c r="B50" i="5"/>
  <c r="C49" i="5"/>
  <c r="B49" i="5"/>
  <c r="D49" i="5" s="1"/>
  <c r="C48" i="5"/>
  <c r="B48" i="5"/>
  <c r="D48" i="5" s="1"/>
  <c r="C47" i="5"/>
  <c r="B47" i="5"/>
  <c r="D47" i="5" s="1"/>
  <c r="C46" i="5"/>
  <c r="B46" i="5"/>
  <c r="D46" i="5" s="1"/>
  <c r="C45" i="5"/>
  <c r="B45" i="5"/>
  <c r="C44" i="5"/>
  <c r="B44" i="5"/>
  <c r="C43" i="5"/>
  <c r="B43" i="5"/>
  <c r="D43" i="5" s="1"/>
  <c r="C42" i="5"/>
  <c r="B42" i="5"/>
  <c r="D42" i="5" s="1"/>
  <c r="C41" i="5"/>
  <c r="B41" i="5"/>
  <c r="D41" i="5" s="1"/>
  <c r="C40" i="5"/>
  <c r="B40" i="5"/>
  <c r="D40" i="5" s="1"/>
  <c r="C39" i="5"/>
  <c r="B39" i="5"/>
  <c r="C38" i="5"/>
  <c r="B38" i="5"/>
  <c r="C37" i="5"/>
  <c r="B37" i="5"/>
  <c r="D37" i="5" s="1"/>
  <c r="C36" i="5"/>
  <c r="B36" i="5"/>
  <c r="D36" i="5" s="1"/>
  <c r="C35" i="5"/>
  <c r="B35" i="5"/>
  <c r="D35" i="5" s="1"/>
  <c r="C34" i="5"/>
  <c r="B34" i="5"/>
  <c r="D34" i="5" s="1"/>
  <c r="C33" i="5"/>
  <c r="B33" i="5"/>
  <c r="C32" i="5"/>
  <c r="B32" i="5"/>
  <c r="C31" i="5"/>
  <c r="B31" i="5"/>
  <c r="D31" i="5" s="1"/>
  <c r="C30" i="5"/>
  <c r="B30" i="5"/>
  <c r="D30" i="5" s="1"/>
  <c r="C29" i="5"/>
  <c r="B29" i="5"/>
  <c r="D29" i="5" s="1"/>
  <c r="C28" i="5"/>
  <c r="B28" i="5"/>
  <c r="D28" i="5" s="1"/>
  <c r="C27" i="5"/>
  <c r="B27" i="5"/>
  <c r="C26" i="5"/>
  <c r="B26" i="5"/>
  <c r="C25" i="5"/>
  <c r="B25" i="5"/>
  <c r="D25" i="5" s="1"/>
  <c r="C24" i="5"/>
  <c r="B24" i="5"/>
  <c r="D24" i="5" s="1"/>
  <c r="C23" i="5"/>
  <c r="B23" i="5"/>
  <c r="D23" i="5" s="1"/>
  <c r="C22" i="5"/>
  <c r="B22" i="5"/>
  <c r="C21" i="5"/>
  <c r="B21" i="5"/>
  <c r="C20" i="5"/>
  <c r="B20" i="5"/>
  <c r="I19" i="5"/>
  <c r="F19" i="5" a="1"/>
  <c r="H19" i="5" s="1"/>
  <c r="F19" i="5"/>
  <c r="C19" i="5"/>
  <c r="B19" i="5"/>
  <c r="C14" i="5"/>
  <c r="D49" i="4"/>
  <c r="D45" i="4"/>
  <c r="E288" i="5" l="1"/>
  <c r="P63" i="9"/>
  <c r="AW6" i="11" s="1"/>
  <c r="H63" i="9"/>
  <c r="AO6" i="11" s="1"/>
  <c r="T22" i="9"/>
  <c r="S6" i="11" s="1"/>
  <c r="L63" i="9"/>
  <c r="AS6" i="11" s="1"/>
  <c r="U22" i="9"/>
  <c r="T6" i="11" s="1"/>
  <c r="E173" i="5"/>
  <c r="O62" i="9"/>
  <c r="AV5" i="11" s="1"/>
  <c r="P62" i="9"/>
  <c r="AW5" i="11" s="1"/>
  <c r="E249" i="7"/>
  <c r="K62" i="9"/>
  <c r="AR5" i="11" s="1"/>
  <c r="F62" i="9"/>
  <c r="AM5" i="11" s="1"/>
  <c r="S62" i="9"/>
  <c r="AZ5" i="11" s="1"/>
  <c r="V21" i="9"/>
  <c r="U5" i="11" s="1"/>
  <c r="AE21" i="9"/>
  <c r="AD5" i="11" s="1"/>
  <c r="T20" i="9"/>
  <c r="S4" i="11" s="1"/>
  <c r="D20" i="9"/>
  <c r="C4" i="11" s="1"/>
  <c r="K20" i="9"/>
  <c r="J4" i="11" s="1"/>
  <c r="H20" i="9"/>
  <c r="G4" i="11" s="1"/>
  <c r="L20" i="9"/>
  <c r="K4" i="11" s="1"/>
  <c r="E20" i="9"/>
  <c r="D4" i="11" s="1"/>
  <c r="J20" i="9"/>
  <c r="I4" i="11" s="1"/>
  <c r="Q20" i="9"/>
  <c r="P4" i="11" s="1"/>
  <c r="D47" i="4"/>
  <c r="D52" i="4" s="1"/>
  <c r="E628" i="6"/>
  <c r="H61" i="9"/>
  <c r="AO4" i="11" s="1"/>
  <c r="I61" i="9"/>
  <c r="AP4" i="11" s="1"/>
  <c r="E20" i="7"/>
  <c r="M61" i="9"/>
  <c r="AT4" i="11" s="1"/>
  <c r="W61" i="9"/>
  <c r="BD4" i="11" s="1"/>
  <c r="F20" i="9"/>
  <c r="E4" i="11" s="1"/>
  <c r="G20" i="9"/>
  <c r="F4" i="11" s="1"/>
  <c r="F61" i="9"/>
  <c r="AM4" i="11" s="1"/>
  <c r="D661" i="5"/>
  <c r="AA40" i="9"/>
  <c r="E40" i="7"/>
  <c r="AA53" i="9"/>
  <c r="Z22" i="11" s="1"/>
  <c r="E53" i="7"/>
  <c r="S93" i="9"/>
  <c r="E204" i="7"/>
  <c r="Q94" i="9"/>
  <c r="AX22" i="11" s="1"/>
  <c r="E509" i="6"/>
  <c r="S81" i="9"/>
  <c r="E192" i="7"/>
  <c r="U65" i="9"/>
  <c r="BB8" i="11" s="1"/>
  <c r="E328" i="7"/>
  <c r="U71" i="9"/>
  <c r="BB14" i="11" s="1"/>
  <c r="E334" i="7"/>
  <c r="D179" i="5"/>
  <c r="D185" i="5"/>
  <c r="D191" i="5"/>
  <c r="D197" i="5"/>
  <c r="D203" i="5"/>
  <c r="D216" i="5"/>
  <c r="D222" i="5"/>
  <c r="D228" i="5"/>
  <c r="D234" i="5"/>
  <c r="D240" i="5"/>
  <c r="I247" i="5"/>
  <c r="D253" i="5"/>
  <c r="D259" i="5"/>
  <c r="D265" i="5"/>
  <c r="D271" i="5"/>
  <c r="D277" i="5"/>
  <c r="F285" i="5"/>
  <c r="D290" i="5"/>
  <c r="D296" i="5"/>
  <c r="D302" i="5"/>
  <c r="E302" i="5" s="1"/>
  <c r="D308" i="5"/>
  <c r="D314" i="5"/>
  <c r="D327" i="5"/>
  <c r="D333" i="5"/>
  <c r="D339" i="5"/>
  <c r="D345" i="5"/>
  <c r="D351" i="5"/>
  <c r="D357" i="5"/>
  <c r="F63" i="9"/>
  <c r="AM6" i="11" s="1"/>
  <c r="D370" i="5"/>
  <c r="D376" i="5"/>
  <c r="D382" i="5"/>
  <c r="D388" i="5"/>
  <c r="D394" i="5"/>
  <c r="D407" i="5"/>
  <c r="D413" i="5"/>
  <c r="D419" i="5"/>
  <c r="D425" i="5"/>
  <c r="K78" i="9"/>
  <c r="E645" i="5"/>
  <c r="P90" i="9"/>
  <c r="E467" i="6"/>
  <c r="E49" i="7"/>
  <c r="S90" i="9"/>
  <c r="E201" i="7"/>
  <c r="E592" i="5"/>
  <c r="D598" i="5"/>
  <c r="D604" i="5"/>
  <c r="D610" i="5"/>
  <c r="D616" i="5"/>
  <c r="E633" i="5"/>
  <c r="D657" i="5"/>
  <c r="G665" i="5"/>
  <c r="J665" i="5"/>
  <c r="F665" i="5"/>
  <c r="D695" i="5"/>
  <c r="D709" i="5"/>
  <c r="O86" i="9"/>
  <c r="AV18" i="11" s="1"/>
  <c r="E425" i="6"/>
  <c r="AA37" i="9"/>
  <c r="E37" i="7"/>
  <c r="S69" i="9"/>
  <c r="AZ12" i="11" s="1"/>
  <c r="E180" i="7"/>
  <c r="D26" i="5"/>
  <c r="D32" i="5"/>
  <c r="D38" i="5"/>
  <c r="D44" i="5"/>
  <c r="D44" i="9" s="1"/>
  <c r="C17" i="11" s="1"/>
  <c r="D50" i="5"/>
  <c r="D63" i="5"/>
  <c r="D69" i="5"/>
  <c r="D75" i="5"/>
  <c r="D81" i="5"/>
  <c r="D87" i="5"/>
  <c r="F95" i="5"/>
  <c r="D100" i="5"/>
  <c r="D106" i="5"/>
  <c r="D112" i="5"/>
  <c r="D118" i="5"/>
  <c r="D124" i="5"/>
  <c r="D137" i="5"/>
  <c r="D143" i="5"/>
  <c r="D149" i="5"/>
  <c r="D155" i="5"/>
  <c r="D161" i="5"/>
  <c r="D167" i="5"/>
  <c r="D63" i="9"/>
  <c r="AK6" i="11" s="1"/>
  <c r="D180" i="5"/>
  <c r="D186" i="5"/>
  <c r="D192" i="5"/>
  <c r="D198" i="5"/>
  <c r="D204" i="5"/>
  <c r="E62" i="9"/>
  <c r="AL5" i="11" s="1"/>
  <c r="D217" i="5"/>
  <c r="D223" i="5"/>
  <c r="D229" i="5"/>
  <c r="D235" i="5"/>
  <c r="D241" i="5"/>
  <c r="D254" i="5"/>
  <c r="D260" i="5"/>
  <c r="D266" i="5"/>
  <c r="D272" i="5"/>
  <c r="D278" i="5"/>
  <c r="I285" i="5"/>
  <c r="D291" i="5"/>
  <c r="D297" i="5"/>
  <c r="D303" i="5"/>
  <c r="D309" i="5"/>
  <c r="D315" i="5"/>
  <c r="F323" i="5"/>
  <c r="D328" i="5"/>
  <c r="D334" i="5"/>
  <c r="D340" i="5"/>
  <c r="D346" i="5"/>
  <c r="D352" i="5"/>
  <c r="D365" i="5"/>
  <c r="D371" i="5"/>
  <c r="D377" i="5"/>
  <c r="D383" i="5"/>
  <c r="D389" i="5"/>
  <c r="D395" i="5"/>
  <c r="G63" i="9"/>
  <c r="AN6" i="11" s="1"/>
  <c r="D408" i="5"/>
  <c r="D414" i="5"/>
  <c r="D420" i="5"/>
  <c r="D426" i="5"/>
  <c r="D432" i="5"/>
  <c r="D555" i="5"/>
  <c r="D561" i="5"/>
  <c r="D567" i="5"/>
  <c r="D573" i="5"/>
  <c r="D579" i="5"/>
  <c r="D585" i="5"/>
  <c r="D622" i="5"/>
  <c r="J93" i="9" s="1"/>
  <c r="D634" i="5"/>
  <c r="K67" i="9" s="1"/>
  <c r="AR10" i="11" s="1"/>
  <c r="D646" i="5"/>
  <c r="K79" i="9" s="1"/>
  <c r="D672" i="5"/>
  <c r="AA25" i="9"/>
  <c r="Z9" i="11" s="1"/>
  <c r="E25" i="7"/>
  <c r="S78" i="9"/>
  <c r="E189" i="7"/>
  <c r="O20" i="9"/>
  <c r="N4" i="11" s="1"/>
  <c r="E96" i="6"/>
  <c r="AA46" i="9"/>
  <c r="Z19" i="11" s="1"/>
  <c r="E46" i="7"/>
  <c r="D27" i="5"/>
  <c r="D33" i="5"/>
  <c r="D39" i="5"/>
  <c r="D45" i="5"/>
  <c r="D51" i="5"/>
  <c r="D64" i="5"/>
  <c r="E26" i="9" s="1"/>
  <c r="D10" i="11" s="1"/>
  <c r="D70" i="5"/>
  <c r="D76" i="5"/>
  <c r="D82" i="5"/>
  <c r="D88" i="5"/>
  <c r="I95" i="5"/>
  <c r="D101" i="5"/>
  <c r="D107" i="5"/>
  <c r="D113" i="5"/>
  <c r="D119" i="5"/>
  <c r="D125" i="5"/>
  <c r="F133" i="5"/>
  <c r="D138" i="5"/>
  <c r="D144" i="5"/>
  <c r="D150" i="5"/>
  <c r="D156" i="5"/>
  <c r="D162" i="5"/>
  <c r="D175" i="5"/>
  <c r="D181" i="5"/>
  <c r="D187" i="5"/>
  <c r="D193" i="5"/>
  <c r="D199" i="5"/>
  <c r="D205" i="5"/>
  <c r="E63" i="9"/>
  <c r="AL6" i="11" s="1"/>
  <c r="D218" i="5"/>
  <c r="E69" i="9" s="1"/>
  <c r="AL12" i="11" s="1"/>
  <c r="D224" i="5"/>
  <c r="D230" i="5"/>
  <c r="D236" i="5"/>
  <c r="D242" i="5"/>
  <c r="H21" i="9"/>
  <c r="G5" i="11" s="1"/>
  <c r="D255" i="5"/>
  <c r="D261" i="5"/>
  <c r="D267" i="5"/>
  <c r="D273" i="5"/>
  <c r="D279" i="5"/>
  <c r="D292" i="5"/>
  <c r="D298" i="5"/>
  <c r="I32" i="9" s="1"/>
  <c r="D304" i="5"/>
  <c r="D310" i="5"/>
  <c r="D316" i="5"/>
  <c r="I323" i="5"/>
  <c r="D329" i="5"/>
  <c r="D335" i="5"/>
  <c r="D341" i="5"/>
  <c r="D347" i="5"/>
  <c r="D353" i="5"/>
  <c r="F361" i="5"/>
  <c r="D366" i="5"/>
  <c r="D372" i="5"/>
  <c r="E372" i="5" s="1"/>
  <c r="D378" i="5"/>
  <c r="D384" i="5"/>
  <c r="D390" i="5"/>
  <c r="D403" i="5"/>
  <c r="D409" i="5"/>
  <c r="D415" i="5"/>
  <c r="D421" i="5"/>
  <c r="D427" i="5"/>
  <c r="D433" i="5"/>
  <c r="D446" i="5"/>
  <c r="D452" i="5"/>
  <c r="E452" i="5" s="1"/>
  <c r="D458" i="5"/>
  <c r="D464" i="5"/>
  <c r="D470" i="5"/>
  <c r="D519" i="5"/>
  <c r="D525" i="5"/>
  <c r="D531" i="5"/>
  <c r="D537" i="5"/>
  <c r="D543" i="5"/>
  <c r="D641" i="5"/>
  <c r="D679" i="5"/>
  <c r="D754" i="5"/>
  <c r="V41" i="9"/>
  <c r="E383" i="6"/>
  <c r="S66" i="9"/>
  <c r="AZ9" i="11" s="1"/>
  <c r="E177" i="7"/>
  <c r="G551" i="5"/>
  <c r="H551" i="5"/>
  <c r="D594" i="5"/>
  <c r="D600" i="5"/>
  <c r="D606" i="5"/>
  <c r="D612" i="5"/>
  <c r="D618" i="5"/>
  <c r="J89" i="9" s="1"/>
  <c r="K63" i="9"/>
  <c r="AR6" i="11" s="1"/>
  <c r="K86" i="9"/>
  <c r="AR18" i="11" s="1"/>
  <c r="E653" i="5"/>
  <c r="Q79" i="9"/>
  <c r="E494" i="6"/>
  <c r="AA22" i="9"/>
  <c r="Z6" i="11" s="1"/>
  <c r="E22" i="7"/>
  <c r="AA34" i="9"/>
  <c r="E34" i="7"/>
  <c r="I361" i="5"/>
  <c r="D691" i="5"/>
  <c r="U37" i="9"/>
  <c r="E341" i="6"/>
  <c r="AA43" i="9"/>
  <c r="Z16" i="11" s="1"/>
  <c r="E43" i="7"/>
  <c r="G589" i="5"/>
  <c r="H589" i="5"/>
  <c r="D749" i="5"/>
  <c r="P20" i="9"/>
  <c r="O4" i="11" s="1"/>
  <c r="E134" i="6"/>
  <c r="J171" i="6"/>
  <c r="F171" i="6"/>
  <c r="Q74" i="9"/>
  <c r="E489" i="6"/>
  <c r="AA52" i="9"/>
  <c r="E52" i="7"/>
  <c r="I399" i="5"/>
  <c r="I589" i="5"/>
  <c r="K70" i="9"/>
  <c r="AR13" i="11" s="1"/>
  <c r="E637" i="5"/>
  <c r="N62" i="9"/>
  <c r="AU5" i="11" s="1"/>
  <c r="U20" i="9"/>
  <c r="T4" i="11" s="1"/>
  <c r="E324" i="6"/>
  <c r="P65" i="9"/>
  <c r="AW8" i="11" s="1"/>
  <c r="E442" i="6"/>
  <c r="D410" i="5"/>
  <c r="D416" i="5"/>
  <c r="D422" i="5"/>
  <c r="D428" i="5"/>
  <c r="D441" i="5"/>
  <c r="D447" i="5"/>
  <c r="D453" i="5"/>
  <c r="D459" i="5"/>
  <c r="D465" i="5"/>
  <c r="D471" i="5"/>
  <c r="D520" i="5"/>
  <c r="D526" i="5"/>
  <c r="D532" i="5"/>
  <c r="D538" i="5"/>
  <c r="D544" i="5"/>
  <c r="D635" i="5"/>
  <c r="K68" i="9" s="1"/>
  <c r="AR11" i="11" s="1"/>
  <c r="D651" i="5"/>
  <c r="K84" i="9" s="1"/>
  <c r="AR16" i="11" s="1"/>
  <c r="D70" i="6"/>
  <c r="N32" i="9" s="1"/>
  <c r="D86" i="6"/>
  <c r="D107" i="6"/>
  <c r="D112" i="6"/>
  <c r="D127" i="6"/>
  <c r="D181" i="6"/>
  <c r="D192" i="6"/>
  <c r="D220" i="6"/>
  <c r="J247" i="6"/>
  <c r="D308" i="6"/>
  <c r="E345" i="6"/>
  <c r="D351" i="6"/>
  <c r="U47" i="9" s="1"/>
  <c r="D356" i="6"/>
  <c r="V20" i="9"/>
  <c r="U4" i="11" s="1"/>
  <c r="E367" i="6"/>
  <c r="D378" i="6"/>
  <c r="E382" i="6"/>
  <c r="E387" i="6"/>
  <c r="G399" i="6"/>
  <c r="I399" i="6"/>
  <c r="E404" i="6"/>
  <c r="D462" i="6"/>
  <c r="E466" i="6"/>
  <c r="D483" i="6"/>
  <c r="Q68" i="9" s="1"/>
  <c r="AX11" i="11" s="1"/>
  <c r="E493" i="6"/>
  <c r="E498" i="6"/>
  <c r="D559" i="6"/>
  <c r="D571" i="6"/>
  <c r="D583" i="6"/>
  <c r="D634" i="6"/>
  <c r="D658" i="6"/>
  <c r="J19" i="7"/>
  <c r="I19" i="7"/>
  <c r="E26" i="7"/>
  <c r="D357" i="7"/>
  <c r="D253" i="6"/>
  <c r="D181" i="7"/>
  <c r="D193" i="7"/>
  <c r="S94" i="9"/>
  <c r="AZ22" i="11" s="1"/>
  <c r="E205" i="7"/>
  <c r="D394" i="7"/>
  <c r="D479" i="5"/>
  <c r="D485" i="5"/>
  <c r="D491" i="5"/>
  <c r="D497" i="5"/>
  <c r="D503" i="5"/>
  <c r="D509" i="5"/>
  <c r="D558" i="5"/>
  <c r="D564" i="5"/>
  <c r="D570" i="5"/>
  <c r="D576" i="5"/>
  <c r="D582" i="5"/>
  <c r="D595" i="5"/>
  <c r="D601" i="5"/>
  <c r="D607" i="5"/>
  <c r="D613" i="5"/>
  <c r="D631" i="5"/>
  <c r="K64" i="9" s="1"/>
  <c r="AR7" i="11" s="1"/>
  <c r="D647" i="5"/>
  <c r="K80" i="9" s="1"/>
  <c r="D681" i="5"/>
  <c r="D697" i="5"/>
  <c r="D710" i="5"/>
  <c r="D760" i="5"/>
  <c r="D775" i="5"/>
  <c r="D28" i="6"/>
  <c r="D40" i="6"/>
  <c r="M40" i="9" s="1"/>
  <c r="D52" i="6"/>
  <c r="M52" i="9" s="1"/>
  <c r="D87" i="6"/>
  <c r="D103" i="6"/>
  <c r="D113" i="6"/>
  <c r="D242" i="6"/>
  <c r="I285" i="6"/>
  <c r="D304" i="6"/>
  <c r="U21" i="9"/>
  <c r="T5" i="11" s="1"/>
  <c r="D357" i="6"/>
  <c r="V32" i="9"/>
  <c r="E374" i="6"/>
  <c r="D411" i="6"/>
  <c r="O72" i="9" s="1"/>
  <c r="D416" i="6"/>
  <c r="H437" i="6"/>
  <c r="D458" i="6"/>
  <c r="D463" i="6"/>
  <c r="D253" i="7"/>
  <c r="D259" i="7"/>
  <c r="D265" i="7"/>
  <c r="D271" i="7"/>
  <c r="D277" i="7"/>
  <c r="U66" i="9"/>
  <c r="BB9" i="11" s="1"/>
  <c r="E329" i="7"/>
  <c r="U72" i="9"/>
  <c r="E335" i="7"/>
  <c r="E172" i="6"/>
  <c r="J285" i="6"/>
  <c r="E352" i="6"/>
  <c r="I437" i="6"/>
  <c r="E447" i="6"/>
  <c r="Q70" i="9"/>
  <c r="AX13" i="11" s="1"/>
  <c r="E485" i="6"/>
  <c r="E536" i="6"/>
  <c r="D44" i="7"/>
  <c r="E50" i="7"/>
  <c r="E185" i="7"/>
  <c r="E197" i="7"/>
  <c r="J285" i="7"/>
  <c r="H285" i="7"/>
  <c r="G285" i="7"/>
  <c r="J323" i="7"/>
  <c r="F323" i="7"/>
  <c r="I323" i="7"/>
  <c r="H323" i="7"/>
  <c r="G323" i="7"/>
  <c r="D480" i="5"/>
  <c r="D486" i="5"/>
  <c r="D492" i="5"/>
  <c r="D498" i="5"/>
  <c r="D504" i="5"/>
  <c r="I62" i="9"/>
  <c r="AP5" i="11" s="1"/>
  <c r="D559" i="5"/>
  <c r="D565" i="5"/>
  <c r="D571" i="5"/>
  <c r="D577" i="5"/>
  <c r="D583" i="5"/>
  <c r="D596" i="5"/>
  <c r="D602" i="5"/>
  <c r="D608" i="5"/>
  <c r="D614" i="5"/>
  <c r="D620" i="5"/>
  <c r="D671" i="5"/>
  <c r="D687" i="5"/>
  <c r="D716" i="5"/>
  <c r="D776" i="5"/>
  <c r="D29" i="6"/>
  <c r="D41" i="6"/>
  <c r="D53" i="6"/>
  <c r="D83" i="6"/>
  <c r="D119" i="6"/>
  <c r="D129" i="6"/>
  <c r="D161" i="6"/>
  <c r="Q21" i="9"/>
  <c r="P5" i="11" s="1"/>
  <c r="D183" i="6"/>
  <c r="D199" i="6"/>
  <c r="E212" i="6"/>
  <c r="D238" i="6"/>
  <c r="D279" i="6"/>
  <c r="D300" i="6"/>
  <c r="D305" i="6"/>
  <c r="U33" i="9"/>
  <c r="E337" i="6"/>
  <c r="D375" i="6"/>
  <c r="D385" i="6"/>
  <c r="V43" i="9" s="1"/>
  <c r="U16" i="11" s="1"/>
  <c r="D390" i="6"/>
  <c r="D412" i="6"/>
  <c r="D448" i="6"/>
  <c r="P71" i="9" s="1"/>
  <c r="AW14" i="11" s="1"/>
  <c r="J475" i="6"/>
  <c r="I475" i="6"/>
  <c r="H475" i="6"/>
  <c r="D496" i="6"/>
  <c r="Q81" i="9" s="1"/>
  <c r="D501" i="6"/>
  <c r="F513" i="6"/>
  <c r="E521" i="6"/>
  <c r="D527" i="6"/>
  <c r="W33" i="9" s="1"/>
  <c r="D537" i="6"/>
  <c r="E541" i="6"/>
  <c r="D41" i="7"/>
  <c r="E47" i="7"/>
  <c r="S67" i="9"/>
  <c r="AZ10" i="11" s="1"/>
  <c r="E178" i="7"/>
  <c r="S79" i="9"/>
  <c r="E190" i="7"/>
  <c r="S91" i="9"/>
  <c r="E202" i="7"/>
  <c r="I285" i="7"/>
  <c r="U67" i="9"/>
  <c r="BB10" i="11" s="1"/>
  <c r="E330" i="7"/>
  <c r="U73" i="9"/>
  <c r="E336" i="7"/>
  <c r="D431" i="5"/>
  <c r="G92" i="9" s="1"/>
  <c r="D444" i="5"/>
  <c r="D450" i="5"/>
  <c r="D456" i="5"/>
  <c r="K38" i="9" s="1"/>
  <c r="D462" i="5"/>
  <c r="D468" i="5"/>
  <c r="D517" i="5"/>
  <c r="D523" i="5"/>
  <c r="D529" i="5"/>
  <c r="D535" i="5"/>
  <c r="D541" i="5"/>
  <c r="D547" i="5"/>
  <c r="D643" i="5"/>
  <c r="K76" i="9" s="1"/>
  <c r="D659" i="5"/>
  <c r="K92" i="9" s="1"/>
  <c r="D677" i="5"/>
  <c r="D693" i="5"/>
  <c r="M63" i="9"/>
  <c r="AT6" i="11" s="1"/>
  <c r="D722" i="5"/>
  <c r="D737" i="5"/>
  <c r="D751" i="5"/>
  <c r="D756" i="5"/>
  <c r="D771" i="5"/>
  <c r="D61" i="6"/>
  <c r="N23" i="9" s="1"/>
  <c r="M7" i="11" s="1"/>
  <c r="D73" i="6"/>
  <c r="N35" i="9" s="1"/>
  <c r="D156" i="6"/>
  <c r="D189" i="6"/>
  <c r="D223" i="6"/>
  <c r="D255" i="6"/>
  <c r="D260" i="6"/>
  <c r="D380" i="6"/>
  <c r="V38" i="9" s="1"/>
  <c r="D395" i="6"/>
  <c r="O63" i="9"/>
  <c r="AV6" i="11" s="1"/>
  <c r="D407" i="6"/>
  <c r="O68" i="9" s="1"/>
  <c r="AV11" i="11" s="1"/>
  <c r="D417" i="6"/>
  <c r="E421" i="6"/>
  <c r="D427" i="6"/>
  <c r="O88" i="9" s="1"/>
  <c r="AV20" i="11" s="1"/>
  <c r="D432" i="6"/>
  <c r="E443" i="6"/>
  <c r="D454" i="6"/>
  <c r="D459" i="6"/>
  <c r="D491" i="6"/>
  <c r="Q76" i="9" s="1"/>
  <c r="D506" i="6"/>
  <c r="D517" i="6"/>
  <c r="D522" i="6"/>
  <c r="W28" i="9" s="1"/>
  <c r="V12" i="11" s="1"/>
  <c r="D542" i="6"/>
  <c r="D38" i="7"/>
  <c r="J57" i="7"/>
  <c r="F57" i="7"/>
  <c r="D137" i="7"/>
  <c r="D143" i="7"/>
  <c r="D149" i="7"/>
  <c r="D155" i="7"/>
  <c r="D161" i="7"/>
  <c r="D167" i="7"/>
  <c r="G589" i="6"/>
  <c r="F589" i="6"/>
  <c r="J589" i="6"/>
  <c r="I589" i="6"/>
  <c r="H589" i="6"/>
  <c r="S63" i="9"/>
  <c r="AZ6" i="11" s="1"/>
  <c r="E174" i="7"/>
  <c r="S75" i="9"/>
  <c r="E186" i="7"/>
  <c r="S87" i="9"/>
  <c r="AZ19" i="11" s="1"/>
  <c r="E198" i="7"/>
  <c r="J209" i="7"/>
  <c r="G209" i="7"/>
  <c r="D331" i="7"/>
  <c r="D337" i="7"/>
  <c r="K21" i="9"/>
  <c r="J5" i="11" s="1"/>
  <c r="D445" i="5"/>
  <c r="D451" i="5"/>
  <c r="D457" i="5"/>
  <c r="D463" i="5"/>
  <c r="D469" i="5"/>
  <c r="D518" i="5"/>
  <c r="D524" i="5"/>
  <c r="D530" i="5"/>
  <c r="D536" i="5"/>
  <c r="D542" i="5"/>
  <c r="D621" i="5"/>
  <c r="J92" i="9" s="1"/>
  <c r="L62" i="9"/>
  <c r="AS5" i="11" s="1"/>
  <c r="D752" i="5"/>
  <c r="D767" i="5"/>
  <c r="D772" i="5"/>
  <c r="D62" i="6"/>
  <c r="N24" i="9" s="1"/>
  <c r="M8" i="11" s="1"/>
  <c r="D74" i="6"/>
  <c r="D79" i="6"/>
  <c r="D84" i="6"/>
  <c r="D100" i="6"/>
  <c r="D110" i="6"/>
  <c r="F133" i="6"/>
  <c r="D137" i="6"/>
  <c r="D152" i="6"/>
  <c r="D234" i="6"/>
  <c r="E286" i="6"/>
  <c r="G323" i="6"/>
  <c r="F323" i="6"/>
  <c r="D333" i="6"/>
  <c r="D354" i="6"/>
  <c r="U50" i="9" s="1"/>
  <c r="D371" i="6"/>
  <c r="D376" i="6"/>
  <c r="V34" i="9" s="1"/>
  <c r="D381" i="6"/>
  <c r="V39" i="9" s="1"/>
  <c r="D391" i="6"/>
  <c r="D403" i="6"/>
  <c r="O64" i="9" s="1"/>
  <c r="AV7" i="11" s="1"/>
  <c r="D408" i="6"/>
  <c r="D413" i="6"/>
  <c r="D428" i="6"/>
  <c r="D492" i="6"/>
  <c r="Q77" i="9" s="1"/>
  <c r="D502" i="6"/>
  <c r="D523" i="6"/>
  <c r="W29" i="9" s="1"/>
  <c r="V13" i="11" s="1"/>
  <c r="D538" i="6"/>
  <c r="W44" i="9" s="1"/>
  <c r="V17" i="11" s="1"/>
  <c r="D650" i="6"/>
  <c r="E28" i="7"/>
  <c r="D32" i="7"/>
  <c r="H57" i="7"/>
  <c r="D175" i="7"/>
  <c r="D187" i="7"/>
  <c r="D199" i="7"/>
  <c r="H209" i="7"/>
  <c r="D369" i="7"/>
  <c r="D655" i="5"/>
  <c r="K88" i="9" s="1"/>
  <c r="AR20" i="11" s="1"/>
  <c r="D673" i="5"/>
  <c r="D689" i="5"/>
  <c r="D718" i="5"/>
  <c r="D733" i="5"/>
  <c r="D747" i="5"/>
  <c r="D25" i="6"/>
  <c r="D37" i="6"/>
  <c r="D49" i="6"/>
  <c r="D90" i="6"/>
  <c r="D185" i="6"/>
  <c r="D201" i="6"/>
  <c r="D214" i="6"/>
  <c r="D251" i="6"/>
  <c r="D266" i="6"/>
  <c r="D312" i="6"/>
  <c r="D317" i="6"/>
  <c r="E349" i="6"/>
  <c r="E366" i="6"/>
  <c r="E386" i="6"/>
  <c r="O60" i="9"/>
  <c r="AV3" i="11" s="1"/>
  <c r="D418" i="6"/>
  <c r="O79" i="9" s="1"/>
  <c r="D423" i="6"/>
  <c r="O84" i="9" s="1"/>
  <c r="AV16" i="11" s="1"/>
  <c r="D433" i="6"/>
  <c r="P73" i="9"/>
  <c r="E450" i="6"/>
  <c r="Q62" i="9"/>
  <c r="AX5" i="11" s="1"/>
  <c r="D482" i="6"/>
  <c r="D487" i="6"/>
  <c r="Q72" i="9" s="1"/>
  <c r="E497" i="6"/>
  <c r="D507" i="6"/>
  <c r="Q92" i="9" s="1"/>
  <c r="D518" i="6"/>
  <c r="W24" i="9" s="1"/>
  <c r="V8" i="11" s="1"/>
  <c r="E528" i="6"/>
  <c r="D29" i="7"/>
  <c r="E35" i="7"/>
  <c r="D102" i="7"/>
  <c r="D108" i="7"/>
  <c r="D114" i="7"/>
  <c r="D120" i="7"/>
  <c r="D126" i="7"/>
  <c r="I209" i="7"/>
  <c r="D332" i="7"/>
  <c r="D338" i="7"/>
  <c r="H247" i="6"/>
  <c r="I247" i="6"/>
  <c r="W30" i="9"/>
  <c r="V14" i="11" s="1"/>
  <c r="E524" i="6"/>
  <c r="W35" i="9"/>
  <c r="E529" i="6"/>
  <c r="S72" i="9"/>
  <c r="E183" i="7"/>
  <c r="S84" i="9"/>
  <c r="AZ16" i="11" s="1"/>
  <c r="E195" i="7"/>
  <c r="D773" i="5"/>
  <c r="D80" i="6"/>
  <c r="D101" i="6"/>
  <c r="D158" i="6"/>
  <c r="D191" i="6"/>
  <c r="G247" i="6"/>
  <c r="O70" i="9"/>
  <c r="AV13" i="11" s="1"/>
  <c r="E409" i="6"/>
  <c r="O85" i="9"/>
  <c r="AV17" i="11" s="1"/>
  <c r="E424" i="6"/>
  <c r="S73" i="9"/>
  <c r="E184" i="7"/>
  <c r="S85" i="9"/>
  <c r="AZ17" i="11" s="1"/>
  <c r="E196" i="7"/>
  <c r="U64" i="9"/>
  <c r="BB7" i="11" s="1"/>
  <c r="E327" i="7"/>
  <c r="U70" i="9"/>
  <c r="BB13" i="11" s="1"/>
  <c r="E333" i="7"/>
  <c r="U76" i="9"/>
  <c r="E339" i="7"/>
  <c r="V63" i="9"/>
  <c r="BC6" i="11" s="1"/>
  <c r="D145" i="6"/>
  <c r="D160" i="6"/>
  <c r="D231" i="6"/>
  <c r="D252" i="6"/>
  <c r="T21" i="9"/>
  <c r="S5" i="11" s="1"/>
  <c r="D292" i="6"/>
  <c r="D297" i="6"/>
  <c r="D316" i="6"/>
  <c r="D353" i="6"/>
  <c r="D379" i="6"/>
  <c r="D405" i="6"/>
  <c r="D429" i="6"/>
  <c r="D455" i="6"/>
  <c r="D490" i="6"/>
  <c r="W21" i="9"/>
  <c r="V5" i="11" s="1"/>
  <c r="D520" i="6"/>
  <c r="D534" i="6"/>
  <c r="W40" i="9" s="1"/>
  <c r="D539" i="6"/>
  <c r="W45" i="9" s="1"/>
  <c r="V18" i="11" s="1"/>
  <c r="I551" i="6"/>
  <c r="AC21" i="9"/>
  <c r="AB5" i="11" s="1"/>
  <c r="D141" i="7"/>
  <c r="D147" i="7"/>
  <c r="D153" i="7"/>
  <c r="D159" i="7"/>
  <c r="D165" i="7"/>
  <c r="I171" i="7"/>
  <c r="T62" i="9"/>
  <c r="BA5" i="11" s="1"/>
  <c r="D292" i="7"/>
  <c r="D298" i="7"/>
  <c r="D304" i="7"/>
  <c r="D310" i="7"/>
  <c r="D316" i="7"/>
  <c r="D349" i="7"/>
  <c r="G361" i="7"/>
  <c r="D386" i="7"/>
  <c r="D391" i="7"/>
  <c r="D28" i="8"/>
  <c r="D34" i="8"/>
  <c r="D40" i="8"/>
  <c r="D46" i="8"/>
  <c r="D52" i="8"/>
  <c r="D65" i="8"/>
  <c r="D71" i="8"/>
  <c r="D77" i="8"/>
  <c r="D83" i="8"/>
  <c r="D89" i="8"/>
  <c r="D103" i="8"/>
  <c r="D109" i="8"/>
  <c r="D115" i="8"/>
  <c r="D121" i="8"/>
  <c r="D127" i="8"/>
  <c r="D267" i="6"/>
  <c r="D272" i="6"/>
  <c r="V19" i="9"/>
  <c r="U3" i="11" s="1"/>
  <c r="D365" i="6"/>
  <c r="V23" i="9" s="1"/>
  <c r="U7" i="11" s="1"/>
  <c r="D370" i="6"/>
  <c r="D384" i="6"/>
  <c r="V42" i="9" s="1"/>
  <c r="U15" i="11" s="1"/>
  <c r="D389" i="6"/>
  <c r="V47" i="9" s="1"/>
  <c r="D394" i="6"/>
  <c r="D410" i="6"/>
  <c r="O71" i="9" s="1"/>
  <c r="AV14" i="11" s="1"/>
  <c r="D415" i="6"/>
  <c r="O76" i="9" s="1"/>
  <c r="D420" i="6"/>
  <c r="P60" i="9"/>
  <c r="AW3" i="11" s="1"/>
  <c r="D441" i="6"/>
  <c r="P64" i="9" s="1"/>
  <c r="AW7" i="11" s="1"/>
  <c r="D446" i="6"/>
  <c r="D460" i="6"/>
  <c r="P83" i="9" s="1"/>
  <c r="AW15" i="11" s="1"/>
  <c r="D465" i="6"/>
  <c r="P88" i="9" s="1"/>
  <c r="AW20" i="11" s="1"/>
  <c r="D470" i="6"/>
  <c r="D481" i="6"/>
  <c r="D495" i="6"/>
  <c r="Q80" i="9" s="1"/>
  <c r="D500" i="6"/>
  <c r="Q85" i="9" s="1"/>
  <c r="AX17" i="11" s="1"/>
  <c r="D505" i="6"/>
  <c r="D525" i="6"/>
  <c r="D564" i="6"/>
  <c r="D637" i="6"/>
  <c r="D649" i="6"/>
  <c r="D661" i="6"/>
  <c r="D99" i="7"/>
  <c r="D105" i="7"/>
  <c r="D111" i="7"/>
  <c r="D117" i="7"/>
  <c r="D123" i="7"/>
  <c r="D129" i="7"/>
  <c r="D486" i="6"/>
  <c r="D530" i="6"/>
  <c r="W36" i="9" s="1"/>
  <c r="D535" i="6"/>
  <c r="W41" i="9" s="1"/>
  <c r="D540" i="6"/>
  <c r="AA21" i="9"/>
  <c r="Z5" i="11" s="1"/>
  <c r="F95" i="7"/>
  <c r="D382" i="7"/>
  <c r="D100" i="7"/>
  <c r="D106" i="7"/>
  <c r="D112" i="7"/>
  <c r="D118" i="7"/>
  <c r="D124" i="7"/>
  <c r="D251" i="7"/>
  <c r="D257" i="7"/>
  <c r="D263" i="7"/>
  <c r="D269" i="7"/>
  <c r="D275" i="7"/>
  <c r="D281" i="7"/>
  <c r="D367" i="7"/>
  <c r="D372" i="7"/>
  <c r="F19" i="8"/>
  <c r="D252" i="7"/>
  <c r="D258" i="7"/>
  <c r="D264" i="7"/>
  <c r="D270" i="7"/>
  <c r="D276" i="7"/>
  <c r="U62" i="9"/>
  <c r="BB5" i="11" s="1"/>
  <c r="D388" i="7"/>
  <c r="I19" i="8"/>
  <c r="D138" i="7"/>
  <c r="D144" i="7"/>
  <c r="D150" i="7"/>
  <c r="D156" i="7"/>
  <c r="D162" i="7"/>
  <c r="G247" i="7"/>
  <c r="D289" i="7"/>
  <c r="D295" i="7"/>
  <c r="D301" i="7"/>
  <c r="D307" i="7"/>
  <c r="D313" i="7"/>
  <c r="D319" i="7"/>
  <c r="D341" i="7"/>
  <c r="D379" i="7"/>
  <c r="D25" i="8"/>
  <c r="D31" i="8"/>
  <c r="D37" i="8"/>
  <c r="D43" i="8"/>
  <c r="D49" i="8"/>
  <c r="F57" i="8"/>
  <c r="D254" i="7"/>
  <c r="D260" i="7"/>
  <c r="D266" i="7"/>
  <c r="D272" i="7"/>
  <c r="D278" i="7"/>
  <c r="D370" i="7"/>
  <c r="D380" i="7"/>
  <c r="D140" i="7"/>
  <c r="D146" i="7"/>
  <c r="D152" i="7"/>
  <c r="D158" i="7"/>
  <c r="D164" i="7"/>
  <c r="G171" i="7"/>
  <c r="D291" i="7"/>
  <c r="D297" i="7"/>
  <c r="D303" i="7"/>
  <c r="D309" i="7"/>
  <c r="D315" i="7"/>
  <c r="D348" i="7"/>
  <c r="D27" i="8"/>
  <c r="D33" i="8"/>
  <c r="D39" i="8"/>
  <c r="D45" i="8"/>
  <c r="D51" i="8"/>
  <c r="D64" i="8"/>
  <c r="D70" i="8"/>
  <c r="D76" i="8"/>
  <c r="D82" i="8"/>
  <c r="D88" i="8"/>
  <c r="E19" i="7"/>
  <c r="AB19" i="9"/>
  <c r="AA3" i="11" s="1"/>
  <c r="R60" i="9"/>
  <c r="AY3" i="11" s="1"/>
  <c r="E57" i="7"/>
  <c r="E551" i="5"/>
  <c r="L19" i="9"/>
  <c r="K3" i="11" s="1"/>
  <c r="E209" i="7"/>
  <c r="E60" i="9"/>
  <c r="AL3" i="11" s="1"/>
  <c r="F60" i="9"/>
  <c r="AM3" i="11" s="1"/>
  <c r="H19" i="9"/>
  <c r="G3" i="11" s="1"/>
  <c r="G60" i="9"/>
  <c r="AN3" i="11" s="1"/>
  <c r="E590" i="6"/>
  <c r="E401" i="6"/>
  <c r="E325" i="6"/>
  <c r="E173" i="7"/>
  <c r="O21" i="9"/>
  <c r="N5" i="11" s="1"/>
  <c r="E439" i="6"/>
  <c r="D24" i="9"/>
  <c r="C8" i="11" s="1"/>
  <c r="E24" i="5"/>
  <c r="D34" i="9"/>
  <c r="E3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6" i="9"/>
  <c r="AK9" i="11" s="1"/>
  <c r="E177" i="5"/>
  <c r="D70" i="9"/>
  <c r="AK13" i="11" s="1"/>
  <c r="E181" i="5"/>
  <c r="D74" i="9"/>
  <c r="E185" i="5"/>
  <c r="D78" i="9"/>
  <c r="E189" i="5"/>
  <c r="D80" i="9"/>
  <c r="E191" i="5"/>
  <c r="D84" i="9"/>
  <c r="AK16" i="11" s="1"/>
  <c r="E195" i="5"/>
  <c r="D88" i="9"/>
  <c r="AK20" i="11" s="1"/>
  <c r="E199" i="5"/>
  <c r="D92" i="9"/>
  <c r="E203" i="5"/>
  <c r="E65" i="9"/>
  <c r="AL8" i="11" s="1"/>
  <c r="E214"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E298" i="5"/>
  <c r="I36" i="9"/>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7" i="9"/>
  <c r="AM10" i="11" s="1"/>
  <c r="E368" i="5"/>
  <c r="F71" i="9"/>
  <c r="AM14" i="11" s="1"/>
  <c r="F75" i="9"/>
  <c r="E376" i="5"/>
  <c r="F79" i="9"/>
  <c r="E380" i="5"/>
  <c r="F83" i="9"/>
  <c r="AM15" i="11" s="1"/>
  <c r="E384" i="5"/>
  <c r="F85" i="9"/>
  <c r="AM17" i="11" s="1"/>
  <c r="E386" i="5"/>
  <c r="F89" i="9"/>
  <c r="E390" i="5"/>
  <c r="F91" i="9"/>
  <c r="E392" i="5"/>
  <c r="F93" i="9"/>
  <c r="E394" i="5"/>
  <c r="G64" i="9"/>
  <c r="AN7" i="11" s="1"/>
  <c r="E403"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4" i="9"/>
  <c r="AN22" i="11" s="1"/>
  <c r="E433" i="5"/>
  <c r="K22" i="9"/>
  <c r="J6" i="11" s="1"/>
  <c r="E440" i="5"/>
  <c r="K24" i="9"/>
  <c r="J8" i="11" s="1"/>
  <c r="E442" i="5"/>
  <c r="K26" i="9"/>
  <c r="J10" i="11" s="1"/>
  <c r="E444" i="5"/>
  <c r="K28" i="9"/>
  <c r="J12" i="11" s="1"/>
  <c r="E446" i="5"/>
  <c r="K30" i="9"/>
  <c r="J14" i="11" s="1"/>
  <c r="E448" i="5"/>
  <c r="K32" i="9"/>
  <c r="E450" i="5"/>
  <c r="K34" i="9"/>
  <c r="K36" i="9"/>
  <c r="E454" i="5"/>
  <c r="K40" i="9"/>
  <c r="E458" i="5"/>
  <c r="K42" i="9"/>
  <c r="J15" i="11" s="1"/>
  <c r="E460" i="5"/>
  <c r="K44" i="9"/>
  <c r="J17" i="11" s="1"/>
  <c r="E462" i="5"/>
  <c r="K46" i="9"/>
  <c r="J19" i="11" s="1"/>
  <c r="E464" i="5"/>
  <c r="K48" i="9"/>
  <c r="E466" i="5"/>
  <c r="K50" i="9"/>
  <c r="E468" i="5"/>
  <c r="K52" i="9"/>
  <c r="E470"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212" i="5"/>
  <c r="E67" i="9"/>
  <c r="AL10" i="11" s="1"/>
  <c r="E216" i="5"/>
  <c r="E71" i="9"/>
  <c r="AL14" i="11" s="1"/>
  <c r="E220" i="5"/>
  <c r="E75" i="9"/>
  <c r="E224" i="5"/>
  <c r="E79" i="9"/>
  <c r="E228" i="5"/>
  <c r="E83" i="9"/>
  <c r="AL15" i="11" s="1"/>
  <c r="E232" i="5"/>
  <c r="E87" i="9"/>
  <c r="AL19" i="11" s="1"/>
  <c r="E236" i="5"/>
  <c r="E91" i="9"/>
  <c r="E240" i="5"/>
  <c r="E247" i="5"/>
  <c r="H25" i="9"/>
  <c r="G9" i="11" s="1"/>
  <c r="E253" i="5"/>
  <c r="H29" i="9"/>
  <c r="G13" i="11" s="1"/>
  <c r="E257" i="5"/>
  <c r="H33" i="9"/>
  <c r="E261" i="5"/>
  <c r="H37" i="9"/>
  <c r="E265" i="5"/>
  <c r="H39" i="9"/>
  <c r="E267" i="5"/>
  <c r="H43" i="9"/>
  <c r="G16" i="11" s="1"/>
  <c r="E271" i="5"/>
  <c r="H47" i="9"/>
  <c r="E275" i="5"/>
  <c r="H51" i="9"/>
  <c r="E279" i="5"/>
  <c r="I22" i="9"/>
  <c r="H6" i="11" s="1"/>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6" i="9"/>
  <c r="AM9" i="11" s="1"/>
  <c r="E367" i="5"/>
  <c r="F70" i="9"/>
  <c r="AM13" i="11" s="1"/>
  <c r="E371" i="5"/>
  <c r="F74" i="9"/>
  <c r="E375" i="5"/>
  <c r="F78" i="9"/>
  <c r="E379" i="5"/>
  <c r="F82" i="9"/>
  <c r="E383" i="5"/>
  <c r="F86" i="9"/>
  <c r="AM18" i="11" s="1"/>
  <c r="E387" i="5"/>
  <c r="F90" i="9"/>
  <c r="E391" i="5"/>
  <c r="F94" i="9"/>
  <c r="AM22" i="11" s="1"/>
  <c r="E395"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7" i="9"/>
  <c r="AK10" i="11" s="1"/>
  <c r="E178" i="5"/>
  <c r="D71" i="9"/>
  <c r="AK14" i="11" s="1"/>
  <c r="E182" i="5"/>
  <c r="D75" i="9"/>
  <c r="E186" i="5"/>
  <c r="D79" i="9"/>
  <c r="E190" i="5"/>
  <c r="D83" i="9"/>
  <c r="AK15" i="11" s="1"/>
  <c r="E194" i="5"/>
  <c r="D87" i="9"/>
  <c r="AK19" i="11" s="1"/>
  <c r="E198" i="5"/>
  <c r="D91" i="9"/>
  <c r="E202" i="5"/>
  <c r="E209"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D632" i="5"/>
  <c r="E634" i="5"/>
  <c r="D636" i="5"/>
  <c r="E638" i="5"/>
  <c r="D640" i="5"/>
  <c r="E642" i="5"/>
  <c r="D644" i="5"/>
  <c r="E646" i="5"/>
  <c r="D648" i="5"/>
  <c r="E650" i="5"/>
  <c r="D652" i="5"/>
  <c r="E654" i="5"/>
  <c r="D656" i="5"/>
  <c r="E658" i="5"/>
  <c r="D660" i="5"/>
  <c r="E665" i="5"/>
  <c r="I665"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S19" i="9"/>
  <c r="R3" i="11" s="1"/>
  <c r="E247" i="6"/>
  <c r="S25" i="9"/>
  <c r="R9" i="11" s="1"/>
  <c r="E253" i="6"/>
  <c r="D23" i="6"/>
  <c r="D27" i="6"/>
  <c r="D31" i="6"/>
  <c r="D35" i="6"/>
  <c r="D39" i="6"/>
  <c r="D43" i="6"/>
  <c r="D47" i="6"/>
  <c r="D51" i="6"/>
  <c r="F57" i="6"/>
  <c r="J57"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Q25" i="9"/>
  <c r="P9" i="11" s="1"/>
  <c r="E177" i="6"/>
  <c r="D182" i="6"/>
  <c r="Q33" i="9"/>
  <c r="E185" i="6"/>
  <c r="D190" i="6"/>
  <c r="Q41" i="9"/>
  <c r="E193" i="6"/>
  <c r="D198" i="6"/>
  <c r="Q49" i="9"/>
  <c r="E201" i="6"/>
  <c r="R20" i="9"/>
  <c r="Q4" i="11" s="1"/>
  <c r="E210" i="6"/>
  <c r="R24" i="9"/>
  <c r="Q8" i="11" s="1"/>
  <c r="E214" i="6"/>
  <c r="D219" i="6"/>
  <c r="R32" i="9"/>
  <c r="E222" i="6"/>
  <c r="D227" i="6"/>
  <c r="R40" i="9"/>
  <c r="E230" i="6"/>
  <c r="D235" i="6"/>
  <c r="R48" i="9"/>
  <c r="E238" i="6"/>
  <c r="D243" i="6"/>
  <c r="S20" i="9"/>
  <c r="R4" i="11" s="1"/>
  <c r="E248" i="6"/>
  <c r="S22" i="9"/>
  <c r="R6" i="11" s="1"/>
  <c r="E250" i="6"/>
  <c r="T27" i="9"/>
  <c r="S11" i="11" s="1"/>
  <c r="E293" i="6"/>
  <c r="T30" i="9"/>
  <c r="S14" i="11" s="1"/>
  <c r="E296" i="6"/>
  <c r="T35" i="9"/>
  <c r="E301" i="6"/>
  <c r="T38" i="9"/>
  <c r="E304" i="6"/>
  <c r="T43" i="9"/>
  <c r="S16" i="11" s="1"/>
  <c r="E309" i="6"/>
  <c r="T46" i="9"/>
  <c r="S19" i="11" s="1"/>
  <c r="E312" i="6"/>
  <c r="T51" i="9"/>
  <c r="E317" i="6"/>
  <c r="D26" i="6"/>
  <c r="D30" i="6"/>
  <c r="E32" i="6"/>
  <c r="D34" i="6"/>
  <c r="E36" i="6"/>
  <c r="D38" i="6"/>
  <c r="E40" i="6"/>
  <c r="D42" i="6"/>
  <c r="E44" i="6"/>
  <c r="D46" i="6"/>
  <c r="E48" i="6"/>
  <c r="D50" i="6"/>
  <c r="E52"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8" i="6"/>
  <c r="D562" i="6"/>
  <c r="D566" i="6"/>
  <c r="D570" i="6"/>
  <c r="D574" i="6"/>
  <c r="D578" i="6"/>
  <c r="D582"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I590" i="5"/>
  <c r="G666" i="5"/>
  <c r="K58" i="7"/>
  <c r="G96" i="8"/>
  <c r="K58" i="5"/>
  <c r="G20" i="5"/>
  <c r="H172" i="5"/>
  <c r="K704" i="5"/>
  <c r="K134" i="7"/>
  <c r="I58" i="6"/>
  <c r="F248" i="7"/>
  <c r="J476" i="5"/>
  <c r="F286" i="7"/>
  <c r="F362" i="5"/>
  <c r="H552" i="6"/>
  <c r="J96" i="8"/>
  <c r="I514" i="6"/>
  <c r="H96" i="5"/>
  <c r="F96" i="6"/>
  <c r="J20" i="6"/>
  <c r="J362" i="6"/>
  <c r="F743" i="5"/>
  <c r="G286" i="7"/>
  <c r="F248" i="5"/>
  <c r="K628" i="5"/>
  <c r="I248" i="6"/>
  <c r="G20" i="7"/>
  <c r="F362" i="7"/>
  <c r="H362" i="5"/>
  <c r="I172" i="7"/>
  <c r="G134" i="5"/>
  <c r="H248" i="7"/>
  <c r="G172" i="5"/>
  <c r="F438" i="5"/>
  <c r="G134" i="7"/>
  <c r="J172" i="7"/>
  <c r="H590" i="5"/>
  <c r="K438" i="6"/>
  <c r="J476" i="6"/>
  <c r="G210" i="6"/>
  <c r="J438" i="5"/>
  <c r="J286" i="6"/>
  <c r="K20" i="5"/>
  <c r="G172" i="6"/>
  <c r="K400" i="5"/>
  <c r="H400" i="6"/>
  <c r="F628" i="6"/>
  <c r="J286" i="7"/>
  <c r="J58" i="8"/>
  <c r="K743" i="5"/>
  <c r="H58" i="6"/>
  <c r="G248" i="7"/>
  <c r="K172" i="6"/>
  <c r="H58" i="5"/>
  <c r="K96" i="5"/>
  <c r="F552" i="6"/>
  <c r="F400" i="6"/>
  <c r="F210" i="7"/>
  <c r="K20" i="7"/>
  <c r="G628" i="6"/>
  <c r="G286" i="6"/>
  <c r="K552" i="5"/>
  <c r="I324" i="7"/>
  <c r="H172" i="6"/>
  <c r="G704" i="5"/>
  <c r="H20" i="8"/>
  <c r="F476" i="6"/>
  <c r="J210" i="6"/>
  <c r="I134" i="6"/>
  <c r="J248" i="6"/>
  <c r="K514" i="5"/>
  <c r="H590" i="6"/>
  <c r="K628" i="6"/>
  <c r="J552" i="6"/>
  <c r="K20" i="6"/>
  <c r="H210" i="6"/>
  <c r="J400" i="5"/>
  <c r="K590" i="6"/>
  <c r="G324" i="7"/>
  <c r="I286" i="6"/>
  <c r="F58" i="8"/>
  <c r="F476" i="5"/>
  <c r="J58" i="5"/>
  <c r="I552" i="6"/>
  <c r="I96" i="7"/>
  <c r="H248" i="5"/>
  <c r="G438" i="6"/>
  <c r="G514" i="5"/>
  <c r="K96" i="7"/>
  <c r="F134" i="7"/>
  <c r="J96" i="7"/>
  <c r="K134" i="5"/>
  <c r="F172" i="7"/>
  <c r="H286" i="5"/>
  <c r="G476" i="6"/>
  <c r="K286" i="6"/>
  <c r="G400" i="6"/>
  <c r="I96" i="8"/>
  <c r="H628" i="6"/>
  <c r="J286" i="5"/>
  <c r="H743" i="5"/>
  <c r="H628" i="5"/>
  <c r="H324" i="5"/>
  <c r="I590" i="6"/>
  <c r="K172" i="7"/>
  <c r="I20" i="5"/>
  <c r="H58" i="7"/>
  <c r="G362" i="5"/>
  <c r="K96" i="8"/>
  <c r="I628" i="6"/>
  <c r="F324" i="5"/>
  <c r="J134" i="5"/>
  <c r="F286" i="6"/>
  <c r="K362" i="5"/>
  <c r="F438" i="6"/>
  <c r="H20" i="6"/>
  <c r="J210" i="5"/>
  <c r="H286" i="7"/>
  <c r="I58" i="8"/>
  <c r="G58" i="6"/>
  <c r="J552" i="5"/>
  <c r="H400" i="5"/>
  <c r="J134" i="7"/>
  <c r="K476" i="5"/>
  <c r="F590" i="6"/>
  <c r="I628" i="5"/>
  <c r="K362" i="7"/>
  <c r="F58" i="5"/>
  <c r="K590" i="5"/>
  <c r="H58" i="8"/>
  <c r="H666" i="5"/>
  <c r="G324" i="6"/>
  <c r="K286" i="7"/>
  <c r="H324" i="6"/>
  <c r="G248" i="5"/>
  <c r="G552" i="5"/>
  <c r="H362" i="7"/>
  <c r="I362" i="5"/>
  <c r="F96" i="7"/>
  <c r="H20" i="5"/>
  <c r="I400" i="5"/>
  <c r="J210" i="7"/>
  <c r="H134" i="7"/>
  <c r="F210" i="5"/>
  <c r="J362" i="7"/>
  <c r="K96" i="6"/>
  <c r="I134" i="7"/>
  <c r="J324" i="6"/>
  <c r="K514" i="6"/>
  <c r="F20" i="6"/>
  <c r="F590" i="5"/>
  <c r="J400" i="6"/>
  <c r="F134" i="5"/>
  <c r="J96" i="6"/>
  <c r="J20" i="5"/>
  <c r="K20" i="8"/>
  <c r="F96" i="5"/>
  <c r="I552" i="5"/>
  <c r="K362" i="6"/>
  <c r="G514" i="6"/>
  <c r="F20" i="7"/>
  <c r="J628" i="6"/>
  <c r="J704" i="5"/>
  <c r="I324" i="5"/>
  <c r="H324" i="7"/>
  <c r="K58" i="6"/>
  <c r="I286" i="7"/>
  <c r="J20" i="8"/>
  <c r="F324" i="7"/>
  <c r="K210" i="6"/>
  <c r="G438" i="5"/>
  <c r="I476" i="6"/>
  <c r="K134" i="6"/>
  <c r="I362" i="6"/>
  <c r="J58" i="6"/>
  <c r="H96" i="7"/>
  <c r="G58" i="8"/>
  <c r="H514" i="5"/>
  <c r="F704" i="5"/>
  <c r="J590" i="6"/>
  <c r="K172" i="5"/>
  <c r="F58" i="6"/>
  <c r="I514" i="5"/>
  <c r="J248" i="7"/>
  <c r="J743" i="5"/>
  <c r="F20" i="5"/>
  <c r="K324" i="6"/>
  <c r="I400" i="6"/>
  <c r="F628" i="5"/>
  <c r="G552" i="6"/>
  <c r="K248" i="6"/>
  <c r="J20" i="7"/>
  <c r="F514" i="5"/>
  <c r="H20" i="7"/>
  <c r="F400" i="5"/>
  <c r="G590" i="5"/>
  <c r="G362" i="7"/>
  <c r="J248" i="5"/>
  <c r="K58" i="8"/>
  <c r="G476" i="5"/>
  <c r="I476" i="5"/>
  <c r="F210" i="6"/>
  <c r="J172" i="6"/>
  <c r="J666" i="5"/>
  <c r="H438" i="5"/>
  <c r="G134" i="6"/>
  <c r="G400" i="5"/>
  <c r="G96" i="6"/>
  <c r="F96" i="8"/>
  <c r="H362" i="6"/>
  <c r="H210" i="5"/>
  <c r="K286" i="5"/>
  <c r="H286" i="6"/>
  <c r="H704" i="5"/>
  <c r="J96" i="5"/>
  <c r="I20" i="6"/>
  <c r="K248" i="7"/>
  <c r="G58" i="5"/>
  <c r="K552" i="6"/>
  <c r="H514" i="6"/>
  <c r="H96" i="8"/>
  <c r="F58" i="7"/>
  <c r="G96" i="5"/>
  <c r="F20" i="8"/>
  <c r="J590" i="5"/>
  <c r="G324" i="5"/>
  <c r="J628" i="5"/>
  <c r="I210" i="5"/>
  <c r="I248" i="5"/>
  <c r="G58" i="7"/>
  <c r="G172" i="7"/>
  <c r="F134" i="6"/>
  <c r="J172" i="5"/>
  <c r="F514" i="6"/>
  <c r="H96" i="6"/>
  <c r="F666" i="5"/>
  <c r="I286" i="5"/>
  <c r="G628" i="5"/>
  <c r="I438" i="6"/>
  <c r="G20" i="8"/>
  <c r="G590" i="6"/>
  <c r="H134" i="6"/>
  <c r="I438" i="5"/>
  <c r="F324" i="6"/>
  <c r="I20" i="8"/>
  <c r="K438" i="5"/>
  <c r="I362" i="7"/>
  <c r="I58" i="5"/>
  <c r="G210" i="5"/>
  <c r="I248" i="7"/>
  <c r="F362" i="6"/>
  <c r="F552" i="5"/>
  <c r="H248" i="6"/>
  <c r="I210" i="7"/>
  <c r="J514" i="6"/>
  <c r="I743" i="5"/>
  <c r="K324" i="5"/>
  <c r="K248" i="5"/>
  <c r="I172" i="5"/>
  <c r="I96" i="5"/>
  <c r="H476" i="6"/>
  <c r="J134" i="6"/>
  <c r="J514" i="5"/>
  <c r="H552" i="5"/>
  <c r="I324" i="6"/>
  <c r="I58" i="7"/>
  <c r="K210" i="5"/>
  <c r="K210" i="7"/>
  <c r="F286" i="5"/>
  <c r="I96" i="6"/>
  <c r="H172" i="7"/>
  <c r="G743" i="5"/>
  <c r="H134" i="5"/>
  <c r="G20" i="6"/>
  <c r="K324" i="7"/>
  <c r="H438" i="6"/>
  <c r="K476" i="6"/>
  <c r="G248" i="6"/>
  <c r="I666" i="5"/>
  <c r="I704" i="5"/>
  <c r="K666" i="5"/>
  <c r="G210" i="7"/>
  <c r="I210" i="6"/>
  <c r="G96" i="7"/>
  <c r="J324" i="7"/>
  <c r="J362" i="5"/>
  <c r="G286" i="5"/>
  <c r="H476" i="5"/>
  <c r="F248" i="6"/>
  <c r="I134" i="5"/>
  <c r="H210" i="7"/>
  <c r="J58" i="7"/>
  <c r="I172" i="6"/>
  <c r="F172" i="5"/>
  <c r="F172" i="6"/>
  <c r="I20" i="7"/>
  <c r="K400" i="6"/>
  <c r="G362" i="6"/>
  <c r="J324" i="5"/>
  <c r="J438" i="6"/>
  <c r="J63" i="9" l="1"/>
  <c r="AQ6" i="11" s="1"/>
  <c r="E174" i="5"/>
  <c r="E630" i="5"/>
  <c r="E364" i="5"/>
  <c r="E516" i="5"/>
  <c r="E706" i="5"/>
  <c r="E364" i="7"/>
  <c r="E668" i="5"/>
  <c r="Q63" i="9"/>
  <c r="AX6" i="11" s="1"/>
  <c r="E478" i="6"/>
  <c r="E288" i="6"/>
  <c r="E402" i="5"/>
  <c r="E402" i="6"/>
  <c r="E363" i="6"/>
  <c r="E173" i="6"/>
  <c r="AD21" i="9"/>
  <c r="AC5" i="11" s="1"/>
  <c r="D62" i="9"/>
  <c r="AK5" i="11" s="1"/>
  <c r="E135" i="7"/>
  <c r="E629" i="5"/>
  <c r="E363" i="5"/>
  <c r="E553" i="5"/>
  <c r="E362" i="6"/>
  <c r="AA20" i="9"/>
  <c r="Z4" i="11" s="1"/>
  <c r="E477" i="6"/>
  <c r="E21" i="7"/>
  <c r="E249" i="5"/>
  <c r="E439" i="5"/>
  <c r="E287" i="6"/>
  <c r="E211" i="5"/>
  <c r="E325" i="7"/>
  <c r="E667" i="5"/>
  <c r="O81" i="9"/>
  <c r="E420" i="6"/>
  <c r="AA29" i="9"/>
  <c r="Z13" i="11" s="1"/>
  <c r="E29" i="7"/>
  <c r="S88" i="9"/>
  <c r="AZ20" i="11" s="1"/>
  <c r="E199" i="7"/>
  <c r="O74" i="9"/>
  <c r="E413" i="6"/>
  <c r="P86" i="9"/>
  <c r="AW18" i="11" s="1"/>
  <c r="E463" i="6"/>
  <c r="W22" i="9"/>
  <c r="V6" i="11" s="1"/>
  <c r="E516" i="6"/>
  <c r="W31" i="9"/>
  <c r="E525" i="6"/>
  <c r="U75" i="9"/>
  <c r="E338" i="7"/>
  <c r="S76" i="9"/>
  <c r="E187" i="7"/>
  <c r="O69" i="9"/>
  <c r="AV12" i="11" s="1"/>
  <c r="E408" i="6"/>
  <c r="AA41" i="9"/>
  <c r="E41" i="7"/>
  <c r="O73" i="9"/>
  <c r="E412" i="6"/>
  <c r="P81" i="9"/>
  <c r="E458" i="6"/>
  <c r="Q71" i="9"/>
  <c r="AX14" i="11" s="1"/>
  <c r="E486" i="6"/>
  <c r="Q90" i="9"/>
  <c r="E505" i="6"/>
  <c r="W26" i="9"/>
  <c r="V10" i="11" s="1"/>
  <c r="E520" i="6"/>
  <c r="U69" i="9"/>
  <c r="BB12" i="11" s="1"/>
  <c r="E332" i="7"/>
  <c r="S64" i="9"/>
  <c r="AZ7" i="11" s="1"/>
  <c r="E175" i="7"/>
  <c r="AA38" i="9"/>
  <c r="E38" i="7"/>
  <c r="O78" i="9"/>
  <c r="E417" i="6"/>
  <c r="V48" i="9"/>
  <c r="E390" i="6"/>
  <c r="J91" i="9"/>
  <c r="E620" i="5"/>
  <c r="E475" i="5"/>
  <c r="E431" i="5"/>
  <c r="E64" i="5"/>
  <c r="E44" i="5"/>
  <c r="V52" i="9"/>
  <c r="E394" i="6"/>
  <c r="U63" i="9"/>
  <c r="BB6" i="11" s="1"/>
  <c r="E326" i="7"/>
  <c r="V49" i="9"/>
  <c r="E391" i="6"/>
  <c r="U74" i="9"/>
  <c r="E337" i="7"/>
  <c r="W43" i="9"/>
  <c r="V16" i="11" s="1"/>
  <c r="E537" i="6"/>
  <c r="O77" i="9"/>
  <c r="E416" i="6"/>
  <c r="K74" i="9"/>
  <c r="E641" i="5"/>
  <c r="K90" i="9"/>
  <c r="E657" i="5"/>
  <c r="Q75" i="9"/>
  <c r="E490" i="6"/>
  <c r="AA32" i="9"/>
  <c r="E32" i="7"/>
  <c r="U68" i="9"/>
  <c r="BB11" i="11" s="1"/>
  <c r="E331" i="7"/>
  <c r="V33" i="9"/>
  <c r="E375" i="6"/>
  <c r="Q95" i="9"/>
  <c r="AX23" i="11" s="1"/>
  <c r="Q66" i="9"/>
  <c r="AX9" i="11" s="1"/>
  <c r="E481" i="6"/>
  <c r="P78" i="9"/>
  <c r="E455" i="6"/>
  <c r="W23" i="9"/>
  <c r="V7" i="11" s="1"/>
  <c r="E517" i="6"/>
  <c r="V53" i="9"/>
  <c r="U22" i="11" s="1"/>
  <c r="E395" i="6"/>
  <c r="V36" i="9"/>
  <c r="E378" i="6"/>
  <c r="P93" i="9"/>
  <c r="E470" i="6"/>
  <c r="V28" i="9"/>
  <c r="U12" i="11" s="1"/>
  <c r="E370" i="6"/>
  <c r="O90" i="9"/>
  <c r="E429" i="6"/>
  <c r="Q67" i="9"/>
  <c r="AX10" i="11" s="1"/>
  <c r="E482" i="6"/>
  <c r="V29" i="9"/>
  <c r="U13" i="11" s="1"/>
  <c r="E371" i="6"/>
  <c r="Q91" i="9"/>
  <c r="E506" i="6"/>
  <c r="AA44" i="9"/>
  <c r="Z17" i="11" s="1"/>
  <c r="E44" i="7"/>
  <c r="E456" i="5"/>
  <c r="E218" i="5"/>
  <c r="AA19" i="9"/>
  <c r="Z3" i="11" s="1"/>
  <c r="O66" i="9"/>
  <c r="AV9" i="11" s="1"/>
  <c r="E405" i="6"/>
  <c r="Q86" i="9"/>
  <c r="AX18" i="11" s="1"/>
  <c r="E501" i="6"/>
  <c r="U53" i="9"/>
  <c r="T22" i="11" s="1"/>
  <c r="E357" i="6"/>
  <c r="S82" i="9"/>
  <c r="E193" i="7"/>
  <c r="V37" i="9"/>
  <c r="E379" i="6"/>
  <c r="U29" i="9"/>
  <c r="T13" i="11" s="1"/>
  <c r="E333" i="6"/>
  <c r="P82" i="9"/>
  <c r="E459" i="6"/>
  <c r="S70" i="9"/>
  <c r="AZ13" i="11" s="1"/>
  <c r="E181" i="7"/>
  <c r="U52" i="9"/>
  <c r="E356" i="6"/>
  <c r="P69" i="9"/>
  <c r="AW12" i="11" s="1"/>
  <c r="E446" i="6"/>
  <c r="U49" i="9"/>
  <c r="E353" i="6"/>
  <c r="Q87" i="9"/>
  <c r="AX19" i="11" s="1"/>
  <c r="E502" i="6"/>
  <c r="P77" i="9"/>
  <c r="E454" i="6"/>
  <c r="E361" i="5"/>
  <c r="W46" i="9"/>
  <c r="V19" i="11" s="1"/>
  <c r="E540" i="6"/>
  <c r="O94" i="9"/>
  <c r="AV22" i="11" s="1"/>
  <c r="E433" i="6"/>
  <c r="K94" i="9"/>
  <c r="AR22" i="11" s="1"/>
  <c r="E661" i="5"/>
  <c r="O89" i="9"/>
  <c r="E428" i="6"/>
  <c r="O93" i="9"/>
  <c r="E432" i="6"/>
  <c r="P85" i="9"/>
  <c r="AW17" i="11" s="1"/>
  <c r="E462" i="6"/>
  <c r="T95" i="9"/>
  <c r="BA23" i="11" s="1"/>
  <c r="S95" i="9"/>
  <c r="AZ23" i="11" s="1"/>
  <c r="R95" i="9"/>
  <c r="AY23" i="11" s="1"/>
  <c r="I95" i="9"/>
  <c r="AP23" i="11" s="1"/>
  <c r="AG54" i="9"/>
  <c r="AF23" i="11" s="1"/>
  <c r="N95" i="9"/>
  <c r="AU23" i="11" s="1"/>
  <c r="H95" i="9"/>
  <c r="AO23" i="11" s="1"/>
  <c r="AF54" i="9"/>
  <c r="AE23" i="11" s="1"/>
  <c r="F95" i="9"/>
  <c r="AM23" i="11" s="1"/>
  <c r="E95" i="9"/>
  <c r="AL23" i="11" s="1"/>
  <c r="W19" i="9"/>
  <c r="V3" i="11" s="1"/>
  <c r="E513" i="6"/>
  <c r="E399" i="5"/>
  <c r="H54" i="9"/>
  <c r="G23" i="11" s="1"/>
  <c r="O95" i="9"/>
  <c r="AV23" i="11" s="1"/>
  <c r="W95" i="9"/>
  <c r="BD23" i="11" s="1"/>
  <c r="D54" i="9"/>
  <c r="C23" i="11" s="1"/>
  <c r="G95" i="9"/>
  <c r="AN23" i="11" s="1"/>
  <c r="D95" i="9"/>
  <c r="AK23" i="11" s="1"/>
  <c r="U19" i="9"/>
  <c r="T3" i="11" s="1"/>
  <c r="E323" i="6"/>
  <c r="G54" i="9"/>
  <c r="F23" i="11" s="1"/>
  <c r="F54" i="9"/>
  <c r="E23" i="11" s="1"/>
  <c r="E54" i="9"/>
  <c r="D23" i="11" s="1"/>
  <c r="I54" i="9"/>
  <c r="H23" i="11" s="1"/>
  <c r="L60" i="9"/>
  <c r="AS3" i="11" s="1"/>
  <c r="K60" i="9"/>
  <c r="AR3" i="11" s="1"/>
  <c r="E627" i="5"/>
  <c r="AC54" i="9"/>
  <c r="AB23" i="11" s="1"/>
  <c r="AB54" i="9"/>
  <c r="AA23" i="11" s="1"/>
  <c r="AA54" i="9"/>
  <c r="Z23" i="11" s="1"/>
  <c r="AE54" i="9"/>
  <c r="AD23" i="11" s="1"/>
  <c r="AD54" i="9"/>
  <c r="AC23" i="11" s="1"/>
  <c r="T54" i="9"/>
  <c r="S23" i="11" s="1"/>
  <c r="J54" i="9"/>
  <c r="I23" i="11" s="1"/>
  <c r="V54" i="9"/>
  <c r="U23" i="11" s="1"/>
  <c r="L54" i="9"/>
  <c r="K23" i="11" s="1"/>
  <c r="K54" i="9"/>
  <c r="J23" i="11" s="1"/>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J95" i="9" s="1"/>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U95" i="9" s="1"/>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O8" i="9"/>
  <c r="O9" i="9"/>
  <c r="K10" i="9"/>
  <c r="O10" i="9"/>
  <c r="K9" i="9"/>
  <c r="K8" i="9"/>
  <c r="W54" i="9" l="1"/>
  <c r="V23" i="11" s="1"/>
  <c r="V95" i="9"/>
  <c r="BC23" i="11" s="1"/>
  <c r="O54" i="9"/>
  <c r="N23" i="11" s="1"/>
  <c r="P95" i="9"/>
  <c r="AW23" i="11" s="1"/>
  <c r="M54" i="9"/>
  <c r="Q54" i="9"/>
  <c r="P23" i="11" s="1"/>
  <c r="BB23" i="11"/>
  <c r="M95" i="9"/>
  <c r="AT23" i="11" s="1"/>
  <c r="P54" i="9"/>
  <c r="O23" i="11" s="1"/>
  <c r="S54" i="9"/>
  <c r="R23" i="11" s="1"/>
  <c r="Z54" i="9"/>
  <c r="Y23" i="11" s="1"/>
  <c r="AQ23" i="11"/>
  <c r="U54" i="9"/>
  <c r="T23" i="11" s="1"/>
  <c r="K95" i="9"/>
  <c r="AR23" i="11" s="1"/>
  <c r="L95" i="9"/>
  <c r="AS23" i="11" s="1"/>
  <c r="R54" i="9"/>
  <c r="Q23" i="11" s="1"/>
  <c r="X54" i="9"/>
  <c r="W23" i="11" s="1"/>
  <c r="Y54" i="9"/>
  <c r="X23" i="11" s="1"/>
  <c r="N54" i="9"/>
  <c r="M23" i="11" s="1"/>
  <c r="K15" i="6"/>
  <c r="K11" i="9"/>
  <c r="O11" i="9"/>
  <c r="Y21" i="11"/>
  <c r="Y20" i="11"/>
  <c r="K15" i="8"/>
  <c r="G15" i="6"/>
  <c r="L21" i="11"/>
  <c r="L20" i="11"/>
  <c r="X21" i="11"/>
  <c r="X20" i="11"/>
  <c r="K15" i="5"/>
  <c r="G15" i="8"/>
  <c r="G15" i="7"/>
  <c r="M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tc={4F638A20-961E-054E-A31D-3706B94164FE}</author>
    <author>tc={B0CDDEBE-B4E6-46F0-8F4B-DA70D6B8D64F}</author>
    <author>tc={54423F75-AA26-4A0D-B78D-E5281DA36A6C}</author>
    <author>tc={0E4C8E9E-9E0E-4A09-874C-2FB6FADE58DE}</author>
    <author>SANDRA SABROSO TORRES</author>
    <author>tc={B359EBEA-64BD-144B-A859-19DE0E734A02}</author>
    <author>tc={CFD30D50-CCDC-4575-99B6-BDA5C04A63B3}</author>
    <author>tc={4B527A97-615D-47EE-A4C5-17EBC577AE8E}</author>
    <author>tc={5DDD6EBD-CB4D-40DC-8212-B555E7B8422F}</author>
    <author>tc={C63F8B5D-B061-B84A-9948-899AC91575B9}</author>
    <author>tc={F097337B-8F54-4C45-98A7-56BF6FB6DD54}</author>
    <author>tc={456B88C5-D2C7-4934-9D90-42FA7DDD148E}</author>
    <author>tc={3C6D7127-E563-48C8-A000-209E723FC54A}</author>
    <author>tc={C4150996-20BC-EE44-950E-D8A8E7C0212C}</author>
    <author>tc={1CD81D2E-4ED1-4AB2-AAAF-8280B8DDBA57}</author>
    <author>tc={A203FEA3-1BEE-4A1F-8F3A-6181C0631067}</author>
    <author>tc={71E91DB6-718D-4D61-BA4F-165D584F946D}</author>
    <author>tc={A652926C-A250-4643-A643-730B63D59D9B}</author>
    <author>tc={9C4642D6-3228-4623-9EA4-03C6F7348A7C}</author>
    <author>tc={86E38370-DD49-449A-9259-1A39A3117F6C}</author>
    <author>tc={E197400E-D24F-408B-B3AC-1B59ABF3E203}</author>
    <author>tc={CF2BAEFB-8635-7940-85D6-8847D7576DBE}</author>
    <author>tc={736462DA-92A3-4BCA-A9A1-1CE21103C993}</author>
    <author>tc={9C963C19-0E47-4A41-BF07-A644FDE108FE}</author>
    <author>tc={871D01C9-423A-4C5F-91E7-FA3E40269C9E}</author>
    <author>tc={4F2EF184-946F-534D-AA77-DDAE9F8C7AE7}</author>
    <author>tc={DB135AB7-5D82-4CB2-97CB-74FA0A6007FD}</author>
    <author>tc={CDA4828F-4AA7-43EC-83B1-9322E0554108}</author>
    <author>tc={DAB6DF8F-002E-4A5E-9FB1-031CFE95F6D4}</author>
    <author>tc={C200D0F4-05D8-6143-A554-F6B91B94A299}</author>
    <author>tc={C0AB2FB1-6F6D-49D7-B1B2-1FE319D22C5E}</author>
    <author>tc={17BCBC90-E48C-40DF-BCE0-40733B18EA9E}</author>
    <author>tc={E78384CC-7CD7-42EA-A4A2-9FFFDE3C4251}</author>
    <author>tc={101EC369-98B2-714E-A5B9-1B7C8A60B4C9}</author>
    <author>tc={C001BE92-C49A-49AA-A599-4C1284ED09D3}</author>
    <author>tc={1759F992-0FFD-4A7F-99D9-D29613A0A3CA}</author>
    <author>tc={3EBD7084-9208-4983-A9AC-C3ED323E1C7A}</author>
    <author>tc={06B05AFD-1D89-5D4C-9B69-DADC13881EFA}</author>
    <author>tc={A0EF05BC-6D5C-49D9-B8C5-F4C9C909755C}</author>
    <author>tc={E48C38C4-8CA9-488B-8E53-8BE96A5E4A82}</author>
    <author>tc={9E1AF880-0FA1-48EB-A9DE-42A7C7BB6694}</author>
    <author>tc={026B0128-0F6B-7542-BAA7-2B6A97928ACF}</author>
    <author>tc={072F07B4-C724-4915-BCEC-0416D78FD639}</author>
    <author>tc={FD51C684-2479-4746-B903-F0E67254247B}</author>
    <author>tc={E8C123B6-D9AA-45A0-976B-99FC517868FC}</author>
    <author>tc={555D595E-D7F4-764F-BC17-510B5913576C}</author>
    <author>tc={79B0E741-0B9D-4F29-AEC0-7DC8E32A4526}</author>
    <author>tc={3AEC9A7D-2164-4343-88E4-B9F4B66369F1}</author>
    <author>tc={A78B270A-6E99-407C-A571-D42BFB30E247}</author>
    <author>tc={06BDCA49-2557-A14A-8865-E9FDE24A620E}</author>
    <author>tc={BB1DD25C-C5E2-4DFA-BC3F-1E285B219D24}</author>
    <author>tc={7BAAF65E-8B08-4133-8AB6-C9535AF9F428}</author>
    <author>tc={63302F57-C37A-4F09-84E3-29E3CAE9FB1C}</author>
    <author>tc={4710ADAB-47CD-124E-A54A-8CEA7D5BBCD9}</author>
    <author>tc={1E9ED8C3-8F7D-456C-B35B-12C72437F197}</author>
    <author>tc={2591C88E-1F07-4094-8F72-33BB73E3C9FA}</author>
    <author>tc={B74C6B7B-928E-4D1A-BD3D-E8C050B8343E}</author>
    <author>tc={9DC28E12-5975-984F-976F-EFDE1CA472CE}</author>
    <author>tc={BA9B6DF6-040E-460B-B746-04685FD35877}</author>
    <author>tc={647AC408-0551-4820-8D42-56293D1D8751}</author>
    <author>tc={6936DB3A-C33C-446B-A216-4B81A53CBE85}</author>
    <author>tc={A06B3047-872E-AB42-A9C9-4CAFE9B958B5}</author>
    <author>tc={A40D76DF-F2CB-4DF2-BCBD-83F153BDCECB}</author>
    <author>tc={0477529F-84D2-4829-B7A2-83A818811AC1}</author>
    <author>tc={CBD5DD82-D762-422D-B15C-F40A246CC12B}</author>
    <author>tc={AF20A05B-90BB-4DEC-81C7-E4BE9EEFD9F9}</author>
    <author>tc={B5A82929-2784-4789-8E3C-4DB846A67423}</author>
    <author>tc={1C57736D-F53B-453F-804F-1D351C9D8618}</author>
    <author>tc={6973B107-3B61-4A3B-A4BB-451C74C86DC8}</author>
    <author>tc={9062396E-329A-8B4F-BDA0-439A4F5CB299}</author>
    <author>tc={79E078A3-BB6E-44F9-8CD4-BF584C03EAC3}</author>
    <author>tc={36D4E828-D9D5-45E6-93FB-CABBF9CFDEF6}</author>
    <author>tc={D825CD6F-0BD9-4D66-8106-BBDDEBB12D8A}</author>
    <author>tc={185AA0C5-BFEE-8745-B008-C53A1CA8F52F}</author>
    <author>tc={040B705F-8FDA-4D52-8E1D-AA9D35A2CC1C}</author>
    <author>tc={5E84C69E-D387-45F8-8395-BF539BF6900E}</author>
    <author>tc={7F298DDE-0EA5-4BA6-9BC5-DCEAC6C34CAE}</author>
    <author>tc={37F59702-C145-EA41-A763-B4058DDFBA33}</author>
    <author>tc={1E510382-649A-4757-B64D-74A04FD53DEF}</author>
    <author>tc={0ABEE9E0-E317-4159-A28A-60CF80606C54}</author>
    <author>tc={9C66CF19-0C36-43DB-A21D-2973B34DE326}</author>
  </authors>
  <commentList>
    <comment ref="D19" authorId="0" shapeId="0" xr:uid="{4F638A20-961E-054E-A31D-3706B94164FE}">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se puede cumplir el objetivo con descripción corta (alt), usar alternativa de descripción corta. Pero tiene etiquetas redundantes.</t>
      </text>
    </comment>
    <comment ref="D20" authorId="1" shapeId="0" xr:uid="{B0CDDEBE-B4E6-46F0-8F4B-DA70D6B8D64F}">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21" authorId="2" shapeId="0" xr:uid="{54423F75-AA26-4A0D-B78D-E5281DA36A6C}">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22" authorId="3" shapeId="0" xr:uid="{0E4C8E9E-9E0E-4A09-874C-2FB6FADE58DE}">
      <text>
        <t>[Comentario encadenado]
Su versión de Excel le permite leer este comentario encadenado; sin embargo, las ediciones que se apliquen se quitarán si el archivo se abre en una versión más reciente de Excel. Más información: https://go.microsoft.com/fwlink/?linkid=870924
Comentario:
    Imagenes sin alt, no usa label para etiquetar el los campos del formulario</t>
      </text>
    </comment>
    <comment ref="L23" authorId="4"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4"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5" shapeId="0" xr:uid="{B359EBEA-64BD-144B-A859-19DE0E734A0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58" authorId="6" shapeId="0" xr:uid="{CFD30D50-CCDC-4575-99B6-BDA5C04A63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59" authorId="7" shapeId="0" xr:uid="{4B527A97-615D-47EE-A4C5-17EBC577AE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60" authorId="8" shapeId="0" xr:uid="{5DDD6EBD-CB4D-40DC-8212-B555E7B8422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95" authorId="9" shapeId="0" xr:uid="{C63F8B5D-B061-B84A-9948-899AC91575B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6" authorId="10" shapeId="0" xr:uid="{F097337B-8F54-4C45-98A7-56BF6FB6DD5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7" authorId="11" shapeId="0" xr:uid="{456B88C5-D2C7-4934-9D90-42FA7DDD14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8" authorId="12" shapeId="0" xr:uid="{3C6D7127-E563-48C8-A000-209E723FC54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33" authorId="13" shapeId="0" xr:uid="{C4150996-20BC-EE44-950E-D8A8E7C0212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4" authorId="14" shapeId="0" xr:uid="{1CD81D2E-4ED1-4AB2-AAAF-8280B8DDBA5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5" authorId="15" shapeId="0" xr:uid="{A203FEA3-1BEE-4A1F-8F3A-6181C06310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6" authorId="16" shapeId="0" xr:uid="{71E91DB6-718D-4D61-BA4F-165D584F946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71" authorId="17" shapeId="0" xr:uid="{A652926C-A250-4643-A643-730B63D59D9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2" authorId="18" shapeId="0" xr:uid="{9C4642D6-3228-4623-9EA4-03C6F7348A7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3" authorId="19" shapeId="0" xr:uid="{86E38370-DD49-449A-9259-1A39A3117F6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4" authorId="20" shapeId="0" xr:uid="{E197400E-D24F-408B-B3AC-1B59ABF3E20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209" authorId="21" shapeId="0" xr:uid="{CF2BAEFB-8635-7940-85D6-8847D7576DB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este contenido</t>
      </text>
    </comment>
    <comment ref="D210" authorId="22" shapeId="0" xr:uid="{736462DA-92A3-4BCA-A9A1-1CE21103C99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1" authorId="23" shapeId="0" xr:uid="{9C963C19-0E47-4A41-BF07-A644FDE108F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2" authorId="24" shapeId="0" xr:uid="{871D01C9-423A-4C5F-91E7-FA3E40269C9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47" authorId="25" shapeId="0" xr:uid="{4F2EF184-946F-534D-AA77-DDAE9F8C7AE7}">
      <text>
        <t>[Comentario encadenado]
Su versión de Excel le permite leer este comentario encadenado; sin embargo, las ediciones que se apliquen se quitarán si el archivo se abre en una versión más reciente de Excel. Más información: https://go.microsoft.com/fwlink/?linkid=870924
Comentario:
    Formatear estructura y texto con elementos semánticos y Separar información y estructura de presentación.</t>
      </text>
    </comment>
    <comment ref="D248" authorId="26" shapeId="0" xr:uid="{DB135AB7-5D82-4CB2-97CB-74FA0A6007FD}">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adecuado de h1-h6, ol, ul, li</t>
      </text>
    </comment>
    <comment ref="D249" authorId="27" shapeId="0" xr:uid="{CDA4828F-4AA7-43EC-83B1-9322E0554108}">
      <text>
        <t>[Comentario encadenado]
Su versión de Excel le permite leer este comentario encadenado; sin embargo, las ediciones que se apliquen se quitarán si el archivo se abre en una versión más reciente de Excel. Más información: https://go.microsoft.com/fwlink/?linkid=870924
Comentario:
    Presencia listas vacías</t>
      </text>
    </comment>
    <comment ref="D250" authorId="28" shapeId="0" xr:uid="{DAB6DF8F-002E-4A5E-9FB1-031CFE95F6D4}">
      <text>
        <t>[Comentario encadenado]
Su versión de Excel le permite leer este comentario encadenado; sin embargo, las ediciones que se apliquen se quitarán si el archivo se abre en una versión más reciente de Excel. Más información: https://go.microsoft.com/fwlink/?linkid=870924
Comentario:
    Inexistencia de elementos h1</t>
      </text>
    </comment>
    <comment ref="D285" authorId="29" shapeId="0" xr:uid="{C200D0F4-05D8-6143-A554-F6B91B94A29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86" authorId="30" shapeId="0" xr:uid="{C0AB2FB1-6F6D-49D7-B1B2-1FE319D22C5E}">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7" authorId="31" shapeId="0" xr:uid="{17BCBC90-E48C-40DF-BCE0-40733B18EA9E}">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8" authorId="32" shapeId="0" xr:uid="{E78384CC-7CD7-42EA-A4A2-9FFFDE3C4251}">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323" authorId="33" shapeId="0" xr:uid="{101EC369-98B2-714E-A5B9-1B7C8A60B4C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4" authorId="34" shapeId="0" xr:uid="{C001BE92-C49A-49AA-A599-4C1284ED09D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5" authorId="35" shapeId="0" xr:uid="{1759F992-0FFD-4A7F-99D9-D29613A0A3CA}">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6" authorId="36" shapeId="0" xr:uid="{3EBD7084-9208-4983-A9AC-C3ED323E1C7A}">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61" authorId="37" shapeId="0" xr:uid="{06B05AFD-1D89-5D4C-9B69-DADC13881EF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2" authorId="38" shapeId="0" xr:uid="{A0EF05BC-6D5C-49D9-B8C5-F4C9C909755C}">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3" authorId="39" shapeId="0" xr:uid="{E48C38C4-8CA9-488B-8E53-8BE96A5E4A82}">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t>
      </text>
    </comment>
    <comment ref="D364" authorId="40" shapeId="0" xr:uid="{9E1AF880-0FA1-48EB-A9DE-42A7C7BB6694}">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99" authorId="41" shapeId="0" xr:uid="{026B0128-0F6B-7542-BAA7-2B6A97928AC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00" authorId="42" shapeId="0" xr:uid="{072F07B4-C724-4915-BCEC-0416D78FD63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text>
    </comment>
    <comment ref="D401" authorId="43" shapeId="0" xr:uid="{FD51C684-2479-4746-B903-F0E67254247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text>
    </comment>
    <comment ref="D402" authorId="44" shapeId="0" xr:uid="{E8C123B6-D9AA-45A0-976B-99FC517868FC}">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que debe introducir el usuario no necesitan autocomplete</t>
      </text>
    </comment>
    <comment ref="D437" authorId="45" shapeId="0" xr:uid="{555D595E-D7F4-764F-BC17-510B5913576C}">
      <text>
        <t>[Comentario encadenado]
Su versión de Excel le permite leer este comentario encadenado; sin embargo, las ediciones que se apliquen se quitarán si el archivo se abre en una versión más reciente de Excel. Más información: https://go.microsoft.com/fwlink/?linkid=870924
Comentario:
    Información presentada por colores está disponible en texto, Indicación de texto para etiquetas de controles de formulario coloreadas, Señales visuales adicionales cuando las diferencias de color transmiten información</t>
      </text>
    </comment>
    <comment ref="D438" authorId="46" shapeId="0" xr:uid="{79B0E741-0B9D-4F29-AEC0-7DC8E32A4526}">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39" authorId="47" shapeId="0" xr:uid="{3AEC9A7D-2164-4343-88E4-B9F4B66369F1}">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0" authorId="48" shapeId="0" xr:uid="{A78B270A-6E99-407C-A571-D42BFB30E247}">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75" authorId="49" shapeId="0" xr:uid="{06BDCA49-2557-A14A-8865-E9FDE24A620E}">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6" authorId="50" shapeId="0" xr:uid="{BB1DD25C-C5E2-4DFA-BC3F-1E285B219D24}">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7" authorId="51" shapeId="0" xr:uid="{7BAAF65E-8B08-4133-8AB6-C9535AF9F428}">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8" authorId="52" shapeId="0" xr:uid="{63302F57-C37A-4F09-84E3-29E3CAE9FB1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t>
      </text>
    </comment>
    <comment ref="D513" authorId="53" shapeId="0" xr:uid="{4710ADAB-47CD-124E-A54A-8CEA7D5BBCD9}">
      <text>
        <t>[Comentario encadenado]
Su versión de Excel le permite leer este comentario encadenado; sin embargo, las ediciones que se apliquen se quitarán si el archivo se abre en una versión más reciente de Excel. Más información: https://go.microsoft.com/fwlink/?linkid=870924
Comentario:
    Igual o mayor de 14 puntos: 3:1</t>
      </text>
    </comment>
    <comment ref="D514" authorId="54" shapeId="0" xr:uid="{1E9ED8C3-8F7D-456C-B35B-12C72437F197}">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5" authorId="55" shapeId="0" xr:uid="{2591C88E-1F07-4094-8F72-33BB73E3C9F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6" authorId="56" shapeId="0" xr:uid="{B74C6B7B-928E-4D1A-BD3D-E8C050B8343E}">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51" authorId="57" shapeId="0" xr:uid="{9DC28E12-5975-984F-976F-EFDE1CA472CE}">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2" authorId="58" shapeId="0" xr:uid="{BA9B6DF6-040E-460B-B746-04685FD35877}">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3" authorId="59" shapeId="0" xr:uid="{647AC408-0551-4820-8D42-56293D1D8751}">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4" authorId="60" shapeId="0" xr:uid="{6936DB3A-C33C-446B-A216-4B81A53CBE85}">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89" authorId="61" shapeId="0" xr:uid="{A06B3047-872E-AB42-A9C9-4CAFE9B958B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0" authorId="62" shapeId="0" xr:uid="{A40D76DF-F2CB-4DF2-BCBD-83F153BDCECB}">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1" authorId="63" shapeId="0" xr:uid="{0477529F-84D2-4829-B7A2-83A818811AC1}">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2" authorId="64" shapeId="0" xr:uid="{CBD5DD82-D762-422D-B15C-F40A246CC12B}">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627" authorId="65" shapeId="0" xr:uid="{AF20A05B-90BB-4DEC-81C7-E4BE9EEFD9F9}">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28" authorId="66" shapeId="0" xr:uid="{B5A82929-2784-4789-8E3C-4DB846A67423}">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29" authorId="67" shapeId="0" xr:uid="{1C57736D-F53B-453F-804F-1D351C9D8618}">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0" authorId="68" shapeId="0" xr:uid="{6973B107-3B61-4A3B-A4BB-451C74C86DC8}">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65" authorId="69" shapeId="0" xr:uid="{9062396E-329A-8B4F-BDA0-439A4F5CB2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6" authorId="70" shapeId="0" xr:uid="{79E078A3-BB6E-44F9-8CD4-BF584C03EAC3}">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7" authorId="71" shapeId="0" xr:uid="{36D4E828-D9D5-45E6-93FB-CABBF9CFDEF6}">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8" authorId="72" shapeId="0" xr:uid="{D825CD6F-0BD9-4D66-8106-BBDDEBB12D8A}">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703" authorId="73" shapeId="0" xr:uid="{185AA0C5-BFEE-8745-B008-C53A1CA8F52F}">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4" authorId="74" shapeId="0" xr:uid="{040B705F-8FDA-4D52-8E1D-AA9D35A2CC1C}">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5" authorId="75" shapeId="0" xr:uid="{5E84C69E-D387-45F8-8395-BF539BF6900E}">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6" authorId="76" shapeId="0" xr:uid="{7F298DDE-0EA5-4BA6-9BC5-DCEAC6C34CAE}">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42" authorId="77" shapeId="0" xr:uid="{37F59702-C145-EA41-A763-B4058DDFBA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 Hoverable</t>
      </text>
    </comment>
    <comment ref="D743" authorId="78" shapeId="0" xr:uid="{1E510382-649A-4757-B64D-74A04FD53DE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4" authorId="79" shapeId="0" xr:uid="{0ABEE9E0-E317-4159-A28A-60CF80606C5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5" authorId="80" shapeId="0" xr:uid="{9C66CF19-0C36-43DB-A21D-2973B34DE32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tc={B397D8F7-8887-984F-BE87-B870472F9D97}</author>
    <author>tc={A8F400BF-1C87-4E94-8DCB-E072ECD7094D}</author>
    <author>tc={4A75D892-58E8-48E9-A2D1-F76EE76AB9EB}</author>
    <author>tc={C8D25B89-33C8-424A-B73A-AE2699F28D9B}</author>
    <author>SANDRA SABROSO TORRES</author>
    <author>tc={55942717-8F80-D84A-9709-9F31DD704D21}</author>
    <author>tc={80C96008-8C4C-4B61-B4F7-B0AA7A32EBF9}</author>
    <author>tc={92D5A8DA-8F08-4DA7-93E0-D3449B1B35BE}</author>
    <author>tc={60A583FE-E78F-417C-B29A-F9F9B555DE85}</author>
    <author>tc={B20AE83C-C020-48B6-98A3-F9273423CCB9}</author>
    <author>tc={EF214288-4A48-4041-B25E-29D7212EDD8E}</author>
    <author>tc={21AB23C4-D1D0-4DBB-9068-CFBA9A88EB94}</author>
    <author>tc={CEF65B15-8E9E-4352-974A-F2440CA2E1B3}</author>
    <author>tc={BB5F9538-DB87-4C48-AB61-9A4358AE6335}</author>
    <author>tc={DA4E2C73-2376-48B3-8044-EF95732DE953}</author>
    <author>tc={FBF83B27-EFDE-4500-BBE2-99F3C3354FE6}</author>
    <author>tc={A5CA5CF3-531A-4B60-BC32-DDCBCDD1B706}</author>
    <author>tc={F9D66287-6364-6D45-91E4-89802FBD2963}</author>
    <author>tc={1BB06CF2-7B1B-4EDB-8097-3A8AB1E21BC2}</author>
    <author>tc={08BEF228-E19B-4DDA-9124-66F7BE633254}</author>
    <author>tc={7CD7C854-FDFE-4479-A045-1D7213B7E952}</author>
    <author>tc={1394EF7C-24B2-4C4E-B04A-A2837A208281}</author>
    <author>tc={66096BBE-A680-4606-8E94-DB7D20D700C4}</author>
    <author>tc={6FF03614-3C59-44B3-ADAC-BDC439B1A6A4}</author>
    <author>tc={D3C64CCD-CF7D-40AD-B735-9D5DBB14AE27}</author>
    <author>tc={A0B0C60C-9E71-EB4F-AFC6-28BC276B7A6B}</author>
    <author>tc={F63092F8-A514-4E58-99BB-33573F645516}</author>
    <author>tc={ED3E414E-0553-4D49-9BA8-CE001169EC35}</author>
    <author>tc={F56B9727-60B9-4604-A2B6-5419A69D5539}</author>
    <author>tc={90C8975C-670A-0B42-8AC5-82E15AEF3EA4}</author>
    <author>tc={54322409-60A7-4E5C-B58E-B0D9702BF9B3}</author>
    <author>tc={2EB19BF1-8642-4F84-9F7B-5D346DAB8243}</author>
    <author>tc={2FD5396E-9C49-44D9-B07D-9BCDE5C8412B}</author>
    <author>tc={4783B31B-8727-2B45-B2DF-5E02A3F6E233}</author>
    <author>tc={D683F55B-44D7-4983-878C-8C48FBC0E9C4}</author>
    <author>tc={DBBF9A6C-6F0B-41DE-AB0D-00FE3FE4911F}</author>
    <author>tc={5DB1F770-2239-4A6B-9BAA-BCEC89CA6DA3}</author>
    <author>tc={4BF3155A-6FD4-4068-9970-E418B83F3499}</author>
    <author>tc={8C648A3A-BA58-4178-B2F8-454B41A836E0}</author>
    <author>tc={B1B544AB-E188-4A19-9CA0-5BBA0C9E3564}</author>
    <author>tc={94F494CE-FC6C-4424-86D2-3283D5835C9D}</author>
    <author>tc={C2E65519-25E7-7C4D-96B9-46A144D8DCC6}</author>
    <author>tc={420DE3E7-3C7C-4758-A5B1-511EA859E05A}</author>
    <author>tc={97A3588A-939B-41DF-9949-0383F779BC98}</author>
    <author>tc={356C11C1-BE4C-4D09-8182-A5C79220C080}</author>
    <author>tc={32C0FA94-9106-6C4A-9364-C8EA88620271}</author>
    <author>tc={09491508-25C3-456D-9391-3274CBF7424B}</author>
    <author>tc={667D0C0B-9DBA-440D-B8BF-3802B47D4C11}</author>
    <author>tc={4901C047-0916-41BF-BF4D-72CA1E8AC639}</author>
    <author>tc={DD98F7FB-9F52-A549-AE03-E3807DC7B9F1}</author>
    <author>tc={4BE898BD-29DE-4BC6-BBF5-2B1BE06AC969}</author>
    <author>tc={4D94F5C0-4CF9-489B-B2A1-D364AB516AE7}</author>
    <author>tc={CF7FDB3B-1304-406C-B4D7-06B1DAB4C399}</author>
    <author>tc={41059C64-6CE7-464B-B2AD-CE20AC251C8F}</author>
    <author>tc={AF6F4B61-608E-4EC6-92C0-52CFDAF08166}</author>
    <author>tc={CF4ABFBD-EF9B-422D-A067-8AAE3B33DF14}</author>
    <author>tc={571F5044-184D-4CB8-B870-BA5048F40380}</author>
    <author>tc={8474EAAE-EF0D-E447-B7E0-3EBF081751CB}</author>
    <author>tc={3810F83B-5BF6-41D1-8968-103B5BD3EAFE}</author>
    <author>tc={5E2B3DF2-84F1-441C-99D0-38500F928FC8}</author>
    <author>tc={EA65CC8A-5142-4DD6-96A6-AE3EC746D089}</author>
    <author>tc={348125F0-0F21-8142-9C1F-A9A743027B5B}</author>
    <author>tc={89E8DE75-DEC9-46A3-8E01-C6D4F0479884}</author>
    <author>tc={AA36DE6D-74A5-4DB0-8F96-9433E84FC413}</author>
    <author>tc={B35B978D-D015-4D9D-BED6-F04F3B086EAD}</author>
    <author>tc={DF7EAC50-7443-8B44-AE3A-96A7D3C8D331}</author>
    <author>tc={6CC3DC7B-59D2-4A28-B4AD-B0B89D5CE7F6}</author>
    <author>tc={84FFC1EB-7C66-4549-8879-F68345D065CD}</author>
    <author>tc={00A8F7C9-5452-4BC9-BF93-C45B73B6810B}</author>
  </authors>
  <commentList>
    <comment ref="D19" authorId="0" shapeId="0" xr:uid="{B397D8F7-8887-984F-BE87-B870472F9D97}">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0" authorId="1" shapeId="0" xr:uid="{A8F400BF-1C87-4E94-8DCB-E072ECD7094D}">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1" authorId="2" shapeId="0" xr:uid="{4A75D892-58E8-48E9-A2D1-F76EE76AB9EB}">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2" authorId="3" shapeId="0" xr:uid="{C8D25B89-33C8-424A-B73A-AE2699F28D9B}">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L23" authorId="4"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4"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5" shapeId="0" xr:uid="{55942717-8F80-D84A-9709-9F31DD704D21}">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58" authorId="6" shapeId="0" xr:uid="{80C96008-8C4C-4B61-B4F7-B0AA7A32EBF9}">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59" authorId="7" shapeId="0" xr:uid="{92D5A8DA-8F08-4DA7-93E0-D3449B1B35BE}">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0" authorId="8" shapeId="0" xr:uid="{60A583FE-E78F-417C-B29A-F9F9B555DE85}">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95" authorId="9" shapeId="0" xr:uid="{B20AE83C-C020-48B6-98A3-F9273423CCB9}">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6" authorId="10" shapeId="0" xr:uid="{EF214288-4A48-4041-B25E-29D7212EDD8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7" authorId="11" shapeId="0" xr:uid="{21AB23C4-D1D0-4DBB-9068-CFBA9A88EB94}">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8" authorId="12" shapeId="0" xr:uid="{CEF65B15-8E9E-4352-974A-F2440CA2E1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text>
    </comment>
    <comment ref="D133" authorId="13" shapeId="0" xr:uid="{BB5F9538-DB87-4C48-AB61-9A4358AE633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4" authorId="14" shapeId="0" xr:uid="{DA4E2C73-2376-48B3-8044-EF95732DE95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5" authorId="15" shapeId="0" xr:uid="{FBF83B27-EFDE-4500-BBE2-99F3C3354FE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6" authorId="16" shapeId="0" xr:uid="{A5CA5CF3-531A-4B60-BC32-DDCBCDD1B70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71" authorId="17" shapeId="0" xr:uid="{F9D66287-6364-6D45-91E4-89802FBD296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2" authorId="18" shapeId="0" xr:uid="{1BB06CF2-7B1B-4EDB-8097-3A8AB1E21BC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3" authorId="19" shapeId="0" xr:uid="{08BEF228-E19B-4DDA-9124-66F7BE63325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4" authorId="20" shapeId="0" xr:uid="{7CD7C854-FDFE-4479-A045-1D7213B7E95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209" authorId="21" shapeId="0" xr:uid="{1394EF7C-24B2-4C4E-B04A-A2837A20828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desteye</t>
      </text>
    </comment>
    <comment ref="D210" authorId="22" shapeId="0" xr:uid="{66096BBE-A680-4606-8E94-DB7D20D700C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1" authorId="23" shapeId="0" xr:uid="{6FF03614-3C59-44B3-ADAC-BDC439B1A6A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2" authorId="24" shapeId="0" xr:uid="{D3C64CCD-CF7D-40AD-B735-9D5DBB14AE2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47" authorId="25" shapeId="0" xr:uid="{A0B0C60C-9E71-EB4F-AFC6-28BC276B7A6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tienen mecanismos para navegar.</t>
      </text>
    </comment>
    <comment ref="D248" authorId="26" shapeId="0" xr:uid="{F63092F8-A514-4E58-99BB-33573F645516}">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text>
    </comment>
    <comment ref="D249" authorId="27" shapeId="0" xr:uid="{ED3E414E-0553-4D49-9BA8-CE001169EC35}">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text>
    </comment>
    <comment ref="D250" authorId="28" shapeId="0" xr:uid="{F56B9727-60B9-4604-A2B6-5419A69D5539}">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85" authorId="29" shapeId="0" xr:uid="{90C8975C-670A-0B42-8AC5-82E15AEF3EA4}">
      <text>
        <t>[Comentario encadenado]
Su versión de Excel le permite leer este comentario encadenado; sin embargo, las ediciones que se apliquen se quitarán si el archivo se abre en una versión más reciente de Excel. Más información: https://go.microsoft.com/fwlink/?linkid=870924
Comentario:
    Todos los títulos describen su propósito</t>
      </text>
    </comment>
    <comment ref="D286" authorId="30" shapeId="0" xr:uid="{54322409-60A7-4E5C-B58E-B0D9702BF9B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7" authorId="31" shapeId="0" xr:uid="{2EB19BF1-8642-4F84-9F7B-5D346DAB824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8" authorId="32" shapeId="0" xr:uid="{2FD5396E-9C49-44D9-B07D-9BCDE5C8412B}">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323" authorId="33" shapeId="0" xr:uid="{4783B31B-8727-2B45-B2DF-5E02A3F6E2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navegar secuencialmente</t>
      </text>
    </comment>
    <comment ref="D324" authorId="34" shapeId="0" xr:uid="{D683F55B-44D7-4983-878C-8C48FBC0E9C4}">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5" authorId="35" shapeId="0" xr:uid="{DBBF9A6C-6F0B-41DE-AB0D-00FE3FE4911F}">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6" authorId="36" shapeId="0" xr:uid="{5DB1F770-2239-4A6B-9BAA-BCEC89CA6DA3}">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61" authorId="37" shapeId="0" xr:uid="{4BF3155A-6FD4-4068-9970-E418B83F349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2" authorId="38" shapeId="0" xr:uid="{8C648A3A-BA58-4178-B2F8-454B41A836E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3" authorId="39" shapeId="0" xr:uid="{B1B544AB-E188-4A19-9CA0-5BBA0C9E3564}">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4" authorId="40" shapeId="0" xr:uid="{94F494CE-FC6C-4424-86D2-3283D5835C9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enlaces</t>
      </text>
    </comment>
    <comment ref="D399" authorId="41" shapeId="0" xr:uid="{C2E65519-25E7-7C4D-96B9-46A144D8DCC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llegar a un sitio desde diferentes lugares</t>
      </text>
    </comment>
    <comment ref="D400" authorId="42" shapeId="0" xr:uid="{420DE3E7-3C7C-4758-A5B1-511EA859E05A}">
      <text>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text>
    </comment>
    <comment ref="D401" authorId="43" shapeId="0" xr:uid="{97A3588A-939B-41DF-9949-0383F779BC98}">
      <text>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text>
    </comment>
    <comment ref="D402" authorId="44" shapeId="0" xr:uid="{356C11C1-BE4C-4D09-8182-A5C79220C080}">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37" authorId="45" shapeId="0" xr:uid="{32C0FA94-9106-6C4A-9364-C8EA88620271}">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 o inexistente.</t>
      </text>
    </comment>
    <comment ref="D438" authorId="46" shapeId="0" xr:uid="{09491508-25C3-456D-9391-3274CBF7424B}">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39" authorId="47" shapeId="0" xr:uid="{667D0C0B-9DBA-440D-B8BF-3802B47D4C11}">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0" authorId="48" shapeId="0" xr:uid="{4901C047-0916-41BF-BF4D-72CA1E8AC639}">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75" authorId="49" shapeId="0" xr:uid="{DD98F7FB-9F52-A549-AE03-E3807DC7B9F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foco del teclado resulta visible.</t>
      </text>
    </comment>
    <comment ref="D476" authorId="50" shapeId="0" xr:uid="{4BE898BD-29DE-4BC6-BBF5-2B1BE06AC96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7" authorId="51" shapeId="0" xr:uid="{4D94F5C0-4CF9-489B-B2A1-D364AB516AE7}">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8" authorId="52" shapeId="0" xr:uid="{CF7FDB3B-1304-406C-B4D7-06B1DAB4C3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513" authorId="53" shapeId="0" xr:uid="{41059C64-6CE7-464B-B2AD-CE20AC251C8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4" authorId="54" shapeId="0" xr:uid="{AF6F4B61-608E-4EC6-92C0-52CFDAF0816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5" authorId="55" shapeId="0" xr:uid="{CF4ABFBD-EF9B-422D-A067-8AAE3B33DF1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6" authorId="56" shapeId="0" xr:uid="{571F5044-184D-4CB8-B870-BA5048F4038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51" authorId="57" shapeId="0" xr:uid="{8474EAAE-EF0D-E447-B7E0-3EBF081751C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2" authorId="58" shapeId="0" xr:uid="{3810F83B-5BF6-41D1-8968-103B5BD3EAFE}">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3" authorId="59" shapeId="0" xr:uid="{5E2B3DF2-84F1-441C-99D0-38500F928FC8}">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4" authorId="60" shapeId="0" xr:uid="{EA65CC8A-5142-4DD6-96A6-AE3EC746D089}">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89" authorId="61" shapeId="0" xr:uid="{348125F0-0F21-8142-9C1F-A9A743027B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text>
    </comment>
    <comment ref="D590" authorId="62" shapeId="0" xr:uid="{89E8DE75-DEC9-46A3-8E01-C6D4F047988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text>
    </comment>
    <comment ref="D591" authorId="63" shapeId="0" xr:uid="{AA36DE6D-74A5-4DB0-8F96-9433E84FC41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text>
    </comment>
    <comment ref="D592" authorId="64" shapeId="0" xr:uid="{B35B978D-D015-4D9D-BED6-F04F3B086EAD}">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text>
    </comment>
    <comment ref="D627" authorId="65" shapeId="0" xr:uid="{DF7EAC50-7443-8B44-AE3A-96A7D3C8D331}">
      <text>
        <t>[Comentario encadenado]
Su versión de Excel le permite leer este comentario encadenado; sin embargo, las ediciones que se apliquen se quitarán si el archivo se abre en una versión más reciente de Excel. Más información: https://go.microsoft.com/fwlink/?linkid=870924
Comentario:
    La interfaz es compatible</t>
      </text>
    </comment>
    <comment ref="D628" authorId="66" shapeId="0" xr:uid="{6CC3DC7B-59D2-4A28-B4AD-B0B89D5CE7F6}">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29" authorId="67" shapeId="0" xr:uid="{84FFC1EB-7C66-4549-8879-F68345D065CD}">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0" authorId="68" shapeId="0" xr:uid="{00A8F7C9-5452-4BC9-BF93-C45B73B6810B}">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tc={CEBD859E-78E8-47FC-A5EE-94412BAAFA04}</author>
    <author>tc={833116B7-C66D-4672-9115-FCFFA9023328}</author>
    <author>tc={CB3F1081-E006-4AEA-BB71-2580DD81A9F0}</author>
    <author>tc={FE7E7FFD-99E2-47A7-AA0B-A920F830A81E}</author>
    <author>SANDRA SABROSO TORRES</author>
    <author>tc={D68F4A4E-C55A-4493-8D66-82EA24AAAB46}</author>
    <author>tc={A565D677-B6F9-46A0-83E3-07DB063865C2}</author>
    <author>tc={A0CBE198-0D83-420E-9EA3-96FE45D1D8D2}</author>
    <author>tc={5B530F63-F058-461C-BEF0-EE2258771870}</author>
    <author>tc={7464A202-5B1B-D84A-98E2-3AF1420F4D47}</author>
    <author>tc={FAA43F7A-BEF6-414A-8096-934F466E7322}</author>
    <author>tc={B9F40699-0541-4A9B-AF6A-E3F5D273AA81}</author>
    <author>tc={1B274CFD-1BFD-4C8F-9A05-C1DF4EDEB25C}</author>
    <author>tc={55D5973F-AFCF-6545-BFDF-3855882ED25B}</author>
    <author>tc={1C8F96C7-A6F3-44F0-A312-0BF7F65F0B95}</author>
    <author>tc={D2E0F95D-B4D2-4D92-A16A-8BF4AE1D3F0C}</author>
    <author>tc={E47D5341-4F8B-42E4-BAC3-7E99D353A830}</author>
    <author>tc={5B71BF22-DE17-C048-AC3F-2315FD515891}</author>
    <author>tc={2D4110FF-CCC9-460C-80D8-C04D1F4A15E6}</author>
    <author>tc={B6DD9951-642C-4660-BB27-D2ED017D84AE}</author>
    <author>tc={61142189-4166-4D6C-8593-9444FD562E87}</author>
    <author>tc={835EFF70-7968-1D43-B751-1D2798852313}</author>
    <author>tc={65E93C0F-81FB-4DE7-80F3-8685C41D7E33}</author>
    <author>tc={FF4F6A90-FB68-441C-9561-FB6750812576}</author>
    <author>tc={21EA9636-7C5C-4D20-828A-824D684864F1}</author>
    <author>tc={57BEF7D2-2C61-7B4B-BC7E-4384572D8E64}</author>
    <author>tc={C125DD16-25E2-4355-B3FC-0A1682D8C452}</author>
    <author>tc={CCC79E71-B500-40E8-812D-773C8996D4DA}</author>
    <author>tc={339A764B-DB0F-4908-BF45-43A265627AD7}</author>
    <author>tc={4C264070-B571-8B4C-A42E-6CE258D6E547}</author>
    <author>tc={472DF2E8-587B-4202-B274-0D694E86688A}</author>
    <author>tc={EFC0F4B5-6AD0-4DD5-9C94-8E63DCE3AB37}</author>
    <author>tc={593E5079-FE10-4642-B33D-CECFB4C8FAD7}</author>
    <author>tc={69636A94-AF57-3E46-909E-6427E62F5C86}</author>
    <author>tc={016AE9BE-8713-487A-BD62-E1EF7D3C2955}</author>
    <author>tc={A1E0C55B-EF8C-4A81-83CA-43986BBB3013}</author>
    <author>tc={8577479E-18BC-4E91-B8B8-60E71B0F53F7}</author>
    <author>tc={6E53A142-F198-3345-9FAE-88AF0766A4E3}</author>
    <author>tc={13F7F212-8414-42EE-9887-F608E7B1CFFC}</author>
    <author>tc={5D71A60E-18F3-4B50-ACAE-999A64E3C167}</author>
    <author>tc={24E404B6-72CD-473B-A09D-8C5AC3A8BA3F}</author>
  </authors>
  <commentList>
    <comment ref="D19" authorId="0" shapeId="0" xr:uid="{CEBD859E-78E8-47FC-A5EE-94412BAAFA04}">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0" authorId="1" shapeId="0" xr:uid="{833116B7-C66D-4672-9115-FCFFA9023328}">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1" authorId="2" shapeId="0" xr:uid="{CB3F1081-E006-4AEA-BB71-2580DD81A9F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2" authorId="3" shapeId="0" xr:uid="{FE7E7FFD-99E2-47A7-AA0B-A920F830A81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declara el idioma con lang</t>
      </text>
    </comment>
    <comment ref="L23" authorId="4"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4"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5" shapeId="0" xr:uid="{D68F4A4E-C55A-4493-8D66-82EA24AAAB46}">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58" authorId="6" shapeId="0" xr:uid="{A565D677-B6F9-46A0-83E3-07DB063865C2}">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59" authorId="7" shapeId="0" xr:uid="{A0CBE198-0D83-420E-9EA3-96FE45D1D8D2}">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0" authorId="8" shapeId="0" xr:uid="{5B530F63-F058-461C-BEF0-EE225877187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usar lang en los elementos HTML</t>
      </text>
    </comment>
    <comment ref="D95" authorId="9" shapeId="0" xr:uid="{7464A202-5B1B-D84A-98E2-3AF1420F4D4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96" authorId="10" shapeId="0" xr:uid="{FAA43F7A-BEF6-414A-8096-934F466E7322}">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7" authorId="11" shapeId="0" xr:uid="{B9F40699-0541-4A9B-AF6A-E3F5D273AA81}">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8" authorId="12" shapeId="0" xr:uid="{1B274CFD-1BFD-4C8F-9A05-C1DF4EDEB25C}">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133" authorId="13" shapeId="0" xr:uid="{55D5973F-AFCF-6545-BFDF-3855882ED2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existir formularios sin botón definido a nivel de código</t>
      </text>
    </comment>
    <comment ref="D134" authorId="14" shapeId="0" xr:uid="{1C8F96C7-A6F3-44F0-A312-0BF7F65F0B95}">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5" authorId="15" shapeId="0" xr:uid="{D2E0F95D-B4D2-4D92-A16A-8BF4AE1D3F0C}">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6" authorId="16" shapeId="0" xr:uid="{E47D5341-4F8B-42E4-BAC3-7E99D353A830}">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71" authorId="17" shapeId="0" xr:uid="{5B71BF22-DE17-C048-AC3F-2315FD515891}">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2" authorId="18" shapeId="0" xr:uid="{2D4110FF-CCC9-460C-80D8-C04D1F4A15E6}">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3" authorId="19" shapeId="0" xr:uid="{B6DD9951-642C-4660-BB27-D2ED017D84AE}">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4" authorId="20" shapeId="0" xr:uid="{61142189-4166-4D6C-8593-9444FD562E8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209" authorId="21" shapeId="0" xr:uid="{835EFF70-7968-1D43-B751-1D279885231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0" authorId="22" shapeId="0" xr:uid="{65E93C0F-81FB-4DE7-80F3-8685C41D7E33}">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1" authorId="23" shapeId="0" xr:uid="{FF4F6A90-FB68-441C-9561-FB6750812576}">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2" authorId="24" shapeId="0" xr:uid="{21EA9636-7C5C-4D20-828A-824D684864F1}">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47" authorId="25" shapeId="0" xr:uid="{57BEF7D2-2C61-7B4B-BC7E-4384572D8E6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los errores</t>
      </text>
    </comment>
    <comment ref="D248" authorId="26" shapeId="0" xr:uid="{C125DD16-25E2-4355-B3FC-0A1682D8C452}">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49" authorId="27" shapeId="0" xr:uid="{CCC79E71-B500-40E8-812D-773C8996D4DA}">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0" authorId="28" shapeId="0" xr:uid="{339A764B-DB0F-4908-BF45-43A265627AD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85" authorId="29" shapeId="0" xr:uid="{4C264070-B571-8B4C-A42E-6CE258D6E547}">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286" authorId="30" shapeId="0" xr:uid="{472DF2E8-587B-4202-B274-0D694E86688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ntroducción de datos de ussuario excepto el buscador</t>
      </text>
    </comment>
    <comment ref="D287" authorId="31" shapeId="0" xr:uid="{EFC0F4B5-6AD0-4DD5-9C94-8E63DCE3AB37}">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88" authorId="32" shapeId="0" xr:uid="{593E5079-FE10-4642-B33D-CECFB4C8FAD7}">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323" authorId="33" shapeId="0" xr:uid="{69636A94-AF57-3E46-909E-6427E62F5C8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dispone de sugerencias.</t>
      </text>
    </comment>
    <comment ref="D324" authorId="34" shapeId="0" xr:uid="{016AE9BE-8713-487A-BD62-E1EF7D3C295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25" authorId="35" shapeId="0" xr:uid="{A1E0C55B-EF8C-4A81-83CA-43986BBB301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t>
      </text>
    </comment>
    <comment ref="D326" authorId="36" shapeId="0" xr:uid="{8577479E-18BC-4E91-B8B8-60E71B0F53F7}">
      <text>
        <t>[Comentario encadenado]
Su versión de Excel le permite leer este comentario encadenado; sin embargo, las ediciones que se apliquen se quitarán si el archivo se abre en una versión más reciente de Excel. Más información: https://go.microsoft.com/fwlink/?linkid=870924
Comentario:
    Al ser formulario de busqueda no maneja errores</t>
      </text>
    </comment>
    <comment ref="D361" authorId="37" shapeId="0" xr:uid="{6E53A142-F198-3345-9FAE-88AF0766A4E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verifica la información</t>
      </text>
    </comment>
    <comment ref="D362" authorId="38" shapeId="0" xr:uid="{13F7F212-8414-42EE-9887-F608E7B1CFF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3" authorId="39" shapeId="0" xr:uid="{5D71A60E-18F3-4B50-ACAE-999A64E3C1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4" authorId="40" shapeId="0" xr:uid="{24E404B6-72CD-473B-A09D-8C5AC3A8BA3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 de este tipo</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tc={C7A782F8-02F2-9C49-ACA3-A83599E3080E}</author>
    <author>tc={77998CA5-60A3-4C2D-9182-C6E97983F8C3}</author>
    <author>tc={E16713F0-CA97-413A-99E2-01941B9CA73B}</author>
    <author>tc={55C558B1-ED84-4A72-9067-800130517F4C}</author>
    <author>SANDRA SABROSO TORRES</author>
    <author>tc={6C105DC2-81F4-7541-9D31-DC2B289CD7DD}</author>
    <author>tc={B6EFB419-49CC-4102-B9C4-205F023DA5D9}</author>
    <author>tc={FC5804AE-2E17-47B7-A50C-5605CD801297}</author>
    <author>tc={FE7F172E-3C9A-4DF7-8589-EBEB8AD77C0C}</author>
    <author>tc={999402E1-11E5-C34C-B081-52642A06A302}</author>
    <author>tc={8CD6A44A-FD8B-446B-95D1-6F56135411CA}</author>
    <author>tc={DB76E492-A569-4AA0-95A1-08BDE58C8C99}</author>
    <author>tc={C356D959-EA07-45F6-9AA4-1A933CB000D0}</author>
  </authors>
  <commentList>
    <comment ref="D19" authorId="0" shapeId="0" xr:uid="{C7A782F8-02F2-9C49-ACA3-A83599E3080E}">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con ID repetido</t>
      </text>
    </comment>
    <comment ref="D20" authorId="1" shapeId="0" xr:uid="{77998CA5-60A3-4C2D-9182-C6E97983F8C3}">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1" authorId="2" shapeId="0" xr:uid="{E16713F0-CA97-413A-99E2-01941B9CA73B}">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2" authorId="3" shapeId="0" xr:uid="{55C558B1-ED84-4A72-9067-800130517F4C}">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L23" authorId="4"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4"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5" shapeId="0" xr:uid="{6C105DC2-81F4-7541-9D31-DC2B289CD7DD}">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58" authorId="6" shapeId="0" xr:uid="{B6EFB419-49CC-4102-B9C4-205F023DA5D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59" authorId="7" shapeId="0" xr:uid="{FC5804AE-2E17-47B7-A50C-5605CD80129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0" authorId="8" shapeId="0" xr:uid="{FE7F172E-3C9A-4DF7-8589-EBEB8AD77C0C}">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text>
    </comment>
    <comment ref="D95" authorId="9" shapeId="0" xr:uid="{999402E1-11E5-C34C-B081-52642A06A302}">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ser presentados al usuario de
productos de apoyo sin recibir el foco</t>
      </text>
    </comment>
    <comment ref="D96" authorId="10" shapeId="0" xr:uid="{8CD6A44A-FD8B-446B-95D1-6F56135411CA}">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97" authorId="11" shapeId="0" xr:uid="{DB76E492-A569-4AA0-95A1-08BDE58C8C99}">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98" authorId="12" shapeId="0" xr:uid="{C356D959-EA07-45F6-9AA4-1A933CB000D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utiliza lenguajes de marcado</t>
      </text>
    </comment>
  </commentList>
</comments>
</file>

<file path=xl/sharedStrings.xml><?xml version="1.0" encoding="utf-8"?>
<sst xmlns="http://schemas.openxmlformats.org/spreadsheetml/2006/main" count="823" uniqueCount="294">
  <si>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</si>
  <si>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</si>
  <si>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</si>
  <si>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</si>
  <si>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</si>
  <si>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</si>
  <si>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</si>
  <si>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</si>
  <si>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</si>
  <si>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</si>
  <si>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</si>
  <si>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</si>
  <si>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</si>
  <si>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</si>
  <si>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</si>
  <si>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</si>
  <si>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</si>
  <si>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</si>
  <si>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</si>
  <si>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</si>
  <si>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</si>
  <si>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</si>
  <si>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</si>
  <si>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</si>
  <si>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</si>
  <si>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</si>
  <si>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</si>
  <si>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</si>
  <si>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</si>
  <si>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</si>
  <si>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</si>
  <si>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</si>
  <si>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</si>
  <si>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</si>
  <si>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</si>
  <si>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</si>
  <si>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</si>
  <si>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</si>
  <si>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</si>
  <si>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</si>
  <si>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</si>
  <si>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</si>
  <si>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</si>
  <si>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</si>
  <si>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</si>
  <si>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</si>
  <si>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</si>
  <si>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</si>
  <si>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</si>
  <si>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</si>
  <si>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</si>
  <si>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</si>
  <si>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</si>
  <si>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</si>
  <si>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</si>
  <si>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</si>
  <si>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</si>
  <si>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</si>
  <si>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</si>
  <si>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</si>
  <si>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</si>
  <si>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</si>
  <si>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</si>
  <si>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</si>
  <si>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</si>
  <si>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</si>
  <si>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</si>
  <si>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</si>
  <si>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</si>
  <si>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</si>
  <si>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</si>
  <si>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</si>
  <si>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</si>
  <si>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</si>
  <si>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</si>
  <si>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</si>
  <si>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</si>
  <si>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</si>
  <si>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</si>
  <si>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</si>
  <si>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</si>
  <si>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</si>
  <si>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</si>
  <si>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</si>
  <si>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</si>
  <si>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</si>
  <si>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</si>
  <si>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</si>
  <si>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</si>
  <si>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</si>
  <si>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</si>
  <si>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</si>
  <si>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</si>
  <si>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</si>
  <si>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</si>
  <si>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</si>
  <si>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</si>
  <si>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</si>
  <si>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</si>
  <si>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</si>
  <si>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</si>
  <si>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</si>
  <si>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</si>
  <si>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</si>
  <si>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</si>
  <si>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</si>
  <si>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</si>
  <si>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</si>
  <si>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</si>
  <si>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</si>
  <si>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</si>
  <si>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</si>
  <si>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</si>
  <si>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</si>
  <si>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</si>
  <si>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</si>
  <si>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</si>
  <si>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</si>
  <si>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</si>
  <si>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</si>
  <si>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</si>
  <si>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</si>
  <si>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</si>
  <si>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</si>
  <si>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</si>
  <si>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</si>
  <si>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</si>
  <si>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</si>
  <si>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</si>
  <si>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</si>
  <si>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</si>
  <si>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</si>
  <si>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</si>
  <si>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</si>
  <si>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</si>
  <si>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</si>
  <si>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</si>
  <si>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</si>
  <si>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</si>
  <si>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</si>
  <si>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</si>
  <si>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</si>
  <si>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</si>
  <si>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</si>
  <si>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</si>
  <si>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</si>
  <si>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</si>
  <si>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</si>
  <si>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</si>
  <si>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</si>
  <si>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</si>
  <si>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</si>
  <si>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</si>
  <si>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</si>
  <si>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</si>
  <si>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</si>
  <si>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</si>
  <si>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</si>
  <si>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</si>
  <si>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</si>
  <si>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</si>
  <si>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</si>
  <si>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</si>
  <si>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</si>
  <si>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</si>
  <si>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</si>
  <si>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</si>
  <si>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</si>
  <si>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</si>
  <si>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</si>
  <si>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</si>
  <si>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</si>
  <si>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</si>
  <si>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</si>
  <si>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</si>
  <si>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</si>
  <si>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</si>
  <si>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</si>
  <si>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</si>
  <si>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</si>
  <si>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</si>
  <si>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</si>
  <si>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</si>
  <si>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</si>
  <si>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</si>
  <si>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</si>
  <si>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</si>
  <si>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</si>
  <si>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</si>
  <si>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</si>
  <si>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</si>
  <si>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</si>
  <si>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</si>
  <si>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</si>
  <si>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</si>
  <si>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</si>
  <si>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</si>
  <si>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</si>
  <si>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</si>
  <si>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</si>
  <si>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</si>
  <si>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</si>
  <si>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</si>
  <si>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</si>
  <si>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</si>
  <si>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</si>
  <si>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</si>
  <si>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</si>
  <si>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</si>
  <si>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</si>
  <si>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</si>
  <si>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</si>
  <si>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</si>
  <si>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</si>
  <si>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</si>
  <si>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</si>
  <si>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</si>
  <si>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</si>
  <si>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</si>
  <si>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</si>
  <si>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</si>
  <si>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</si>
  <si>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</si>
  <si>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</si>
  <si>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</si>
  <si>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</si>
  <si>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</si>
  <si>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</si>
  <si>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</si>
  <si>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</si>
  <si>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</si>
  <si>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</si>
  <si>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</si>
  <si>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</si>
  <si>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</si>
  <si>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</si>
  <si>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</si>
  <si>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</si>
  <si>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</si>
  <si>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</si>
  <si>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</si>
  <si>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</si>
  <si>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</si>
  <si>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</si>
  <si>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</si>
  <si>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</si>
  <si>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</si>
  <si>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</si>
  <si>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</si>
  <si>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</si>
  <si>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</si>
  <si>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</si>
  <si>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</si>
  <si>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</si>
  <si>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</si>
  <si>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</si>
  <si>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</si>
  <si>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</si>
  <si>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</si>
  <si>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</si>
  <si>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</si>
  <si>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</si>
  <si>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</si>
  <si>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</si>
  <si>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</si>
  <si>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</si>
  <si>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</si>
  <si>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</si>
  <si>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</si>
  <si>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</si>
  <si>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</si>
  <si>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</si>
  <si>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</si>
  <si>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</si>
  <si>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</si>
  <si>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</si>
  <si>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</si>
  <si>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</si>
  <si>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</si>
  <si>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</si>
  <si>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https://www3.gobiernodecanarias.org/sanidad/scs/</t>
  </si>
  <si>
    <t>https://www3.gobiernodecanarias.org/sanidad/scs/tematica.jsp?idCarpeta=381a58ec-a15a-11e9-a502-d7333c007c29</t>
  </si>
  <si>
    <t>Servicio Canario de Salud</t>
  </si>
  <si>
    <t>Profesionales</t>
  </si>
  <si>
    <t>Imágenes, texto</t>
  </si>
  <si>
    <t>Inicio &gt; Profesionales</t>
  </si>
  <si>
    <t>https://www3.gobiernodecanarias.org/sanidad/scs/contenidoGenerico.jsp?idDocument=c6332147-5728-11eb-8a2c-c902a217e6a5&amp;idCarpeta=e01092c2-7d66-11ea-871d-cb574c2473a4</t>
  </si>
  <si>
    <t>Vacunación frente Covid-19</t>
  </si>
  <si>
    <t xml:space="preserve"> Servicios Centrales &gt; Salud Pública &gt; Epidemiología &gt; COVID-19 &gt; Estrategia de vacunación &gt; Vacunación frente Covid-19</t>
  </si>
  <si>
    <t>Listas,texto</t>
  </si>
  <si>
    <t>https://www3.gobiernodecanarias.org/sanidad/scs/RegistroCentros/DoLoad</t>
  </si>
  <si>
    <t>Acreditación &gt; Regsitro de centros &gt; Formulario de búsqueda</t>
  </si>
  <si>
    <t>Formulario</t>
  </si>
  <si>
    <t>SCS-Registro de centros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</si>
</sst>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8">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
      <u/>
      <sz val="12"/>
      <color rgb="FF1155CC"/>
      <name val="Arial"/>
      <family val="2"/>
    </font>
    <font>
      <u/>
      <sz val="11"/>
      <color rgb="FF1155CC"/>
      <name val="Arial"/>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92">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1" fillId="2" borderId="10" xfId="0" applyFont="1" applyBorder="1" applyAlignment="1" applyProtection="1">
      <alignment vertical="center"/>
      <protection locked="0" hidden="1"/>
    </xf>
    <xf numFmtId="0" fontId="66" fillId="2" borderId="0" xfId="0" applyFont="1" applyProtection="1">
      <protection locked="0"/>
    </xf>
    <xf numFmtId="0" fontId="27" fillId="2" borderId="10" xfId="21" applyFont="1" applyBorder="1" applyProtection="1">
      <alignment horizontal="center" vertical="center"/>
      <protection locked="0"/>
    </xf>
    <xf numFmtId="0" fontId="67"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xf numFmtId="0" fontId="67" fillId="2" borderId="0" xfId="0" applyFont="1" applyProtection="1">
      <protection locked="0"/>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824490</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824850</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825150</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825150</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825150</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825150</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825150</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825150</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825150</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825150</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Daniel Hernández" id="{2C689D54-9B8A-4AF4-918B-6E13D022EFA0}" userId="Daniel Hernández" providerId="None"/>
  <person displayName="Marco Antonio Cabrera Hernández" id="{67848C4E-904E-A84A-8015-B69315525ED8}" userId="S::alu0101327372@ull.edu.es::31344d15-11c7-4c89-bd84-1ccc80843f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30:26.75" personId="{67848C4E-904E-A84A-8015-B69315525ED8}" id="{4F638A20-961E-054E-A31D-3706B94164FE}">
    <text>Si se puede cumplir el objetivo con descripción corta (alt), usar alternativa de descripción corta. Pero tiene etiquetas redundantes.</text>
  </threadedComment>
  <threadedComment ref="D20" dT="2022-05-04T20:31:43.31" personId="{2C689D54-9B8A-4AF4-918B-6E13D022EFA0}" id="{B0CDDEBE-B4E6-46F0-8F4B-DA70D6B8D64F}">
    <text>Uso de alt para descripción corta y atributo title para incluir infromación adicional</text>
  </threadedComment>
  <threadedComment ref="D21" dT="2022-05-05T01:44:09.26" personId="{2C689D54-9B8A-4AF4-918B-6E13D022EFA0}" id="{54423F75-AA26-4A0D-B78D-E5281DA36A6C}">
    <text>Uso de alt para descripción corta y atributo title para incluir infromación adicional</text>
  </threadedComment>
  <threadedComment ref="D22" dT="2022-05-05T14:36:58.55" personId="{2C689D54-9B8A-4AF4-918B-6E13D022EFA0}" id="{0E4C8E9E-9E0E-4A09-874C-2FB6FADE58DE}">
    <text>Imagenes sin alt, no usa label para etiquetar el los campos del formulario</text>
  </threadedComment>
  <threadedComment ref="D57" dT="2022-03-23T13:30:56.97" personId="{67848C4E-904E-A84A-8015-B69315525ED8}" id="{B359EBEA-64BD-144B-A859-19DE0E734A02}">
    <text>No contienen audio y vídeo</text>
  </threadedComment>
  <threadedComment ref="D58" dT="2022-05-05T01:44:26.00" personId="{2C689D54-9B8A-4AF4-918B-6E13D022EFA0}" id="{CFD30D50-CCDC-4575-99B6-BDA5C04A63B3}">
    <text>No contienen audio y vídeo</text>
  </threadedComment>
  <threadedComment ref="D59" dT="2022-05-05T01:44:29.01" personId="{2C689D54-9B8A-4AF4-918B-6E13D022EFA0}" id="{4B527A97-615D-47EE-A4C5-17EBC577AE8E}">
    <text>No contienen audio y vídeo</text>
  </threadedComment>
  <threadedComment ref="D60" dT="2022-05-05T14:41:27.38" personId="{2C689D54-9B8A-4AF4-918B-6E13D022EFA0}" id="{5DDD6EBD-CB4D-40DC-8212-B555E7B8422F}">
    <text>No contienen audio y vídeo</text>
  </threadedComment>
  <threadedComment ref="D95" dT="2022-03-23T13:31:13.53" personId="{67848C4E-904E-A84A-8015-B69315525ED8}" id="{C63F8B5D-B061-B84A-9948-899AC91575B9}">
    <text>No contiene subtítulos</text>
  </threadedComment>
  <threadedComment ref="D96" dT="2022-05-05T01:44:43.35" personId="{2C689D54-9B8A-4AF4-918B-6E13D022EFA0}" id="{F097337B-8F54-4C45-98A7-56BF6FB6DD54}">
    <text>No contiene subtítulos</text>
  </threadedComment>
  <threadedComment ref="D97" dT="2022-05-05T01:44:53.32" personId="{2C689D54-9B8A-4AF4-918B-6E13D022EFA0}" id="{456B88C5-D2C7-4934-9D90-42FA7DDD148E}">
    <text>No contiene subtítulos</text>
  </threadedComment>
  <threadedComment ref="D98" dT="2022-05-05T14:41:37.97" personId="{2C689D54-9B8A-4AF4-918B-6E13D022EFA0}" id="{3C6D7127-E563-48C8-A000-209E723FC54A}">
    <text>No contiene subtítulos</text>
  </threadedComment>
  <threadedComment ref="D133" dT="2022-03-23T13:31:34.73" personId="{67848C4E-904E-A84A-8015-B69315525ED8}" id="{C4150996-20BC-EE44-950E-D8A8E7C0212C}">
    <text>No tiene audiodescripción</text>
  </threadedComment>
  <threadedComment ref="D134" dT="2022-05-05T01:45:06.69" personId="{2C689D54-9B8A-4AF4-918B-6E13D022EFA0}" id="{1CD81D2E-4ED1-4AB2-AAAF-8280B8DDBA57}">
    <text>No tiene audiodescripción</text>
  </threadedComment>
  <threadedComment ref="D135" dT="2022-05-05T01:45:11.83" personId="{2C689D54-9B8A-4AF4-918B-6E13D022EFA0}" id="{A203FEA3-1BEE-4A1F-8F3A-6181C0631067}">
    <text>No tiene audiodescripción</text>
  </threadedComment>
  <threadedComment ref="D136" dT="2022-05-05T14:41:47.45" personId="{2C689D54-9B8A-4AF4-918B-6E13D022EFA0}" id="{71E91DB6-718D-4D61-BA4F-165D584F946D}">
    <text>No tiene audiodescripción</text>
  </threadedComment>
  <threadedComment ref="D171" dT="2022-03-23T13:31:50.51" personId="{67848C4E-904E-A84A-8015-B69315525ED8}" id="{A652926C-A250-4643-A643-730B63D59D9B}">
    <text>No tienen subtítulos</text>
  </threadedComment>
  <threadedComment ref="D172" dT="2022-05-05T01:45:23.87" personId="{2C689D54-9B8A-4AF4-918B-6E13D022EFA0}" id="{9C4642D6-3228-4623-9EA4-03C6F7348A7C}">
    <text>No tienen subtítulos</text>
  </threadedComment>
  <threadedComment ref="D173" dT="2022-05-05T01:45:32.74" personId="{2C689D54-9B8A-4AF4-918B-6E13D022EFA0}" id="{86E38370-DD49-449A-9259-1A39A3117F6C}">
    <text>No tienen subtítulos</text>
  </threadedComment>
  <threadedComment ref="D174" dT="2022-05-05T14:41:57.70" personId="{2C689D54-9B8A-4AF4-918B-6E13D022EFA0}" id="{E197400E-D24F-408B-B3AC-1B59ABF3E203}">
    <text>No tienen subtítulos</text>
  </threadedComment>
  <threadedComment ref="D209" dT="2022-03-23T13:32:04.42" personId="{67848C4E-904E-A84A-8015-B69315525ED8}" id="{CF2BAEFB-8635-7940-85D6-8847D7576DBE}">
    <text>No tiene este contenido</text>
  </threadedComment>
  <threadedComment ref="D210" dT="2022-05-05T01:46:01.58" personId="{2C689D54-9B8A-4AF4-918B-6E13D022EFA0}" id="{736462DA-92A3-4BCA-A9A1-1CE21103C993}">
    <text>No tiene autodescripcion</text>
  </threadedComment>
  <threadedComment ref="D211" dT="2022-05-05T01:46:07.22" personId="{2C689D54-9B8A-4AF4-918B-6E13D022EFA0}" id="{9C963C19-0E47-4A41-BF07-A644FDE108FE}">
    <text>No tiene autodescripcion</text>
  </threadedComment>
  <threadedComment ref="D212" dT="2022-05-05T14:42:08.17" personId="{2C689D54-9B8A-4AF4-918B-6E13D022EFA0}" id="{871D01C9-423A-4C5F-91E7-FA3E40269C9E}">
    <text>No tiene autodescripcion</text>
  </threadedComment>
  <threadedComment ref="D247" dT="2022-03-23T13:33:14.37" personId="{67848C4E-904E-A84A-8015-B69315525ED8}" id="{4F2EF184-946F-534D-AA77-DDAE9F8C7AE7}">
    <text>Formatear estructura y texto con elementos semánticos y Separar información y estructura de presentación.</text>
  </threadedComment>
  <threadedComment ref="D248" dT="2022-05-04T20:33:52.60" personId="{2C689D54-9B8A-4AF4-918B-6E13D022EFA0}" id="{DB135AB7-5D82-4CB2-97CB-74FA0A6007FD}">
    <text>Uso adecuado de h1-h6, ol, ul, li</text>
  </threadedComment>
  <threadedComment ref="D249" dT="2022-05-05T01:56:30.72" personId="{2C689D54-9B8A-4AF4-918B-6E13D022EFA0}" id="{CDA4828F-4AA7-43EC-83B1-9322E0554108}">
    <text>Presencia listas vacías</text>
  </threadedComment>
  <threadedComment ref="D250" dT="2022-05-05T14:46:50.74" personId="{2C689D54-9B8A-4AF4-918B-6E13D022EFA0}" id="{DAB6DF8F-002E-4A5E-9FB1-031CFE95F6D4}">
    <text>Inexistencia de elementos h1</text>
  </threadedComment>
  <threadedComment ref="D285" dT="2022-03-23T13:33:47.34" personId="{67848C4E-904E-A84A-8015-B69315525ED8}" id="{C200D0F4-05D8-6143-A554-F6B91B94A299}">
    <text>Controlar espacio entre letras por CSS</text>
  </threadedComment>
  <threadedComment ref="D286" dT="2022-05-04T20:34:40.89" personId="{2C689D54-9B8A-4AF4-918B-6E13D022EFA0}" id="{C0AB2FB1-6F6D-49D7-B1B2-1FE319D22C5E}">
    <text>Ubicar el contenido según la estructura, controlar espacio entre letras por CSS</text>
  </threadedComment>
  <threadedComment ref="D287" dT="2022-05-05T01:56:37.48" personId="{2C689D54-9B8A-4AF4-918B-6E13D022EFA0}" id="{17BCBC90-E48C-40DF-BCE0-40733B18EA9E}">
    <text>Ubicar el contenido según la estructura, controlar espacio entre letras por CSS</text>
  </threadedComment>
  <threadedComment ref="D288" dT="2022-05-05T14:47:32.56" personId="{2C689D54-9B8A-4AF4-918B-6E13D022EFA0}" id="{E78384CC-7CD7-42EA-A4A2-9FFFDE3C4251}">
    <text>Ubicar el contenido según la estructura, controlar espacio entre letras por CSS</text>
  </threadedComment>
  <threadedComment ref="D323" dT="2022-03-23T13:34:11.68" personId="{67848C4E-904E-A84A-8015-B69315525ED8}" id="{101EC369-98B2-714E-A5B9-1B7C8A60B4C9}">
    <text>Identificación textual de los elementos que de otra manera sólo dependerían de la información
sensorial</text>
  </threadedComment>
  <threadedComment ref="D324" dT="2022-05-04T20:36:47.03" personId="{2C689D54-9B8A-4AF4-918B-6E13D022EFA0}" id="{C001BE92-C49A-49AA-A599-4C1284ED09D3}">
    <text>Identificación textual de los elementos que de otra manera sólo dependerían de la información
sensorial</text>
  </threadedComment>
  <threadedComment ref="D325" dT="2022-05-05T01:56:56.57" personId="{2C689D54-9B8A-4AF4-918B-6E13D022EFA0}" id="{1759F992-0FFD-4A7F-99D9-D29613A0A3CA}">
    <text>Identificación textual de los elementos que de otra manera sólo dependerían de la información
sensorial</text>
  </threadedComment>
  <threadedComment ref="D326" dT="2022-05-05T14:48:08.11" personId="{2C689D54-9B8A-4AF4-918B-6E13D022EFA0}" id="{3EBD7084-9208-4983-A9AC-C3ED323E1C7A}">
    <text>Identificación textual de los elementos que de otra manera sólo dependerían de la información
sensorial</text>
  </threadedComment>
  <threadedComment ref="D361" dT="2022-03-23T13:34:49.59" personId="{67848C4E-904E-A84A-8015-B69315525ED8}" id="{06B05AFD-1D89-5D4C-9B69-DADC13881EFA}">
    <text>Utilizar CSS para permitir el contenido en formato vertical y horizontal</text>
  </threadedComment>
  <threadedComment ref="D362" dT="2022-05-04T20:37:11.51" personId="{2C689D54-9B8A-4AF4-918B-6E13D022EFA0}" id="{A0EF05BC-6D5C-49D9-B8C5-F4C9C909755C}">
    <text>Utilizar CSS para permitir el contenido en formato vertical y horizontal</text>
  </threadedComment>
  <threadedComment ref="D363" dT="2022-05-05T01:57:09.62" personId="{2C689D54-9B8A-4AF4-918B-6E13D022EFA0}" id="{E48C38C4-8CA9-488B-8E53-8BE96A5E4A82}">
    <text>Utilizar CSS para permitir el contenido en formato vertical y horizonta</text>
  </threadedComment>
  <threadedComment ref="D364" dT="2022-05-05T14:48:27.56" personId="{2C689D54-9B8A-4AF4-918B-6E13D022EFA0}" id="{9E1AF880-0FA1-48EB-A9DE-42A7C7BB6694}">
    <text>Utilizar CSS para permitir el contenido en formato vertical y horizontal</text>
  </threadedComment>
  <threadedComment ref="D399" dT="2022-03-23T13:35:25.67" personId="{67848C4E-904E-A84A-8015-B69315525ED8}" id="{026B0128-0F6B-7542-BAA7-2B6A97928ACF}">
    <text>No tiene el campo autocomplete.</text>
  </threadedComment>
  <threadedComment ref="D400" dT="2022-05-04T20:38:10.63" personId="{2C689D54-9B8A-4AF4-918B-6E13D022EFA0}" id="{072F07B4-C724-4915-BCEC-0416D78FD639}">
    <text>No tiene campos autocomplete</text>
  </threadedComment>
  <threadedComment ref="D401" dT="2022-05-05T01:57:29.14" personId="{2C689D54-9B8A-4AF4-918B-6E13D022EFA0}" id="{FD51C684-2479-4746-B903-F0E67254247B}">
    <text>No tiene campos autocomplete</text>
  </threadedComment>
  <threadedComment ref="D402" dT="2022-05-05T14:51:36.28" personId="{2C689D54-9B8A-4AF4-918B-6E13D022EFA0}" id="{E8C123B6-D9AA-45A0-976B-99FC517868FC}">
    <text>Los campos que debe introducir el usuario no necesitan autocomplete</text>
  </threadedComment>
  <threadedComment ref="D437" dT="2022-03-23T13:36:13.16" personId="{67848C4E-904E-A84A-8015-B69315525ED8}" id="{555D595E-D7F4-764F-BC17-510B5913576C}">
    <text>Información presentada por colores está disponible en texto, Indicación de texto para etiquetas de controles de formulario coloreadas, Señales visuales adicionales cuando las diferencias de color transmiten información</text>
  </threadedComment>
  <threadedComment ref="D438" dT="2022-05-04T20:38:59.22" personId="{2C689D54-9B8A-4AF4-918B-6E13D022EFA0}" id="{79B0E741-0B9D-4F29-AEC0-7DC8E32A4526}">
    <text>Diferenciar los datos en imágenes que transmiten información no sólo por color sino también
por patrones o iconos</text>
  </threadedComment>
  <threadedComment ref="D439" dT="2022-05-05T01:58:11.54" personId="{2C689D54-9B8A-4AF4-918B-6E13D022EFA0}" id="{3AEC9A7D-2164-4343-88E4-B9F4B66369F1}">
    <text>Diferenciar los datos en imágenes que transmiten información no sólo por color sino también
por patrones o iconos</text>
  </threadedComment>
  <threadedComment ref="D440" dT="2022-05-05T14:52:13.93" personId="{2C689D54-9B8A-4AF4-918B-6E13D022EFA0}" id="{A78B270A-6E99-407C-A571-D42BFB30E247}">
    <text>Diferenciar los datos en imágenes que transmiten información no sólo por color sino también
por patrones o iconos</text>
  </threadedComment>
  <threadedComment ref="D475" dT="2022-03-23T13:36:59.09" personId="{67848C4E-904E-A84A-8015-B69315525ED8}" id="{06BDCA49-2557-A14A-8865-E9FDE24A620E}">
    <text xml:space="preserve"> Ofrecer controles de audio para apagar los sonidos que suenan automáticamente en el inicio
de la página, Reproducir sonidos sólo a petición del usuario</text>
  </threadedComment>
  <threadedComment ref="D476" dT="2022-05-04T20:39:35.79" personId="{2C689D54-9B8A-4AF4-918B-6E13D022EFA0}" id="{BB1DD25C-C5E2-4DFA-BC3F-1E285B219D24}">
    <text>Ofrecer controles de audio para apagar los sonidos que suenan automáticamente en el inicio de la página, reproducir sonidos sólo a petición del usuario</text>
  </threadedComment>
  <threadedComment ref="D477" dT="2022-05-05T01:58:28.93" personId="{2C689D54-9B8A-4AF4-918B-6E13D022EFA0}" id="{7BAAF65E-8B08-4133-8AB6-C9535AF9F428}">
    <text>Ofrecer controles de audio para apagar los sonidos que suenan automáticamente en el inicio de la página, reproducir sonidos sólo a petición del usuario</text>
  </threadedComment>
  <threadedComment ref="D478" dT="2022-05-05T14:52:33.88" personId="{2C689D54-9B8A-4AF4-918B-6E13D022EFA0}" id="{63302F57-C37A-4F09-84E3-29E3CAE9FB1C}">
    <text>No tiene audio</text>
  </threadedComment>
  <threadedComment ref="D513" dT="2022-03-23T13:37:42.77" personId="{67848C4E-904E-A84A-8015-B69315525ED8}" id="{4710ADAB-47CD-124E-A54A-8CEA7D5BBCD9}">
    <text>Igual o mayor de 14 puntos: 3:1</text>
  </threadedComment>
  <threadedComment ref="D514" dT="2022-05-04T20:41:14.10" personId="{2C689D54-9B8A-4AF4-918B-6E13D022EFA0}" id="{1E9ED8C3-8F7D-456C-B35B-12C72437F197}">
    <text>La presentación visual de texto e imágenes de texto tiene
una relación de contraste al menos de 4,5:1</text>
  </threadedComment>
  <threadedComment ref="D515" dT="2022-05-05T01:58:41.49" personId="{2C689D54-9B8A-4AF4-918B-6E13D022EFA0}" id="{2591C88E-1F07-4094-8F72-33BB73E3C9FA}">
    <text>La presentación visual de texto e imágenes de texto tiene
una relación de contraste al menos de 4,5:1</text>
  </threadedComment>
  <threadedComment ref="D516" dT="2022-05-05T14:53:05.31" personId="{2C689D54-9B8A-4AF4-918B-6E13D022EFA0}" id="{B74C6B7B-928E-4D1A-BD3D-E8C050B8343E}">
    <text>La presentación visual de texto e imágenes de texto tiene
una relación de contraste al menos de 4,5:1</text>
  </threadedComment>
  <threadedComment ref="D551" dT="2022-03-23T13:38:11.48" personId="{67848C4E-904E-A84A-8015-B69315525ED8}" id="{9DC28E12-5975-984F-976F-EFDE1CA472CE}">
    <text>Probar que la fuente se ve bien cuando se muestra al 50%</text>
  </threadedComment>
  <threadedComment ref="D552" dT="2022-05-04T20:42:00.88" personId="{2C689D54-9B8A-4AF4-918B-6E13D022EFA0}" id="{BA9B6DF6-040E-460B-B746-04685FD35877}">
    <text>Probar que la fuente se ve bien cuando se muestra al 50%</text>
  </threadedComment>
  <threadedComment ref="D553" dT="2022-05-05T01:58:54.92" personId="{2C689D54-9B8A-4AF4-918B-6E13D022EFA0}" id="{647AC408-0551-4820-8D42-56293D1D8751}">
    <text>Probar que la fuente se ve bien cuando se muestra al 50%</text>
  </threadedComment>
  <threadedComment ref="D554" dT="2022-05-05T14:53:17.39" personId="{2C689D54-9B8A-4AF4-918B-6E13D022EFA0}" id="{6936DB3A-C33C-446B-A216-4B81A53CBE85}">
    <text>Probar que la fuente se ve bien cuando se muestra al 50%</text>
  </threadedComment>
  <threadedComment ref="D589" dT="2022-03-23T13:39:39.33" personId="{67848C4E-904E-A84A-8015-B69315525ED8}" id="{A06B3047-872E-AB42-A9C9-4CAFE9B958B5}">
    <text>Controlar la presentación visual del texto mediante CSS</text>
  </threadedComment>
  <threadedComment ref="D590" dT="2022-05-04T20:42:30.70" personId="{2C689D54-9B8A-4AF4-918B-6E13D022EFA0}" id="{A40D76DF-F2CB-4DF2-BCBD-83F153BDCECB}">
    <text>Controlar la presentación visual del texto mediante CSS</text>
  </threadedComment>
  <threadedComment ref="D591" dT="2022-05-05T01:59:09.21" personId="{2C689D54-9B8A-4AF4-918B-6E13D022EFA0}" id="{0477529F-84D2-4829-B7A2-83A818811AC1}">
    <text>Controlar la presentación visual del texto mediante CSS</text>
  </threadedComment>
  <threadedComment ref="D592" dT="2022-05-05T14:53:43.20" personId="{2C689D54-9B8A-4AF4-918B-6E13D022EFA0}" id="{CBD5DD82-D762-422D-B15C-F40A246CC12B}">
    <text>Controlar la presentación visual del texto mediante CSS</text>
  </threadedComment>
  <threadedComment ref="D627" dT="2022-05-04T20:48:26.55" personId="{2C689D54-9B8A-4AF4-918B-6E13D022EFA0}" id="{AF20A05B-90BB-4DEC-81C7-E4BE9EEFD9F9}">
    <text>Calcular por programación tamaños y posiciones para que los elementos escalen con el
tamaño del texto</text>
  </threadedComment>
  <threadedComment ref="D628" dT="2022-05-04T20:48:06.48" personId="{2C689D54-9B8A-4AF4-918B-6E13D022EFA0}" id="{B5A82929-2784-4789-8E3C-4DB846A67423}">
    <text>Calcular por programación tamaños y posiciones para que los elementos escalen con el
tamaño del texto</text>
  </threadedComment>
  <threadedComment ref="D629" dT="2022-05-05T01:59:21.76" personId="{2C689D54-9B8A-4AF4-918B-6E13D022EFA0}" id="{1C57736D-F53B-453F-804F-1D351C9D8618}">
    <text>Calcular por programación tamaños y posiciones para que los elementos escalen con el
tamaño del texto</text>
  </threadedComment>
  <threadedComment ref="D630" dT="2022-05-05T14:53:55.59" personId="{2C689D54-9B8A-4AF4-918B-6E13D022EFA0}" id="{6973B107-3B61-4A3B-A4BB-451C74C86DC8}">
    <text>Calcular por programación tamaños y posiciones para que los elementos escalen con el
tamaño del texto</text>
  </threadedComment>
  <threadedComment ref="D665" dT="2022-03-23T13:40:39.65" personId="{67848C4E-904E-A84A-8015-B69315525ED8}" id="{9062396E-329A-8B4F-BDA0-439A4F5CB299}">
    <text>Incluir líneas con suficiente contraste entre colores adyacentes</text>
  </threadedComment>
  <threadedComment ref="D666" dT="2022-05-04T20:48:48.41" personId="{2C689D54-9B8A-4AF4-918B-6E13D022EFA0}" id="{79E078A3-BB6E-44F9-8CD4-BF584C03EAC3}">
    <text>Incluir líneas con suficiente contraste entre colores adyacentes</text>
  </threadedComment>
  <threadedComment ref="D667" dT="2022-05-05T01:59:39.02" personId="{2C689D54-9B8A-4AF4-918B-6E13D022EFA0}" id="{36D4E828-D9D5-45E6-93FB-CABBF9CFDEF6}">
    <text>Incluir líneas con suficiente contraste entre colores adyacentes</text>
  </threadedComment>
  <threadedComment ref="D668" dT="2022-05-05T14:54:35.50" personId="{2C689D54-9B8A-4AF4-918B-6E13D022EFA0}" id="{D825CD6F-0BD9-4D66-8106-BBDDEBB12D8A}">
    <text>Incluir líneas con suficiente contraste entre colores adyacentes</text>
  </threadedComment>
  <threadedComment ref="D703" dT="2022-03-23T13:42:04.36" personId="{67848C4E-904E-A84A-8015-B69315525ED8}" id="{185AA0C5-BFEE-8745-B008-C53A1CA8F52F}">
    <text>Al menos  1.5 veces el tamaño de la fuente</text>
  </threadedComment>
  <threadedComment ref="D704" dT="2022-05-04T20:52:01.08" personId="{2C689D54-9B8A-4AF4-918B-6E13D022EFA0}" id="{040B705F-8FDA-4D52-8E1D-AA9D35A2CC1C}">
    <text>Al menos  1.5 veces el tamaño de la fuente</text>
  </threadedComment>
  <threadedComment ref="D705" dT="2022-05-05T01:59:49.83" personId="{2C689D54-9B8A-4AF4-918B-6E13D022EFA0}" id="{5E84C69E-D387-45F8-8395-BF539BF6900E}">
    <text>Al menos  1.5 veces el tamaño de la fuente</text>
  </threadedComment>
  <threadedComment ref="D706" dT="2022-05-05T14:54:46.30" personId="{2C689D54-9B8A-4AF4-918B-6E13D022EFA0}" id="{7F298DDE-0EA5-4BA6-9BC5-DCEAC6C34CAE}">
    <text>Al menos  1.5 veces el tamaño de la fuente</text>
  </threadedComment>
  <threadedComment ref="D742" dT="2022-03-23T13:42:32.86" personId="{67848C4E-904E-A84A-8015-B69315525ED8}" id="{37F59702-C145-EA41-A763-B4058DDFBA33}">
    <text>Se aplic Hoverable</text>
  </threadedComment>
  <threadedComment ref="D743" dT="2022-05-04T20:55:36.31" personId="{2C689D54-9B8A-4AF4-918B-6E13D022EFA0}" id="{1E510382-649A-4757-B64D-74A04FD53DEF}">
    <text>Se aplica persistencia</text>
  </threadedComment>
  <threadedComment ref="D744" dT="2022-05-05T02:00:03.23" personId="{2C689D54-9B8A-4AF4-918B-6E13D022EFA0}" id="{0ABEE9E0-E317-4159-A28A-60CF80606C54}">
    <text>Se aplica persistencia</text>
  </threadedComment>
  <threadedComment ref="D745" dT="2022-05-05T14:55:16.14" personId="{2C689D54-9B8A-4AF4-918B-6E13D022EFA0}" id="{9C66CF19-0C36-43DB-A21D-2973B34DE326}">
    <text>Se aplica persistencia</text>
  </threadedComment>
</ThreadedComments>
</file>

<file path=xl/threadedComments/threadedComment2.xml><?xml version="1.0" encoding="utf-8"?>
<ThreadedComments xmlns="http://schemas.microsoft.com/office/spreadsheetml/2018/threadedcomments" xmlns:x="http://schemas.openxmlformats.org/spreadsheetml/2006/main">
  <threadedComment ref="D19" dT="2022-03-23T13:43:44.54" personId="{67848C4E-904E-A84A-8015-B69315525ED8}" id="{B397D8F7-8887-984F-BE87-B870472F9D97}">
    <text>Identificar todas las funcionalidades del contenido, formularios, enlaces y comprobar que se
pueden manejar sólo con el teclado.</text>
  </threadedComment>
  <threadedComment ref="D20" dT="2022-05-04T20:56:06.73" personId="{2C689D54-9B8A-4AF4-918B-6E13D022EFA0}" id="{A8F400BF-1C87-4E94-8DCB-E072ECD7094D}">
    <text>Identificar todas las funcionalidades del contenido, formularios, enlaces y comprobar que se
pueden manejar sólo con el teclado.</text>
  </threadedComment>
  <threadedComment ref="D21" dT="2022-05-05T14:17:53.87" personId="{2C689D54-9B8A-4AF4-918B-6E13D022EFA0}" id="{4A75D892-58E8-48E9-A2D1-F76EE76AB9EB}">
    <text>Identificar todas las funcionalidades del contenido, formularios, enlaces y comprobar que se
pueden manejar sólo con el teclado.</text>
  </threadedComment>
  <threadedComment ref="D22" dT="2022-05-05T18:24:32.60" personId="{2C689D54-9B8A-4AF4-918B-6E13D022EFA0}" id="{C8D25B89-33C8-424A-B73A-AE2699F28D9B}">
    <text>Identificar todas las funcionalidades del contenido, formularios, enlaces y comprobar que se
pueden manejar sólo con el teclado.</text>
  </threadedComment>
  <threadedComment ref="D57" dT="2022-03-23T13:46:43.23" personId="{67848C4E-904E-A84A-8015-B69315525ED8}" id="{55942717-8F80-D84A-9709-9F31DD704D21}">
    <text>Comprobar que los usuarios no quedan atrapados en el contenido</text>
  </threadedComment>
  <threadedComment ref="D58" dT="2022-05-04T20:56:23.79" personId="{2C689D54-9B8A-4AF4-918B-6E13D022EFA0}" id="{80C96008-8C4C-4B61-B4F7-B0AA7A32EBF9}">
    <text>Comprobar que los usuarios no quedan atrapados en el contenido</text>
  </threadedComment>
  <threadedComment ref="D59" dT="2022-05-05T14:18:09.04" personId="{2C689D54-9B8A-4AF4-918B-6E13D022EFA0}" id="{92D5A8DA-8F08-4DA7-93E0-D3449B1B35BE}">
    <text>Comprobar que los usuarios no quedan atrapados en el contenido</text>
  </threadedComment>
  <threadedComment ref="D60" dT="2022-05-05T18:26:00.28" personId="{2C689D54-9B8A-4AF4-918B-6E13D022EFA0}" id="{60A583FE-E78F-417C-B29A-F9F9B555DE85}">
    <text>Comprobar que los usuarios no quedan atrapados en el contenido</text>
  </threadedComment>
  <threadedComment ref="D95" dT="2022-05-04T20:58:54.03" personId="{2C689D54-9B8A-4AF4-918B-6E13D022EFA0}" id="{B20AE83C-C020-48B6-98A3-F9273423CCB9}">
    <text>El atajo de teclado solo se puede activar cuando el componente tiene el foco</text>
  </threadedComment>
  <threadedComment ref="D96" dT="2022-05-04T23:57:44.34" personId="{2C689D54-9B8A-4AF4-918B-6E13D022EFA0}" id="{EF214288-4A48-4041-B25E-29D7212EDD8E}">
    <text>El atajo de teclado solo se puede activar cuando el componente tiene el foco</text>
  </threadedComment>
  <threadedComment ref="D97" dT="2022-05-05T14:19:27.62" personId="{2C689D54-9B8A-4AF4-918B-6E13D022EFA0}" id="{21AB23C4-D1D0-4DBB-9068-CFBA9A88EB94}">
    <text>El atajo de teclado solo se puede activar cuando el componente tiene el foco</text>
  </threadedComment>
  <threadedComment ref="D98" dT="2022-05-05T18:26:32.77" personId="{2C689D54-9B8A-4AF4-918B-6E13D022EFA0}" id="{CEF65B15-8E9E-4352-974A-F2440CA2E1B3}">
    <text>No se emplean atajos de teclado para acticar elementos de interacción</text>
  </threadedComment>
  <threadedComment ref="D133" dT="2022-04-01T11:10:53.98" personId="{67848C4E-904E-A84A-8015-B69315525ED8}" id="{BB5F9538-DB87-4C48-AB61-9A4358AE6335}">
    <text>No contiene límites de tiempo</text>
  </threadedComment>
  <threadedComment ref="D134" dT="2022-05-04T20:59:11.85" personId="{2C689D54-9B8A-4AF4-918B-6E13D022EFA0}" id="{DA4E2C73-2376-48B3-8044-EF95732DE953}">
    <text>No contiene límites de tiempo</text>
  </threadedComment>
  <threadedComment ref="D135" dT="2022-05-05T14:19:52.35" personId="{2C689D54-9B8A-4AF4-918B-6E13D022EFA0}" id="{FBF83B27-EFDE-4500-BBE2-99F3C3354FE6}">
    <text>No contiene límites de tiempo</text>
  </threadedComment>
  <threadedComment ref="D136" dT="2022-05-05T18:27:02.18" personId="{2C689D54-9B8A-4AF4-918B-6E13D022EFA0}" id="{A5CA5CF3-531A-4B60-BC32-DDCBCDD1B706}">
    <text>No contiene límites de tiempo</text>
  </threadedComment>
  <threadedComment ref="D171" dT="2022-04-01T11:14:31.25" personId="{67848C4E-904E-A84A-8015-B69315525ED8}" id="{F9D66287-6364-6D45-91E4-89802FBD2963}">
    <text>No tiene contenido que se desplace.</text>
  </threadedComment>
  <threadedComment ref="D172" dT="2022-05-04T20:59:24.60" personId="{2C689D54-9B8A-4AF4-918B-6E13D022EFA0}" id="{1BB06CF2-7B1B-4EDB-8097-3A8AB1E21BC2}">
    <text>No tiene contenido que se desplace</text>
  </threadedComment>
  <threadedComment ref="D173" dT="2022-05-05T14:20:09.20" personId="{2C689D54-9B8A-4AF4-918B-6E13D022EFA0}" id="{08BEF228-E19B-4DDA-9124-66F7BE633254}">
    <text>No tiene contenido que se desplace</text>
  </threadedComment>
  <threadedComment ref="D174" dT="2022-05-05T18:27:48.67" personId="{2C689D54-9B8A-4AF4-918B-6E13D022EFA0}" id="{7CD7C854-FDFE-4479-A045-1D7213B7E952}">
    <text>No tiene contenido que se desplace</text>
  </threadedComment>
  <threadedComment ref="D209" dT="2022-04-01T11:15:53.89" personId="{67848C4E-904E-A84A-8015-B69315525ED8}" id="{1394EF7C-24B2-4C4E-B04A-A2837A208281}">
    <text>No tiene nada que desteye</text>
  </threadedComment>
  <threadedComment ref="D210" dT="2022-05-04T21:00:56.81" personId="{2C689D54-9B8A-4AF4-918B-6E13D022EFA0}" id="{66096BBE-A680-4606-8E94-DB7D20D700C4}">
    <text>No tiene nada que destelle</text>
  </threadedComment>
  <threadedComment ref="D211" dT="2022-05-05T14:20:54.26" personId="{2C689D54-9B8A-4AF4-918B-6E13D022EFA0}" id="{6FF03614-3C59-44B3-ADAC-BDC439B1A6A4}">
    <text>No tiene nada que destelle</text>
  </threadedComment>
  <threadedComment ref="D212" dT="2022-05-05T18:28:00.23" personId="{2C689D54-9B8A-4AF4-918B-6E13D022EFA0}" id="{D3C64CCD-CF7D-40AD-B735-9D5DBB14AE27}">
    <text>No tiene nada que destelle</text>
  </threadedComment>
  <threadedComment ref="D247" dT="2022-04-01T11:17:04.91" personId="{67848C4E-904E-A84A-8015-B69315525ED8}" id="{A0B0C60C-9E71-EB4F-AFC6-28BC276B7A6B}">
    <text>Se tienen mecanismos para navegar.</text>
  </threadedComment>
  <threadedComment ref="D248" dT="2022-05-04T21:03:10.92" personId="{2C689D54-9B8A-4AF4-918B-6E13D022EFA0}" id="{F63092F8-A514-4E58-99BB-33573F645516}">
    <text>Usar un enlace al inicio de la página para ir directamente al contenido principal</text>
  </threadedComment>
  <threadedComment ref="D249" dT="2022-05-05T14:21:11.22" personId="{2C689D54-9B8A-4AF4-918B-6E13D022EFA0}" id="{ED3E414E-0553-4D49-9BA8-CE001169EC35}">
    <text>Usar un enlace al inicio de la página para ir directamente al contenido principal</text>
  </threadedComment>
  <threadedComment ref="D250" dT="2022-05-05T20:06:27.50" personId="{2C689D54-9B8A-4AF4-918B-6E13D022EFA0}" id="{F56B9727-60B9-4604-A2B6-5419A69D5539}">
    <text>Menús expansibles y contraíbles</text>
  </threadedComment>
  <threadedComment ref="D285" dT="2022-04-01T11:17:35.15" personId="{67848C4E-904E-A84A-8015-B69315525ED8}" id="{90C8975C-670A-0B42-8AC5-82E15AEF3EA4}">
    <text>Todos los títulos describen su propósito</text>
  </threadedComment>
  <threadedComment ref="D286" dT="2022-05-04T21:03:47.81" personId="{2C689D54-9B8A-4AF4-918B-6E13D022EFA0}" id="{54322409-60A7-4E5C-B58E-B0D9702BF9B3}">
    <text>Ofrecer un título descriptivo para cada página web</text>
  </threadedComment>
  <threadedComment ref="D287" dT="2022-05-05T14:21:25.98" personId="{2C689D54-9B8A-4AF4-918B-6E13D022EFA0}" id="{2EB19BF1-8642-4F84-9F7B-5D346DAB8243}">
    <text>Ofrecer un título descriptivo para cada página web</text>
  </threadedComment>
  <threadedComment ref="D288" dT="2022-05-05T20:06:40.21" personId="{2C689D54-9B8A-4AF4-918B-6E13D022EFA0}" id="{2FD5396E-9C49-44D9-B07D-9BCDE5C8412B}">
    <text>Ofrecer un título descriptivo para cada página web</text>
  </threadedComment>
  <threadedComment ref="D323" dT="2022-04-01T11:18:43.56" personId="{67848C4E-904E-A84A-8015-B69315525ED8}" id="{4783B31B-8727-2B45-B2DF-5E02A3F6E233}">
    <text>Se puede navegar secuencialmente</text>
  </threadedComment>
  <threadedComment ref="D324" dT="2022-05-04T21:04:37.37" personId="{2C689D54-9B8A-4AF4-918B-6E13D022EFA0}" id="{D683F55B-44D7-4983-878C-8C48FBC0E9C4}">
    <text>Crear un orden lógico de tabulación entre enlaces, elementos de formularios y objetos</text>
  </threadedComment>
  <threadedComment ref="D325" dT="2022-05-05T14:21:37.18" personId="{2C689D54-9B8A-4AF4-918B-6E13D022EFA0}" id="{DBBF9A6C-6F0B-41DE-AB0D-00FE3FE4911F}">
    <text>Crear un orden lógico de tabulación entre enlaces, elementos de formularios y objetos</text>
  </threadedComment>
  <threadedComment ref="D326" dT="2022-05-05T20:06:50.44" personId="{2C689D54-9B8A-4AF4-918B-6E13D022EFA0}" id="{5DB1F770-2239-4A6B-9BAA-BCEC89CA6DA3}">
    <text>Crear un orden lógico de tabulación entre enlaces, elementos de formularios y objetos</text>
  </threadedComment>
  <threadedComment ref="D361" dT="2022-05-04T21:06:26.59" personId="{2C689D54-9B8A-4AF4-918B-6E13D022EFA0}" id="{4BF3155A-6FD4-4068-9970-E418B83F3499}">
    <text>Identifica el objetivo de un enlace mediante texto clarificador del enlace</text>
  </threadedComment>
  <threadedComment ref="D362" dT="2022-05-04T21:06:32.13" personId="{2C689D54-9B8A-4AF4-918B-6E13D022EFA0}" id="{8C648A3A-BA58-4178-B2F8-454B41A836E0}">
    <text>Identifica el objetivo de un enlace mediante texto clarificador del enlace</text>
  </threadedComment>
  <threadedComment ref="D363" dT="2022-05-05T14:21:54.38" personId="{2C689D54-9B8A-4AF4-918B-6E13D022EFA0}" id="{B1B544AB-E188-4A19-9CA0-5BBA0C9E3564}">
    <text>Identifica el objetivo de un enlace mediante texto clarificador del enlace</text>
  </threadedComment>
  <threadedComment ref="D364" dT="2022-05-05T20:07:09.87" personId="{2C689D54-9B8A-4AF4-918B-6E13D022EFA0}" id="{94F494CE-FC6C-4424-86D2-3283D5835C9D}">
    <text>No tiene enlaces</text>
  </threadedComment>
  <threadedComment ref="D399" dT="2022-04-01T11:22:04.01" personId="{67848C4E-904E-A84A-8015-B69315525ED8}" id="{C2E65519-25E7-7C4D-96B9-46A144D8DCC6}">
    <text>Se puede llegar a un sitio desde diferentes lugares</text>
  </threadedComment>
  <threadedComment ref="D400" dT="2022-05-04T21:07:34.11" personId="{2C689D54-9B8A-4AF4-918B-6E13D022EFA0}" id="{420DE3E7-3C7C-4758-A5B1-511EA859E05A}">
    <text>Enlaces para navegar por páginas web relacionadas, buscador</text>
  </threadedComment>
  <threadedComment ref="D401" dT="2022-05-05T14:22:15.01" personId="{2C689D54-9B8A-4AF4-918B-6E13D022EFA0}" id="{97A3588A-939B-41DF-9949-0383F779BC98}">
    <text>Enlaces para navegar por páginas web relacionadas, buscador</text>
  </threadedComment>
  <threadedComment ref="D402" dT="2022-05-05T20:10:55.12" personId="{2C689D54-9B8A-4AF4-918B-6E13D022EFA0}" id="{356C11C1-BE4C-4D09-8182-A5C79220C080}">
    <text>Paso intermedio de un proceso</text>
  </threadedComment>
  <threadedComment ref="D437" dT="2022-04-01T11:21:37.60" personId="{67848C4E-904E-A84A-8015-B69315525ED8}" id="{32C0FA94-9106-6C4A-9364-C8EA88620271}">
    <text>Pueden encontrarse etiquetas sin campo asociado o inexistente.</text>
  </threadedComment>
  <threadedComment ref="D438" dT="2022-05-04T23:17:14.39" personId="{2C689D54-9B8A-4AF4-918B-6E13D022EFA0}" id="{09491508-25C3-456D-9391-3274CBF7424B}">
    <text>Ofrece encabezados y etiquetas descriptivos</text>
  </threadedComment>
  <threadedComment ref="D439" dT="2022-05-05T14:22:26.50" personId="{2C689D54-9B8A-4AF4-918B-6E13D022EFA0}" id="{667D0C0B-9DBA-440D-B8BF-3802B47D4C11}">
    <text>Ofrece encabezados y etiquetas descriptivos</text>
  </threadedComment>
  <threadedComment ref="D440" dT="2022-05-05T20:11:08.32" personId="{2C689D54-9B8A-4AF4-918B-6E13D022EFA0}" id="{4901C047-0916-41BF-BF4D-72CA1E8AC639}">
    <text>Ofrece encabezados y etiquetas descriptivos</text>
  </threadedComment>
  <threadedComment ref="D475" dT="2022-04-01T11:22:55.09" personId="{67848C4E-904E-A84A-8015-B69315525ED8}" id="{DD98F7FB-9F52-A549-AE03-E3807DC7B9F1}">
    <text>El foco del teclado resulta visible.</text>
  </threadedComment>
  <threadedComment ref="D476" dT="2022-05-04T23:19:22.46" personId="{2C689D54-9B8A-4AF4-918B-6E13D022EFA0}" id="{4BE898BD-29DE-4BC6-BBF5-2B1BE06AC969}">
    <text>Indicador de foco visible</text>
  </threadedComment>
  <threadedComment ref="D477" dT="2022-05-05T14:22:51.53" personId="{2C689D54-9B8A-4AF4-918B-6E13D022EFA0}" id="{4D94F5C0-4CF9-489B-B2A1-D364AB516AE7}">
    <text>Indicador de foco visible</text>
  </threadedComment>
  <threadedComment ref="D478" dT="2022-05-05T20:11:32.02" personId="{2C689D54-9B8A-4AF4-918B-6E13D022EFA0}" id="{CF7FDB3B-1304-406C-B4D7-06B1DAB4C399}">
    <text>Indicador de foco visible</text>
  </threadedComment>
  <threadedComment ref="D513" dT="2022-04-01T11:24:05.80" personId="{67848C4E-904E-A84A-8015-B69315525ED8}" id="{41059C64-6CE7-464B-B2AD-CE20AC251C8F}">
    <text>No hay gestos multipunto</text>
  </threadedComment>
  <threadedComment ref="D514" dT="2022-05-04T23:20:46.81" personId="{2C689D54-9B8A-4AF4-918B-6E13D022EFA0}" id="{AF6F4B61-608E-4EC6-92C0-52CFDAF08166}">
    <text>No hay gestos multipunto</text>
  </threadedComment>
  <threadedComment ref="D515" dT="2022-05-05T14:23:02.51" personId="{2C689D54-9B8A-4AF4-918B-6E13D022EFA0}" id="{CF4ABFBD-EF9B-422D-A067-8AAE3B33DF14}">
    <text>No hay gestos multipunto</text>
  </threadedComment>
  <threadedComment ref="D516" dT="2022-05-05T20:11:43.56" personId="{2C689D54-9B8A-4AF4-918B-6E13D022EFA0}" id="{571F5044-184D-4CB8-B870-BA5048F40380}">
    <text>No hay gestos multipunto</text>
  </threadedComment>
  <threadedComment ref="D551" dT="2022-04-01T11:25:23.71" personId="{67848C4E-904E-A84A-8015-B69315525ED8}" id="{8474EAAE-EF0D-E447-B7E0-3EBF081751CB}">
    <text>Se cumplen las 4.</text>
  </threadedComment>
  <threadedComment ref="D552" dT="2022-05-04T23:23:33.09" personId="{2C689D54-9B8A-4AF4-918B-6E13D022EFA0}" id="{3810F83B-5BF6-41D1-8968-103B5BD3EAFE}">
    <text>Cumple los 4</text>
  </threadedComment>
  <threadedComment ref="D553" dT="2022-05-05T14:23:59.84" personId="{2C689D54-9B8A-4AF4-918B-6E13D022EFA0}" id="{5E2B3DF2-84F1-441C-99D0-38500F928FC8}">
    <text>Cumple los 4</text>
  </threadedComment>
  <threadedComment ref="D554" dT="2022-05-05T20:12:09.60" personId="{2C689D54-9B8A-4AF4-918B-6E13D022EFA0}" id="{EA65CC8A-5142-4DD6-96A6-AE3EC746D089}">
    <text>Cumple los 4</text>
  </threadedComment>
  <threadedComment ref="D589" dT="2022-04-01T11:26:21.48" personId="{67848C4E-904E-A84A-8015-B69315525ED8}" id="{348125F0-0F21-8142-9C1F-A9A743027B5B}">
    <text>Pueden encontrarse etiquetas sin campo asociado.</text>
  </threadedComment>
  <threadedComment ref="D590" dT="2022-05-04T23:25:43.07" personId="{2C689D54-9B8A-4AF4-918B-6E13D022EFA0}" id="{89E8DE75-DEC9-46A3-8E01-C6D4F0479884}">
    <text>No contiene labels</text>
  </threadedComment>
  <threadedComment ref="D591" dT="2022-05-05T14:24:24.38" personId="{2C689D54-9B8A-4AF4-918B-6E13D022EFA0}" id="{AA36DE6D-74A5-4DB0-8F96-9433E84FC413}">
    <text>No contiene labels</text>
  </threadedComment>
  <threadedComment ref="D592" dT="2022-05-05T20:14:23.10" personId="{2C689D54-9B8A-4AF4-918B-6E13D022EFA0}" id="{B35B978D-D015-4D9D-BED6-F04F3B086EAD}">
    <text>Los componentes de interfaz contienen el texto que se presenta visualmente</text>
  </threadedComment>
  <threadedComment ref="D627" dT="2022-04-01T11:27:05.22" personId="{67848C4E-904E-A84A-8015-B69315525ED8}" id="{DF7EAC50-7443-8B44-AE3A-96A7D3C8D331}">
    <text>La interfaz es compatible</text>
  </threadedComment>
  <threadedComment ref="D628" dT="2022-05-04T23:26:53.40" personId="{2C689D54-9B8A-4AF4-918B-6E13D022EFA0}" id="{6CC3DC7B-59D2-4A28-B4AD-B0B89D5CE7F6}">
    <text>Interfaz compatible</text>
  </threadedComment>
  <threadedComment ref="D629" dT="2022-05-05T14:26:05.30" personId="{2C689D54-9B8A-4AF4-918B-6E13D022EFA0}" id="{84FFC1EB-7C66-4549-8879-F68345D065CD}">
    <text>Interfaz compatible</text>
  </threadedComment>
  <threadedComment ref="D630" dT="2022-05-05T20:14:42.07" personId="{2C689D54-9B8A-4AF4-918B-6E13D022EFA0}" id="{00A8F7C9-5452-4BC9-BF93-C45B73B6810B}">
    <text>Interfaz compatible</text>
  </threadedComment>
</ThreadedComments>
</file>

<file path=xl/threadedComments/threadedComment3.xml><?xml version="1.0" encoding="utf-8"?>
<ThreadedComments xmlns="http://schemas.microsoft.com/office/spreadsheetml/2018/threadedcomments" xmlns:x="http://schemas.openxmlformats.org/spreadsheetml/2006/main">
  <threadedComment ref="D19" dT="2022-05-04T23:28:53.67" personId="{2C689D54-9B8A-4AF4-918B-6E13D022EFA0}" id="{CEBD859E-78E8-47FC-A5EE-94412BAAFA04}">
    <text>Identificar el idioma usando lang</text>
  </threadedComment>
  <threadedComment ref="D20" dT="2022-05-04T23:28:59.76" personId="{2C689D54-9B8A-4AF4-918B-6E13D022EFA0}" id="{833116B7-C66D-4672-9115-FCFFA9023328}">
    <text>Identificar el idioma usando lang</text>
  </threadedComment>
  <threadedComment ref="D21" dT="2022-05-05T02:01:21.29" personId="{2C689D54-9B8A-4AF4-918B-6E13D022EFA0}" id="{CB3F1081-E006-4AEA-BB71-2580DD81A9F0}">
    <text>Identificar el idioma usando lang</text>
  </threadedComment>
  <threadedComment ref="D22" dT="2022-05-05T20:15:31.40" personId="{2C689D54-9B8A-4AF4-918B-6E13D022EFA0}" id="{FE7E7FFD-99E2-47A7-AA0B-A920F830A81E}">
    <text>No se declara el idioma con lang</text>
  </threadedComment>
  <threadedComment ref="D57" dT="2022-05-04T23:29:58.33" personId="{2C689D54-9B8A-4AF4-918B-6E13D022EFA0}" id="{D68F4A4E-C55A-4493-8D66-82EA24AAAB46}">
    <text>Usar lang en los elementos HTML</text>
  </threadedComment>
  <threadedComment ref="D58" dT="2022-05-04T23:29:42.70" personId="{2C689D54-9B8A-4AF4-918B-6E13D022EFA0}" id="{A565D677-B6F9-46A0-83E3-07DB063865C2}">
    <text>Usar lang en los elementos HTML</text>
  </threadedComment>
  <threadedComment ref="D59" dT="2022-05-05T02:01:41.28" personId="{2C689D54-9B8A-4AF4-918B-6E13D022EFA0}" id="{A0CBE198-0D83-420E-9EA3-96FE45D1D8D2}">
    <text>Usar lang en los elementos HTML</text>
  </threadedComment>
  <threadedComment ref="D60" dT="2022-05-05T20:16:28.32" personId="{2C689D54-9B8A-4AF4-918B-6E13D022EFA0}" id="{5B530F63-F058-461C-BEF0-EE2258771870}">
    <text>No usar lang en los elementos HTML</text>
  </threadedComment>
  <threadedComment ref="D95" dT="2022-04-01T11:31:29.32" personId="{67848C4E-904E-A84A-8015-B69315525ED8}" id="{7464A202-5B1B-D84A-98E2-3AF1420F4D47}">
    <text>No se inicia ningún cambio de contexto.</text>
  </threadedComment>
  <threadedComment ref="D96" dT="2022-05-04T23:34:33.32" personId="{2C689D54-9B8A-4AF4-918B-6E13D022EFA0}" id="{FAA43F7A-BEF6-414A-8096-934F466E7322}">
    <text>Cuando un componente recibe el foco, no se inicia cambio
en el contexto</text>
  </threadedComment>
  <threadedComment ref="D97" dT="2022-05-05T02:03:31.57" personId="{2C689D54-9B8A-4AF4-918B-6E13D022EFA0}" id="{B9F40699-0541-4A9B-AF6A-E3F5D273AA81}">
    <text>Cuando un componente recibe el foco, no se inicia cambio
en el contexto</text>
  </threadedComment>
  <threadedComment ref="D98" dT="2022-05-05T20:16:46.52" personId="{2C689D54-9B8A-4AF4-918B-6E13D022EFA0}" id="{1B274CFD-1BFD-4C8F-9A05-C1DF4EDEB25C}">
    <text>Cuando un componente recibe el foco, no se inicia cambio
en el contexto</text>
  </threadedComment>
  <threadedComment ref="D133" dT="2022-04-01T11:28:32.67" personId="{67848C4E-904E-A84A-8015-B69315525ED8}" id="{55D5973F-AFCF-6545-BFDF-3855882ED25B}">
    <text>Pueden existir formularios sin botón definido a nivel de código</text>
  </threadedComment>
  <threadedComment ref="D134" dT="2022-05-04T23:39:56.93" personId="{2C689D54-9B8A-4AF4-918B-6E13D022EFA0}" id="{1C8F96C7-A6F3-44F0-A312-0BF7F65F0B95}">
    <text>El cambio de estado en un componente no provoca
automáticamente el cambio de contexto salvo que se avise al usuario
previamente</text>
  </threadedComment>
  <threadedComment ref="D135" dT="2022-05-05T02:04:41.32" personId="{2C689D54-9B8A-4AF4-918B-6E13D022EFA0}" id="{D2E0F95D-B4D2-4D92-A16A-8BF4AE1D3F0C}">
    <text>El cambio de estado en un componente no provoca
automáticamente el cambio de contexto salvo que se avise al usuario
previamente</text>
  </threadedComment>
  <threadedComment ref="D136" dT="2022-05-05T20:17:17.91" personId="{2C689D54-9B8A-4AF4-918B-6E13D022EFA0}" id="{E47D5341-4F8B-42E4-BAC3-7E99D353A830}">
    <text>El cambio de estado en un componente no provoca
automáticamente el cambio de contexto salvo que se avise al usuario
previamente</text>
  </threadedComment>
  <threadedComment ref="D171" dT="2022-04-01T11:31:53.92" personId="{67848C4E-904E-A84A-8015-B69315525ED8}" id="{5B71BF22-DE17-C048-AC3F-2315FD515891}">
    <text>Sigue el mismo orden</text>
  </threadedComment>
  <threadedComment ref="D172" dT="2022-05-04T23:40:18.40" personId="{2C689D54-9B8A-4AF4-918B-6E13D022EFA0}" id="{2D4110FF-CCC9-460C-80D8-C04D1F4A15E6}">
    <text>Los mecanismos de navegación que se repiten en múltiples
páginas dentro del sitio aparecen siempre en el mismo orden relativo, salvo que
los cambie de orden el usuario</text>
  </threadedComment>
  <threadedComment ref="D173" dT="2022-05-05T02:06:25.35" personId="{2C689D54-9B8A-4AF4-918B-6E13D022EFA0}" id="{B6DD9951-642C-4660-BB27-D2ED017D84AE}">
    <text>Los mecanismos de navegación que se repiten en múltiples
páginas dentro del sitio aparecen siempre en el mismo orden relativo, salvo que
los cambie de orden el usuario</text>
  </threadedComment>
  <threadedComment ref="D174" dT="2022-05-05T20:17:30.10" personId="{2C689D54-9B8A-4AF4-918B-6E13D022EFA0}" id="{61142189-4166-4D6C-8593-9444FD562E87}">
    <text>Los mecanismos de navegación que se repiten en múltiples
páginas dentro del sitio aparecen siempre en el mismo orden relativo, salvo que
los cambie de orden el usuario</text>
  </threadedComment>
  <threadedComment ref="D209" dT="2022-04-01T11:32:17.38" personId="{67848C4E-904E-A84A-8015-B69315525ED8}" id="{835EFF70-7968-1D43-B751-1D2798852313}">
    <text>Se identifican de manera coherente</text>
  </threadedComment>
  <threadedComment ref="D210" dT="2022-05-04T23:40:38.67" personId="{2C689D54-9B8A-4AF4-918B-6E13D022EFA0}" id="{65E93C0F-81FB-4DE7-80F3-8685C41D7E33}">
    <text>Los componentes con la misma funcionalidad en un conjunto
de páginas se identifican de manera consistente</text>
  </threadedComment>
  <threadedComment ref="D211" dT="2022-05-05T02:06:43.84" personId="{2C689D54-9B8A-4AF4-918B-6E13D022EFA0}" id="{FF4F6A90-FB68-441C-9561-FB6750812576}">
    <text>Los componentes con la misma funcionalidad en un conjunto
de páginas se identifican de manera consistente</text>
  </threadedComment>
  <threadedComment ref="D212" dT="2022-05-05T20:17:55.38" personId="{2C689D54-9B8A-4AF4-918B-6E13D022EFA0}" id="{21EA9636-7C5C-4D20-828A-824D684864F1}">
    <text>Los componentes con la misma funcionalidad en un conjunto
de páginas se identifican de manera consistente</text>
  </threadedComment>
  <threadedComment ref="D247" dT="2022-04-01T11:33:29.73" personId="{67848C4E-904E-A84A-8015-B69315525ED8}" id="{57BEF7D2-2C61-7B4B-BC7E-4384572D8E64}">
    <text>Se identifican los errores</text>
  </threadedComment>
  <threadedComment ref="D248" dT="2022-05-04T23:42:33.17" personId="{2C689D54-9B8A-4AF4-918B-6E13D022EFA0}" id="{C125DD16-25E2-4355-B3FC-0A1682D8C452}">
    <text>Ni contiene entrada de datos excepto el buscador</text>
  </threadedComment>
  <threadedComment ref="D249" dT="2022-05-05T02:07:00.29" personId="{2C689D54-9B8A-4AF4-918B-6E13D022EFA0}" id="{CCC79E71-B500-40E8-812D-773C8996D4DA}">
    <text>Ni contiene entrada de datos excepto el buscador</text>
  </threadedComment>
  <threadedComment ref="D250" dT="2022-05-05T20:19:43.51" personId="{2C689D54-9B8A-4AF4-918B-6E13D022EFA0}" id="{339A764B-DB0F-4908-BF45-43A265627AD7}">
    <text>Los campos de entrada son buscadores por lo que no necesitan identificar errores</text>
  </threadedComment>
  <threadedComment ref="D285" dT="2022-04-01T11:29:16.63" personId="{67848C4E-904E-A84A-8015-B69315525ED8}" id="{4C264070-B571-8B4C-A42E-6CE258D6E547}">
    <text>Existencia de campos de formulario sin etiqueta o sin título</text>
  </threadedComment>
  <threadedComment ref="D286" dT="2022-05-04T23:43:22.29" personId="{2C689D54-9B8A-4AF4-918B-6E13D022EFA0}" id="{472DF2E8-587B-4202-B274-0D694E86688A}">
    <text>No hay ntroducción de datos de ussuario excepto el buscador</text>
  </threadedComment>
  <threadedComment ref="D287" dT="2022-05-05T02:07:12.27" personId="{2C689D54-9B8A-4AF4-918B-6E13D022EFA0}" id="{EFC0F4B5-6AD0-4DD5-9C94-8E63DCE3AB37}">
    <text>Ni contiene entrada de datos excepto el buscador</text>
  </threadedComment>
  <threadedComment ref="D288" dT="2022-05-05T20:22:14.92" personId="{2C689D54-9B8A-4AF4-918B-6E13D022EFA0}" id="{593E5079-FE10-4642-B33D-CECFB4C8FAD7}">
    <text>Ofrecer instrucciones textuales al inicio del formulario o grupo de campos que describan lo
que deben introducir.</text>
  </threadedComment>
  <threadedComment ref="D323" dT="2022-04-01T11:33:59.07" personId="{67848C4E-904E-A84A-8015-B69315525ED8}" id="{69636A94-AF57-3E46-909E-6427E62F5C86}">
    <text>No dispone de sugerencias.</text>
  </threadedComment>
  <threadedComment ref="D324" dT="2022-05-04T23:43:58.64" personId="{2C689D54-9B8A-4AF4-918B-6E13D022EFA0}" id="{016AE9BE-8713-487A-BD62-E1EF7D3C2955}">
    <text>No hay formularios</text>
  </threadedComment>
  <threadedComment ref="D325" dT="2022-05-05T02:08:34.65" personId="{2C689D54-9B8A-4AF4-918B-6E13D022EFA0}" id="{A1E0C55B-EF8C-4A81-83CA-43986BBB3013}">
    <text>No hay formulario</text>
  </threadedComment>
  <threadedComment ref="D326" dT="2022-05-05T20:22:47.09" personId="{2C689D54-9B8A-4AF4-918B-6E13D022EFA0}" id="{8577479E-18BC-4E91-B8B8-60E71B0F53F7}">
    <text>Al ser formulario de busqueda no maneja errores</text>
  </threadedComment>
  <threadedComment ref="D361" dT="2022-04-01T11:34:28.54" personId="{67848C4E-904E-A84A-8015-B69315525ED8}" id="{6E53A142-F198-3345-9FAE-88AF0766A4E3}">
    <text>Se verifica la información</text>
  </threadedComment>
  <threadedComment ref="D362" dT="2022-05-04T23:45:02.83" personId="{2C689D54-9B8A-4AF4-918B-6E13D022EFA0}" id="{13F7F212-8414-42EE-9887-F608E7B1CFFC}">
    <text>No hay mecanismos</text>
  </threadedComment>
  <threadedComment ref="D363" dT="2022-05-05T02:08:50.98" personId="{2C689D54-9B8A-4AF4-918B-6E13D022EFA0}" id="{5D71A60E-18F3-4B50-ACAE-999A64E3C167}">
    <text>No hay mecanismos</text>
  </threadedComment>
  <threadedComment ref="D364" dT="2022-05-05T20:24:40.05" personId="{2C689D54-9B8A-4AF4-918B-6E13D022EFA0}" id="{24E404B6-72CD-473B-A09D-8C5AC3A8BA3F}">
    <text>No hay mecanismos de este tipo</text>
  </threadedComment>
</ThreadedComments>
</file>

<file path=xl/threadedComments/threadedComment4.xml><?xml version="1.0" encoding="utf-8"?>
<ThreadedComments xmlns="http://schemas.microsoft.com/office/spreadsheetml/2018/threadedcomments" xmlns:x="http://schemas.openxmlformats.org/spreadsheetml/2006/main">
  <threadedComment ref="D19" dT="2022-04-01T11:36:29.28" personId="{67848C4E-904E-A84A-8015-B69315525ED8}" id="{C7A782F8-02F2-9C49-ACA3-A83599E3080E}">
    <text>Existencia de campos con ID repetido</text>
  </threadedComment>
  <threadedComment ref="D20" dT="2022-05-05T00:01:50.80" personId="{2C689D54-9B8A-4AF4-918B-6E13D022EFA0}" id="{77998CA5-60A3-4C2D-9182-C6E97983F8C3}">
    <text>Cumple la especificación de HTML</text>
  </threadedComment>
  <threadedComment ref="D21" dT="2022-05-05T02:00:30.59" personId="{2C689D54-9B8A-4AF4-918B-6E13D022EFA0}" id="{E16713F0-CA97-413A-99E2-01941B9CA73B}">
    <text>Cumple la especificación de HTML</text>
  </threadedComment>
  <threadedComment ref="D22" dT="2022-05-05T20:27:27.38" personId="{2C689D54-9B8A-4AF4-918B-6E13D022EFA0}" id="{55C558B1-ED84-4A72-9067-800130517F4C}">
    <text>Cumple la especificación de HTML</text>
  </threadedComment>
  <threadedComment ref="D57" dT="2022-04-01T11:35:41.33" personId="{67848C4E-904E-A84A-8015-B69315525ED8}" id="{6C105DC2-81F4-7541-9D31-DC2B289CD7DD}">
    <text>Existencia de campos de formulario sin etiqueta o sin título</text>
  </threadedComment>
  <threadedComment ref="D58" dT="2022-05-05T00:04:12.83" personId="{2C689D54-9B8A-4AF4-918B-6E13D022EFA0}" id="{B6EFB419-49CC-4102-B9C4-205F023DA5D9}">
    <text>No contiene interfaz de usuario</text>
  </threadedComment>
  <threadedComment ref="D59" dT="2022-05-05T02:00:42.13" personId="{2C689D54-9B8A-4AF4-918B-6E13D022EFA0}" id="{FC5804AE-2E17-47B7-A50C-5605CD801297}">
    <text>No contiene interfaz de usuario</text>
  </threadedComment>
  <threadedComment ref="D60" dT="2022-05-05T20:34:11.12" personId="{2C689D54-9B8A-4AF4-918B-6E13D022EFA0}" id="{FE7F172E-3C9A-4DF7-8589-EBEB8AD77C0C}">
    <text>Controles de formularios sin etiquetar</text>
  </threadedComment>
  <threadedComment ref="D95" dT="2022-04-01T11:37:49.26" personId="{67848C4E-904E-A84A-8015-B69315525ED8}" id="{999402E1-11E5-C34C-B081-52642A06A302}">
    <text>Pueden ser presentados al usuario de
productos de apoyo sin recibir el foco</text>
  </threadedComment>
  <threadedComment ref="D96" dT="2022-05-05T00:04:50.63" personId="{2C689D54-9B8A-4AF4-918B-6E13D022EFA0}" id="{8CD6A44A-FD8B-446B-95D1-6F56135411CA}">
    <text>En el contenido implementado en lenguajes de marcado,
los mensajes de estado pueden ser determinados por software a través de su
rol o propiedades</text>
  </threadedComment>
  <threadedComment ref="D97" dT="2022-05-05T02:00:54.36" personId="{2C689D54-9B8A-4AF4-918B-6E13D022EFA0}" id="{DB76E492-A569-4AA0-95A1-08BDE58C8C99}">
    <text>En el contenido implementado en lenguajes de marcado,
los mensajes de estado pueden ser determinados por software a través de su
rol o propiedades</text>
  </threadedComment>
  <threadedComment ref="D98" dT="2022-05-05T20:37:18.35" personId="{2C689D54-9B8A-4AF4-918B-6E13D022EFA0}" id="{C356D959-EA07-45F6-9AA4-1A933CB000D0}">
    <text>No se utiliza lenguajes de marcado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5" Type="http://schemas.microsoft.com/office/2017/10/relationships/threadedComment" Target="../threadedComments/threadedComment2.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topLeftCell="A10" zoomScale="85" zoomScaleNormal="85" workbookViewId="0">
      <selection activeCell="N2" sqref="N2"/>
    </sheetView>
  </sheetViews>
  <sheetFormatPr baseColWidth="10" defaultColWidth="11.42578125" defaultRowHeight="12.75"/>
  <cols>
    <col min="1" max="1" width="11.7109375" customWidth="1"/>
    <col min="14" max="14" width="18.285156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8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75">
      <c r="B7" s="11" t="s">
        <v>2</v>
      </c>
    </row>
    <row r="9" spans="1:64" ht="134.85" customHeight="1">
      <c r="B9" s="176" t="s">
        <v>263</v>
      </c>
      <c r="C9" s="177"/>
      <c r="D9" s="177"/>
      <c r="E9" s="177"/>
      <c r="F9" s="177"/>
      <c r="G9" s="177"/>
      <c r="H9" s="177"/>
      <c r="I9" s="177"/>
      <c r="J9" s="177"/>
      <c r="K9" s="177"/>
      <c r="L9" s="177"/>
      <c r="M9" s="177"/>
      <c r="N9" s="177"/>
    </row>
    <row r="10" spans="1:64" ht="28.7" customHeight="1"/>
    <row r="11" spans="1:64" ht="86.25" customHeight="1">
      <c r="B11" s="177" t="s">
        <v>3</v>
      </c>
      <c r="C11" s="177"/>
      <c r="D11" s="177"/>
      <c r="E11" s="177"/>
      <c r="F11" s="177"/>
      <c r="G11" s="177"/>
      <c r="H11" s="177"/>
      <c r="I11" s="177"/>
      <c r="J11" s="177"/>
      <c r="K11" s="177"/>
      <c r="L11" s="177"/>
      <c r="M11" s="177"/>
      <c r="N11" s="177"/>
    </row>
    <row r="13" spans="1:64" ht="269.25" customHeight="1">
      <c r="B13" s="178" t="s">
        <v>264</v>
      </c>
      <c r="C13" s="178"/>
      <c r="D13" s="178"/>
      <c r="E13" s="178"/>
      <c r="F13" s="178"/>
      <c r="G13" s="178"/>
      <c r="H13" s="178"/>
      <c r="I13" s="178"/>
      <c r="J13" s="178"/>
      <c r="K13" s="178"/>
      <c r="L13" s="178"/>
      <c r="M13" s="178"/>
      <c r="N13" s="178"/>
    </row>
    <row r="15" spans="1:64" ht="87.75" customHeight="1">
      <c r="B15" s="178" t="s">
        <v>265</v>
      </c>
      <c r="C15" s="179"/>
      <c r="D15" s="179"/>
      <c r="E15" s="179"/>
      <c r="F15" s="179"/>
      <c r="G15" s="179"/>
      <c r="H15" s="179"/>
      <c r="I15" s="179"/>
      <c r="J15" s="179"/>
      <c r="K15" s="179"/>
      <c r="L15" s="179"/>
      <c r="M15" s="179"/>
      <c r="N15" s="179"/>
    </row>
    <row r="17" spans="2:14" ht="29.25" customHeight="1">
      <c r="B17" s="179" t="s">
        <v>4</v>
      </c>
      <c r="C17" s="179"/>
      <c r="D17" s="179"/>
      <c r="E17" s="179"/>
      <c r="F17" s="179"/>
      <c r="G17" s="179"/>
      <c r="H17" s="179"/>
      <c r="I17" s="179"/>
      <c r="J17" s="179"/>
      <c r="K17" s="179"/>
      <c r="L17" s="179"/>
      <c r="M17" s="179"/>
      <c r="N17" s="179"/>
    </row>
    <row r="22" spans="2:14" ht="15">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C29" sqref="C29"/>
    </sheetView>
  </sheetViews>
  <sheetFormatPr baseColWidth="10" defaultColWidth="11.42578125" defaultRowHeight="12.75"/>
  <cols>
    <col min="1" max="1" width="11.42578125" style="14"/>
    <col min="2" max="2" width="72.140625" style="14" customWidth="1"/>
    <col min="3" max="3" width="101.42578125" style="14" customWidth="1"/>
    <col min="4" max="4" width="8.140625" style="14" customWidth="1"/>
    <col min="5" max="5" width="16" style="14" customWidth="1"/>
    <col min="6" max="11" width="9.140625" style="14" customWidth="1"/>
    <col min="12" max="12" width="23.140625" style="14" customWidth="1"/>
    <col min="13" max="13" width="4" style="14" customWidth="1"/>
    <col min="14" max="19" width="9.140625" style="14" customWidth="1"/>
    <col min="20" max="20" width="20" style="14" customWidth="1"/>
    <col min="21" max="23" width="9.140625" style="14" customWidth="1"/>
    <col min="24" max="26" width="8.7109375" style="14" customWidth="1"/>
    <col min="27" max="64" width="14.42578125" style="14" customWidth="1"/>
    <col min="65" max="16384" width="11.42578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8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3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3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3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5"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3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3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3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3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3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35" customHeight="1">
      <c r="B27" s="13" t="s">
        <v>269</v>
      </c>
      <c r="C27" s="172" t="s">
        <v>280</v>
      </c>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3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3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3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45" customHeight="1">
      <c r="B36" s="16"/>
      <c r="C36" s="16"/>
    </row>
    <row r="37" spans="2:26" ht="14.1" customHeight="1">
      <c r="B37" s="164"/>
      <c r="C37" s="164"/>
      <c r="D37" s="164"/>
      <c r="E37" s="164"/>
      <c r="F37" s="164"/>
      <c r="G37" s="164"/>
      <c r="H37" s="164"/>
      <c r="I37" s="164"/>
      <c r="J37" s="164"/>
      <c r="K37" s="164"/>
      <c r="L37" s="164"/>
      <c r="M37" s="164"/>
      <c r="N37" s="164"/>
    </row>
    <row r="38" spans="2:26" ht="10.7"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3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3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85" customHeight="1">
      <c r="C48" s="105" t="s">
        <v>22</v>
      </c>
      <c r="D48" s="21" t="s">
        <v>23</v>
      </c>
      <c r="G48" s="104"/>
    </row>
    <row r="49" spans="2:26" ht="14.85" customHeight="1">
      <c r="C49" s="105" t="s">
        <v>24</v>
      </c>
      <c r="D49" s="21" t="s">
        <v>23</v>
      </c>
      <c r="G49" s="104"/>
    </row>
    <row r="50" spans="2:26" ht="14.85" customHeight="1">
      <c r="C50" s="105" t="s">
        <v>25</v>
      </c>
      <c r="D50" s="21" t="s">
        <v>23</v>
      </c>
      <c r="G50" s="104"/>
    </row>
    <row r="51" spans="2:26" ht="14.85" customHeight="1">
      <c r="C51" s="105" t="s">
        <v>26</v>
      </c>
      <c r="D51" s="21" t="s">
        <v>23</v>
      </c>
      <c r="G51" s="104"/>
    </row>
    <row r="52" spans="2:26" ht="14.85" customHeight="1">
      <c r="C52" s="105" t="s">
        <v>27</v>
      </c>
      <c r="D52" s="21" t="s">
        <v>23</v>
      </c>
      <c r="G52" s="104"/>
    </row>
    <row r="53" spans="2:26" ht="14.85" customHeight="1">
      <c r="C53" s="105" t="s">
        <v>28</v>
      </c>
      <c r="D53" s="21" t="s">
        <v>23</v>
      </c>
      <c r="G53" s="104"/>
    </row>
    <row r="54" spans="2:26" ht="14.85" customHeight="1">
      <c r="C54" s="105" t="s">
        <v>29</v>
      </c>
      <c r="D54" s="21" t="s">
        <v>23</v>
      </c>
      <c r="G54" s="104"/>
    </row>
    <row r="55" spans="2:26" ht="14.85" customHeight="1">
      <c r="C55" s="105" t="s">
        <v>30</v>
      </c>
      <c r="D55" s="21" t="s">
        <v>23</v>
      </c>
      <c r="G55" s="104"/>
    </row>
    <row r="56" spans="2:26" ht="14.85" customHeight="1">
      <c r="C56" s="105" t="s">
        <v>31</v>
      </c>
      <c r="D56" s="21" t="s">
        <v>23</v>
      </c>
      <c r="G56" s="104"/>
    </row>
    <row r="57" spans="2:26" ht="14.85" customHeight="1">
      <c r="C57" s="105" t="s">
        <v>32</v>
      </c>
      <c r="D57" s="21" t="s">
        <v>23</v>
      </c>
      <c r="G57" s="104"/>
    </row>
    <row r="58" spans="2:26" ht="14.85" customHeight="1">
      <c r="C58" s="105" t="s">
        <v>33</v>
      </c>
      <c r="D58" s="21" t="s">
        <v>23</v>
      </c>
      <c r="G58" s="104"/>
    </row>
    <row r="59" spans="2:26" ht="13.3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3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3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3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zoomScaleNormal="100" workbookViewId="0">
      <selection activeCell="C9" sqref="C9"/>
    </sheetView>
  </sheetViews>
  <sheetFormatPr baseColWidth="10" defaultColWidth="11.42578125" defaultRowHeight="12.75"/>
  <cols>
    <col min="2" max="2" width="14" customWidth="1"/>
    <col min="3" max="3" width="8.7109375" customWidth="1"/>
    <col min="4" max="4" width="9.42578125" customWidth="1"/>
    <col min="5" max="5" width="14.42578125" customWidth="1"/>
    <col min="6" max="6" width="8.42578125" customWidth="1"/>
    <col min="8" max="8" width="12" customWidth="1"/>
    <col min="9" max="9" width="8.7109375" customWidth="1"/>
    <col min="11" max="11" width="19.42578125" customWidth="1"/>
    <col min="12" max="12" width="40.710937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85" customHeight="1">
      <c r="A3" s="1"/>
      <c r="B3" s="5" t="s">
        <v>262</v>
      </c>
      <c r="C3" s="3"/>
      <c r="D3" s="3"/>
      <c r="E3" s="3"/>
      <c r="F3" s="3"/>
      <c r="G3" s="3"/>
      <c r="H3" s="3"/>
      <c r="I3" s="3"/>
      <c r="J3" s="3"/>
      <c r="K3" s="3"/>
      <c r="L3" s="3"/>
      <c r="M3" s="3"/>
      <c r="N3" s="3"/>
      <c r="O3" s="3"/>
      <c r="P3" s="3"/>
      <c r="Q3" s="3"/>
      <c r="R3" s="3"/>
      <c r="S3" s="3"/>
      <c r="T3" s="3"/>
      <c r="U3" s="3"/>
      <c r="V3" s="3"/>
    </row>
    <row r="4" spans="1:60" ht="16.7"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5" customHeight="1">
      <c r="B6" s="180" t="s">
        <v>275</v>
      </c>
      <c r="C6" s="180"/>
      <c r="D6" s="180"/>
      <c r="E6" s="180"/>
      <c r="F6" s="180"/>
      <c r="G6" s="180"/>
      <c r="H6" s="180"/>
      <c r="I6" s="180"/>
      <c r="J6" s="180"/>
      <c r="K6" s="180"/>
      <c r="L6" s="180"/>
    </row>
    <row r="7" spans="1:60" ht="33.200000000000003" customHeight="1">
      <c r="B7" s="181" t="s">
        <v>40</v>
      </c>
      <c r="C7" s="181"/>
      <c r="D7" s="181"/>
      <c r="E7" s="181"/>
      <c r="F7" s="181"/>
      <c r="G7" s="181"/>
      <c r="H7" s="181"/>
      <c r="I7" s="181"/>
      <c r="J7" s="181"/>
      <c r="K7" s="181"/>
      <c r="L7" s="181"/>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8"/>
      <c r="L13" s="168"/>
    </row>
    <row r="14" spans="1:60" ht="17.100000000000001" customHeight="1">
      <c r="K14" s="168"/>
      <c r="L14" s="168"/>
    </row>
    <row r="15" spans="1:60" ht="17.100000000000001" customHeight="1">
      <c r="K15" s="168"/>
      <c r="L15" s="168"/>
    </row>
    <row r="16" spans="1:60" ht="17.100000000000001"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C11" sqref="C11"/>
    </sheetView>
  </sheetViews>
  <sheetFormatPr baseColWidth="10" defaultColWidth="11.42578125" defaultRowHeight="12.75"/>
  <cols>
    <col min="1" max="1" width="11.7109375" style="14" customWidth="1"/>
    <col min="2" max="2" width="9.42578125" style="14" customWidth="1"/>
    <col min="3" max="3" width="27.28515625" style="14" customWidth="1"/>
    <col min="4" max="4" width="26" style="14" customWidth="1"/>
    <col min="5" max="5" width="51.7109375" style="14" customWidth="1"/>
    <col min="6" max="6" width="57" style="14" customWidth="1"/>
    <col min="7" max="7" width="82" style="14" customWidth="1"/>
    <col min="8" max="8" width="27.42578125" style="14" customWidth="1"/>
    <col min="9" max="24" width="8.7109375" style="14" customWidth="1"/>
    <col min="25" max="64" width="14.42578125" style="14" customWidth="1"/>
    <col min="65" max="16384" width="11.42578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8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82" t="s">
        <v>58</v>
      </c>
      <c r="C5" s="182"/>
      <c r="D5" s="182"/>
      <c r="E5" s="182"/>
      <c r="F5" s="182"/>
      <c r="G5" s="182"/>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850000000000001"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 customHeight="1">
      <c r="B8" s="92">
        <v>1</v>
      </c>
      <c r="C8" s="93" t="s">
        <v>282</v>
      </c>
      <c r="D8" s="94" t="s">
        <v>225</v>
      </c>
      <c r="E8" s="95" t="s">
        <v>280</v>
      </c>
      <c r="F8" s="23" t="s">
        <v>64</v>
      </c>
      <c r="G8" s="23" t="s">
        <v>65</v>
      </c>
      <c r="H8" s="19"/>
      <c r="I8" s="19"/>
      <c r="J8" s="19"/>
      <c r="K8" s="19"/>
      <c r="L8" s="19"/>
      <c r="M8" s="19"/>
      <c r="N8" s="19"/>
      <c r="O8" s="19"/>
      <c r="P8" s="19"/>
      <c r="Q8" s="19"/>
      <c r="R8" s="19"/>
      <c r="S8" s="19"/>
      <c r="T8" s="19"/>
      <c r="U8" s="19"/>
      <c r="V8" s="19"/>
      <c r="W8" s="19"/>
      <c r="X8" s="19"/>
    </row>
    <row r="9" spans="1:64" ht="18.2" customHeight="1">
      <c r="B9" s="92">
        <v>2</v>
      </c>
      <c r="C9" s="93" t="s">
        <v>283</v>
      </c>
      <c r="D9" s="94" t="s">
        <v>245</v>
      </c>
      <c r="E9" s="173" t="s">
        <v>281</v>
      </c>
      <c r="F9" s="24" t="s">
        <v>285</v>
      </c>
      <c r="G9" s="24" t="s">
        <v>284</v>
      </c>
      <c r="H9" s="19"/>
      <c r="I9" s="19"/>
      <c r="J9" s="19"/>
      <c r="K9" s="19"/>
      <c r="L9" s="19"/>
      <c r="M9" s="19"/>
      <c r="N9" s="19"/>
      <c r="O9" s="19"/>
      <c r="P9" s="19"/>
      <c r="Q9" s="19"/>
      <c r="R9" s="19"/>
      <c r="S9" s="19"/>
      <c r="T9" s="19"/>
      <c r="U9" s="19"/>
      <c r="V9" s="19"/>
      <c r="W9" s="19"/>
      <c r="X9" s="19"/>
    </row>
    <row r="10" spans="1:64" ht="18.2" customHeight="1">
      <c r="B10" s="92">
        <v>3</v>
      </c>
      <c r="C10" s="93" t="s">
        <v>287</v>
      </c>
      <c r="D10" s="94" t="s">
        <v>245</v>
      </c>
      <c r="E10" s="175" t="s">
        <v>286</v>
      </c>
      <c r="F10" s="24" t="s">
        <v>288</v>
      </c>
      <c r="G10" s="24" t="s">
        <v>289</v>
      </c>
      <c r="H10" s="19"/>
      <c r="I10" s="19"/>
      <c r="J10" s="19"/>
      <c r="K10" s="19"/>
      <c r="L10" s="19"/>
      <c r="M10" s="19"/>
      <c r="N10" s="19"/>
      <c r="O10" s="19"/>
      <c r="P10" s="19"/>
      <c r="Q10" s="19"/>
      <c r="R10" s="19"/>
      <c r="S10" s="19"/>
      <c r="T10" s="19"/>
      <c r="U10" s="19"/>
      <c r="V10" s="19"/>
      <c r="W10" s="19"/>
      <c r="X10" s="19"/>
    </row>
    <row r="11" spans="1:64" ht="18.2" customHeight="1">
      <c r="B11" s="92">
        <v>4</v>
      </c>
      <c r="C11" s="93" t="s">
        <v>293</v>
      </c>
      <c r="D11" s="94" t="s">
        <v>245</v>
      </c>
      <c r="E11" s="191" t="s">
        <v>290</v>
      </c>
      <c r="F11" s="24" t="s">
        <v>291</v>
      </c>
      <c r="G11" s="24" t="s">
        <v>292</v>
      </c>
      <c r="H11" s="19"/>
      <c r="I11" s="19"/>
      <c r="J11" s="19"/>
      <c r="K11" s="19"/>
      <c r="L11" s="19"/>
      <c r="M11" s="19"/>
      <c r="N11" s="19"/>
      <c r="O11" s="19"/>
      <c r="P11" s="19"/>
      <c r="Q11" s="19"/>
      <c r="R11" s="19"/>
      <c r="S11" s="19"/>
      <c r="T11" s="19"/>
      <c r="U11" s="19"/>
      <c r="V11" s="19"/>
      <c r="W11" s="19"/>
      <c r="X11" s="19"/>
    </row>
    <row r="12" spans="1:64" ht="18.2"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 customHeight="1">
      <c r="B45" s="97" t="s">
        <v>66</v>
      </c>
      <c r="C45" s="98"/>
      <c r="D45" s="99">
        <f>COUNTA(E8:E42)</f>
        <v>4</v>
      </c>
      <c r="F45" s="19"/>
      <c r="G45" s="19"/>
      <c r="H45" s="19"/>
      <c r="I45" s="19"/>
      <c r="J45" s="19"/>
      <c r="K45" s="19"/>
      <c r="L45" s="19"/>
      <c r="M45" s="19"/>
      <c r="N45" s="19"/>
      <c r="O45" s="19"/>
      <c r="P45" s="19"/>
      <c r="Q45" s="19"/>
      <c r="R45" s="19"/>
      <c r="S45" s="19"/>
      <c r="T45" s="19"/>
      <c r="U45" s="19"/>
      <c r="V45" s="19"/>
      <c r="W45" s="19"/>
      <c r="X45" s="19"/>
    </row>
    <row r="46" spans="2:24" ht="18.2"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 customHeight="1">
      <c r="B47" s="97" t="s">
        <v>67</v>
      </c>
      <c r="C47" s="98"/>
      <c r="D47" s="99">
        <f>D45-D49</f>
        <v>4</v>
      </c>
      <c r="E47" s="19"/>
      <c r="F47" s="19"/>
      <c r="G47" s="19"/>
      <c r="H47" s="19"/>
      <c r="I47" s="19"/>
      <c r="J47" s="19"/>
      <c r="K47" s="19"/>
      <c r="L47" s="19"/>
      <c r="M47" s="19"/>
      <c r="N47" s="19"/>
      <c r="O47" s="19"/>
      <c r="P47" s="19"/>
      <c r="Q47" s="19"/>
      <c r="R47" s="19"/>
      <c r="S47" s="19"/>
      <c r="T47" s="19"/>
      <c r="U47" s="19"/>
      <c r="V47" s="19"/>
      <c r="W47" s="19"/>
      <c r="X47" s="19"/>
    </row>
    <row r="48" spans="2:24" ht="16.7"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600000000000001"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opLeftCell="A745" zoomScaleNormal="100" workbookViewId="0">
      <selection activeCell="M750" sqref="M750"/>
    </sheetView>
  </sheetViews>
  <sheetFormatPr baseColWidth="10" defaultColWidth="11.42578125" defaultRowHeight="12.75"/>
  <cols>
    <col min="1" max="1" width="7.85546875" style="14" customWidth="1"/>
    <col min="2" max="2" width="16.140625" style="14" customWidth="1"/>
    <col min="3" max="3" width="56" style="14" customWidth="1"/>
    <col min="4" max="4" width="18.28515625" style="144" customWidth="1"/>
    <col min="5" max="5" width="5.42578125" style="144" customWidth="1"/>
    <col min="6" max="6" width="16.42578125" style="14" bestFit="1" customWidth="1"/>
    <col min="7" max="7" width="14.7109375" style="14" customWidth="1"/>
    <col min="8" max="8" width="12.42578125" style="14" customWidth="1"/>
    <col min="9" max="9" width="11.7109375" style="14" customWidth="1"/>
    <col min="10" max="10" width="17.28515625" style="14" bestFit="1" customWidth="1"/>
    <col min="11" max="11" width="14.42578125" style="14" customWidth="1"/>
    <col min="12" max="15" width="12.42578125" style="14" customWidth="1"/>
    <col min="16" max="16" width="19.42578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42578125" style="14" customWidth="1"/>
    <col min="23" max="23" width="12" style="14" customWidth="1"/>
    <col min="24" max="24" width="11.85546875" style="14" customWidth="1"/>
    <col min="25" max="25" width="7.28515625" style="14" customWidth="1"/>
    <col min="26" max="64" width="14.42578125" style="14" customWidth="1"/>
    <col min="65" max="16384" width="11.42578125" style="14"/>
  </cols>
  <sheetData>
    <row r="1" spans="1:64" ht="14.1"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1" customHeight="1">
      <c r="A3" s="34"/>
      <c r="B3" s="84" t="s">
        <v>262</v>
      </c>
      <c r="C3" s="34"/>
      <c r="D3" s="137"/>
      <c r="E3" s="138"/>
    </row>
    <row r="4" spans="1:64" ht="26.1" customHeight="1">
      <c r="B4" s="33"/>
      <c r="C4" s="85"/>
      <c r="D4" s="14"/>
      <c r="E4" s="14"/>
      <c r="K4" s="19"/>
      <c r="N4" s="19"/>
      <c r="O4" s="19"/>
    </row>
    <row r="5" spans="1:64" ht="27.95"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85" customHeight="1">
      <c r="B6" s="140"/>
      <c r="C6" s="140"/>
      <c r="D6" s="140"/>
      <c r="E6" s="141"/>
      <c r="F6" s="140"/>
      <c r="G6" s="140"/>
      <c r="H6" s="140"/>
      <c r="I6" s="140"/>
      <c r="J6" s="140"/>
      <c r="K6" s="140"/>
      <c r="L6" s="140"/>
      <c r="M6" s="140"/>
      <c r="N6" s="19"/>
      <c r="O6" s="19"/>
    </row>
    <row r="7" spans="1:64" ht="12.6" customHeight="1">
      <c r="B7" s="19"/>
      <c r="C7" s="19"/>
      <c r="D7" s="19"/>
      <c r="E7" s="138"/>
      <c r="F7" s="19"/>
      <c r="G7" s="19"/>
      <c r="H7" s="19"/>
      <c r="I7" s="19"/>
      <c r="J7" s="19"/>
      <c r="K7" s="19"/>
      <c r="L7" s="19"/>
      <c r="M7" s="19"/>
      <c r="N7" s="19"/>
      <c r="O7" s="19"/>
    </row>
    <row r="8" spans="1:64" ht="18.95" customHeight="1">
      <c r="B8" s="142" t="s">
        <v>71</v>
      </c>
      <c r="C8" s="19"/>
      <c r="D8" s="138"/>
      <c r="E8" s="138"/>
      <c r="F8" s="19"/>
      <c r="G8" s="19"/>
      <c r="H8" s="19"/>
      <c r="I8" s="19"/>
      <c r="J8" s="19"/>
      <c r="K8" s="19"/>
      <c r="L8" s="19"/>
      <c r="M8" s="19"/>
      <c r="N8" s="19"/>
      <c r="O8" s="19"/>
    </row>
    <row r="9" spans="1:64" ht="21.6" customHeight="1">
      <c r="B9" s="142" t="s">
        <v>72</v>
      </c>
      <c r="C9" s="19"/>
      <c r="D9" s="138"/>
      <c r="E9" s="138"/>
      <c r="F9" s="19"/>
      <c r="G9" s="19"/>
      <c r="H9" s="19"/>
      <c r="I9" s="19"/>
      <c r="J9" s="19"/>
      <c r="K9" s="19"/>
      <c r="L9" s="19"/>
      <c r="M9" s="19"/>
      <c r="N9" s="19"/>
      <c r="O9" s="19"/>
    </row>
    <row r="10" spans="1:64" ht="17.100000000000001" customHeight="1" thickBot="1">
      <c r="B10" s="19"/>
      <c r="C10" s="19"/>
      <c r="D10" s="138"/>
      <c r="E10" s="138"/>
      <c r="K10" s="19"/>
      <c r="L10" s="19"/>
      <c r="M10" s="19"/>
      <c r="N10" s="19"/>
      <c r="O10" s="19"/>
      <c r="P10" s="19"/>
      <c r="Q10" s="19"/>
      <c r="R10" s="19"/>
      <c r="U10" s="19"/>
      <c r="V10" s="19"/>
      <c r="W10" s="19"/>
      <c r="X10" s="19"/>
      <c r="Y10" s="19"/>
    </row>
    <row r="11" spans="1:64" ht="25.35" customHeight="1">
      <c r="B11" s="183" t="s">
        <v>73</v>
      </c>
      <c r="C11" s="184"/>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53</v>
      </c>
      <c r="H12" s="69">
        <f ca="1">IF(($G$15+$K$15)=0,0,G12/($G$15+$K$15))</f>
        <v>0.66249999999999998</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3</v>
      </c>
      <c r="H13" s="69">
        <f ca="1">IF(($G$15+$K$15)=0,0,G13/($G$15+$K$15))</f>
        <v>3.7499999999999999E-2</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24</v>
      </c>
      <c r="H14" s="69">
        <f ca="1">IF(($G$15+$K$15)=0,0,G14/($G$15+$K$15))</f>
        <v>0.3</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80</v>
      </c>
      <c r="H15" s="71">
        <f ca="1">SUM(H12:H14)</f>
        <v>1</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85" customHeight="1">
      <c r="B18" s="28" t="s">
        <v>78</v>
      </c>
      <c r="C18" s="29" t="s">
        <v>87</v>
      </c>
      <c r="D18" s="30" t="s">
        <v>88</v>
      </c>
      <c r="K18" s="19"/>
      <c r="L18" s="19"/>
    </row>
    <row r="19" spans="2:30" ht="12" customHeight="1">
      <c r="B19" s="145" t="str">
        <f>IF( ISBLANK('03.Muestra'!$C8),"",'03.Muestra'!$C8)</f>
        <v>Servicio Canario de Salud</v>
      </c>
      <c r="C19" s="145" t="str">
        <f>IF( ISBLANK('03.Muestra'!$E8),"",'03.Muestra'!$E8)</f>
        <v>https://www3.gobiernodecanarias.org/sanidad/scs/</v>
      </c>
      <c r="D19" s="169" t="s">
        <v>79</v>
      </c>
      <c r="E19" s="138" t="str">
        <f>IF(D19&lt;&gt;"",IF(AND('P2.Operable'!B19&lt;&gt;"",'P2.Operable'!C19&lt;&gt;""),"","ERR"),"")</f>
        <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ref="E20:E53" si="0">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3</v>
      </c>
      <c r="K20" s="152">
        <f ca="1">IF('03.Muestra'!$D$45=0,0,COUNTBLANK($D19:INDIRECT("$D" &amp;  SUM(ROW()-1,'03.Muestra'!$D$45)-1)))</f>
        <v>0</v>
      </c>
      <c r="L20" s="19"/>
    </row>
    <row r="21" spans="2:30"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row>
    <row r="22" spans="2:30" ht="12" customHeight="1">
      <c r="B22" s="145" t="str">
        <f>IF( ISBLANK('03.Muestra'!$C11),"",'03.Muestra'!$C11)</f>
        <v>SCS-Registro de centros</v>
      </c>
      <c r="C22" s="145" t="str">
        <f>IF( ISBLANK('03.Muestra'!$E11),"",'03.Muestra'!$E11)</f>
        <v>https://www3.gobiernodecanarias.org/sanidad/scs/RegistroCentros/DoLoad</v>
      </c>
      <c r="D22" s="169" t="s">
        <v>82</v>
      </c>
      <c r="E22" s="138" t="str">
        <f t="shared" si="0"/>
        <v/>
      </c>
      <c r="F22" s="19"/>
      <c r="G22" s="19"/>
      <c r="H22" s="19"/>
      <c r="I22" s="19"/>
      <c r="K22" s="153" t="s">
        <v>89</v>
      </c>
      <c r="L22" s="154" t="s">
        <v>90</v>
      </c>
    </row>
    <row r="23" spans="2:30" ht="12" customHeight="1">
      <c r="B23" s="145" t="str">
        <f>IF( ISBLANK('03.Muestra'!$C12),"",'03.Muestra'!$C12)</f>
        <v/>
      </c>
      <c r="C23" s="145" t="str">
        <f>IF( ISBLANK('03.Muestra'!$E12),"",'03.Muestra'!$E12)</f>
        <v/>
      </c>
      <c r="D23" s="169" t="str">
        <f t="shared" ref="D22:D53" si="1">IF(AND(B23&lt;&gt;"",C23&lt;&gt;""),"N/T","")</f>
        <v/>
      </c>
      <c r="E23" s="138" t="str">
        <f t="shared" si="0"/>
        <v/>
      </c>
      <c r="F23" s="155"/>
      <c r="G23" s="19"/>
      <c r="H23" s="19"/>
      <c r="I23" s="19"/>
      <c r="K23" s="153" t="s">
        <v>91</v>
      </c>
      <c r="L23" s="154" t="s">
        <v>92</v>
      </c>
    </row>
    <row r="24" spans="2:30" ht="12" customHeight="1">
      <c r="B24" s="145" t="str">
        <f>IF( ISBLANK('03.Muestra'!$C13),"",'03.Muestra'!$C13)</f>
        <v/>
      </c>
      <c r="C24" s="145" t="str">
        <f>IF( ISBLANK('03.Muestra'!$E13),"",'03.Muestra'!$E13)</f>
        <v/>
      </c>
      <c r="D24" s="169" t="str">
        <f t="shared" si="1"/>
        <v/>
      </c>
      <c r="E24" s="138" t="str">
        <f t="shared" si="0"/>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AD25" s="19"/>
    </row>
    <row r="26" spans="2:30"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AD26" s="19"/>
    </row>
    <row r="27" spans="2:30" ht="12" customHeight="1">
      <c r="B27" s="145" t="str">
        <f>IF( ISBLANK('03.Muestra'!$C16),"",'03.Muestra'!$C16)</f>
        <v/>
      </c>
      <c r="C27" s="145" t="str">
        <f>IF( ISBLANK('03.Muestra'!$E16),"",'03.Muestra'!$E16)</f>
        <v/>
      </c>
      <c r="D27" s="169" t="str">
        <f t="shared" si="1"/>
        <v/>
      </c>
      <c r="E27" s="138" t="str">
        <f t="shared" si="0"/>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1"/>
        <v/>
      </c>
      <c r="E28" s="138" t="str">
        <f t="shared" si="0"/>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1"/>
        <v/>
      </c>
      <c r="E29" s="138" t="str">
        <f t="shared" si="0"/>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91</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91</v>
      </c>
      <c r="E58" s="138" t="str">
        <f t="shared" si="2"/>
        <v/>
      </c>
      <c r="F58" s="152">
        <f ca="1">COUNTIF($D57:INDIRECT("$D" &amp;  SUM(ROW()-1,'03.Muestra'!$D$45)-1),F57)</f>
        <v>0</v>
      </c>
      <c r="G58" s="152">
        <f ca="1">COUNTIF($D57:INDIRECT("$D" &amp;  SUM(ROW()-1,'03.Muestra'!$D$45)-1),G57)</f>
        <v>0</v>
      </c>
      <c r="H58" s="152">
        <f ca="1">COUNTIF($D57:INDIRECT("$D" &amp;  SUM(ROW()-1,'03.Muestra'!$D$45)-1),H57)</f>
        <v>4</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91</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91</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ref="D60:D91" si="3">IF(AND(B61&lt;&gt;"",C61&lt;&gt;""),"N/T","")</f>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91</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91</v>
      </c>
      <c r="E96" s="138" t="str">
        <f t="shared" si="4"/>
        <v/>
      </c>
      <c r="F96" s="152">
        <f ca="1">COUNTIF($D95:INDIRECT("$D" &amp;  SUM(ROW()-1,'03.Muestra'!$D$45)-1),F95)</f>
        <v>0</v>
      </c>
      <c r="G96" s="152">
        <f ca="1">COUNTIF($D95:INDIRECT("$D" &amp;  SUM(ROW()-1,'03.Muestra'!$D$45)-1),G95)</f>
        <v>0</v>
      </c>
      <c r="H96" s="152">
        <f ca="1">COUNTIF($D95:INDIRECT("$D" &amp;  SUM(ROW()-1,'03.Muestra'!$D$45)-1),H95)</f>
        <v>4</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91</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91</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ref="D98:D129" si="5">IF(AND(B99&lt;&gt;"",C99&lt;&gt;""),"N/T","")</f>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Servicio Canario de Salud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Profesionales</v>
      </c>
      <c r="C134" s="145" t="str">
        <f>IF( ISBLANK('03.Muestra'!$E9),"",'03.Muestra'!$E9)</f>
        <v>https://www3.gobiernodecanarias.org/sanidad/scs/tematica.jsp?idCarpeta=381a58ec-a15a-11e9-a502-d7333c007c29</v>
      </c>
      <c r="D134" s="169" t="s">
        <v>91</v>
      </c>
      <c r="E134" s="138" t="str">
        <f t="shared" si="6"/>
        <v/>
      </c>
      <c r="F134" s="152">
        <f ca="1">COUNTIF($D133:INDIRECT("$D" &amp;  SUM(ROW()-1,'03.Muestra'!$D$45)-1),F133)</f>
        <v>0</v>
      </c>
      <c r="G134" s="152">
        <f ca="1">COUNTIF($D133:INDIRECT("$D" &amp;  SUM(ROW()-1,'03.Muestra'!$D$45)-1),G133)</f>
        <v>0</v>
      </c>
      <c r="H134" s="152">
        <f ca="1">COUNTIF($D133:INDIRECT("$D" &amp;  SUM(ROW()-1,'03.Muestra'!$D$45)-1),H133)</f>
        <v>4</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Vacunación frente Covid-19</v>
      </c>
      <c r="C135" s="145" t="str">
        <f>IF( ISBLANK('03.Muestra'!$E10),"",'03.Muestra'!$E10)</f>
        <v>https://www3.gobiernodecanarias.org/sanidad/scs/contenidoGenerico.jsp?idDocument=c6332147-5728-11eb-8a2c-c902a217e6a5&amp;idCarpeta=e01092c2-7d66-11ea-871d-cb574c2473a4</v>
      </c>
      <c r="D135" s="169" t="s">
        <v>91</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SCS-Registro de centros</v>
      </c>
      <c r="C136" s="145" t="str">
        <f>IF( ISBLANK('03.Muestra'!$E11),"",'03.Muestra'!$E11)</f>
        <v>https://www3.gobiernodecanarias.org/sanidad/scs/RegistroCentros/DoLoad</v>
      </c>
      <c r="D136" s="169" t="s">
        <v>91</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ref="D136:D167" si="7">IF(AND(B137&lt;&gt;"",C137&lt;&gt;""),"N/T","")</f>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Servicio Canario de Salud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Profesionales</v>
      </c>
      <c r="C172" s="145" t="str">
        <f>IF( ISBLANK('03.Muestra'!$E9),"",'03.Muestra'!$E9)</f>
        <v>https://www3.gobiernodecanarias.org/sanidad/scs/tematica.jsp?idCarpeta=381a58ec-a15a-11e9-a502-d7333c007c29</v>
      </c>
      <c r="D172" s="169" t="s">
        <v>91</v>
      </c>
      <c r="E172" s="138" t="str">
        <f t="shared" si="8"/>
        <v/>
      </c>
      <c r="F172" s="152">
        <f ca="1">COUNTIF($D171:INDIRECT("$D" &amp;  SUM(ROW()-1,'03.Muestra'!$D$45)-1),F171)</f>
        <v>0</v>
      </c>
      <c r="G172" s="152">
        <f ca="1">COUNTIF($D171:INDIRECT("$D" &amp;  SUM(ROW()-1,'03.Muestra'!$D$45)-1),G171)</f>
        <v>0</v>
      </c>
      <c r="H172" s="152">
        <f ca="1">COUNTIF($D171:INDIRECT("$D" &amp;  SUM(ROW()-1,'03.Muestra'!$D$45)-1),H171)</f>
        <v>4</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Vacunación frente Covid-19</v>
      </c>
      <c r="C173" s="145" t="str">
        <f>IF( ISBLANK('03.Muestra'!$E10),"",'03.Muestra'!$E10)</f>
        <v>https://www3.gobiernodecanarias.org/sanidad/scs/contenidoGenerico.jsp?idDocument=c6332147-5728-11eb-8a2c-c902a217e6a5&amp;idCarpeta=e01092c2-7d66-11ea-871d-cb574c2473a4</v>
      </c>
      <c r="D173" s="169" t="s">
        <v>91</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SCS-Registro de centros</v>
      </c>
      <c r="C174" s="145" t="str">
        <f>IF( ISBLANK('03.Muestra'!$E11),"",'03.Muestra'!$E11)</f>
        <v>https://www3.gobiernodecanarias.org/sanidad/scs/RegistroCentros/DoLoad</v>
      </c>
      <c r="D174" s="169" t="s">
        <v>91</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ref="D174:D205" si="9">IF(AND(B175&lt;&gt;"",C175&lt;&gt;""),"N/T","")</f>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Servicio Canario de Salud</v>
      </c>
      <c r="C209" s="145" t="str">
        <f>IF( ISBLANK('03.Muestra'!$E8),"",'03.Muestra'!$E8)</f>
        <v>https://www3.gobiernodecanarias.org/sanidad/scs/</v>
      </c>
      <c r="D209" s="169" t="s">
        <v>91</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Profesionales</v>
      </c>
      <c r="C210" s="145" t="str">
        <f>IF( ISBLANK('03.Muestra'!$E9),"",'03.Muestra'!$E9)</f>
        <v>https://www3.gobiernodecanarias.org/sanidad/scs/tematica.jsp?idCarpeta=381a58ec-a15a-11e9-a502-d7333c007c29</v>
      </c>
      <c r="D210" s="169" t="s">
        <v>91</v>
      </c>
      <c r="E210" s="138" t="str">
        <f t="shared" si="10"/>
        <v/>
      </c>
      <c r="F210" s="152">
        <f ca="1">COUNTIF($D209:INDIRECT("$D" &amp;  SUM(ROW()-1,'03.Muestra'!$D$45)-1),F209)</f>
        <v>0</v>
      </c>
      <c r="G210" s="152">
        <f ca="1">COUNTIF($D209:INDIRECT("$D" &amp;  SUM(ROW()-1,'03.Muestra'!$D$45)-1),G209)</f>
        <v>0</v>
      </c>
      <c r="H210" s="152">
        <f ca="1">COUNTIF($D209:INDIRECT("$D" &amp;  SUM(ROW()-1,'03.Muestra'!$D$45)-1),H209)</f>
        <v>4</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Vacunación frente Covid-19</v>
      </c>
      <c r="C211" s="145" t="str">
        <f>IF( ISBLANK('03.Muestra'!$E10),"",'03.Muestra'!$E10)</f>
        <v>https://www3.gobiernodecanarias.org/sanidad/scs/contenidoGenerico.jsp?idDocument=c6332147-5728-11eb-8a2c-c902a217e6a5&amp;idCarpeta=e01092c2-7d66-11ea-871d-cb574c2473a4</v>
      </c>
      <c r="D211" s="169" t="s">
        <v>91</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SCS-Registro de centros</v>
      </c>
      <c r="C212" s="145" t="str">
        <f>IF( ISBLANK('03.Muestra'!$E11),"",'03.Muestra'!$E11)</f>
        <v>https://www3.gobiernodecanarias.org/sanidad/scs/RegistroCentros/DoLoad</v>
      </c>
      <c r="D212" s="169" t="s">
        <v>91</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ref="D212:D243" si="11">IF(AND(B213&lt;&gt;"",C213&lt;&gt;""),"N/T","")</f>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Servicio Canario de Salud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Profesionales</v>
      </c>
      <c r="C248" s="145" t="str">
        <f>IF( ISBLANK('03.Muestra'!$E9),"",'03.Muestra'!$E9)</f>
        <v>https://www3.gobiernodecanarias.org/sanidad/scs/tematica.jsp?idCarpeta=381a58ec-a15a-11e9-a502-d7333c007c29</v>
      </c>
      <c r="D248" s="169" t="s">
        <v>79</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2</v>
      </c>
      <c r="J248" s="152">
        <f ca="1">COUNTIF($D247:INDIRECT("$D" &amp;  SUM(ROW()-1,'03.Muestra'!$D$45)-1),J247)</f>
        <v>2</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Vacunación frente Covid-19</v>
      </c>
      <c r="C249" s="145" t="str">
        <f>IF( ISBLANK('03.Muestra'!$E10),"",'03.Muestra'!$E10)</f>
        <v>https://www3.gobiernodecanarias.org/sanidad/scs/contenidoGenerico.jsp?idDocument=c6332147-5728-11eb-8a2c-c902a217e6a5&amp;idCarpeta=e01092c2-7d66-11ea-871d-cb574c2473a4</v>
      </c>
      <c r="D249" s="174" t="s">
        <v>82</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SCS-Registro de centros</v>
      </c>
      <c r="C250" s="145" t="str">
        <f>IF( ISBLANK('03.Muestra'!$E11),"",'03.Muestra'!$E11)</f>
        <v>https://www3.gobiernodecanarias.org/sanidad/scs/RegistroCentros/DoLoad</v>
      </c>
      <c r="D250" s="169" t="s">
        <v>82</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ref="D250:D281" si="13">IF(AND(B251&lt;&gt;"",C251&lt;&gt;""),"N/T","")</f>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Servicio Canario de Salud</v>
      </c>
      <c r="C285" s="145" t="str">
        <f>IF( ISBLANK('03.Muestra'!$E8),"",'03.Muestra'!$E8)</f>
        <v>https://www3.gobiernodecanarias.org/sanidad/scs/</v>
      </c>
      <c r="D285" s="169" t="s">
        <v>79</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Profesionales</v>
      </c>
      <c r="C286" s="145" t="str">
        <f>IF( ISBLANK('03.Muestra'!$E9),"",'03.Muestra'!$E9)</f>
        <v>https://www3.gobiernodecanarias.org/sanidad/scs/tematica.jsp?idCarpeta=381a58ec-a15a-11e9-a502-d7333c007c29</v>
      </c>
      <c r="D286" s="169" t="s">
        <v>79</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4</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Vacunación frente Covid-19</v>
      </c>
      <c r="C287" s="145" t="str">
        <f>IF( ISBLANK('03.Muestra'!$E10),"",'03.Muestra'!$E10)</f>
        <v>https://www3.gobiernodecanarias.org/sanidad/scs/contenidoGenerico.jsp?idDocument=c6332147-5728-11eb-8a2c-c902a217e6a5&amp;idCarpeta=e01092c2-7d66-11ea-871d-cb574c2473a4</v>
      </c>
      <c r="D287" s="169" t="s">
        <v>79</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SCS-Registro de centros</v>
      </c>
      <c r="C288" s="145" t="str">
        <f>IF( ISBLANK('03.Muestra'!$E11),"",'03.Muestra'!$E11)</f>
        <v>https://www3.gobiernodecanarias.org/sanidad/scs/RegistroCentros/DoLoad</v>
      </c>
      <c r="D288" s="169" t="s">
        <v>79</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ref="D288:D319" si="15">IF(AND(B289&lt;&gt;"",C289&lt;&gt;""),"N/T","")</f>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Servicio Canario de Salud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Profesionales</v>
      </c>
      <c r="C324" s="145" t="str">
        <f>IF( ISBLANK('03.Muestra'!$E9),"",'03.Muestra'!$E9)</f>
        <v>https://www3.gobiernodecanarias.org/sanidad/scs/tematica.jsp?idCarpeta=381a58ec-a15a-11e9-a502-d7333c007c29</v>
      </c>
      <c r="D324" s="169" t="s">
        <v>79</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4</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Vacunación frente Covid-19</v>
      </c>
      <c r="C325" s="145" t="str">
        <f>IF( ISBLANK('03.Muestra'!$E10),"",'03.Muestra'!$E10)</f>
        <v>https://www3.gobiernodecanarias.org/sanidad/scs/contenidoGenerico.jsp?idDocument=c6332147-5728-11eb-8a2c-c902a217e6a5&amp;idCarpeta=e01092c2-7d66-11ea-871d-cb574c2473a4</v>
      </c>
      <c r="D325" s="169" t="s">
        <v>79</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SCS-Registro de centros</v>
      </c>
      <c r="C326" s="145" t="str">
        <f>IF( ISBLANK('03.Muestra'!$E11),"",'03.Muestra'!$E11)</f>
        <v>https://www3.gobiernodecanarias.org/sanidad/scs/RegistroCentros/DoLoad</v>
      </c>
      <c r="D326" s="169" t="s">
        <v>79</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ref="D326:D357" si="17">IF(AND(B327&lt;&gt;"",C327&lt;&gt;""),"N/T","")</f>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Servicio Canario de Salud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Profesionales</v>
      </c>
      <c r="C362" s="145" t="str">
        <f>IF( ISBLANK('03.Muestra'!$E9),"",'03.Muestra'!$E9)</f>
        <v>https://www3.gobiernodecanarias.org/sanidad/scs/tematica.jsp?idCarpeta=381a58ec-a15a-11e9-a502-d7333c007c29</v>
      </c>
      <c r="D362" s="169" t="s">
        <v>79</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4</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Vacunación frente Covid-19</v>
      </c>
      <c r="C363" s="145" t="str">
        <f>IF( ISBLANK('03.Muestra'!$E10),"",'03.Muestra'!$E10)</f>
        <v>https://www3.gobiernodecanarias.org/sanidad/scs/contenidoGenerico.jsp?idDocument=c6332147-5728-11eb-8a2c-c902a217e6a5&amp;idCarpeta=e01092c2-7d66-11ea-871d-cb574c2473a4</v>
      </c>
      <c r="D363" s="169" t="s">
        <v>79</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SCS-Registro de centros</v>
      </c>
      <c r="C364" s="145" t="str">
        <f>IF( ISBLANK('03.Muestra'!$E11),"",'03.Muestra'!$E11)</f>
        <v>https://www3.gobiernodecanarias.org/sanidad/scs/RegistroCentros/DoLoad</v>
      </c>
      <c r="D364" s="169" t="s">
        <v>79</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ref="D364:D395" si="19">IF(AND(B365&lt;&gt;"",C365&lt;&gt;""),"N/T","")</f>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Servicio Canario de Salud</v>
      </c>
      <c r="C399" s="145" t="str">
        <f>IF( ISBLANK('03.Muestra'!$E8),"",'03.Muestra'!$E8)</f>
        <v>https://www3.gobiernodecanarias.org/sanidad/scs/</v>
      </c>
      <c r="D399" s="169" t="s">
        <v>91</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Profesionales</v>
      </c>
      <c r="C400" s="145" t="str">
        <f>IF( ISBLANK('03.Muestra'!$E9),"",'03.Muestra'!$E9)</f>
        <v>https://www3.gobiernodecanarias.org/sanidad/scs/tematica.jsp?idCarpeta=381a58ec-a15a-11e9-a502-d7333c007c29</v>
      </c>
      <c r="D400" s="169" t="s">
        <v>91</v>
      </c>
      <c r="E400" s="138" t="str">
        <f t="shared" si="20"/>
        <v/>
      </c>
      <c r="F400" s="152">
        <f ca="1">COUNTIF($D399:INDIRECT("$D" &amp;  SUM(ROW()-1,'03.Muestra'!$D$45)-1),F399)</f>
        <v>0</v>
      </c>
      <c r="G400" s="152">
        <f ca="1">COUNTIF($D399:INDIRECT("$D" &amp;  SUM(ROW()-1,'03.Muestra'!$D$45)-1),G399)</f>
        <v>0</v>
      </c>
      <c r="H400" s="152">
        <f ca="1">COUNTIF($D399:INDIRECT("$D" &amp;  SUM(ROW()-1,'03.Muestra'!$D$45)-1),H399)</f>
        <v>3</v>
      </c>
      <c r="I400" s="152">
        <f ca="1">COUNTIF($D399:INDIRECT("$D" &amp;  SUM(ROW()-1,'03.Muestra'!$D$45)-1),I399)</f>
        <v>0</v>
      </c>
      <c r="J400" s="152">
        <f ca="1">COUNTIF($D399:INDIRECT("$D" &amp;  SUM(ROW()-1,'03.Muestra'!$D$45)-1),J399)</f>
        <v>1</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Vacunación frente Covid-19</v>
      </c>
      <c r="C401" s="145" t="str">
        <f>IF( ISBLANK('03.Muestra'!$E10),"",'03.Muestra'!$E10)</f>
        <v>https://www3.gobiernodecanarias.org/sanidad/scs/contenidoGenerico.jsp?idDocument=c6332147-5728-11eb-8a2c-c902a217e6a5&amp;idCarpeta=e01092c2-7d66-11ea-871d-cb574c2473a4</v>
      </c>
      <c r="D401" s="169" t="s">
        <v>91</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SCS-Registro de centros</v>
      </c>
      <c r="C402" s="145" t="str">
        <f>IF( ISBLANK('03.Muestra'!$E11),"",'03.Muestra'!$E11)</f>
        <v>https://www3.gobiernodecanarias.org/sanidad/scs/RegistroCentros/DoLoad</v>
      </c>
      <c r="D402" s="169" t="s">
        <v>79</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ref="D402:D433" si="21">IF(AND(B403&lt;&gt;"",C403&lt;&gt;""),"N/T","")</f>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Servicio Canario de Salud</v>
      </c>
      <c r="C437" s="145" t="str">
        <f>IF( ISBLANK('03.Muestra'!$E8),"",'03.Muestra'!$E8)</f>
        <v>https://www3.gobiernodecanarias.org/sanidad/scs/</v>
      </c>
      <c r="D437" s="169" t="s">
        <v>79</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Profesionales</v>
      </c>
      <c r="C438" s="145" t="str">
        <f>IF( ISBLANK('03.Muestra'!$E9),"",'03.Muestra'!$E9)</f>
        <v>https://www3.gobiernodecanarias.org/sanidad/scs/tematica.jsp?idCarpeta=381a58ec-a15a-11e9-a502-d7333c007c29</v>
      </c>
      <c r="D438" s="169" t="s">
        <v>79</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4</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Vacunación frente Covid-19</v>
      </c>
      <c r="C439" s="145" t="str">
        <f>IF( ISBLANK('03.Muestra'!$E10),"",'03.Muestra'!$E10)</f>
        <v>https://www3.gobiernodecanarias.org/sanidad/scs/contenidoGenerico.jsp?idDocument=c6332147-5728-11eb-8a2c-c902a217e6a5&amp;idCarpeta=e01092c2-7d66-11ea-871d-cb574c2473a4</v>
      </c>
      <c r="D439" s="169" t="s">
        <v>79</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SCS-Registro de centros</v>
      </c>
      <c r="C440" s="145" t="str">
        <f>IF( ISBLANK('03.Muestra'!$E11),"",'03.Muestra'!$E11)</f>
        <v>https://www3.gobiernodecanarias.org/sanidad/scs/RegistroCentros/DoLoad</v>
      </c>
      <c r="D440" s="169" t="s">
        <v>79</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ref="D440:D471" si="23">IF(AND(B441&lt;&gt;"",C441&lt;&gt;""),"N/T","")</f>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Servicio Canario de Salud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Profesionales</v>
      </c>
      <c r="C476" s="145" t="str">
        <f>IF( ISBLANK('03.Muestra'!$E9),"",'03.Muestra'!$E9)</f>
        <v>https://www3.gobiernodecanarias.org/sanidad/scs/tematica.jsp?idCarpeta=381a58ec-a15a-11e9-a502-d7333c007c29</v>
      </c>
      <c r="D476" s="169" t="s">
        <v>79</v>
      </c>
      <c r="E476" s="138" t="str">
        <f t="shared" si="24"/>
        <v/>
      </c>
      <c r="F476" s="152">
        <f ca="1">COUNTIF($D475:INDIRECT("$D" &amp;  SUM(ROW()-1,'03.Muestra'!$D$45)-1),F475)</f>
        <v>0</v>
      </c>
      <c r="G476" s="152">
        <f ca="1">COUNTIF($D475:INDIRECT("$D" &amp;  SUM(ROW()-1,'03.Muestra'!$D$45)-1),G475)</f>
        <v>0</v>
      </c>
      <c r="H476" s="152">
        <f ca="1">COUNTIF($D475:INDIRECT("$D" &amp;  SUM(ROW()-1,'03.Muestra'!$D$45)-1),H475)</f>
        <v>1</v>
      </c>
      <c r="I476" s="152">
        <f ca="1">COUNTIF($D475:INDIRECT("$D" &amp;  SUM(ROW()-1,'03.Muestra'!$D$45)-1),I475)</f>
        <v>0</v>
      </c>
      <c r="J476" s="152">
        <f ca="1">COUNTIF($D475:INDIRECT("$D" &amp;  SUM(ROW()-1,'03.Muestra'!$D$45)-1),J475)</f>
        <v>3</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Vacunación frente Covid-19</v>
      </c>
      <c r="C477" s="145" t="str">
        <f>IF( ISBLANK('03.Muestra'!$E10),"",'03.Muestra'!$E10)</f>
        <v>https://www3.gobiernodecanarias.org/sanidad/scs/contenidoGenerico.jsp?idDocument=c6332147-5728-11eb-8a2c-c902a217e6a5&amp;idCarpeta=e01092c2-7d66-11ea-871d-cb574c2473a4</v>
      </c>
      <c r="D477" s="169" t="s">
        <v>79</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SCS-Registro de centros</v>
      </c>
      <c r="C478" s="145" t="str">
        <f>IF( ISBLANK('03.Muestra'!$E11),"",'03.Muestra'!$E11)</f>
        <v>https://www3.gobiernodecanarias.org/sanidad/scs/RegistroCentros/DoLoad</v>
      </c>
      <c r="D478" s="169" t="s">
        <v>91</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ref="D478:D509" si="25">IF(AND(B479&lt;&gt;"",C479&lt;&gt;""),"N/T","")</f>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Servicio Canario de Salud</v>
      </c>
      <c r="C513" s="145" t="str">
        <f>IF( ISBLANK('03.Muestra'!$E8),"",'03.Muestra'!$E8)</f>
        <v>https://www3.gobiernodecanarias.org/sanidad/scs/</v>
      </c>
      <c r="D513" s="169" t="s">
        <v>79</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Profesionales</v>
      </c>
      <c r="C514" s="145" t="str">
        <f>IF( ISBLANK('03.Muestra'!$E9),"",'03.Muestra'!$E9)</f>
        <v>https://www3.gobiernodecanarias.org/sanidad/scs/tematica.jsp?idCarpeta=381a58ec-a15a-11e9-a502-d7333c007c29</v>
      </c>
      <c r="D514" s="169" t="s">
        <v>79</v>
      </c>
      <c r="E514" s="138" t="str">
        <f t="shared" si="26"/>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4</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Vacunación frente Covid-19</v>
      </c>
      <c r="C515" s="145" t="str">
        <f>IF( ISBLANK('03.Muestra'!$E10),"",'03.Muestra'!$E10)</f>
        <v>https://www3.gobiernodecanarias.org/sanidad/scs/contenidoGenerico.jsp?idDocument=c6332147-5728-11eb-8a2c-c902a217e6a5&amp;idCarpeta=e01092c2-7d66-11ea-871d-cb574c2473a4</v>
      </c>
      <c r="D515" s="169" t="s">
        <v>79</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SCS-Registro de centros</v>
      </c>
      <c r="C516" s="145" t="str">
        <f>IF( ISBLANK('03.Muestra'!$E11),"",'03.Muestra'!$E11)</f>
        <v>https://www3.gobiernodecanarias.org/sanidad/scs/RegistroCentros/DoLoad</v>
      </c>
      <c r="D516" s="169" t="s">
        <v>79</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ref="D516:D547" si="27">IF(AND(B517&lt;&gt;"",C517&lt;&gt;""),"N/T","")</f>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Servicio Canario de Salud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Profesionales</v>
      </c>
      <c r="C552" s="145" t="str">
        <f>IF( ISBLANK('03.Muestra'!$E9),"",'03.Muestra'!$E9)</f>
        <v>https://www3.gobiernodecanarias.org/sanidad/scs/tematica.jsp?idCarpeta=381a58ec-a15a-11e9-a502-d7333c007c29</v>
      </c>
      <c r="D552" s="169" t="s">
        <v>79</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4</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Vacunación frente Covid-19</v>
      </c>
      <c r="C553" s="145" t="str">
        <f>IF( ISBLANK('03.Muestra'!$E10),"",'03.Muestra'!$E10)</f>
        <v>https://www3.gobiernodecanarias.org/sanidad/scs/contenidoGenerico.jsp?idDocument=c6332147-5728-11eb-8a2c-c902a217e6a5&amp;idCarpeta=e01092c2-7d66-11ea-871d-cb574c2473a4</v>
      </c>
      <c r="D553" s="169" t="s">
        <v>79</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SCS-Registro de centros</v>
      </c>
      <c r="C554" s="145" t="str">
        <f>IF( ISBLANK('03.Muestra'!$E11),"",'03.Muestra'!$E11)</f>
        <v>https://www3.gobiernodecanarias.org/sanidad/scs/RegistroCentros/DoLoad</v>
      </c>
      <c r="D554" s="169" t="s">
        <v>79</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ref="D554:D585" si="29">IF(AND(B555&lt;&gt;"",C555&lt;&gt;""),"N/T","")</f>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Servicio Canario de Salud</v>
      </c>
      <c r="C589" s="145" t="str">
        <f>IF( ISBLANK('03.Muestra'!$E8),"",'03.Muestra'!$E8)</f>
        <v>https://www3.gobiernodecanarias.org/sanidad/scs/</v>
      </c>
      <c r="D589" s="169" t="s">
        <v>79</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Profesionales</v>
      </c>
      <c r="C590" s="145" t="str">
        <f>IF( ISBLANK('03.Muestra'!$E9),"",'03.Muestra'!$E9)</f>
        <v>https://www3.gobiernodecanarias.org/sanidad/scs/tematica.jsp?idCarpeta=381a58ec-a15a-11e9-a502-d7333c007c29</v>
      </c>
      <c r="D590" s="169" t="s">
        <v>79</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4</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Vacunación frente Covid-19</v>
      </c>
      <c r="C591" s="145" t="str">
        <f>IF( ISBLANK('03.Muestra'!$E10),"",'03.Muestra'!$E10)</f>
        <v>https://www3.gobiernodecanarias.org/sanidad/scs/contenidoGenerico.jsp?idDocument=c6332147-5728-11eb-8a2c-c902a217e6a5&amp;idCarpeta=e01092c2-7d66-11ea-871d-cb574c2473a4</v>
      </c>
      <c r="D591" s="169" t="s">
        <v>79</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SCS-Registro de centros</v>
      </c>
      <c r="C592" s="145" t="str">
        <f>IF( ISBLANK('03.Muestra'!$E11),"",'03.Muestra'!$E11)</f>
        <v>https://www3.gobiernodecanarias.org/sanidad/scs/RegistroCentros/DoLoad</v>
      </c>
      <c r="D592" s="169" t="s">
        <v>79</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ref="D592:D623" si="31">IF(AND(B593&lt;&gt;"",C593&lt;&gt;""),"N/T","")</f>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5" t="str">
        <f>IF( ISBLANK('03.Muestra'!$C20),"",'03.Muestra'!$C20)</f>
        <v/>
      </c>
      <c r="C601" s="145" t="str">
        <f>IF( ISBLANK('03.Muestra'!$E20),"",'03.Muestra'!$E20)</f>
        <v/>
      </c>
      <c r="D601" s="169" t="str">
        <f t="shared" si="31"/>
        <v/>
      </c>
      <c r="E601" s="138"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5" t="str">
        <f>IF( ISBLANK('03.Muestra'!$C21),"",'03.Muestra'!$C21)</f>
        <v/>
      </c>
      <c r="C602" s="145" t="str">
        <f>IF( ISBLANK('03.Muestra'!$E21),"",'03.Muestra'!$E21)</f>
        <v/>
      </c>
      <c r="D602" s="169" t="str">
        <f t="shared" si="31"/>
        <v/>
      </c>
      <c r="E602" s="138"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5" t="str">
        <f>IF( ISBLANK('03.Muestra'!$C22),"",'03.Muestra'!$C22)</f>
        <v/>
      </c>
      <c r="C603" s="145" t="str">
        <f>IF( ISBLANK('03.Muestra'!$E22),"",'03.Muestra'!$E22)</f>
        <v/>
      </c>
      <c r="D603" s="169" t="str">
        <f t="shared" si="31"/>
        <v/>
      </c>
      <c r="E603" s="138"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5" t="str">
        <f>IF( ISBLANK('03.Muestra'!$C23),"",'03.Muestra'!$C23)</f>
        <v/>
      </c>
      <c r="C604" s="145" t="str">
        <f>IF( ISBLANK('03.Muestra'!$E23),"",'03.Muestra'!$E23)</f>
        <v/>
      </c>
      <c r="D604" s="169" t="str">
        <f t="shared" si="31"/>
        <v/>
      </c>
      <c r="E604" s="138"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5" t="str">
        <f>IF( ISBLANK('03.Muestra'!$C24),"",'03.Muestra'!$C24)</f>
        <v/>
      </c>
      <c r="C605" s="145" t="str">
        <f>IF( ISBLANK('03.Muestra'!$E24),"",'03.Muestra'!$E24)</f>
        <v/>
      </c>
      <c r="D605" s="169" t="str">
        <f t="shared" si="31"/>
        <v/>
      </c>
      <c r="E605" s="138"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5" t="str">
        <f>IF( ISBLANK('03.Muestra'!$C25),"",'03.Muestra'!$C25)</f>
        <v/>
      </c>
      <c r="C606" s="145" t="str">
        <f>IF( ISBLANK('03.Muestra'!$E25),"",'03.Muestra'!$E25)</f>
        <v/>
      </c>
      <c r="D606" s="169" t="str">
        <f t="shared" si="31"/>
        <v/>
      </c>
      <c r="E606" s="138"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5" t="str">
        <f>IF( ISBLANK('03.Muestra'!$C26),"",'03.Muestra'!$C26)</f>
        <v/>
      </c>
      <c r="C607" s="145" t="str">
        <f>IF( ISBLANK('03.Muestra'!$E26),"",'03.Muestra'!$E26)</f>
        <v/>
      </c>
      <c r="D607" s="169" t="str">
        <f t="shared" si="31"/>
        <v/>
      </c>
      <c r="E607" s="138"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5" t="str">
        <f>IF( ISBLANK('03.Muestra'!$C27),"",'03.Muestra'!$C27)</f>
        <v/>
      </c>
      <c r="C608" s="145" t="str">
        <f>IF( ISBLANK('03.Muestra'!$E27),"",'03.Muestra'!$E27)</f>
        <v/>
      </c>
      <c r="D608" s="169" t="str">
        <f t="shared" si="31"/>
        <v/>
      </c>
      <c r="E608" s="138"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5" t="str">
        <f>IF( ISBLANK('03.Muestra'!$C28),"",'03.Muestra'!$C28)</f>
        <v/>
      </c>
      <c r="C609" s="145" t="str">
        <f>IF( ISBLANK('03.Muestra'!$E28),"",'03.Muestra'!$E28)</f>
        <v/>
      </c>
      <c r="D609" s="169" t="str">
        <f t="shared" si="31"/>
        <v/>
      </c>
      <c r="E609" s="138"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5" t="str">
        <f>IF( ISBLANK('03.Muestra'!$C29),"",'03.Muestra'!$C29)</f>
        <v/>
      </c>
      <c r="C610" s="145" t="str">
        <f>IF( ISBLANK('03.Muestra'!$E29),"",'03.Muestra'!$E29)</f>
        <v/>
      </c>
      <c r="D610" s="169" t="str">
        <f t="shared" si="31"/>
        <v/>
      </c>
      <c r="E610" s="138"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5" t="str">
        <f>IF( ISBLANK('03.Muestra'!$C30),"",'03.Muestra'!$C30)</f>
        <v/>
      </c>
      <c r="C611" s="145" t="str">
        <f>IF( ISBLANK('03.Muestra'!$E30),"",'03.Muestra'!$E30)</f>
        <v/>
      </c>
      <c r="D611" s="169" t="str">
        <f t="shared" si="31"/>
        <v/>
      </c>
      <c r="E611" s="138"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Servicio Canario de Salud</v>
      </c>
      <c r="C627" s="145" t="str">
        <f>IF( ISBLANK('03.Muestra'!$E8),"",'03.Muestra'!$E8)</f>
        <v>https://www3.gobiernodecanarias.org/sanidad/scs/</v>
      </c>
      <c r="D627" s="169" t="s">
        <v>79</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Profesionales</v>
      </c>
      <c r="C628" s="145" t="str">
        <f>IF( ISBLANK('03.Muestra'!$E9),"",'03.Muestra'!$E9)</f>
        <v>https://www3.gobiernodecanarias.org/sanidad/scs/tematica.jsp?idCarpeta=381a58ec-a15a-11e9-a502-d7333c007c29</v>
      </c>
      <c r="D628" s="169" t="s">
        <v>79</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4</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Vacunación frente Covid-19</v>
      </c>
      <c r="C629" s="145" t="str">
        <f>IF( ISBLANK('03.Muestra'!$E10),"",'03.Muestra'!$E10)</f>
        <v>https://www3.gobiernodecanarias.org/sanidad/scs/contenidoGenerico.jsp?idDocument=c6332147-5728-11eb-8a2c-c902a217e6a5&amp;idCarpeta=e01092c2-7d66-11ea-871d-cb574c2473a4</v>
      </c>
      <c r="D629" s="169" t="s">
        <v>79</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SCS-Registro de centros</v>
      </c>
      <c r="C630" s="145" t="str">
        <f>IF( ISBLANK('03.Muestra'!$E11),"",'03.Muestra'!$E11)</f>
        <v>https://www3.gobiernodecanarias.org/sanidad/scs/RegistroCentros/DoLoad</v>
      </c>
      <c r="D630" s="169" t="s">
        <v>79</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ref="D630:D661" si="33">IF(AND(B631&lt;&gt;"",C631&lt;&gt;""),"N/T","")</f>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8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35" customHeight="1">
      <c r="B665" s="145" t="str">
        <f>IF( ISBLANK('03.Muestra'!$C8),"",'03.Muestra'!$C8)</f>
        <v>Servicio Canario de Salud</v>
      </c>
      <c r="C665" s="145" t="str">
        <f>IF( ISBLANK('03.Muestra'!$E8),"",'03.Muestra'!$E8)</f>
        <v>https://www3.gobiernodecanarias.org/sanidad/scs/</v>
      </c>
      <c r="D665" s="169" t="s">
        <v>79</v>
      </c>
      <c r="E665" s="138" t="str">
        <f t="shared" ref="E665:E699" si="34">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35" customHeight="1">
      <c r="B666" s="145" t="str">
        <f>IF( ISBLANK('03.Muestra'!$C9),"",'03.Muestra'!$C9)</f>
        <v>Profesionales</v>
      </c>
      <c r="C666" s="145" t="str">
        <f>IF( ISBLANK('03.Muestra'!$E9),"",'03.Muestra'!$E9)</f>
        <v>https://www3.gobiernodecanarias.org/sanidad/scs/tematica.jsp?idCarpeta=381a58ec-a15a-11e9-a502-d7333c007c29</v>
      </c>
      <c r="D666" s="169" t="s">
        <v>79</v>
      </c>
      <c r="E666" s="138" t="str">
        <f t="shared" si="34"/>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4</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35" customHeight="1">
      <c r="B667" s="145" t="str">
        <f>IF( ISBLANK('03.Muestra'!$C10),"",'03.Muestra'!$C10)</f>
        <v>Vacunación frente Covid-19</v>
      </c>
      <c r="C667" s="145" t="str">
        <f>IF( ISBLANK('03.Muestra'!$E10),"",'03.Muestra'!$E10)</f>
        <v>https://www3.gobiernodecanarias.org/sanidad/scs/contenidoGenerico.jsp?idDocument=c6332147-5728-11eb-8a2c-c902a217e6a5&amp;idCarpeta=e01092c2-7d66-11ea-871d-cb574c2473a4</v>
      </c>
      <c r="D667" s="169" t="s">
        <v>79</v>
      </c>
      <c r="E667" s="138" t="str">
        <f t="shared" si="34"/>
        <v/>
      </c>
      <c r="G667" s="19"/>
      <c r="H667" s="19"/>
      <c r="I667" s="19"/>
      <c r="J667" s="19"/>
      <c r="K667" s="19"/>
      <c r="L667" s="19"/>
      <c r="M667" s="19"/>
      <c r="N667" s="19"/>
      <c r="O667" s="19"/>
      <c r="P667" s="19"/>
      <c r="Q667" s="19"/>
      <c r="R667" s="19"/>
      <c r="S667" s="19"/>
      <c r="T667" s="19"/>
      <c r="U667" s="19"/>
      <c r="V667" s="19"/>
      <c r="W667" s="19"/>
      <c r="X667" s="19"/>
      <c r="Y667" s="19"/>
    </row>
    <row r="668" spans="2:25" ht="13.35" customHeight="1">
      <c r="B668" s="145" t="str">
        <f>IF( ISBLANK('03.Muestra'!$C11),"",'03.Muestra'!$C11)</f>
        <v>SCS-Registro de centros</v>
      </c>
      <c r="C668" s="145" t="str">
        <f>IF( ISBLANK('03.Muestra'!$E11),"",'03.Muestra'!$E11)</f>
        <v>https://www3.gobiernodecanarias.org/sanidad/scs/RegistroCentros/DoLoad</v>
      </c>
      <c r="D668" s="169" t="s">
        <v>79</v>
      </c>
      <c r="E668" s="138" t="str">
        <f t="shared" si="34"/>
        <v/>
      </c>
      <c r="G668" s="19"/>
      <c r="H668" s="19"/>
      <c r="I668" s="19"/>
      <c r="J668" s="19"/>
      <c r="K668" s="19"/>
      <c r="L668" s="19"/>
      <c r="M668" s="19"/>
      <c r="N668" s="19"/>
      <c r="O668" s="19"/>
      <c r="P668" s="19"/>
      <c r="Q668" s="19"/>
      <c r="R668" s="19"/>
      <c r="S668" s="19"/>
      <c r="T668" s="19"/>
      <c r="U668" s="19"/>
      <c r="V668" s="19"/>
      <c r="W668" s="19"/>
      <c r="X668" s="19"/>
      <c r="Y668" s="19"/>
    </row>
    <row r="669" spans="2:25" ht="13.35" customHeight="1">
      <c r="B669" s="145" t="str">
        <f>IF( ISBLANK('03.Muestra'!$C12),"",'03.Muestra'!$C12)</f>
        <v/>
      </c>
      <c r="C669" s="145" t="str">
        <f>IF( ISBLANK('03.Muestra'!$E12),"",'03.Muestra'!$E12)</f>
        <v/>
      </c>
      <c r="D669" s="169" t="str">
        <f t="shared" ref="D668:D699" si="35">IF(AND(B669&lt;&gt;"",C669&lt;&gt;""),"N/T","")</f>
        <v/>
      </c>
      <c r="E669" s="138" t="str">
        <f t="shared" si="34"/>
        <v/>
      </c>
      <c r="G669" s="19"/>
      <c r="H669" s="19"/>
      <c r="I669" s="19"/>
      <c r="J669" s="19"/>
      <c r="K669" s="19"/>
      <c r="L669" s="19"/>
      <c r="M669" s="19"/>
      <c r="N669" s="19"/>
      <c r="O669" s="19"/>
      <c r="P669" s="19"/>
      <c r="Q669" s="19"/>
      <c r="R669" s="19"/>
      <c r="S669" s="19"/>
      <c r="T669" s="19"/>
      <c r="U669" s="19"/>
      <c r="V669" s="19"/>
      <c r="W669" s="19"/>
      <c r="X669" s="19"/>
      <c r="Y669" s="19"/>
    </row>
    <row r="670" spans="2:25" ht="13.35" customHeight="1">
      <c r="B670" s="145" t="str">
        <f>IF( ISBLANK('03.Muestra'!$C13),"",'03.Muestra'!$C13)</f>
        <v/>
      </c>
      <c r="C670" s="145" t="str">
        <f>IF( ISBLANK('03.Muestra'!$E13),"",'03.Muestra'!$E13)</f>
        <v/>
      </c>
      <c r="D670" s="169" t="str">
        <f t="shared" si="35"/>
        <v/>
      </c>
      <c r="E670" s="138" t="str">
        <f t="shared" si="34"/>
        <v/>
      </c>
      <c r="G670" s="19"/>
      <c r="H670" s="19"/>
      <c r="I670" s="19"/>
      <c r="J670" s="19"/>
      <c r="K670" s="19"/>
      <c r="L670" s="19"/>
      <c r="M670" s="19"/>
      <c r="N670" s="19"/>
      <c r="O670" s="19"/>
      <c r="P670" s="19"/>
      <c r="Q670" s="19"/>
      <c r="R670" s="19"/>
      <c r="S670" s="19"/>
      <c r="T670" s="19"/>
      <c r="U670" s="19"/>
      <c r="V670" s="19"/>
      <c r="W670" s="19"/>
      <c r="X670" s="19"/>
      <c r="Y670" s="19"/>
    </row>
    <row r="671" spans="2:25" ht="13.35" customHeight="1">
      <c r="B671" s="145" t="str">
        <f>IF( ISBLANK('03.Muestra'!$C14),"",'03.Muestra'!$C14)</f>
        <v/>
      </c>
      <c r="C671" s="145" t="str">
        <f>IF( ISBLANK('03.Muestra'!$E14),"",'03.Muestra'!$E14)</f>
        <v/>
      </c>
      <c r="D671" s="169" t="str">
        <f t="shared" si="35"/>
        <v/>
      </c>
      <c r="E671" s="138"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35" customHeight="1">
      <c r="B672" s="145" t="str">
        <f>IF( ISBLANK('03.Muestra'!$C15),"",'03.Muestra'!$C15)</f>
        <v/>
      </c>
      <c r="C672" s="145" t="str">
        <f>IF( ISBLANK('03.Muestra'!$E15),"",'03.Muestra'!$E15)</f>
        <v/>
      </c>
      <c r="D672" s="169" t="str">
        <f t="shared" si="35"/>
        <v/>
      </c>
      <c r="E672" s="138"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35" customHeight="1">
      <c r="B673" s="145" t="str">
        <f>IF( ISBLANK('03.Muestra'!$C16),"",'03.Muestra'!$C16)</f>
        <v/>
      </c>
      <c r="C673" s="145" t="str">
        <f>IF( ISBLANK('03.Muestra'!$E16),"",'03.Muestra'!$E16)</f>
        <v/>
      </c>
      <c r="D673" s="169" t="str">
        <f t="shared" si="35"/>
        <v/>
      </c>
      <c r="E673" s="138"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35" customHeight="1">
      <c r="B674" s="145" t="str">
        <f>IF( ISBLANK('03.Muestra'!$C17),"",'03.Muestra'!$C17)</f>
        <v/>
      </c>
      <c r="C674" s="145" t="str">
        <f>IF( ISBLANK('03.Muestra'!$E17),"",'03.Muestra'!$E17)</f>
        <v/>
      </c>
      <c r="D674" s="169" t="str">
        <f t="shared" si="35"/>
        <v/>
      </c>
      <c r="E674" s="138"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35" customHeight="1">
      <c r="B675" s="145" t="str">
        <f>IF( ISBLANK('03.Muestra'!$C18),"",'03.Muestra'!$C18)</f>
        <v/>
      </c>
      <c r="C675" s="145" t="str">
        <f>IF( ISBLANK('03.Muestra'!$E18),"",'03.Muestra'!$E18)</f>
        <v/>
      </c>
      <c r="D675" s="169" t="str">
        <f t="shared" si="35"/>
        <v/>
      </c>
      <c r="E675" s="138"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35" customHeight="1">
      <c r="B676" s="145" t="str">
        <f>IF( ISBLANK('03.Muestra'!$C19),"",'03.Muestra'!$C19)</f>
        <v/>
      </c>
      <c r="C676" s="145" t="str">
        <f>IF( ISBLANK('03.Muestra'!$E19),"",'03.Muestra'!$E19)</f>
        <v/>
      </c>
      <c r="D676" s="169" t="str">
        <f t="shared" si="35"/>
        <v/>
      </c>
      <c r="E676" s="138"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5" t="str">
        <f>IF( ISBLANK('03.Muestra'!$C20),"",'03.Muestra'!$C20)</f>
        <v/>
      </c>
      <c r="C677" s="145" t="str">
        <f>IF( ISBLANK('03.Muestra'!$E20),"",'03.Muestra'!$E20)</f>
        <v/>
      </c>
      <c r="D677" s="169" t="str">
        <f t="shared" si="35"/>
        <v/>
      </c>
      <c r="E677" s="138"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5" t="str">
        <f>IF( ISBLANK('03.Muestra'!$C21),"",'03.Muestra'!$C21)</f>
        <v/>
      </c>
      <c r="C678" s="145" t="str">
        <f>IF( ISBLANK('03.Muestra'!$E21),"",'03.Muestra'!$E21)</f>
        <v/>
      </c>
      <c r="D678" s="169" t="str">
        <f t="shared" si="35"/>
        <v/>
      </c>
      <c r="E678" s="138"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5" t="str">
        <f>IF( ISBLANK('03.Muestra'!$C22),"",'03.Muestra'!$C22)</f>
        <v/>
      </c>
      <c r="C679" s="145" t="str">
        <f>IF( ISBLANK('03.Muestra'!$E22),"",'03.Muestra'!$E22)</f>
        <v/>
      </c>
      <c r="D679" s="169" t="str">
        <f t="shared" si="35"/>
        <v/>
      </c>
      <c r="E679" s="138"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5" t="str">
        <f>IF( ISBLANK('03.Muestra'!$C23),"",'03.Muestra'!$C23)</f>
        <v/>
      </c>
      <c r="C680" s="145" t="str">
        <f>IF( ISBLANK('03.Muestra'!$E23),"",'03.Muestra'!$E23)</f>
        <v/>
      </c>
      <c r="D680" s="169" t="str">
        <f t="shared" si="35"/>
        <v/>
      </c>
      <c r="E680" s="138"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5" t="str">
        <f>IF( ISBLANK('03.Muestra'!$C24),"",'03.Muestra'!$C24)</f>
        <v/>
      </c>
      <c r="C681" s="145" t="str">
        <f>IF( ISBLANK('03.Muestra'!$E24),"",'03.Muestra'!$E24)</f>
        <v/>
      </c>
      <c r="D681" s="169" t="str">
        <f t="shared" si="35"/>
        <v/>
      </c>
      <c r="E681" s="138"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5" t="str">
        <f>IF( ISBLANK('03.Muestra'!$C25),"",'03.Muestra'!$C25)</f>
        <v/>
      </c>
      <c r="C682" s="145" t="str">
        <f>IF( ISBLANK('03.Muestra'!$E25),"",'03.Muestra'!$E25)</f>
        <v/>
      </c>
      <c r="D682" s="169" t="str">
        <f t="shared" si="35"/>
        <v/>
      </c>
      <c r="E682" s="138"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5" t="str">
        <f>IF( ISBLANK('03.Muestra'!$C26),"",'03.Muestra'!$C26)</f>
        <v/>
      </c>
      <c r="C683" s="145" t="str">
        <f>IF( ISBLANK('03.Muestra'!$E26),"",'03.Muestra'!$E26)</f>
        <v/>
      </c>
      <c r="D683" s="169" t="str">
        <f t="shared" si="35"/>
        <v/>
      </c>
      <c r="E683" s="138"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5" t="str">
        <f>IF( ISBLANK('03.Muestra'!$C27),"",'03.Muestra'!$C27)</f>
        <v/>
      </c>
      <c r="C684" s="145" t="str">
        <f>IF( ISBLANK('03.Muestra'!$E27),"",'03.Muestra'!$E27)</f>
        <v/>
      </c>
      <c r="D684" s="169" t="str">
        <f t="shared" si="35"/>
        <v/>
      </c>
      <c r="E684" s="138"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5" t="str">
        <f>IF( ISBLANK('03.Muestra'!$C28),"",'03.Muestra'!$C28)</f>
        <v/>
      </c>
      <c r="C685" s="145" t="str">
        <f>IF( ISBLANK('03.Muestra'!$E28),"",'03.Muestra'!$E28)</f>
        <v/>
      </c>
      <c r="D685" s="169" t="str">
        <f t="shared" si="35"/>
        <v/>
      </c>
      <c r="E685" s="138"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5" t="str">
        <f>IF( ISBLANK('03.Muestra'!$C29),"",'03.Muestra'!$C29)</f>
        <v/>
      </c>
      <c r="C686" s="145" t="str">
        <f>IF( ISBLANK('03.Muestra'!$E29),"",'03.Muestra'!$E29)</f>
        <v/>
      </c>
      <c r="D686" s="169" t="str">
        <f t="shared" si="35"/>
        <v/>
      </c>
      <c r="E686" s="138"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5" t="str">
        <f>IF( ISBLANK('03.Muestra'!$C30),"",'03.Muestra'!$C30)</f>
        <v/>
      </c>
      <c r="C687" s="145" t="str">
        <f>IF( ISBLANK('03.Muestra'!$E30),"",'03.Muestra'!$E30)</f>
        <v/>
      </c>
      <c r="D687" s="169" t="str">
        <f t="shared" si="35"/>
        <v/>
      </c>
      <c r="E687" s="138"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35" customHeight="1">
      <c r="B688" s="145" t="str">
        <f>IF( ISBLANK('03.Muestra'!$C31),"",'03.Muestra'!$C31)</f>
        <v/>
      </c>
      <c r="C688" s="145" t="str">
        <f>IF( ISBLANK('03.Muestra'!$E31),"",'03.Muestra'!$E31)</f>
        <v/>
      </c>
      <c r="D688" s="169" t="str">
        <f t="shared" si="35"/>
        <v/>
      </c>
      <c r="E688" s="138"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35" customHeight="1">
      <c r="B689" s="145" t="str">
        <f>IF( ISBLANK('03.Muestra'!$C32),"",'03.Muestra'!$C32)</f>
        <v/>
      </c>
      <c r="C689" s="145" t="str">
        <f>IF( ISBLANK('03.Muestra'!$E32),"",'03.Muestra'!$E32)</f>
        <v/>
      </c>
      <c r="D689" s="169" t="str">
        <f t="shared" si="35"/>
        <v/>
      </c>
      <c r="E689" s="138"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35" customHeight="1">
      <c r="B690" s="145" t="str">
        <f>IF( ISBLANK('03.Muestra'!$C33),"",'03.Muestra'!$C33)</f>
        <v/>
      </c>
      <c r="C690" s="145" t="str">
        <f>IF( ISBLANK('03.Muestra'!$E33),"",'03.Muestra'!$E33)</f>
        <v/>
      </c>
      <c r="D690" s="169" t="str">
        <f t="shared" si="35"/>
        <v/>
      </c>
      <c r="E690" s="138"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35" customHeight="1">
      <c r="B691" s="145" t="str">
        <f>IF( ISBLANK('03.Muestra'!$C34),"",'03.Muestra'!$C34)</f>
        <v/>
      </c>
      <c r="C691" s="145" t="str">
        <f>IF( ISBLANK('03.Muestra'!$E34),"",'03.Muestra'!$E34)</f>
        <v/>
      </c>
      <c r="D691" s="169" t="str">
        <f t="shared" si="35"/>
        <v/>
      </c>
      <c r="E691" s="138"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35" customHeight="1">
      <c r="B692" s="145" t="str">
        <f>IF( ISBLANK('03.Muestra'!$C35),"",'03.Muestra'!$C35)</f>
        <v/>
      </c>
      <c r="C692" s="145" t="str">
        <f>IF( ISBLANK('03.Muestra'!$E35),"",'03.Muestra'!$E35)</f>
        <v/>
      </c>
      <c r="D692" s="169" t="str">
        <f t="shared" si="35"/>
        <v/>
      </c>
      <c r="E692" s="138" t="str">
        <f t="shared" si="34"/>
        <v/>
      </c>
      <c r="G692" s="19"/>
      <c r="H692" s="19"/>
      <c r="I692" s="19"/>
      <c r="J692" s="19"/>
      <c r="K692" s="19"/>
      <c r="L692" s="19"/>
      <c r="M692" s="19"/>
      <c r="N692" s="19"/>
      <c r="O692" s="19"/>
      <c r="P692" s="19"/>
      <c r="Q692" s="19"/>
      <c r="R692" s="19"/>
      <c r="S692" s="19"/>
      <c r="T692" s="19"/>
      <c r="U692" s="19"/>
      <c r="V692" s="19"/>
      <c r="W692" s="19"/>
      <c r="X692" s="19"/>
      <c r="Y692" s="19"/>
    </row>
    <row r="693" spans="2:25" ht="13.35" customHeight="1">
      <c r="B693" s="145" t="str">
        <f>IF( ISBLANK('03.Muestra'!$C36),"",'03.Muestra'!$C36)</f>
        <v/>
      </c>
      <c r="C693" s="145" t="str">
        <f>IF( ISBLANK('03.Muestra'!$E36),"",'03.Muestra'!$E36)</f>
        <v/>
      </c>
      <c r="D693" s="169" t="str">
        <f t="shared" si="35"/>
        <v/>
      </c>
      <c r="E693" s="138" t="str">
        <f t="shared" si="34"/>
        <v/>
      </c>
      <c r="F693" s="158"/>
      <c r="G693" s="19"/>
      <c r="H693" s="19"/>
      <c r="I693" s="19"/>
      <c r="J693" s="19"/>
      <c r="K693" s="19"/>
      <c r="L693" s="19"/>
      <c r="M693" s="19"/>
      <c r="N693" s="19"/>
      <c r="O693" s="19"/>
      <c r="P693" s="19"/>
      <c r="Q693" s="19"/>
      <c r="R693" s="19"/>
      <c r="S693" s="19"/>
      <c r="T693" s="19"/>
      <c r="U693" s="19"/>
      <c r="V693" s="19"/>
      <c r="W693" s="19"/>
      <c r="X693" s="19"/>
      <c r="Y693" s="19"/>
    </row>
    <row r="694" spans="2:25" ht="13.35" customHeight="1">
      <c r="B694" s="145" t="str">
        <f>IF( ISBLANK('03.Muestra'!$C37),"",'03.Muestra'!$C37)</f>
        <v/>
      </c>
      <c r="C694" s="145" t="str">
        <f>IF( ISBLANK('03.Muestra'!$E37),"",'03.Muestra'!$E37)</f>
        <v/>
      </c>
      <c r="D694" s="169" t="str">
        <f t="shared" si="35"/>
        <v/>
      </c>
      <c r="E694" s="138" t="str">
        <f t="shared" si="34"/>
        <v/>
      </c>
      <c r="F694" s="158"/>
      <c r="G694" s="19"/>
      <c r="H694" s="19"/>
      <c r="I694" s="19"/>
      <c r="J694" s="19"/>
      <c r="K694" s="19"/>
      <c r="L694" s="19"/>
      <c r="M694" s="19"/>
      <c r="N694" s="19"/>
      <c r="O694" s="19"/>
      <c r="P694" s="19"/>
      <c r="Q694" s="19"/>
      <c r="R694" s="19"/>
      <c r="S694" s="19"/>
      <c r="T694" s="19"/>
      <c r="U694" s="19"/>
      <c r="V694" s="19"/>
      <c r="W694" s="19"/>
      <c r="X694" s="19"/>
      <c r="Y694" s="19"/>
    </row>
    <row r="695" spans="2:25" ht="13.35" customHeight="1">
      <c r="B695" s="145" t="str">
        <f>IF( ISBLANK('03.Muestra'!$C38),"",'03.Muestra'!$C38)</f>
        <v/>
      </c>
      <c r="C695" s="145" t="str">
        <f>IF( ISBLANK('03.Muestra'!$E38),"",'03.Muestra'!$E38)</f>
        <v/>
      </c>
      <c r="D695" s="169" t="str">
        <f t="shared" si="35"/>
        <v/>
      </c>
      <c r="E695" s="138" t="str">
        <f t="shared" si="34"/>
        <v/>
      </c>
      <c r="F695" s="158"/>
      <c r="G695" s="19"/>
      <c r="H695" s="19"/>
      <c r="I695" s="19"/>
      <c r="J695" s="19"/>
      <c r="K695" s="19"/>
      <c r="L695" s="19"/>
      <c r="M695" s="19"/>
      <c r="N695" s="19"/>
      <c r="O695" s="19"/>
      <c r="P695" s="19"/>
      <c r="Q695" s="19"/>
      <c r="R695" s="19"/>
      <c r="S695" s="19"/>
      <c r="T695" s="19"/>
      <c r="U695" s="19"/>
      <c r="V695" s="19"/>
      <c r="W695" s="19"/>
      <c r="X695" s="19"/>
      <c r="Y695" s="19"/>
    </row>
    <row r="696" spans="2:25" ht="13.35" customHeight="1">
      <c r="B696" s="145" t="str">
        <f>IF( ISBLANK('03.Muestra'!$C39),"",'03.Muestra'!$C39)</f>
        <v/>
      </c>
      <c r="C696" s="145" t="str">
        <f>IF( ISBLANK('03.Muestra'!$E39),"",'03.Muestra'!$E39)</f>
        <v/>
      </c>
      <c r="D696" s="169" t="str">
        <f t="shared" si="35"/>
        <v/>
      </c>
      <c r="E696" s="138" t="str">
        <f t="shared" si="34"/>
        <v/>
      </c>
      <c r="F696" s="158"/>
      <c r="G696" s="19"/>
      <c r="H696" s="19"/>
      <c r="I696" s="19"/>
      <c r="J696" s="19"/>
      <c r="K696" s="19"/>
      <c r="L696" s="19"/>
      <c r="M696" s="19"/>
      <c r="N696" s="19"/>
      <c r="O696" s="19"/>
      <c r="P696" s="19"/>
      <c r="Q696" s="19"/>
      <c r="R696" s="19"/>
      <c r="S696" s="19"/>
      <c r="T696" s="19"/>
      <c r="U696" s="19"/>
      <c r="V696" s="19"/>
      <c r="W696" s="19"/>
      <c r="X696" s="19"/>
      <c r="Y696" s="19"/>
    </row>
    <row r="697" spans="2:25" ht="13.35" customHeight="1">
      <c r="B697" s="145" t="str">
        <f>IF( ISBLANK('03.Muestra'!$C40),"",'03.Muestra'!$C40)</f>
        <v/>
      </c>
      <c r="C697" s="145" t="str">
        <f>IF( ISBLANK('03.Muestra'!$E40),"",'03.Muestra'!$E40)</f>
        <v/>
      </c>
      <c r="D697" s="169" t="str">
        <f t="shared" si="35"/>
        <v/>
      </c>
      <c r="E697" s="138" t="str">
        <f t="shared" si="34"/>
        <v/>
      </c>
      <c r="F697" s="158"/>
      <c r="G697" s="19"/>
      <c r="H697" s="19"/>
      <c r="I697" s="19"/>
      <c r="J697" s="19"/>
      <c r="K697" s="19"/>
      <c r="L697" s="19"/>
      <c r="M697" s="19"/>
      <c r="N697" s="19"/>
      <c r="O697" s="19"/>
      <c r="P697" s="19"/>
      <c r="Q697" s="19"/>
      <c r="R697" s="19"/>
      <c r="S697" s="19"/>
      <c r="T697" s="19"/>
      <c r="U697" s="19"/>
      <c r="V697" s="19"/>
      <c r="W697" s="19"/>
      <c r="X697" s="19"/>
      <c r="Y697" s="19"/>
    </row>
    <row r="698" spans="2:25" ht="13.35" customHeight="1">
      <c r="B698" s="145" t="str">
        <f>IF( ISBLANK('03.Muestra'!$C41),"",'03.Muestra'!$C41)</f>
        <v/>
      </c>
      <c r="C698" s="145" t="str">
        <f>IF( ISBLANK('03.Muestra'!$E41),"",'03.Muestra'!$E41)</f>
        <v/>
      </c>
      <c r="D698" s="169" t="str">
        <f t="shared" si="35"/>
        <v/>
      </c>
      <c r="E698" s="138" t="str">
        <f t="shared" si="34"/>
        <v/>
      </c>
      <c r="F698" s="158"/>
      <c r="G698" s="19"/>
      <c r="H698" s="19"/>
      <c r="I698" s="19"/>
      <c r="J698" s="19"/>
      <c r="K698" s="19"/>
      <c r="L698" s="19"/>
      <c r="M698" s="19"/>
      <c r="N698" s="19"/>
      <c r="O698" s="19"/>
      <c r="P698" s="19"/>
      <c r="Q698" s="19"/>
      <c r="R698" s="19"/>
      <c r="S698" s="19"/>
      <c r="T698" s="19"/>
      <c r="U698" s="19"/>
      <c r="V698" s="19"/>
      <c r="W698" s="19"/>
      <c r="X698" s="19"/>
      <c r="Y698" s="19"/>
    </row>
    <row r="699" spans="2:25" ht="13.35" customHeight="1">
      <c r="B699" s="145" t="str">
        <f>IF( ISBLANK('03.Muestra'!$C42),"",'03.Muestra'!$C42)</f>
        <v/>
      </c>
      <c r="C699" s="145" t="str">
        <f>IF( ISBLANK('03.Muestra'!$E42),"",'03.Muestra'!$E42)</f>
        <v/>
      </c>
      <c r="D699" s="169" t="str">
        <f t="shared" si="35"/>
        <v/>
      </c>
      <c r="E699" s="138"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8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1" customHeight="1">
      <c r="B703" s="145" t="str">
        <f>IF( ISBLANK('03.Muestra'!$C8),"",'03.Muestra'!$C8)</f>
        <v>Servicio Canario de Salud</v>
      </c>
      <c r="C703" s="145" t="str">
        <f>IF( ISBLANK('03.Muestra'!$E8),"",'03.Muestra'!$E8)</f>
        <v>https://www3.gobiernodecanarias.org/sanidad/scs/</v>
      </c>
      <c r="D703" s="169" t="s">
        <v>79</v>
      </c>
      <c r="E703" s="138" t="str">
        <f t="shared" ref="E703:E737" si="36">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1" customHeight="1">
      <c r="B704" s="145" t="str">
        <f>IF( ISBLANK('03.Muestra'!$C9),"",'03.Muestra'!$C9)</f>
        <v>Profesionales</v>
      </c>
      <c r="C704" s="145" t="str">
        <f>IF( ISBLANK('03.Muestra'!$E9),"",'03.Muestra'!$E9)</f>
        <v>https://www3.gobiernodecanarias.org/sanidad/scs/tematica.jsp?idCarpeta=381a58ec-a15a-11e9-a502-d7333c007c29</v>
      </c>
      <c r="D704" s="169" t="s">
        <v>79</v>
      </c>
      <c r="E704" s="138" t="str">
        <f t="shared" si="36"/>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4</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1" customHeight="1">
      <c r="B705" s="145" t="str">
        <f>IF( ISBLANK('03.Muestra'!$C10),"",'03.Muestra'!$C10)</f>
        <v>Vacunación frente Covid-19</v>
      </c>
      <c r="C705" s="145" t="str">
        <f>IF( ISBLANK('03.Muestra'!$E10),"",'03.Muestra'!$E10)</f>
        <v>https://www3.gobiernodecanarias.org/sanidad/scs/contenidoGenerico.jsp?idDocument=c6332147-5728-11eb-8a2c-c902a217e6a5&amp;idCarpeta=e01092c2-7d66-11ea-871d-cb574c2473a4</v>
      </c>
      <c r="D705" s="169" t="s">
        <v>79</v>
      </c>
      <c r="E705" s="138" t="str">
        <f t="shared" si="36"/>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5" t="str">
        <f>IF( ISBLANK('03.Muestra'!$C11),"",'03.Muestra'!$C11)</f>
        <v>SCS-Registro de centros</v>
      </c>
      <c r="C706" s="145" t="str">
        <f>IF( ISBLANK('03.Muestra'!$E11),"",'03.Muestra'!$E11)</f>
        <v>https://www3.gobiernodecanarias.org/sanidad/scs/RegistroCentros/DoLoad</v>
      </c>
      <c r="D706" s="169" t="s">
        <v>79</v>
      </c>
      <c r="E706" s="138" t="str">
        <f t="shared" si="36"/>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5" t="str">
        <f>IF( ISBLANK('03.Muestra'!$C12),"",'03.Muestra'!$C12)</f>
        <v/>
      </c>
      <c r="C707" s="145" t="str">
        <f>IF( ISBLANK('03.Muestra'!$E12),"",'03.Muestra'!$E12)</f>
        <v/>
      </c>
      <c r="D707" s="169" t="str">
        <f t="shared" ref="D706:D737" si="37">IF(AND(B707&lt;&gt;"",C707&lt;&gt;""),"N/T","")</f>
        <v/>
      </c>
      <c r="E707" s="138" t="str">
        <f t="shared" si="36"/>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5" t="str">
        <f>IF( ISBLANK('03.Muestra'!$C13),"",'03.Muestra'!$C13)</f>
        <v/>
      </c>
      <c r="C708" s="145" t="str">
        <f>IF( ISBLANK('03.Muestra'!$E13),"",'03.Muestra'!$E13)</f>
        <v/>
      </c>
      <c r="D708" s="169" t="str">
        <f t="shared" si="37"/>
        <v/>
      </c>
      <c r="E708" s="138" t="str">
        <f t="shared" si="36"/>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5" t="str">
        <f>IF( ISBLANK('03.Muestra'!$C14),"",'03.Muestra'!$C14)</f>
        <v/>
      </c>
      <c r="C709" s="145" t="str">
        <f>IF( ISBLANK('03.Muestra'!$E14),"",'03.Muestra'!$E14)</f>
        <v/>
      </c>
      <c r="D709" s="169" t="str">
        <f t="shared" si="37"/>
        <v/>
      </c>
      <c r="E709" s="138"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5" t="str">
        <f>IF( ISBLANK('03.Muestra'!$C15),"",'03.Muestra'!$C15)</f>
        <v/>
      </c>
      <c r="C710" s="145" t="str">
        <f>IF( ISBLANK('03.Muestra'!$E15),"",'03.Muestra'!$E15)</f>
        <v/>
      </c>
      <c r="D710" s="169" t="str">
        <f t="shared" si="37"/>
        <v/>
      </c>
      <c r="E710" s="138"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5" t="str">
        <f>IF( ISBLANK('03.Muestra'!$C16),"",'03.Muestra'!$C16)</f>
        <v/>
      </c>
      <c r="C711" s="145" t="str">
        <f>IF( ISBLANK('03.Muestra'!$E16),"",'03.Muestra'!$E16)</f>
        <v/>
      </c>
      <c r="D711" s="169" t="str">
        <f t="shared" si="37"/>
        <v/>
      </c>
      <c r="E711" s="138"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5" t="str">
        <f>IF( ISBLANK('03.Muestra'!$C17),"",'03.Muestra'!$C17)</f>
        <v/>
      </c>
      <c r="C712" s="145" t="str">
        <f>IF( ISBLANK('03.Muestra'!$E17),"",'03.Muestra'!$E17)</f>
        <v/>
      </c>
      <c r="D712" s="169" t="str">
        <f t="shared" si="37"/>
        <v/>
      </c>
      <c r="E712" s="138"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5" t="str">
        <f>IF( ISBLANK('03.Muestra'!$C18),"",'03.Muestra'!$C18)</f>
        <v/>
      </c>
      <c r="C713" s="145" t="str">
        <f>IF( ISBLANK('03.Muestra'!$E18),"",'03.Muestra'!$E18)</f>
        <v/>
      </c>
      <c r="D713" s="169" t="str">
        <f t="shared" si="37"/>
        <v/>
      </c>
      <c r="E713" s="138"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5" t="str">
        <f>IF( ISBLANK('03.Muestra'!$C19),"",'03.Muestra'!$C19)</f>
        <v/>
      </c>
      <c r="C714" s="145" t="str">
        <f>IF( ISBLANK('03.Muestra'!$E19),"",'03.Muestra'!$E19)</f>
        <v/>
      </c>
      <c r="D714" s="169" t="str">
        <f t="shared" si="37"/>
        <v/>
      </c>
      <c r="E714" s="138"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5" t="str">
        <f>IF( ISBLANK('03.Muestra'!$C20),"",'03.Muestra'!$C20)</f>
        <v/>
      </c>
      <c r="C715" s="145" t="str">
        <f>IF( ISBLANK('03.Muestra'!$E20),"",'03.Muestra'!$E20)</f>
        <v/>
      </c>
      <c r="D715" s="169" t="str">
        <f t="shared" si="37"/>
        <v/>
      </c>
      <c r="E715" s="138"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5" t="str">
        <f>IF( ISBLANK('03.Muestra'!$C21),"",'03.Muestra'!$C21)</f>
        <v/>
      </c>
      <c r="C716" s="145" t="str">
        <f>IF( ISBLANK('03.Muestra'!$E21),"",'03.Muestra'!$E21)</f>
        <v/>
      </c>
      <c r="D716" s="169" t="str">
        <f t="shared" si="37"/>
        <v/>
      </c>
      <c r="E716" s="138"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5" t="str">
        <f>IF( ISBLANK('03.Muestra'!$C22),"",'03.Muestra'!$C22)</f>
        <v/>
      </c>
      <c r="C717" s="145" t="str">
        <f>IF( ISBLANK('03.Muestra'!$E22),"",'03.Muestra'!$E22)</f>
        <v/>
      </c>
      <c r="D717" s="169" t="str">
        <f t="shared" si="37"/>
        <v/>
      </c>
      <c r="E717" s="138"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5" t="str">
        <f>IF( ISBLANK('03.Muestra'!$C23),"",'03.Muestra'!$C23)</f>
        <v/>
      </c>
      <c r="C718" s="145" t="str">
        <f>IF( ISBLANK('03.Muestra'!$E23),"",'03.Muestra'!$E23)</f>
        <v/>
      </c>
      <c r="D718" s="169" t="str">
        <f t="shared" si="37"/>
        <v/>
      </c>
      <c r="E718" s="138"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5" t="str">
        <f>IF( ISBLANK('03.Muestra'!$C24),"",'03.Muestra'!$C24)</f>
        <v/>
      </c>
      <c r="C719" s="145" t="str">
        <f>IF( ISBLANK('03.Muestra'!$E24),"",'03.Muestra'!$E24)</f>
        <v/>
      </c>
      <c r="D719" s="169" t="str">
        <f t="shared" si="37"/>
        <v/>
      </c>
      <c r="E719" s="138"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5" t="str">
        <f>IF( ISBLANK('03.Muestra'!$C25),"",'03.Muestra'!$C25)</f>
        <v/>
      </c>
      <c r="C720" s="145" t="str">
        <f>IF( ISBLANK('03.Muestra'!$E25),"",'03.Muestra'!$E25)</f>
        <v/>
      </c>
      <c r="D720" s="169" t="str">
        <f t="shared" si="37"/>
        <v/>
      </c>
      <c r="E720" s="138"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5" t="str">
        <f>IF( ISBLANK('03.Muestra'!$C26),"",'03.Muestra'!$C26)</f>
        <v/>
      </c>
      <c r="C721" s="145" t="str">
        <f>IF( ISBLANK('03.Muestra'!$E26),"",'03.Muestra'!$E26)</f>
        <v/>
      </c>
      <c r="D721" s="169" t="str">
        <f t="shared" si="37"/>
        <v/>
      </c>
      <c r="E721" s="138"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5" t="str">
        <f>IF( ISBLANK('03.Muestra'!$C27),"",'03.Muestra'!$C27)</f>
        <v/>
      </c>
      <c r="C722" s="145" t="str">
        <f>IF( ISBLANK('03.Muestra'!$E27),"",'03.Muestra'!$E27)</f>
        <v/>
      </c>
      <c r="D722" s="169" t="str">
        <f t="shared" si="37"/>
        <v/>
      </c>
      <c r="E722" s="138"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5" t="str">
        <f>IF( ISBLANK('03.Muestra'!$C28),"",'03.Muestra'!$C28)</f>
        <v/>
      </c>
      <c r="C723" s="145" t="str">
        <f>IF( ISBLANK('03.Muestra'!$E28),"",'03.Muestra'!$E28)</f>
        <v/>
      </c>
      <c r="D723" s="169" t="str">
        <f t="shared" si="37"/>
        <v/>
      </c>
      <c r="E723" s="138"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5" t="str">
        <f>IF( ISBLANK('03.Muestra'!$C29),"",'03.Muestra'!$C29)</f>
        <v/>
      </c>
      <c r="C724" s="145" t="str">
        <f>IF( ISBLANK('03.Muestra'!$E29),"",'03.Muestra'!$E29)</f>
        <v/>
      </c>
      <c r="D724" s="169" t="str">
        <f t="shared" si="37"/>
        <v/>
      </c>
      <c r="E724" s="138"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5" t="str">
        <f>IF( ISBLANK('03.Muestra'!$C30),"",'03.Muestra'!$C30)</f>
        <v/>
      </c>
      <c r="C725" s="145" t="str">
        <f>IF( ISBLANK('03.Muestra'!$E30),"",'03.Muestra'!$E30)</f>
        <v/>
      </c>
      <c r="D725" s="169" t="str">
        <f t="shared" si="37"/>
        <v/>
      </c>
      <c r="E725" s="138"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5" t="str">
        <f>IF( ISBLANK('03.Muestra'!$C31),"",'03.Muestra'!$C31)</f>
        <v/>
      </c>
      <c r="C726" s="145" t="str">
        <f>IF( ISBLANK('03.Muestra'!$E31),"",'03.Muestra'!$E31)</f>
        <v/>
      </c>
      <c r="D726" s="169" t="str">
        <f t="shared" si="37"/>
        <v/>
      </c>
      <c r="E726" s="138"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5" t="str">
        <f>IF( ISBLANK('03.Muestra'!$C32),"",'03.Muestra'!$C32)</f>
        <v/>
      </c>
      <c r="C727" s="145" t="str">
        <f>IF( ISBLANK('03.Muestra'!$E32),"",'03.Muestra'!$E32)</f>
        <v/>
      </c>
      <c r="D727" s="169" t="str">
        <f t="shared" si="37"/>
        <v/>
      </c>
      <c r="E727" s="138"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5" t="str">
        <f>IF( ISBLANK('03.Muestra'!$C33),"",'03.Muestra'!$C33)</f>
        <v/>
      </c>
      <c r="C728" s="145" t="str">
        <f>IF( ISBLANK('03.Muestra'!$E33),"",'03.Muestra'!$E33)</f>
        <v/>
      </c>
      <c r="D728" s="169" t="str">
        <f t="shared" si="37"/>
        <v/>
      </c>
      <c r="E728" s="138"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5" t="str">
        <f>IF( ISBLANK('03.Muestra'!$C34),"",'03.Muestra'!$C34)</f>
        <v/>
      </c>
      <c r="C729" s="145" t="str">
        <f>IF( ISBLANK('03.Muestra'!$E34),"",'03.Muestra'!$E34)</f>
        <v/>
      </c>
      <c r="D729" s="169" t="str">
        <f t="shared" si="37"/>
        <v/>
      </c>
      <c r="E729" s="138"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5" t="str">
        <f>IF( ISBLANK('03.Muestra'!$C35),"",'03.Muestra'!$C35)</f>
        <v/>
      </c>
      <c r="C730" s="145" t="str">
        <f>IF( ISBLANK('03.Muestra'!$E35),"",'03.Muestra'!$E35)</f>
        <v/>
      </c>
      <c r="D730" s="169" t="str">
        <f t="shared" si="37"/>
        <v/>
      </c>
      <c r="E730" s="138" t="str">
        <f t="shared" si="36"/>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5" t="str">
        <f>IF( ISBLANK('03.Muestra'!$C36),"",'03.Muestra'!$C36)</f>
        <v/>
      </c>
      <c r="C731" s="145" t="str">
        <f>IF( ISBLANK('03.Muestra'!$E36),"",'03.Muestra'!$E36)</f>
        <v/>
      </c>
      <c r="D731" s="169" t="str">
        <f t="shared" si="37"/>
        <v/>
      </c>
      <c r="E731" s="138" t="str">
        <f t="shared" si="36"/>
        <v/>
      </c>
      <c r="F731" s="158"/>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5" t="str">
        <f>IF( ISBLANK('03.Muestra'!$C37),"",'03.Muestra'!$C37)</f>
        <v/>
      </c>
      <c r="C732" s="145" t="str">
        <f>IF( ISBLANK('03.Muestra'!$E37),"",'03.Muestra'!$E37)</f>
        <v/>
      </c>
      <c r="D732" s="169" t="str">
        <f t="shared" si="37"/>
        <v/>
      </c>
      <c r="E732" s="138" t="str">
        <f t="shared" si="36"/>
        <v/>
      </c>
      <c r="F732" s="158"/>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5" t="str">
        <f>IF( ISBLANK('03.Muestra'!$C38),"",'03.Muestra'!$C38)</f>
        <v/>
      </c>
      <c r="C733" s="145" t="str">
        <f>IF( ISBLANK('03.Muestra'!$E38),"",'03.Muestra'!$E38)</f>
        <v/>
      </c>
      <c r="D733" s="169" t="str">
        <f t="shared" si="37"/>
        <v/>
      </c>
      <c r="E733" s="138" t="str">
        <f t="shared" si="36"/>
        <v/>
      </c>
      <c r="F733" s="158"/>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5" t="str">
        <f>IF( ISBLANK('03.Muestra'!$C39),"",'03.Muestra'!$C39)</f>
        <v/>
      </c>
      <c r="C734" s="145" t="str">
        <f>IF( ISBLANK('03.Muestra'!$E39),"",'03.Muestra'!$E39)</f>
        <v/>
      </c>
      <c r="D734" s="169" t="str">
        <f t="shared" si="37"/>
        <v/>
      </c>
      <c r="E734" s="138" t="str">
        <f t="shared" si="36"/>
        <v/>
      </c>
      <c r="F734" s="158"/>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5" t="str">
        <f>IF( ISBLANK('03.Muestra'!$C40),"",'03.Muestra'!$C40)</f>
        <v/>
      </c>
      <c r="C735" s="145" t="str">
        <f>IF( ISBLANK('03.Muestra'!$E40),"",'03.Muestra'!$E40)</f>
        <v/>
      </c>
      <c r="D735" s="169" t="str">
        <f t="shared" si="37"/>
        <v/>
      </c>
      <c r="E735" s="138" t="str">
        <f t="shared" si="36"/>
        <v/>
      </c>
      <c r="F735" s="158"/>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5" t="str">
        <f>IF( ISBLANK('03.Muestra'!$C41),"",'03.Muestra'!$C41)</f>
        <v/>
      </c>
      <c r="C736" s="145" t="str">
        <f>IF( ISBLANK('03.Muestra'!$E41),"",'03.Muestra'!$E41)</f>
        <v/>
      </c>
      <c r="D736" s="169" t="str">
        <f t="shared" si="37"/>
        <v/>
      </c>
      <c r="E736" s="138" t="str">
        <f t="shared" si="36"/>
        <v/>
      </c>
      <c r="F736" s="158"/>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5" t="str">
        <f>IF( ISBLANK('03.Muestra'!$C42),"",'03.Muestra'!$C42)</f>
        <v/>
      </c>
      <c r="C737" s="145" t="str">
        <f>IF( ISBLANK('03.Muestra'!$E42),"",'03.Muestra'!$E42)</f>
        <v/>
      </c>
      <c r="D737" s="169" t="str">
        <f t="shared" si="37"/>
        <v/>
      </c>
      <c r="E737" s="138"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1"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6"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1" customHeight="1">
      <c r="B742" s="145" t="str">
        <f>IF( ISBLANK('03.Muestra'!$C8),"",'03.Muestra'!$C8)</f>
        <v>Servicio Canario de Salud</v>
      </c>
      <c r="C742" s="145" t="str">
        <f>IF( ISBLANK('03.Muestra'!$E8),"",'03.Muestra'!$E8)</f>
        <v>https://www3.gobiernodecanarias.org/sanidad/scs/</v>
      </c>
      <c r="D742" s="169" t="s">
        <v>79</v>
      </c>
      <c r="E742" s="138" t="str">
        <f t="shared" ref="E742:E776" si="38">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1" customHeight="1">
      <c r="B743" s="145" t="str">
        <f>IF( ISBLANK('03.Muestra'!$C9),"",'03.Muestra'!$C9)</f>
        <v>Profesionales</v>
      </c>
      <c r="C743" s="145" t="str">
        <f>IF( ISBLANK('03.Muestra'!$E9),"",'03.Muestra'!$E9)</f>
        <v>https://www3.gobiernodecanarias.org/sanidad/scs/tematica.jsp?idCarpeta=381a58ec-a15a-11e9-a502-d7333c007c29</v>
      </c>
      <c r="D743" s="169" t="s">
        <v>79</v>
      </c>
      <c r="E743" s="138" t="str">
        <f t="shared" si="38"/>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4</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1" customHeight="1">
      <c r="B744" s="145" t="str">
        <f>IF( ISBLANK('03.Muestra'!$C10),"",'03.Muestra'!$C10)</f>
        <v>Vacunación frente Covid-19</v>
      </c>
      <c r="C744" s="145" t="str">
        <f>IF( ISBLANK('03.Muestra'!$E10),"",'03.Muestra'!$E10)</f>
        <v>https://www3.gobiernodecanarias.org/sanidad/scs/contenidoGenerico.jsp?idDocument=c6332147-5728-11eb-8a2c-c902a217e6a5&amp;idCarpeta=e01092c2-7d66-11ea-871d-cb574c2473a4</v>
      </c>
      <c r="D744" s="169" t="s">
        <v>79</v>
      </c>
      <c r="E744" s="138" t="str">
        <f t="shared" si="38"/>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5" t="str">
        <f>IF( ISBLANK('03.Muestra'!$C11),"",'03.Muestra'!$C11)</f>
        <v>SCS-Registro de centros</v>
      </c>
      <c r="C745" s="145" t="str">
        <f>IF( ISBLANK('03.Muestra'!$E11),"",'03.Muestra'!$E11)</f>
        <v>https://www3.gobiernodecanarias.org/sanidad/scs/RegistroCentros/DoLoad</v>
      </c>
      <c r="D745" s="169" t="s">
        <v>79</v>
      </c>
      <c r="E745" s="138" t="str">
        <f t="shared" si="38"/>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5" t="str">
        <f>IF( ISBLANK('03.Muestra'!$C12),"",'03.Muestra'!$C12)</f>
        <v/>
      </c>
      <c r="C746" s="145" t="str">
        <f>IF( ISBLANK('03.Muestra'!$E12),"",'03.Muestra'!$E12)</f>
        <v/>
      </c>
      <c r="D746" s="169" t="str">
        <f t="shared" ref="D745:D776" si="39">IF(AND(B746&lt;&gt;"",C746&lt;&gt;""),"N/T","")</f>
        <v/>
      </c>
      <c r="E746" s="138" t="str">
        <f t="shared" si="38"/>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5" t="str">
        <f>IF( ISBLANK('03.Muestra'!$C13),"",'03.Muestra'!$C13)</f>
        <v/>
      </c>
      <c r="C747" s="145" t="str">
        <f>IF( ISBLANK('03.Muestra'!$E13),"",'03.Muestra'!$E13)</f>
        <v/>
      </c>
      <c r="D747" s="169" t="str">
        <f t="shared" si="39"/>
        <v/>
      </c>
      <c r="E747" s="138" t="str">
        <f t="shared" si="38"/>
        <v/>
      </c>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5" t="str">
        <f>IF( ISBLANK('03.Muestra'!$C14),"",'03.Muestra'!$C14)</f>
        <v/>
      </c>
      <c r="C748" s="145" t="str">
        <f>IF( ISBLANK('03.Muestra'!$E14),"",'03.Muestra'!$E14)</f>
        <v/>
      </c>
      <c r="D748" s="169" t="str">
        <f t="shared" si="39"/>
        <v/>
      </c>
      <c r="E748" s="138"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5" t="str">
        <f>IF( ISBLANK('03.Muestra'!$C15),"",'03.Muestra'!$C15)</f>
        <v/>
      </c>
      <c r="C749" s="145" t="str">
        <f>IF( ISBLANK('03.Muestra'!$E15),"",'03.Muestra'!$E15)</f>
        <v/>
      </c>
      <c r="D749" s="169" t="str">
        <f t="shared" si="39"/>
        <v/>
      </c>
      <c r="E749" s="138"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5" t="str">
        <f>IF( ISBLANK('03.Muestra'!$C16),"",'03.Muestra'!$C16)</f>
        <v/>
      </c>
      <c r="C750" s="145" t="str">
        <f>IF( ISBLANK('03.Muestra'!$E16),"",'03.Muestra'!$E16)</f>
        <v/>
      </c>
      <c r="D750" s="169" t="str">
        <f t="shared" si="39"/>
        <v/>
      </c>
      <c r="E750" s="138"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5" t="str">
        <f>IF( ISBLANK('03.Muestra'!$C17),"",'03.Muestra'!$C17)</f>
        <v/>
      </c>
      <c r="C751" s="145" t="str">
        <f>IF( ISBLANK('03.Muestra'!$E17),"",'03.Muestra'!$E17)</f>
        <v/>
      </c>
      <c r="D751" s="169" t="str">
        <f t="shared" si="39"/>
        <v/>
      </c>
      <c r="E751" s="138"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5" t="str">
        <f>IF( ISBLANK('03.Muestra'!$C18),"",'03.Muestra'!$C18)</f>
        <v/>
      </c>
      <c r="C752" s="145" t="str">
        <f>IF( ISBLANK('03.Muestra'!$E18),"",'03.Muestra'!$E18)</f>
        <v/>
      </c>
      <c r="D752" s="169" t="str">
        <f t="shared" si="39"/>
        <v/>
      </c>
      <c r="E752" s="138"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5" t="str">
        <f>IF( ISBLANK('03.Muestra'!$C19),"",'03.Muestra'!$C19)</f>
        <v/>
      </c>
      <c r="C753" s="145" t="str">
        <f>IF( ISBLANK('03.Muestra'!$E19),"",'03.Muestra'!$E19)</f>
        <v/>
      </c>
      <c r="D753" s="169" t="str">
        <f t="shared" si="39"/>
        <v/>
      </c>
      <c r="E753" s="138"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5" t="str">
        <f>IF( ISBLANK('03.Muestra'!$C20),"",'03.Muestra'!$C20)</f>
        <v/>
      </c>
      <c r="C754" s="145" t="str">
        <f>IF( ISBLANK('03.Muestra'!$E20),"",'03.Muestra'!$E20)</f>
        <v/>
      </c>
      <c r="D754" s="169" t="str">
        <f t="shared" si="39"/>
        <v/>
      </c>
      <c r="E754" s="138"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5" t="str">
        <f>IF( ISBLANK('03.Muestra'!$C21),"",'03.Muestra'!$C21)</f>
        <v/>
      </c>
      <c r="C755" s="145" t="str">
        <f>IF( ISBLANK('03.Muestra'!$E21),"",'03.Muestra'!$E21)</f>
        <v/>
      </c>
      <c r="D755" s="169" t="str">
        <f t="shared" si="39"/>
        <v/>
      </c>
      <c r="E755" s="138"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5" t="str">
        <f>IF( ISBLANK('03.Muestra'!$C22),"",'03.Muestra'!$C22)</f>
        <v/>
      </c>
      <c r="C756" s="145" t="str">
        <f>IF( ISBLANK('03.Muestra'!$E22),"",'03.Muestra'!$E22)</f>
        <v/>
      </c>
      <c r="D756" s="169" t="str">
        <f t="shared" si="39"/>
        <v/>
      </c>
      <c r="E756" s="138"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5" t="str">
        <f>IF( ISBLANK('03.Muestra'!$C23),"",'03.Muestra'!$C23)</f>
        <v/>
      </c>
      <c r="C757" s="145" t="str">
        <f>IF( ISBLANK('03.Muestra'!$E23),"",'03.Muestra'!$E23)</f>
        <v/>
      </c>
      <c r="D757" s="169" t="str">
        <f t="shared" si="39"/>
        <v/>
      </c>
      <c r="E757" s="138"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5" t="str">
        <f>IF( ISBLANK('03.Muestra'!$C24),"",'03.Muestra'!$C24)</f>
        <v/>
      </c>
      <c r="C758" s="145" t="str">
        <f>IF( ISBLANK('03.Muestra'!$E24),"",'03.Muestra'!$E24)</f>
        <v/>
      </c>
      <c r="D758" s="169" t="str">
        <f t="shared" si="39"/>
        <v/>
      </c>
      <c r="E758" s="138"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5" t="str">
        <f>IF( ISBLANK('03.Muestra'!$C25),"",'03.Muestra'!$C25)</f>
        <v/>
      </c>
      <c r="C759" s="145" t="str">
        <f>IF( ISBLANK('03.Muestra'!$E25),"",'03.Muestra'!$E25)</f>
        <v/>
      </c>
      <c r="D759" s="169" t="str">
        <f t="shared" si="39"/>
        <v/>
      </c>
      <c r="E759" s="138"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5" t="str">
        <f>IF( ISBLANK('03.Muestra'!$C26),"",'03.Muestra'!$C26)</f>
        <v/>
      </c>
      <c r="C760" s="145" t="str">
        <f>IF( ISBLANK('03.Muestra'!$E26),"",'03.Muestra'!$E26)</f>
        <v/>
      </c>
      <c r="D760" s="169" t="str">
        <f t="shared" si="39"/>
        <v/>
      </c>
      <c r="E760" s="138"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5" t="str">
        <f>IF( ISBLANK('03.Muestra'!$C27),"",'03.Muestra'!$C27)</f>
        <v/>
      </c>
      <c r="C761" s="145" t="str">
        <f>IF( ISBLANK('03.Muestra'!$E27),"",'03.Muestra'!$E27)</f>
        <v/>
      </c>
      <c r="D761" s="169" t="str">
        <f t="shared" si="39"/>
        <v/>
      </c>
      <c r="E761" s="138"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5" t="str">
        <f>IF( ISBLANK('03.Muestra'!$C28),"",'03.Muestra'!$C28)</f>
        <v/>
      </c>
      <c r="C762" s="145" t="str">
        <f>IF( ISBLANK('03.Muestra'!$E28),"",'03.Muestra'!$E28)</f>
        <v/>
      </c>
      <c r="D762" s="169" t="str">
        <f t="shared" si="39"/>
        <v/>
      </c>
      <c r="E762" s="138"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5" t="str">
        <f>IF( ISBLANK('03.Muestra'!$C29),"",'03.Muestra'!$C29)</f>
        <v/>
      </c>
      <c r="C763" s="145" t="str">
        <f>IF( ISBLANK('03.Muestra'!$E29),"",'03.Muestra'!$E29)</f>
        <v/>
      </c>
      <c r="D763" s="169" t="str">
        <f t="shared" si="39"/>
        <v/>
      </c>
      <c r="E763" s="138"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5" t="str">
        <f>IF( ISBLANK('03.Muestra'!$C30),"",'03.Muestra'!$C30)</f>
        <v/>
      </c>
      <c r="C764" s="145" t="str">
        <f>IF( ISBLANK('03.Muestra'!$E30),"",'03.Muestra'!$E30)</f>
        <v/>
      </c>
      <c r="D764" s="169" t="str">
        <f t="shared" si="39"/>
        <v/>
      </c>
      <c r="E764" s="138"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5" t="str">
        <f>IF( ISBLANK('03.Muestra'!$C31),"",'03.Muestra'!$C31)</f>
        <v/>
      </c>
      <c r="C765" s="145" t="str">
        <f>IF( ISBLANK('03.Muestra'!$E31),"",'03.Muestra'!$E31)</f>
        <v/>
      </c>
      <c r="D765" s="169" t="str">
        <f t="shared" si="39"/>
        <v/>
      </c>
      <c r="E765" s="138"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5" t="str">
        <f>IF( ISBLANK('03.Muestra'!$C32),"",'03.Muestra'!$C32)</f>
        <v/>
      </c>
      <c r="C766" s="145" t="str">
        <f>IF( ISBLANK('03.Muestra'!$E32),"",'03.Muestra'!$E32)</f>
        <v/>
      </c>
      <c r="D766" s="169" t="str">
        <f t="shared" si="39"/>
        <v/>
      </c>
      <c r="E766" s="138"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5" t="str">
        <f>IF( ISBLANK('03.Muestra'!$C33),"",'03.Muestra'!$C33)</f>
        <v/>
      </c>
      <c r="C767" s="145" t="str">
        <f>IF( ISBLANK('03.Muestra'!$E33),"",'03.Muestra'!$E33)</f>
        <v/>
      </c>
      <c r="D767" s="169" t="str">
        <f t="shared" si="39"/>
        <v/>
      </c>
      <c r="E767" s="138"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5" t="str">
        <f>IF( ISBLANK('03.Muestra'!$C34),"",'03.Muestra'!$C34)</f>
        <v/>
      </c>
      <c r="C768" s="145" t="str">
        <f>IF( ISBLANK('03.Muestra'!$E34),"",'03.Muestra'!$E34)</f>
        <v/>
      </c>
      <c r="D768" s="169" t="str">
        <f t="shared" si="39"/>
        <v/>
      </c>
      <c r="E768" s="138"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5" t="str">
        <f>IF( ISBLANK('03.Muestra'!$C35),"",'03.Muestra'!$C35)</f>
        <v/>
      </c>
      <c r="C769" s="145" t="str">
        <f>IF( ISBLANK('03.Muestra'!$E35),"",'03.Muestra'!$E35)</f>
        <v/>
      </c>
      <c r="D769" s="169" t="str">
        <f t="shared" si="39"/>
        <v/>
      </c>
      <c r="E769" s="138" t="str">
        <f t="shared" si="38"/>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5" t="str">
        <f>IF( ISBLANK('03.Muestra'!$C36),"",'03.Muestra'!$C36)</f>
        <v/>
      </c>
      <c r="C770" s="145" t="str">
        <f>IF( ISBLANK('03.Muestra'!$E36),"",'03.Muestra'!$E36)</f>
        <v/>
      </c>
      <c r="D770" s="169" t="str">
        <f t="shared" si="39"/>
        <v/>
      </c>
      <c r="E770" s="138" t="str">
        <f t="shared" si="38"/>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5" t="str">
        <f>IF( ISBLANK('03.Muestra'!$C37),"",'03.Muestra'!$C37)</f>
        <v/>
      </c>
      <c r="C771" s="145" t="str">
        <f>IF( ISBLANK('03.Muestra'!$E37),"",'03.Muestra'!$E37)</f>
        <v/>
      </c>
      <c r="D771" s="169" t="str">
        <f t="shared" si="39"/>
        <v/>
      </c>
      <c r="E771" s="138" t="str">
        <f t="shared" si="38"/>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5" t="str">
        <f>IF( ISBLANK('03.Muestra'!$C38),"",'03.Muestra'!$C38)</f>
        <v/>
      </c>
      <c r="C772" s="145" t="str">
        <f>IF( ISBLANK('03.Muestra'!$E38),"",'03.Muestra'!$E38)</f>
        <v/>
      </c>
      <c r="D772" s="169" t="str">
        <f t="shared" si="39"/>
        <v/>
      </c>
      <c r="E772" s="138" t="str">
        <f t="shared" si="38"/>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5" t="str">
        <f>IF( ISBLANK('03.Muestra'!$C39),"",'03.Muestra'!$C39)</f>
        <v/>
      </c>
      <c r="C773" s="145" t="str">
        <f>IF( ISBLANK('03.Muestra'!$E39),"",'03.Muestra'!$E39)</f>
        <v/>
      </c>
      <c r="D773" s="169" t="str">
        <f t="shared" si="39"/>
        <v/>
      </c>
      <c r="E773" s="138" t="str">
        <f t="shared" si="38"/>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5" t="str">
        <f>IF( ISBLANK('03.Muestra'!$C40),"",'03.Muestra'!$C40)</f>
        <v/>
      </c>
      <c r="C774" s="145" t="str">
        <f>IF( ISBLANK('03.Muestra'!$E40),"",'03.Muestra'!$E40)</f>
        <v/>
      </c>
      <c r="D774" s="169" t="str">
        <f t="shared" si="39"/>
        <v/>
      </c>
      <c r="E774" s="138" t="str">
        <f t="shared" si="38"/>
        <v/>
      </c>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5" t="str">
        <f>IF( ISBLANK('03.Muestra'!$C41),"",'03.Muestra'!$C41)</f>
        <v/>
      </c>
      <c r="C775" s="145" t="str">
        <f>IF( ISBLANK('03.Muestra'!$E41),"",'03.Muestra'!$E41)</f>
        <v/>
      </c>
      <c r="D775" s="169" t="str">
        <f t="shared" si="39"/>
        <v/>
      </c>
      <c r="E775" s="138" t="str">
        <f t="shared" si="38"/>
        <v/>
      </c>
      <c r="F775" s="158"/>
      <c r="G775" s="19"/>
      <c r="H775" s="19"/>
      <c r="I775" s="19"/>
      <c r="J775" s="19"/>
      <c r="K775" s="19"/>
      <c r="L775" s="19"/>
      <c r="M775" s="19"/>
      <c r="N775" s="19"/>
      <c r="O775" s="19"/>
      <c r="P775" s="19"/>
      <c r="Q775" s="19"/>
      <c r="R775" s="19"/>
      <c r="S775" s="19"/>
      <c r="T775" s="19"/>
      <c r="U775" s="19"/>
      <c r="V775" s="19"/>
      <c r="W775" s="19"/>
      <c r="X775" s="19"/>
      <c r="Y775" s="19"/>
    </row>
    <row r="776" spans="2:25" ht="14.1" customHeight="1">
      <c r="B776" s="145" t="str">
        <f>IF( ISBLANK('03.Muestra'!$C42),"",'03.Muestra'!$C42)</f>
        <v/>
      </c>
      <c r="C776" s="145" t="str">
        <f>IF( ISBLANK('03.Muestra'!$E42),"",'03.Muestra'!$E42)</f>
        <v/>
      </c>
      <c r="D776" s="169" t="str">
        <f t="shared" si="39"/>
        <v/>
      </c>
      <c r="E776" s="138"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topLeftCell="C635" zoomScaleNormal="100" workbookViewId="0">
      <selection activeCell="K631" sqref="K631"/>
    </sheetView>
  </sheetViews>
  <sheetFormatPr baseColWidth="10" defaultColWidth="11.42578125" defaultRowHeight="12.75"/>
  <cols>
    <col min="1" max="1" width="7.85546875" style="14" customWidth="1"/>
    <col min="2" max="2" width="16.140625" style="163" customWidth="1"/>
    <col min="3" max="3" width="56" style="14" customWidth="1"/>
    <col min="4" max="4" width="18.28515625" style="144" customWidth="1"/>
    <col min="5" max="5" width="5.42578125" style="14" customWidth="1"/>
    <col min="6" max="6" width="13.42578125" style="14" customWidth="1"/>
    <col min="7" max="7" width="14.28515625" style="14" customWidth="1"/>
    <col min="8" max="9" width="12.42578125" style="14" customWidth="1"/>
    <col min="10" max="11" width="14.28515625" style="14" customWidth="1"/>
    <col min="12" max="15" width="12.42578125" style="14" customWidth="1"/>
    <col min="16" max="16" width="19.42578125" style="14" customWidth="1"/>
    <col min="17" max="17" width="7.28515625" style="14" customWidth="1"/>
    <col min="18" max="18" width="8.7109375" style="14" customWidth="1"/>
    <col min="19" max="19" width="10.28515625" style="14" customWidth="1"/>
    <col min="20" max="20" width="11" style="14" customWidth="1"/>
    <col min="21" max="21" width="7.7109375" style="14" customWidth="1"/>
    <col min="22" max="22" width="8.7109375" style="14" customWidth="1"/>
    <col min="23" max="23" width="13.42578125" style="14" customWidth="1"/>
    <col min="24" max="24" width="11.42578125" style="14"/>
    <col min="25" max="25" width="7.42578125" style="14" customWidth="1"/>
    <col min="26" max="64" width="14.42578125" style="14" customWidth="1"/>
    <col min="65" max="16384" width="11.42578125" style="14"/>
  </cols>
  <sheetData>
    <row r="1" spans="1:26" ht="14.1"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1"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114</v>
      </c>
      <c r="C8" s="19"/>
      <c r="D8" s="138"/>
      <c r="E8" s="19"/>
      <c r="F8" s="19"/>
      <c r="G8" s="19"/>
      <c r="H8" s="19"/>
      <c r="I8" s="19"/>
      <c r="J8" s="19"/>
      <c r="K8" s="19"/>
      <c r="L8" s="19"/>
      <c r="M8" s="19"/>
      <c r="N8" s="19"/>
      <c r="O8" s="19"/>
    </row>
    <row r="9" spans="1:26" ht="21.6" customHeight="1">
      <c r="B9" s="161" t="s">
        <v>115</v>
      </c>
      <c r="C9" s="19"/>
      <c r="D9" s="138"/>
      <c r="E9" s="19"/>
      <c r="F9" s="19"/>
      <c r="G9" s="19"/>
      <c r="H9" s="19"/>
      <c r="I9" s="19"/>
      <c r="J9" s="19"/>
      <c r="K9" s="19"/>
      <c r="L9" s="19"/>
      <c r="M9" s="19"/>
      <c r="N9" s="19"/>
      <c r="O9" s="19"/>
    </row>
    <row r="10" spans="1:26" ht="17.100000000000001" customHeight="1" thickBot="1">
      <c r="A10" s="19"/>
      <c r="B10" s="19"/>
      <c r="C10" s="19"/>
      <c r="D10" s="138"/>
      <c r="E10" s="19"/>
      <c r="K10" s="19"/>
      <c r="L10" s="19"/>
      <c r="M10" s="19"/>
      <c r="N10" s="19"/>
      <c r="O10" s="19"/>
      <c r="P10" s="19"/>
      <c r="Q10" s="19"/>
      <c r="R10" s="19"/>
      <c r="S10" s="19"/>
      <c r="T10" s="19"/>
      <c r="U10" s="19"/>
      <c r="V10" s="19"/>
      <c r="W10" s="19"/>
      <c r="X10" s="19"/>
      <c r="Y10" s="19"/>
    </row>
    <row r="11" spans="1:26" ht="25.35" customHeight="1">
      <c r="B11" s="183" t="s">
        <v>73</v>
      </c>
      <c r="C11" s="184"/>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50</v>
      </c>
      <c r="H12" s="69">
        <f ca="1">IF(($G$15+$K$15)=0,0,G12/($G$15+$K$15))</f>
        <v>0.73529411764705888</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2</v>
      </c>
      <c r="H13" s="69">
        <f ca="1">IF(($G$15+$K$15)=0,0,G13/($G$15+$K$15))</f>
        <v>2.9411764705882353E-2</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16</v>
      </c>
      <c r="H14" s="69">
        <f ca="1">IF(($G$15+$K$15)=0,0,G14/($G$15+$K$15))</f>
        <v>0.23529411764705882</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68</v>
      </c>
      <c r="H15" s="71">
        <f ca="1">SUM(H12:H14)</f>
        <v>1</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85" customHeight="1">
      <c r="B18" s="28" t="s">
        <v>78</v>
      </c>
      <c r="C18" s="29" t="s">
        <v>116</v>
      </c>
      <c r="D18" s="30" t="s">
        <v>88</v>
      </c>
      <c r="E18" s="157"/>
      <c r="K18" s="19"/>
    </row>
    <row r="19" spans="2:36" ht="12" customHeight="1">
      <c r="B19" s="145" t="str">
        <f>IF( ISBLANK('03.Muestra'!$C8),"",'03.Muestra'!$C8)</f>
        <v>Servicio Canario de Salud</v>
      </c>
      <c r="C19" s="145" t="str">
        <f>IF( ISBLANK('03.Muestra'!$E8),"",'03.Muestra'!$E8)</f>
        <v>https://www3.gobiernodecanarias.org/sanidad/scs/</v>
      </c>
      <c r="D19" s="169" t="s">
        <v>79</v>
      </c>
      <c r="E19" s="138" t="str">
        <f t="shared" ref="E19:E53" si="0">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4</v>
      </c>
      <c r="K20" s="152">
        <f ca="1">IF('03.Muestra'!$D$45=0,0,COUNTBLANK($D19:INDIRECT("$D" &amp;  SUM(ROW()-1,'03.Muestra'!$D$45)-1)))</f>
        <v>0</v>
      </c>
      <c r="N20" s="154"/>
      <c r="O20" s="19"/>
      <c r="AJ20" s="19"/>
    </row>
    <row r="21" spans="2:36"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c r="N21" s="154"/>
      <c r="O21" s="19"/>
      <c r="AJ21" s="19"/>
    </row>
    <row r="22" spans="2:36" ht="12" customHeight="1">
      <c r="B22" s="145" t="str">
        <f>IF( ISBLANK('03.Muestra'!$C11),"",'03.Muestra'!$C11)</f>
        <v>SCS-Registro de centros</v>
      </c>
      <c r="C22" s="145" t="str">
        <f>IF( ISBLANK('03.Muestra'!$E11),"",'03.Muestra'!$E11)</f>
        <v>https://www3.gobiernodecanarias.org/sanidad/scs/RegistroCentros/DoLoad</v>
      </c>
      <c r="D22" s="169" t="s">
        <v>79</v>
      </c>
      <c r="E22" s="138" t="str">
        <f t="shared" si="0"/>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ref="D21:D53" si="1">IF(AND(B23&lt;&gt;"",C23&lt;&gt;""),"N/T","")</f>
        <v/>
      </c>
      <c r="E23" s="138" t="str">
        <f t="shared" si="0"/>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1"/>
        <v/>
      </c>
      <c r="E24" s="138" t="str">
        <f t="shared" si="0"/>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1"/>
        <v/>
      </c>
      <c r="E29" s="138" t="str">
        <f t="shared" si="0"/>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79</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79</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4</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79</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79</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ref="D59:D91" si="3">IF(AND(B61&lt;&gt;"",C61&lt;&gt;""),"N/T","")</f>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79</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3</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79</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91</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ref="D97:D129" si="5">IF(AND(B99&lt;&gt;"",C99&lt;&gt;""),"N/T","")</f>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Servicio Canario de Salud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Profesionales</v>
      </c>
      <c r="C134" s="145" t="str">
        <f>IF( ISBLANK('03.Muestra'!$E9),"",'03.Muestra'!$E9)</f>
        <v>https://www3.gobiernodecanarias.org/sanidad/scs/tematica.jsp?idCarpeta=381a58ec-a15a-11e9-a502-d7333c007c29</v>
      </c>
      <c r="D134" s="169" t="s">
        <v>91</v>
      </c>
      <c r="E134" s="138" t="str">
        <f t="shared" si="6"/>
        <v/>
      </c>
      <c r="F134" s="152">
        <f ca="1">COUNTIF($D133:INDIRECT("$D" &amp;  SUM(ROW()-1,'03.Muestra'!$D$45)-1),F133)</f>
        <v>0</v>
      </c>
      <c r="G134" s="152">
        <f ca="1">COUNTIF($D133:INDIRECT("$D" &amp;  SUM(ROW()-1,'03.Muestra'!$D$45)-1),G133)</f>
        <v>0</v>
      </c>
      <c r="H134" s="152">
        <f ca="1">COUNTIF($D133:INDIRECT("$D" &amp;  SUM(ROW()-1,'03.Muestra'!$D$45)-1),H133)</f>
        <v>4</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Vacunación frente Covid-19</v>
      </c>
      <c r="C135" s="145" t="str">
        <f>IF( ISBLANK('03.Muestra'!$E10),"",'03.Muestra'!$E10)</f>
        <v>https://www3.gobiernodecanarias.org/sanidad/scs/contenidoGenerico.jsp?idDocument=c6332147-5728-11eb-8a2c-c902a217e6a5&amp;idCarpeta=e01092c2-7d66-11ea-871d-cb574c2473a4</v>
      </c>
      <c r="D135" s="169" t="s">
        <v>91</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SCS-Registro de centros</v>
      </c>
      <c r="C136" s="145" t="str">
        <f>IF( ISBLANK('03.Muestra'!$E11),"",'03.Muestra'!$E11)</f>
        <v>https://www3.gobiernodecanarias.org/sanidad/scs/RegistroCentros/DoLoad</v>
      </c>
      <c r="D136" s="169" t="s">
        <v>91</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ref="D135:D167" si="7">IF(AND(B137&lt;&gt;"",C137&lt;&gt;""),"N/T","")</f>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Servicio Canario de Salud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Profesionales</v>
      </c>
      <c r="C172" s="145" t="str">
        <f>IF( ISBLANK('03.Muestra'!$E9),"",'03.Muestra'!$E9)</f>
        <v>https://www3.gobiernodecanarias.org/sanidad/scs/tematica.jsp?idCarpeta=381a58ec-a15a-11e9-a502-d7333c007c29</v>
      </c>
      <c r="D172" s="169" t="s">
        <v>91</v>
      </c>
      <c r="E172" s="138" t="str">
        <f t="shared" si="8"/>
        <v/>
      </c>
      <c r="F172" s="152">
        <f ca="1">COUNTIF($D171:INDIRECT("$D" &amp;  SUM(ROW()-1,'03.Muestra'!$D$45)-1),F171)</f>
        <v>0</v>
      </c>
      <c r="G172" s="152">
        <f ca="1">COUNTIF($D171:INDIRECT("$D" &amp;  SUM(ROW()-1,'03.Muestra'!$D$45)-1),G171)</f>
        <v>0</v>
      </c>
      <c r="H172" s="152">
        <f ca="1">COUNTIF($D171:INDIRECT("$D" &amp;  SUM(ROW()-1,'03.Muestra'!$D$45)-1),H171)</f>
        <v>4</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Vacunación frente Covid-19</v>
      </c>
      <c r="C173" s="145" t="str">
        <f>IF( ISBLANK('03.Muestra'!$E10),"",'03.Muestra'!$E10)</f>
        <v>https://www3.gobiernodecanarias.org/sanidad/scs/contenidoGenerico.jsp?idDocument=c6332147-5728-11eb-8a2c-c902a217e6a5&amp;idCarpeta=e01092c2-7d66-11ea-871d-cb574c2473a4</v>
      </c>
      <c r="D173" s="169" t="s">
        <v>91</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SCS-Registro de centros</v>
      </c>
      <c r="C174" s="145" t="str">
        <f>IF( ISBLANK('03.Muestra'!$E11),"",'03.Muestra'!$E11)</f>
        <v>https://www3.gobiernodecanarias.org/sanidad/scs/RegistroCentros/DoLoad</v>
      </c>
      <c r="D174" s="169" t="s">
        <v>91</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ref="D173:D205" si="9">IF(AND(B175&lt;&gt;"",C175&lt;&gt;""),"N/T","")</f>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Servicio Canario de Salud</v>
      </c>
      <c r="C209" s="145" t="str">
        <f>IF( ISBLANK('03.Muestra'!$E8),"",'03.Muestra'!$E8)</f>
        <v>https://www3.gobiernodecanarias.org/sanidad/scs/</v>
      </c>
      <c r="D209" s="169" t="s">
        <v>79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Profesionales</v>
      </c>
      <c r="C210" s="145" t="str">
        <f>IF( ISBLANK('03.Muestra'!$E9),"",'03.Muestra'!$E9)</f>
        <v>https://www3.gobiernodecanarias.org/sanidad/scs/tematica.jsp?idCarpeta=381a58ec-a15a-11e9-a502-d7333c007c29</v>
      </c>
      <c r="D210" s="169" t="s">
        <v>79</v>
      </c>
      <c r="E210" s="138" t="str">
        <f t="shared" si="10"/>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4</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Vacunación frente Covid-19</v>
      </c>
      <c r="C211" s="145" t="str">
        <f>IF( ISBLANK('03.Muestra'!$E10),"",'03.Muestra'!$E10)</f>
        <v>https://www3.gobiernodecanarias.org/sanidad/scs/contenidoGenerico.jsp?idDocument=c6332147-5728-11eb-8a2c-c902a217e6a5&amp;idCarpeta=e01092c2-7d66-11ea-871d-cb574c2473a4</v>
      </c>
      <c r="D211" s="169" t="s">
        <v>79</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SCS-Registro de centros</v>
      </c>
      <c r="C212" s="145" t="str">
        <f>IF( ISBLANK('03.Muestra'!$E11),"",'03.Muestra'!$E11)</f>
        <v>https://www3.gobiernodecanarias.org/sanidad/scs/RegistroCentros/DoLoad</v>
      </c>
      <c r="D212" s="169" t="s">
        <v>79</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ref="D211:D243" si="11">IF(AND(B213&lt;&gt;"",C213&lt;&gt;""),"N/T","")</f>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Servicio Canario de Salud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Profesionales</v>
      </c>
      <c r="C248" s="145" t="str">
        <f>IF( ISBLANK('03.Muestra'!$E9),"",'03.Muestra'!$E9)</f>
        <v>https://www3.gobiernodecanarias.org/sanidad/scs/tematica.jsp?idCarpeta=381a58ec-a15a-11e9-a502-d7333c007c29</v>
      </c>
      <c r="D248" s="169" t="s">
        <v>79</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4</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Vacunación frente Covid-19</v>
      </c>
      <c r="C249" s="145" t="str">
        <f>IF( ISBLANK('03.Muestra'!$E10),"",'03.Muestra'!$E10)</f>
        <v>https://www3.gobiernodecanarias.org/sanidad/scs/contenidoGenerico.jsp?idDocument=c6332147-5728-11eb-8a2c-c902a217e6a5&amp;idCarpeta=e01092c2-7d66-11ea-871d-cb574c2473a4</v>
      </c>
      <c r="D249" s="169" t="s">
        <v>79</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SCS-Registro de centros</v>
      </c>
      <c r="C250" s="145" t="str">
        <f>IF( ISBLANK('03.Muestra'!$E11),"",'03.Muestra'!$E11)</f>
        <v>https://www3.gobiernodecanarias.org/sanidad/scs/RegistroCentros/DoLoad</v>
      </c>
      <c r="D250" s="169" t="s">
        <v>79</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ref="D249:D281" si="13">IF(AND(B251&lt;&gt;"",C251&lt;&gt;""),"N/T","")</f>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Servicio Canario de Salud</v>
      </c>
      <c r="C285" s="145" t="str">
        <f>IF( ISBLANK('03.Muestra'!$E8),"",'03.Muestra'!$E8)</f>
        <v>https://www3.gobiernodecanarias.org/sanidad/scs/</v>
      </c>
      <c r="D285" s="174" t="s">
        <v>79</v>
      </c>
      <c r="E285" s="138" t="str">
        <f t="shared" ref="E285:E320"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Profesionales</v>
      </c>
      <c r="C286" s="145" t="str">
        <f>IF( ISBLANK('03.Muestra'!$E9),"",'03.Muestra'!$E9)</f>
        <v>https://www3.gobiernodecanarias.org/sanidad/scs/tematica.jsp?idCarpeta=381a58ec-a15a-11e9-a502-d7333c007c29</v>
      </c>
      <c r="D286" s="169" t="s">
        <v>79</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4</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Vacunación frente Covid-19</v>
      </c>
      <c r="C287" s="145" t="str">
        <f>IF( ISBLANK('03.Muestra'!$E10),"",'03.Muestra'!$E10)</f>
        <v>https://www3.gobiernodecanarias.org/sanidad/scs/contenidoGenerico.jsp?idDocument=c6332147-5728-11eb-8a2c-c902a217e6a5&amp;idCarpeta=e01092c2-7d66-11ea-871d-cb574c2473a4</v>
      </c>
      <c r="D287" s="169" t="s">
        <v>79</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SCS-Registro de centros</v>
      </c>
      <c r="C288" s="145" t="str">
        <f>IF( ISBLANK('03.Muestra'!$E11),"",'03.Muestra'!$E11)</f>
        <v>https://www3.gobiernodecanarias.org/sanidad/scs/RegistroCentros/DoLoad</v>
      </c>
      <c r="D288" s="169" t="s">
        <v>79</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ref="D287:D319" si="15">IF(AND(B289&lt;&gt;"",C289&lt;&gt;""),"N/T","")</f>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4"/>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Servicio Canario de Salud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Profesionales</v>
      </c>
      <c r="C324" s="145" t="str">
        <f>IF( ISBLANK('03.Muestra'!$E9),"",'03.Muestra'!$E9)</f>
        <v>https://www3.gobiernodecanarias.org/sanidad/scs/tematica.jsp?idCarpeta=381a58ec-a15a-11e9-a502-d7333c007c29</v>
      </c>
      <c r="D324" s="169" t="s">
        <v>79</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4</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Vacunación frente Covid-19</v>
      </c>
      <c r="C325" s="145" t="str">
        <f>IF( ISBLANK('03.Muestra'!$E10),"",'03.Muestra'!$E10)</f>
        <v>https://www3.gobiernodecanarias.org/sanidad/scs/contenidoGenerico.jsp?idDocument=c6332147-5728-11eb-8a2c-c902a217e6a5&amp;idCarpeta=e01092c2-7d66-11ea-871d-cb574c2473a4</v>
      </c>
      <c r="D325" s="169" t="s">
        <v>79</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SCS-Registro de centros</v>
      </c>
      <c r="C326" s="145" t="str">
        <f>IF( ISBLANK('03.Muestra'!$E11),"",'03.Muestra'!$E11)</f>
        <v>https://www3.gobiernodecanarias.org/sanidad/scs/RegistroCentros/DoLoad</v>
      </c>
      <c r="D326" s="169" t="s">
        <v>79</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ref="D325:D357" si="17">IF(AND(B327&lt;&gt;"",C327&lt;&gt;""),"N/T","")</f>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Servicio Canario de Salud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Profesionales</v>
      </c>
      <c r="C362" s="145" t="str">
        <f>IF( ISBLANK('03.Muestra'!$E9),"",'03.Muestra'!$E9)</f>
        <v>https://www3.gobiernodecanarias.org/sanidad/scs/tematica.jsp?idCarpeta=381a58ec-a15a-11e9-a502-d7333c007c29</v>
      </c>
      <c r="D362" s="169" t="s">
        <v>79</v>
      </c>
      <c r="E362" s="138" t="str">
        <f t="shared" si="18"/>
        <v/>
      </c>
      <c r="F362" s="152">
        <f ca="1">COUNTIF($D361:INDIRECT("$D" &amp;  SUM(ROW()-1,'03.Muestra'!$D$45)-1),F361)</f>
        <v>0</v>
      </c>
      <c r="G362" s="152">
        <f ca="1">COUNTIF($D361:INDIRECT("$D" &amp;  SUM(ROW()-1,'03.Muestra'!$D$45)-1),G361)</f>
        <v>0</v>
      </c>
      <c r="H362" s="152">
        <f ca="1">COUNTIF($D361:INDIRECT("$D" &amp;  SUM(ROW()-1,'03.Muestra'!$D$45)-1),H361)</f>
        <v>1</v>
      </c>
      <c r="I362" s="152">
        <f ca="1">COUNTIF($D361:INDIRECT("$D" &amp;  SUM(ROW()-1,'03.Muestra'!$D$45)-1),I361)</f>
        <v>0</v>
      </c>
      <c r="J362" s="152">
        <f ca="1">COUNTIF($D361:INDIRECT("$D" &amp;  SUM(ROW()-1,'03.Muestra'!$D$45)-1),J361)</f>
        <v>3</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Vacunación frente Covid-19</v>
      </c>
      <c r="C363" s="145" t="str">
        <f>IF( ISBLANK('03.Muestra'!$E10),"",'03.Muestra'!$E10)</f>
        <v>https://www3.gobiernodecanarias.org/sanidad/scs/contenidoGenerico.jsp?idDocument=c6332147-5728-11eb-8a2c-c902a217e6a5&amp;idCarpeta=e01092c2-7d66-11ea-871d-cb574c2473a4</v>
      </c>
      <c r="D363" s="169" t="s">
        <v>79</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SCS-Registro de centros</v>
      </c>
      <c r="C364" s="145" t="str">
        <f>IF( ISBLANK('03.Muestra'!$E11),"",'03.Muestra'!$E11)</f>
        <v>https://www3.gobiernodecanarias.org/sanidad/scs/RegistroCentros/DoLoad</v>
      </c>
      <c r="D364" s="169" t="s">
        <v>91</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ref="D363:D395" si="19">IF(AND(B365&lt;&gt;"",C365&lt;&gt;""),"N/T","")</f>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Servicio Canario de Salud</v>
      </c>
      <c r="C399" s="145" t="str">
        <f>IF( ISBLANK('03.Muestra'!$E8),"",'03.Muestra'!$E8)</f>
        <v>https://www3.gobiernodecanarias.org/sanidad/scs/</v>
      </c>
      <c r="D399" s="169" t="s">
        <v>79</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Profesionales</v>
      </c>
      <c r="C400" s="145" t="str">
        <f>IF( ISBLANK('03.Muestra'!$E9),"",'03.Muestra'!$E9)</f>
        <v>https://www3.gobiernodecanarias.org/sanidad/scs/tematica.jsp?idCarpeta=381a58ec-a15a-11e9-a502-d7333c007c29</v>
      </c>
      <c r="D400" s="169" t="s">
        <v>79</v>
      </c>
      <c r="E400" s="138" t="str">
        <f t="shared" si="20"/>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4</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Vacunación frente Covid-19</v>
      </c>
      <c r="C401" s="145" t="str">
        <f>IF( ISBLANK('03.Muestra'!$E10),"",'03.Muestra'!$E10)</f>
        <v>https://www3.gobiernodecanarias.org/sanidad/scs/contenidoGenerico.jsp?idDocument=c6332147-5728-11eb-8a2c-c902a217e6a5&amp;idCarpeta=e01092c2-7d66-11ea-871d-cb574c2473a4</v>
      </c>
      <c r="D401" s="169" t="s">
        <v>79</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SCS-Registro de centros</v>
      </c>
      <c r="C402" s="145" t="str">
        <f>IF( ISBLANK('03.Muestra'!$E11),"",'03.Muestra'!$E11)</f>
        <v>https://www3.gobiernodecanarias.org/sanidad/scs/RegistroCentros/DoLoad</v>
      </c>
      <c r="D402" s="169" t="s">
        <v>79</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ref="D401:D433" si="21">IF(AND(B403&lt;&gt;"",C403&lt;&gt;""),"N/T","")</f>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Servicio Canario de Salud</v>
      </c>
      <c r="C437" s="145" t="str">
        <f>IF( ISBLANK('03.Muestra'!$E8),"",'03.Muestra'!$E8)</f>
        <v>https://www3.gobiernodecanarias.org/sanidad/scs/</v>
      </c>
      <c r="D437" s="169" t="s">
        <v>82</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Profesionales</v>
      </c>
      <c r="C438" s="145" t="str">
        <f>IF( ISBLANK('03.Muestra'!$E9),"",'03.Muestra'!$E9)</f>
        <v>https://www3.gobiernodecanarias.org/sanidad/scs/tematica.jsp?idCarpeta=381a58ec-a15a-11e9-a502-d7333c007c29</v>
      </c>
      <c r="D438" s="169" t="s">
        <v>79</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1</v>
      </c>
      <c r="J438" s="152">
        <f ca="1">COUNTIF($D437:INDIRECT("$D" &amp;  SUM(ROW()-1,'03.Muestra'!$D$45)-1),J437)</f>
        <v>3</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Vacunación frente Covid-19</v>
      </c>
      <c r="C439" s="145" t="str">
        <f>IF( ISBLANK('03.Muestra'!$E10),"",'03.Muestra'!$E10)</f>
        <v>https://www3.gobiernodecanarias.org/sanidad/scs/contenidoGenerico.jsp?idDocument=c6332147-5728-11eb-8a2c-c902a217e6a5&amp;idCarpeta=e01092c2-7d66-11ea-871d-cb574c2473a4</v>
      </c>
      <c r="D439" s="169" t="s">
        <v>79</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SCS-Registro de centros</v>
      </c>
      <c r="C440" s="145" t="str">
        <f>IF( ISBLANK('03.Muestra'!$E11),"",'03.Muestra'!$E11)</f>
        <v>https://www3.gobiernodecanarias.org/sanidad/scs/RegistroCentros/DoLoad</v>
      </c>
      <c r="D440" s="169" t="s">
        <v>79</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ref="D439:D471" si="23">IF(AND(B441&lt;&gt;"",C441&lt;&gt;""),"N/T","")</f>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Servicio Canario de Salud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Profesionales</v>
      </c>
      <c r="C476" s="145" t="str">
        <f>IF( ISBLANK('03.Muestra'!$E9),"",'03.Muestra'!$E9)</f>
        <v>https://www3.gobiernodecanarias.org/sanidad/scs/tematica.jsp?idCarpeta=381a58ec-a15a-11e9-a502-d7333c007c29</v>
      </c>
      <c r="D476" s="169" t="s">
        <v>79</v>
      </c>
      <c r="E476" s="138" t="str">
        <f t="shared" si="24"/>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4</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Vacunación frente Covid-19</v>
      </c>
      <c r="C477" s="145" t="str">
        <f>IF( ISBLANK('03.Muestra'!$E10),"",'03.Muestra'!$E10)</f>
        <v>https://www3.gobiernodecanarias.org/sanidad/scs/contenidoGenerico.jsp?idDocument=c6332147-5728-11eb-8a2c-c902a217e6a5&amp;idCarpeta=e01092c2-7d66-11ea-871d-cb574c2473a4</v>
      </c>
      <c r="D477" s="169" t="s">
        <v>79</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SCS-Registro de centros</v>
      </c>
      <c r="C478" s="145" t="str">
        <f>IF( ISBLANK('03.Muestra'!$E11),"",'03.Muestra'!$E11)</f>
        <v>https://www3.gobiernodecanarias.org/sanidad/scs/RegistroCentros/DoLoad</v>
      </c>
      <c r="D478" s="169" t="s">
        <v>79</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ref="D477:D509" si="25">IF(AND(B479&lt;&gt;"",C479&lt;&gt;""),"N/T","")</f>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Servicio Canario de Salud</v>
      </c>
      <c r="C513" s="145" t="str">
        <f>IF( ISBLANK('03.Muestra'!$E8),"",'03.Muestra'!$E8)</f>
        <v>https://www3.gobiernodecanarias.org/sanidad/scs/</v>
      </c>
      <c r="D513" s="169" t="s">
        <v>91</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Profesionales</v>
      </c>
      <c r="C514" s="145" t="str">
        <f>IF( ISBLANK('03.Muestra'!$E9),"",'03.Muestra'!$E9)</f>
        <v>https://www3.gobiernodecanarias.org/sanidad/scs/tematica.jsp?idCarpeta=381a58ec-a15a-11e9-a502-d7333c007c29</v>
      </c>
      <c r="D514" s="169" t="s">
        <v>91</v>
      </c>
      <c r="E514" s="138" t="str">
        <f t="shared" si="26"/>
        <v/>
      </c>
      <c r="F514" s="152">
        <f ca="1">COUNTIF($D513:INDIRECT("$D" &amp;  SUM(ROW()-1,'03.Muestra'!$D$45)-1),F513)</f>
        <v>0</v>
      </c>
      <c r="G514" s="152">
        <f ca="1">COUNTIF($D513:INDIRECT("$D" &amp;  SUM(ROW()-1,'03.Muestra'!$D$45)-1),G513)</f>
        <v>0</v>
      </c>
      <c r="H514" s="152">
        <f ca="1">COUNTIF($D513:INDIRECT("$D" &amp;  SUM(ROW()-1,'03.Muestra'!$D$45)-1),H513)</f>
        <v>4</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Vacunación frente Covid-19</v>
      </c>
      <c r="C515" s="145" t="str">
        <f>IF( ISBLANK('03.Muestra'!$E10),"",'03.Muestra'!$E10)</f>
        <v>https://www3.gobiernodecanarias.org/sanidad/scs/contenidoGenerico.jsp?idDocument=c6332147-5728-11eb-8a2c-c902a217e6a5&amp;idCarpeta=e01092c2-7d66-11ea-871d-cb574c2473a4</v>
      </c>
      <c r="D515" s="169" t="s">
        <v>91</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SCS-Registro de centros</v>
      </c>
      <c r="C516" s="145" t="str">
        <f>IF( ISBLANK('03.Muestra'!$E11),"",'03.Muestra'!$E11)</f>
        <v>https://www3.gobiernodecanarias.org/sanidad/scs/RegistroCentros/DoLoad</v>
      </c>
      <c r="D516" s="169" t="s">
        <v>91</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ref="D515:D547" si="27">IF(AND(B517&lt;&gt;"",C517&lt;&gt;""),"N/T","")</f>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Servicio Canario de Salud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Profesionales</v>
      </c>
      <c r="C552" s="145" t="str">
        <f>IF( ISBLANK('03.Muestra'!$E9),"",'03.Muestra'!$E9)</f>
        <v>https://www3.gobiernodecanarias.org/sanidad/scs/tematica.jsp?idCarpeta=381a58ec-a15a-11e9-a502-d7333c007c29</v>
      </c>
      <c r="D552" s="169" t="s">
        <v>79</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4</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Vacunación frente Covid-19</v>
      </c>
      <c r="C553" s="145" t="str">
        <f>IF( ISBLANK('03.Muestra'!$E10),"",'03.Muestra'!$E10)</f>
        <v>https://www3.gobiernodecanarias.org/sanidad/scs/contenidoGenerico.jsp?idDocument=c6332147-5728-11eb-8a2c-c902a217e6a5&amp;idCarpeta=e01092c2-7d66-11ea-871d-cb574c2473a4</v>
      </c>
      <c r="D553" s="169" t="s">
        <v>79</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SCS-Registro de centros</v>
      </c>
      <c r="C554" s="145" t="str">
        <f>IF( ISBLANK('03.Muestra'!$E11),"",'03.Muestra'!$E11)</f>
        <v>https://www3.gobiernodecanarias.org/sanidad/scs/RegistroCentros/DoLoad</v>
      </c>
      <c r="D554" s="169" t="s">
        <v>79</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ref="D553:D585" si="29">IF(AND(B555&lt;&gt;"",C555&lt;&gt;""),"N/T","")</f>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Servicio Canario de Salud</v>
      </c>
      <c r="C589" s="145" t="str">
        <f>IF( ISBLANK('03.Muestra'!$C8),"",'03.Muestra'!$E8)</f>
        <v>https://www3.gobiernodecanarias.org/sanidad/scs/</v>
      </c>
      <c r="D589" s="169" t="s">
        <v>82</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Profesionales</v>
      </c>
      <c r="C590" s="145" t="str">
        <f>IF( ISBLANK('03.Muestra'!$C9),"",'03.Muestra'!$E9)</f>
        <v>https://www3.gobiernodecanarias.org/sanidad/scs/tematica.jsp?idCarpeta=381a58ec-a15a-11e9-a502-d7333c007c29</v>
      </c>
      <c r="D590" s="169" t="s">
        <v>91</v>
      </c>
      <c r="E590" s="138" t="str">
        <f t="shared" si="30"/>
        <v/>
      </c>
      <c r="F590" s="152">
        <f ca="1">COUNTIF($D589:INDIRECT("$D" &amp;  SUM(ROW()-1,'03.Muestra'!$D$45)-1),F589)</f>
        <v>0</v>
      </c>
      <c r="G590" s="152">
        <f ca="1">COUNTIF($D589:INDIRECT("$D" &amp;  SUM(ROW()-1,'03.Muestra'!$D$45)-1),G589)</f>
        <v>0</v>
      </c>
      <c r="H590" s="152">
        <f ca="1">COUNTIF($D589:INDIRECT("$D" &amp;  SUM(ROW()-1,'03.Muestra'!$D$45)-1),H589)</f>
        <v>2</v>
      </c>
      <c r="I590" s="152">
        <f ca="1">COUNTIF($D589:INDIRECT("$D" &amp;  SUM(ROW()-1,'03.Muestra'!$D$45)-1),I589)</f>
        <v>1</v>
      </c>
      <c r="J590" s="152">
        <f ca="1">COUNTIF($D589:INDIRECT("$D" &amp;  SUM(ROW()-1,'03.Muestra'!$D$45)-1),J589)</f>
        <v>1</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Vacunación frente Covid-19</v>
      </c>
      <c r="C591" s="145" t="str">
        <f>IF( ISBLANK('03.Muestra'!$C10),"",'03.Muestra'!$E10)</f>
        <v>https://www3.gobiernodecanarias.org/sanidad/scs/contenidoGenerico.jsp?idDocument=c6332147-5728-11eb-8a2c-c902a217e6a5&amp;idCarpeta=e01092c2-7d66-11ea-871d-cb574c2473a4</v>
      </c>
      <c r="D591" s="169" t="s">
        <v>91</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SCS-Registro de centros</v>
      </c>
      <c r="C592" s="145" t="str">
        <f>IF( ISBLANK('03.Muestra'!$C11),"",'03.Muestra'!$E11)</f>
        <v>https://www3.gobiernodecanarias.org/sanidad/scs/RegistroCentros/DoLoad</v>
      </c>
      <c r="D592" s="169" t="s">
        <v>79</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ref="D591:D623" si="31">IF(AND(B593&lt;&gt;"",C593&lt;&gt;""),"N/T","")</f>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1"/>
        <v/>
      </c>
      <c r="E601" s="138" t="str">
        <f t="shared" si="30"/>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1"/>
        <v/>
      </c>
      <c r="E602" s="138" t="str">
        <f t="shared" si="30"/>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1"/>
        <v/>
      </c>
      <c r="E603" s="138" t="str">
        <f t="shared" si="30"/>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1"/>
        <v/>
      </c>
      <c r="E604" s="138" t="str">
        <f t="shared" si="30"/>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1"/>
        <v/>
      </c>
      <c r="E605" s="138" t="str">
        <f t="shared" si="30"/>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1"/>
        <v/>
      </c>
      <c r="E606" s="138" t="str">
        <f t="shared" si="30"/>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1"/>
        <v/>
      </c>
      <c r="E607" s="138" t="str">
        <f t="shared" si="30"/>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1"/>
        <v/>
      </c>
      <c r="E608" s="138" t="str">
        <f t="shared" si="30"/>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1"/>
        <v/>
      </c>
      <c r="E609" s="138" t="str">
        <f t="shared" si="30"/>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1"/>
        <v/>
      </c>
      <c r="E610" s="138" t="str">
        <f t="shared" si="30"/>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1"/>
        <v/>
      </c>
      <c r="E611" s="138" t="str">
        <f t="shared" si="30"/>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Servicio Canario de Salud</v>
      </c>
      <c r="C627" s="145" t="str">
        <f>IF( ISBLANK('03.Muestra'!$E8),"",'03.Muestra'!$E8)</f>
        <v>https://www3.gobiernodecanarias.org/sanidad/scs/</v>
      </c>
      <c r="D627" s="169" t="s">
        <v>79</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Profesionales</v>
      </c>
      <c r="C628" s="145" t="str">
        <f>IF( ISBLANK('03.Muestra'!$E9),"",'03.Muestra'!$E9)</f>
        <v>https://www3.gobiernodecanarias.org/sanidad/scs/tematica.jsp?idCarpeta=381a58ec-a15a-11e9-a502-d7333c007c29</v>
      </c>
      <c r="D628" s="169" t="s">
        <v>79</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4</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Vacunación frente Covid-19</v>
      </c>
      <c r="C629" s="145" t="str">
        <f>IF( ISBLANK('03.Muestra'!$E10),"",'03.Muestra'!$E10)</f>
        <v>https://www3.gobiernodecanarias.org/sanidad/scs/contenidoGenerico.jsp?idDocument=c6332147-5728-11eb-8a2c-c902a217e6a5&amp;idCarpeta=e01092c2-7d66-11ea-871d-cb574c2473a4</v>
      </c>
      <c r="D629" s="169" t="s">
        <v>79</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SCS-Registro de centros</v>
      </c>
      <c r="C630" s="145" t="str">
        <f>IF( ISBLANK('03.Muestra'!$E11),"",'03.Muestra'!$E11)</f>
        <v>https://www3.gobiernodecanarias.org/sanidad/scs/RegistroCentros/DoLoad</v>
      </c>
      <c r="D630" s="169" t="s">
        <v>79</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ref="D629:D661" si="33">IF(AND(B631&lt;&gt;"",C631&lt;&gt;""),"N/T","")</f>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topLeftCell="A394" zoomScale="125" zoomScaleNormal="90" workbookViewId="0">
      <selection activeCell="D364" sqref="D364"/>
    </sheetView>
  </sheetViews>
  <sheetFormatPr baseColWidth="10" defaultColWidth="11.42578125" defaultRowHeight="12.75"/>
  <cols>
    <col min="1" max="1" width="7.85546875" style="14" customWidth="1"/>
    <col min="2" max="2" width="16.140625" style="14" customWidth="1"/>
    <col min="3" max="3" width="55.7109375" style="14" customWidth="1"/>
    <col min="4" max="4" width="18.28515625" style="144" customWidth="1"/>
    <col min="5" max="5" width="5.42578125" style="14" customWidth="1"/>
    <col min="6" max="6" width="13.42578125" style="14" customWidth="1"/>
    <col min="7" max="7" width="13.7109375" style="14" customWidth="1"/>
    <col min="8" max="9" width="11.85546875" style="14" customWidth="1"/>
    <col min="10" max="10" width="14.28515625" style="14" customWidth="1"/>
    <col min="11" max="11" width="13.42578125" style="14" customWidth="1"/>
    <col min="12" max="15" width="11.85546875" style="14" customWidth="1"/>
    <col min="16" max="16" width="21" style="14" customWidth="1"/>
    <col min="17" max="17" width="8" style="14" customWidth="1"/>
    <col min="18" max="18" width="8.7109375" style="14" customWidth="1"/>
    <col min="19" max="19" width="11" style="14" customWidth="1"/>
    <col min="20" max="20" width="10.140625" style="14" customWidth="1"/>
    <col min="21" max="21" width="7.28515625" style="14" customWidth="1"/>
    <col min="22" max="24" width="8.7109375" style="14" customWidth="1"/>
    <col min="25" max="25" width="7" style="14" customWidth="1"/>
    <col min="26" max="64" width="14.42578125" style="14" customWidth="1"/>
    <col min="65" max="16384" width="11.42578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133</v>
      </c>
      <c r="C8" s="19"/>
      <c r="D8" s="138"/>
      <c r="E8" s="19"/>
      <c r="F8" s="19"/>
      <c r="G8" s="19"/>
      <c r="H8" s="19"/>
      <c r="I8" s="19"/>
      <c r="J8" s="19"/>
      <c r="K8" s="19"/>
      <c r="L8" s="19"/>
      <c r="M8" s="19"/>
      <c r="N8" s="19"/>
      <c r="O8" s="19"/>
    </row>
    <row r="9" spans="1:26" ht="21.6" customHeight="1">
      <c r="B9" s="142" t="s">
        <v>134</v>
      </c>
      <c r="C9" s="19"/>
      <c r="D9" s="138"/>
      <c r="E9" s="19"/>
      <c r="F9" s="19"/>
      <c r="G9" s="19"/>
      <c r="H9" s="19"/>
      <c r="I9" s="19"/>
      <c r="J9" s="19"/>
      <c r="K9" s="19"/>
      <c r="L9" s="19"/>
      <c r="M9" s="19"/>
      <c r="N9" s="19"/>
      <c r="O9" s="19"/>
    </row>
    <row r="10" spans="1:26" ht="17.100000000000001" customHeight="1" thickBot="1">
      <c r="B10" s="19"/>
      <c r="C10" s="19"/>
      <c r="D10" s="138"/>
      <c r="E10" s="19"/>
      <c r="K10" s="19"/>
      <c r="L10" s="19"/>
      <c r="M10" s="19"/>
      <c r="N10" s="19"/>
      <c r="O10" s="19"/>
    </row>
    <row r="11" spans="1:26" ht="25.35" customHeight="1">
      <c r="B11" s="183" t="s">
        <v>73</v>
      </c>
      <c r="C11" s="184"/>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25</v>
      </c>
      <c r="H12" s="69">
        <f ca="1">IF(($G$15+$K$15)=0,0,G12/($G$15+$K$15))</f>
        <v>0.625</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4</v>
      </c>
      <c r="H13" s="69">
        <f ca="1">IF(($G$15+$K$15)=0,0,G13/($G$15+$K$15))</f>
        <v>0.1</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11</v>
      </c>
      <c r="H14" s="69">
        <f ca="1">IF(($G$15+$K$15)=0,0,G14/($G$15+$K$15))</f>
        <v>0.27500000000000002</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40</v>
      </c>
      <c r="H15" s="71">
        <f ca="1">SUM(H12:H14)</f>
        <v>1</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8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Servicio Canario de Salud</v>
      </c>
      <c r="C19" s="145" t="str">
        <f>IF( ISBLANK('03.Muestra'!$E8),"",'03.Muestra'!$E8)</f>
        <v>https://www3.gobiernodecanarias.org/sanidad/scs/</v>
      </c>
      <c r="D19" s="169" t="s">
        <v>79</v>
      </c>
      <c r="E19" s="138" t="str">
        <f t="shared" ref="E19:E53" si="0">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3</v>
      </c>
      <c r="K20" s="152">
        <f ca="1">IF('03.Muestra'!$D$45=0,0,COUNTBLANK($D19:INDIRECT("$D" &amp;  SUM(ROW()-1,'03.Muestra'!$D$45)-1)))</f>
        <v>0</v>
      </c>
      <c r="W20" s="19"/>
      <c r="X20" s="19"/>
      <c r="Y20" s="19"/>
    </row>
    <row r="21" spans="2:25"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c r="W21" s="19"/>
      <c r="X21" s="19"/>
      <c r="Y21" s="19"/>
    </row>
    <row r="22" spans="2:25" ht="12" customHeight="1">
      <c r="B22" s="145" t="str">
        <f>IF( ISBLANK('03.Muestra'!$C11),"",'03.Muestra'!$C11)</f>
        <v>SCS-Registro de centros</v>
      </c>
      <c r="C22" s="145" t="str">
        <f>IF( ISBLANK('03.Muestra'!$E11),"",'03.Muestra'!$E11)</f>
        <v>https://www3.gobiernodecanarias.org/sanidad/scs/RegistroCentros/DoLoad</v>
      </c>
      <c r="D22" s="169" t="s">
        <v>82</v>
      </c>
      <c r="E22" s="138" t="str">
        <f t="shared" si="0"/>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ref="D22:D53" si="1">IF(AND(B23&lt;&gt;"",C23&lt;&gt;""),"N/T","")</f>
        <v/>
      </c>
      <c r="E23" s="138" t="str">
        <f t="shared" si="0"/>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1"/>
        <v/>
      </c>
      <c r="E24" s="138" t="str">
        <f t="shared" si="0"/>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1"/>
        <v/>
      </c>
      <c r="E27" s="138" t="str">
        <f t="shared" si="0"/>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1"/>
        <v/>
      </c>
      <c r="E28" s="138" t="str">
        <f t="shared" si="0"/>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79</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79</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1</v>
      </c>
      <c r="J58" s="152">
        <f ca="1">COUNTIF($D57:INDIRECT("$D" &amp;  SUM(ROW()-1,'03.Muestra'!$D$45)-1),J57)</f>
        <v>3</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79</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82</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ref="D60:D91" si="3">IF(AND(B61&lt;&gt;"",C61&lt;&gt;""),"N/T","")</f>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79</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4</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79</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79</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ref="D98:D129" si="5">IF(AND(B99&lt;&gt;"",C99&lt;&gt;""),"N/T","")</f>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Servicio Canario de Salud</v>
      </c>
      <c r="C133" s="145" t="str">
        <f>IF( ISBLANK('03.Muestra'!$E8),"",'03.Muestra'!$E8)</f>
        <v>https://www3.gobiernodecanarias.org/sanidad/scs/</v>
      </c>
      <c r="D133" s="169" t="s">
        <v>82</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Profesionales</v>
      </c>
      <c r="C134" s="145" t="str">
        <f>IF( ISBLANK('03.Muestra'!$E9),"",'03.Muestra'!$E9)</f>
        <v>https://www3.gobiernodecanarias.org/sanidad/scs/tematica.jsp?idCarpeta=381a58ec-a15a-11e9-a502-d7333c007c29</v>
      </c>
      <c r="D134" s="169" t="s">
        <v>79</v>
      </c>
      <c r="E134" s="138" t="str">
        <f t="shared" si="6"/>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1</v>
      </c>
      <c r="J134" s="152">
        <f ca="1">COUNTIF($D133:INDIRECT("$D" &amp;  SUM(ROW()-1,'03.Muestra'!$D$45)-1),J133)</f>
        <v>3</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Vacunación frente Covid-19</v>
      </c>
      <c r="C135" s="145" t="str">
        <f>IF( ISBLANK('03.Muestra'!$E10),"",'03.Muestra'!$E10)</f>
        <v>https://www3.gobiernodecanarias.org/sanidad/scs/contenidoGenerico.jsp?idDocument=c6332147-5728-11eb-8a2c-c902a217e6a5&amp;idCarpeta=e01092c2-7d66-11ea-871d-cb574c2473a4</v>
      </c>
      <c r="D135" s="169" t="s">
        <v>79</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SCS-Registro de centros</v>
      </c>
      <c r="C136" s="145" t="str">
        <f>IF( ISBLANK('03.Muestra'!$E11),"",'03.Muestra'!$E11)</f>
        <v>https://www3.gobiernodecanarias.org/sanidad/scs/RegistroCentros/DoLoad</v>
      </c>
      <c r="D136" s="169" t="s">
        <v>79</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ref="D136:D167" si="7">IF(AND(B137&lt;&gt;"",C137&lt;&gt;""),"N/T","")</f>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Servicio Canario de Salud</v>
      </c>
      <c r="C171" s="145" t="str">
        <f>IF( ISBLANK('03.Muestra'!$E8),"",'03.Muestra'!$E8)</f>
        <v>https://www3.gobiernodecanarias.org/sanidad/scs/</v>
      </c>
      <c r="D171" s="169" t="s">
        <v>79</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Profesionales</v>
      </c>
      <c r="C172" s="145" t="str">
        <f>IF( ISBLANK('03.Muestra'!$E9),"",'03.Muestra'!$E9)</f>
        <v>https://www3.gobiernodecanarias.org/sanidad/scs/tematica.jsp?idCarpeta=381a58ec-a15a-11e9-a502-d7333c007c29</v>
      </c>
      <c r="D172" s="169" t="s">
        <v>79</v>
      </c>
      <c r="E172" s="138" t="str">
        <f t="shared" si="8"/>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4</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Vacunación frente Covid-19</v>
      </c>
      <c r="C173" s="145" t="str">
        <f>IF( ISBLANK('03.Muestra'!$E10),"",'03.Muestra'!$E10)</f>
        <v>https://www3.gobiernodecanarias.org/sanidad/scs/contenidoGenerico.jsp?idDocument=c6332147-5728-11eb-8a2c-c902a217e6a5&amp;idCarpeta=e01092c2-7d66-11ea-871d-cb574c2473a4</v>
      </c>
      <c r="D173" s="169" t="s">
        <v>79</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SCS-Registro de centros</v>
      </c>
      <c r="C174" s="145" t="str">
        <f>IF( ISBLANK('03.Muestra'!$E11),"",'03.Muestra'!$E11)</f>
        <v>https://www3.gobiernodecanarias.org/sanidad/scs/RegistroCentros/DoLoad</v>
      </c>
      <c r="D174" s="169" t="s">
        <v>79</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ref="D174:D205" si="9">IF(AND(B175&lt;&gt;"",C175&lt;&gt;""),"N/T","")</f>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Servicio Canario de Salud</v>
      </c>
      <c r="C209" s="145" t="str">
        <f>IF( ISBLANK('03.Muestra'!$E8),"",'03.Muestra'!$E8)</f>
        <v>https://www3.gobiernodecanarias.org/sanidad/scs/</v>
      </c>
      <c r="D209" s="169" t="s">
        <v>79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Profesionales</v>
      </c>
      <c r="C210" s="145" t="str">
        <f>IF( ISBLANK('03.Muestra'!$E9),"",'03.Muestra'!$E9)</f>
        <v>https://www3.gobiernodecanarias.org/sanidad/scs/tematica.jsp?idCarpeta=381a58ec-a15a-11e9-a502-d7333c007c29</v>
      </c>
      <c r="D210" s="169" t="s">
        <v>79</v>
      </c>
      <c r="E210" s="138" t="str">
        <f t="shared" si="10"/>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4</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Vacunación frente Covid-19</v>
      </c>
      <c r="C211" s="145" t="str">
        <f>IF( ISBLANK('03.Muestra'!$E10),"",'03.Muestra'!$E10)</f>
        <v>https://www3.gobiernodecanarias.org/sanidad/scs/contenidoGenerico.jsp?idDocument=c6332147-5728-11eb-8a2c-c902a217e6a5&amp;idCarpeta=e01092c2-7d66-11ea-871d-cb574c2473a4</v>
      </c>
      <c r="D211" s="169" t="s">
        <v>79</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SCS-Registro de centros</v>
      </c>
      <c r="C212" s="145" t="str">
        <f>IF( ISBLANK('03.Muestra'!$E11),"",'03.Muestra'!$E11)</f>
        <v>https://www3.gobiernodecanarias.org/sanidad/scs/RegistroCentros/DoLoad</v>
      </c>
      <c r="D212" s="169" t="s">
        <v>79</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ref="D212:D243" si="11">IF(AND(B213&lt;&gt;"",C213&lt;&gt;""),"N/T","")</f>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Servicio Canario de Salud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Profesionales</v>
      </c>
      <c r="C248" s="145" t="str">
        <f>IF( ISBLANK('03.Muestra'!$E9),"",'03.Muestra'!$E9)</f>
        <v>https://www3.gobiernodecanarias.org/sanidad/scs/tematica.jsp?idCarpeta=381a58ec-a15a-11e9-a502-d7333c007c29</v>
      </c>
      <c r="D248" s="169" t="s">
        <v>91</v>
      </c>
      <c r="E248" s="138" t="str">
        <f t="shared" si="12"/>
        <v/>
      </c>
      <c r="F248" s="152">
        <f ca="1">COUNTIF($D247:INDIRECT("$D" &amp;  SUM(ROW()-1,'03.Muestra'!$D$45)-1),F247)</f>
        <v>0</v>
      </c>
      <c r="G248" s="152">
        <f ca="1">COUNTIF($D247:INDIRECT("$D" &amp;  SUM(ROW()-1,'03.Muestra'!$D$45)-1),G247)</f>
        <v>0</v>
      </c>
      <c r="H248" s="152">
        <f ca="1">COUNTIF($D247:INDIRECT("$D" &amp;  SUM(ROW()-1,'03.Muestra'!$D$45)-1),H247)</f>
        <v>2</v>
      </c>
      <c r="I248" s="152">
        <f ca="1">COUNTIF($D247:INDIRECT("$D" &amp;  SUM(ROW()-1,'03.Muestra'!$D$45)-1),I247)</f>
        <v>0</v>
      </c>
      <c r="J248" s="152">
        <f ca="1">COUNTIF($D247:INDIRECT("$D" &amp;  SUM(ROW()-1,'03.Muestra'!$D$45)-1),J247)</f>
        <v>2</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Vacunación frente Covid-19</v>
      </c>
      <c r="C249" s="145" t="str">
        <f>IF( ISBLANK('03.Muestra'!$E10),"",'03.Muestra'!$E10)</f>
        <v>https://www3.gobiernodecanarias.org/sanidad/scs/contenidoGenerico.jsp?idDocument=c6332147-5728-11eb-8a2c-c902a217e6a5&amp;idCarpeta=e01092c2-7d66-11ea-871d-cb574c2473a4</v>
      </c>
      <c r="D249" s="169" t="s">
        <v>91</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SCS-Registro de centros</v>
      </c>
      <c r="C250" s="145" t="str">
        <f>IF( ISBLANK('03.Muestra'!$E11),"",'03.Muestra'!$E11)</f>
        <v>https://www3.gobiernodecanarias.org/sanidad/scs/RegistroCentros/DoLoad</v>
      </c>
      <c r="D250" s="169" t="s">
        <v>79</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ref="D250:D281" si="13">IF(AND(B251&lt;&gt;"",C251&lt;&gt;""),"N/T","")</f>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Servicio Canario de Salud</v>
      </c>
      <c r="C285" s="145" t="str">
        <f>IF( ISBLANK('03.Muestra'!$E8),"",'03.Muestra'!$E8)</f>
        <v>https://www3.gobiernodecanarias.org/sanidad/scs/</v>
      </c>
      <c r="D285" s="169" t="s">
        <v>82</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Profesionales</v>
      </c>
      <c r="C286" s="145" t="str">
        <f>IF( ISBLANK('03.Muestra'!$E9),"",'03.Muestra'!$E9)</f>
        <v>https://www3.gobiernodecanarias.org/sanidad/scs/tematica.jsp?idCarpeta=381a58ec-a15a-11e9-a502-d7333c007c29</v>
      </c>
      <c r="D286" s="169" t="s">
        <v>91</v>
      </c>
      <c r="E286" s="138" t="str">
        <f t="shared" si="14"/>
        <v/>
      </c>
      <c r="F286" s="152">
        <f ca="1">COUNTIF($D285:INDIRECT("$D" &amp;  SUM(ROW()-1,'03.Muestra'!$D$45)-1),F285)</f>
        <v>0</v>
      </c>
      <c r="G286" s="152">
        <f ca="1">COUNTIF($D285:INDIRECT("$D" &amp;  SUM(ROW()-1,'03.Muestra'!$D$45)-1),G285)</f>
        <v>0</v>
      </c>
      <c r="H286" s="152">
        <f ca="1">COUNTIF($D285:INDIRECT("$D" &amp;  SUM(ROW()-1,'03.Muestra'!$D$45)-1),H285)</f>
        <v>2</v>
      </c>
      <c r="I286" s="152">
        <f ca="1">COUNTIF($D285:INDIRECT("$D" &amp;  SUM(ROW()-1,'03.Muestra'!$D$45)-1),I285)</f>
        <v>1</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Vacunación frente Covid-19</v>
      </c>
      <c r="C287" s="145" t="str">
        <f>IF( ISBLANK('03.Muestra'!$E10),"",'03.Muestra'!$E10)</f>
        <v>https://www3.gobiernodecanarias.org/sanidad/scs/contenidoGenerico.jsp?idDocument=c6332147-5728-11eb-8a2c-c902a217e6a5&amp;idCarpeta=e01092c2-7d66-11ea-871d-cb574c2473a4</v>
      </c>
      <c r="D287" s="169" t="s">
        <v>91</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SCS-Registro de centros</v>
      </c>
      <c r="C288" s="145" t="str">
        <f>IF( ISBLANK('03.Muestra'!$E11),"",'03.Muestra'!$E11)</f>
        <v>https://www3.gobiernodecanarias.org/sanidad/scs/RegistroCentros/DoLoad</v>
      </c>
      <c r="D288" s="169" t="s">
        <v>79</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ref="D288:D319" si="15">IF(AND(B289&lt;&gt;"",C289&lt;&gt;""),"N/T","")</f>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Servicio Canario de Salud</v>
      </c>
      <c r="C323" s="145" t="str">
        <f>IF( ISBLANK('03.Muestra'!$E8),"",'03.Muestra'!$E8)</f>
        <v>https://www3.gobiernodecanarias.org/sanidad/scs/</v>
      </c>
      <c r="D323" s="169" t="s">
        <v>91</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Profesionales</v>
      </c>
      <c r="C324" s="145" t="str">
        <f>IF( ISBLANK('03.Muestra'!$E9),"",'03.Muestra'!$E9)</f>
        <v>https://www3.gobiernodecanarias.org/sanidad/scs/tematica.jsp?idCarpeta=381a58ec-a15a-11e9-a502-d7333c007c29</v>
      </c>
      <c r="D324" s="169" t="s">
        <v>91</v>
      </c>
      <c r="E324" s="138" t="str">
        <f t="shared" si="16"/>
        <v/>
      </c>
      <c r="F324" s="152">
        <f ca="1">COUNTIF($D323:INDIRECT("$D" &amp;  SUM(ROW()-1,'03.Muestra'!$D$45)-1),F323)</f>
        <v>0</v>
      </c>
      <c r="G324" s="152">
        <f ca="1">COUNTIF($D323:INDIRECT("$D" &amp;  SUM(ROW()-1,'03.Muestra'!$D$45)-1),G323)</f>
        <v>0</v>
      </c>
      <c r="H324" s="152">
        <f ca="1">COUNTIF($D323:INDIRECT("$D" &amp;  SUM(ROW()-1,'03.Muestra'!$D$45)-1),H323)</f>
        <v>4</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Vacunación frente Covid-19</v>
      </c>
      <c r="C325" s="145" t="str">
        <f>IF( ISBLANK('03.Muestra'!$E10),"",'03.Muestra'!$E10)</f>
        <v>https://www3.gobiernodecanarias.org/sanidad/scs/contenidoGenerico.jsp?idDocument=c6332147-5728-11eb-8a2c-c902a217e6a5&amp;idCarpeta=e01092c2-7d66-11ea-871d-cb574c2473a4</v>
      </c>
      <c r="D325" s="169" t="s">
        <v>91</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SCS-Registro de centros</v>
      </c>
      <c r="C326" s="145" t="str">
        <f>IF( ISBLANK('03.Muestra'!$E11),"",'03.Muestra'!$E11)</f>
        <v>https://www3.gobiernodecanarias.org/sanidad/scs/RegistroCentros/DoLoad</v>
      </c>
      <c r="D326" s="169" t="s">
        <v>91</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ref="D326:D357" si="17">IF(AND(B327&lt;&gt;"",C327&lt;&gt;""),"N/T","")</f>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Servicio Canario de Salud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Profesionales</v>
      </c>
      <c r="C362" s="145" t="str">
        <f>IF( ISBLANK('03.Muestra'!$E9),"",'03.Muestra'!$E9)</f>
        <v>https://www3.gobiernodecanarias.org/sanidad/scs/tematica.jsp?idCarpeta=381a58ec-a15a-11e9-a502-d7333c007c29</v>
      </c>
      <c r="D362" s="169" t="s">
        <v>91</v>
      </c>
      <c r="E362" s="138" t="str">
        <f t="shared" si="18"/>
        <v/>
      </c>
      <c r="F362" s="152">
        <f ca="1">COUNTIF($D361:INDIRECT("$D" &amp;  SUM(ROW()-1,'03.Muestra'!$D$45)-1),F361)</f>
        <v>0</v>
      </c>
      <c r="G362" s="152">
        <f ca="1">COUNTIF($D361:INDIRECT("$D" &amp;  SUM(ROW()-1,'03.Muestra'!$D$45)-1),G361)</f>
        <v>0</v>
      </c>
      <c r="H362" s="152">
        <f ca="1">COUNTIF($D361:INDIRECT("$D" &amp;  SUM(ROW()-1,'03.Muestra'!$D$45)-1),H361)</f>
        <v>3</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Vacunación frente Covid-19</v>
      </c>
      <c r="C363" s="145" t="str">
        <f>IF( ISBLANK('03.Muestra'!$E10),"",'03.Muestra'!$E10)</f>
        <v>https://www3.gobiernodecanarias.org/sanidad/scs/contenidoGenerico.jsp?idDocument=c6332147-5728-11eb-8a2c-c902a217e6a5&amp;idCarpeta=e01092c2-7d66-11ea-871d-cb574c2473a4</v>
      </c>
      <c r="D363" s="169" t="s">
        <v>91</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SCS-Registro de centros</v>
      </c>
      <c r="C364" s="145" t="str">
        <f>IF( ISBLANK('03.Muestra'!$E11),"",'03.Muestra'!$E11)</f>
        <v>https://www3.gobiernodecanarias.org/sanidad/scs/RegistroCentros/DoLoad</v>
      </c>
      <c r="D364" s="169" t="s">
        <v>91</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ref="D364:D395" si="19">IF(AND(B365&lt;&gt;"",C365&lt;&gt;""),"N/T","")</f>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tabSelected="1" topLeftCell="A79" zoomScale="136" zoomScaleNormal="90" workbookViewId="0">
      <selection activeCell="H98" sqref="H98"/>
    </sheetView>
  </sheetViews>
  <sheetFormatPr baseColWidth="10" defaultColWidth="11.42578125" defaultRowHeight="12.75"/>
  <cols>
    <col min="1" max="1" width="7.85546875" style="14" customWidth="1"/>
    <col min="2" max="2" width="16.140625" style="14" customWidth="1"/>
    <col min="3" max="3" width="55.7109375" style="14" customWidth="1"/>
    <col min="4" max="4" width="18.28515625" style="144" customWidth="1"/>
    <col min="5" max="5" width="5.42578125" style="14" customWidth="1"/>
    <col min="6" max="6" width="13.42578125" style="14" customWidth="1"/>
    <col min="7" max="7" width="13.7109375" style="14" customWidth="1"/>
    <col min="8" max="9" width="12.28515625" style="14" customWidth="1"/>
    <col min="10" max="10" width="14.28515625" style="14" customWidth="1"/>
    <col min="11" max="11" width="14.140625" style="14" customWidth="1"/>
    <col min="12" max="15" width="12.28515625" style="14" customWidth="1"/>
    <col min="16" max="16" width="22.42578125" style="14" customWidth="1"/>
    <col min="17" max="17" width="13.85546875" style="14" customWidth="1"/>
    <col min="18" max="18" width="7" style="14" customWidth="1"/>
    <col min="19" max="19" width="11.28515625" style="14" customWidth="1"/>
    <col min="20" max="20" width="12.28515625" style="14" customWidth="1"/>
    <col min="21" max="22" width="8.7109375" style="14" customWidth="1"/>
    <col min="23" max="23" width="12.42578125" style="14" customWidth="1"/>
    <col min="24" max="24" width="11.85546875" style="14" customWidth="1"/>
    <col min="25" max="25" width="8" style="14" customWidth="1"/>
    <col min="26" max="64" width="14.42578125" style="14" customWidth="1"/>
    <col min="65" max="16384" width="11.42578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3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600000000000001"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600000000000001" customHeight="1" thickBot="1">
      <c r="B10" s="19"/>
      <c r="C10" s="19"/>
      <c r="D10" s="138"/>
      <c r="E10" s="19"/>
      <c r="K10" s="19"/>
      <c r="L10" s="19"/>
      <c r="M10" s="19"/>
      <c r="N10" s="19"/>
      <c r="O10" s="19"/>
    </row>
    <row r="11" spans="1:26" ht="25.5">
      <c r="B11" s="183" t="s">
        <v>73</v>
      </c>
      <c r="C11" s="184"/>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6</v>
      </c>
      <c r="H12" s="69">
        <f ca="1">IF(($G$15+$K$15)=0,0,G12/($G$15+$K$15))</f>
        <v>0.5</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2</v>
      </c>
      <c r="H13" s="69">
        <f ca="1">IF(($G$15+$K$15)=0,0,G13/($G$15+$K$15))</f>
        <v>0.16666666666666666</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4</v>
      </c>
      <c r="H14" s="69">
        <f ca="1">IF(($G$15+$K$15)=0,0,G14/($G$15+$K$15))</f>
        <v>0.33333333333333331</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12</v>
      </c>
      <c r="H15" s="71">
        <f ca="1">SUM(H12:H14)</f>
        <v>1</v>
      </c>
      <c r="I15" s="34"/>
      <c r="J15" s="80" t="s">
        <v>84</v>
      </c>
      <c r="K15" s="63">
        <f ca="1">SUM(K12:K14)</f>
        <v>0</v>
      </c>
      <c r="L15" s="71">
        <f ca="1">SUM(L12:L14)</f>
        <v>0</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8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Servicio Canario de Salud</v>
      </c>
      <c r="C19" s="145" t="str">
        <f>IF( ISBLANK('03.Muestra'!$E8),"",'03.Muestra'!$E8)</f>
        <v>https://www3.gobiernodecanarias.org/sanidad/scs/</v>
      </c>
      <c r="D19" s="169" t="s">
        <v>82</v>
      </c>
      <c r="E19" s="138" t="str">
        <f t="shared" ref="E19:E53" si="0">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3</v>
      </c>
      <c r="K20" s="152">
        <f ca="1">IF('03.Muestra'!$D$45=0,0,COUNTBLANK($D19:INDIRECT("$D" &amp;  SUM(ROW()-1,'03.Muestra'!$D$45)-1)))</f>
        <v>0</v>
      </c>
      <c r="X20" s="19"/>
      <c r="Y20" s="19"/>
    </row>
    <row r="21" spans="2:35"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c r="X21" s="19"/>
      <c r="Y21" s="19"/>
    </row>
    <row r="22" spans="2:35" ht="12" customHeight="1">
      <c r="B22" s="145" t="str">
        <f>IF( ISBLANK('03.Muestra'!$C11),"",'03.Muestra'!$C11)</f>
        <v>SCS-Registro de centros</v>
      </c>
      <c r="C22" s="145" t="str">
        <f>IF( ISBLANK('03.Muestra'!$E11),"",'03.Muestra'!$E11)</f>
        <v>https://www3.gobiernodecanarias.org/sanidad/scs/RegistroCentros/DoLoad</v>
      </c>
      <c r="D22" s="169" t="s">
        <v>79</v>
      </c>
      <c r="E22" s="138" t="str">
        <f t="shared" si="0"/>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ref="D22:D53" si="1">IF(AND(B23&lt;&gt;"",C23&lt;&gt;""),"N/T","")</f>
        <v/>
      </c>
      <c r="E23" s="138" t="str">
        <f t="shared" si="0"/>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1"/>
        <v/>
      </c>
      <c r="E24" s="138" t="str">
        <f t="shared" si="0"/>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91</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91</v>
      </c>
      <c r="E58" s="138" t="str">
        <f t="shared" si="2"/>
        <v/>
      </c>
      <c r="F58" s="152">
        <f ca="1">COUNTIF($D57:INDIRECT("$D" &amp;  SUM(ROW()-1,'03.Muestra'!$D$45)-1),F57)</f>
        <v>0</v>
      </c>
      <c r="G58" s="152">
        <f ca="1">COUNTIF($D57:INDIRECT("$D" &amp;  SUM(ROW()-1,'03.Muestra'!$D$45)-1),G57)</f>
        <v>0</v>
      </c>
      <c r="H58" s="152">
        <f ca="1">COUNTIF($D57:INDIRECT("$D" &amp;  SUM(ROW()-1,'03.Muestra'!$D$45)-1),H57)</f>
        <v>3</v>
      </c>
      <c r="I58" s="152">
        <f ca="1">COUNTIF($D57:INDIRECT("$D" &amp;  SUM(ROW()-1,'03.Muestra'!$D$45)-1),I57)</f>
        <v>1</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91</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82</v>
      </c>
      <c r="E60" s="138" t="str">
        <f t="shared" si="2"/>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ref="D60:D91" si="3">IF(AND(B61&lt;&gt;"",C61&lt;&gt;""),"N/T","")</f>
        <v/>
      </c>
      <c r="E61" s="138" t="str">
        <f t="shared" si="2"/>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79</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3</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79</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91</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ref="D98:D129" si="5">IF(AND(B99&lt;&gt;"",C99&lt;&gt;""),"N/T","")</f>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42578125" defaultRowHeight="12.75"/>
  <cols>
    <col min="1" max="1" width="7.85546875" style="14" customWidth="1"/>
    <col min="2" max="2" width="7.28515625" style="133" customWidth="1"/>
    <col min="3" max="3" width="45.85546875" style="14" customWidth="1"/>
    <col min="4" max="33" width="16.42578125" style="14" customWidth="1"/>
    <col min="34" max="34" width="16.85546875" style="14" customWidth="1"/>
    <col min="35" max="35" width="10.42578125" style="14" customWidth="1"/>
    <col min="36" max="16384" width="11.42578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350000000000001" customHeight="1" thickBot="1">
      <c r="A6" s="86"/>
      <c r="B6" s="86"/>
      <c r="C6" s="86"/>
      <c r="D6" s="86"/>
      <c r="E6" s="86"/>
      <c r="F6" s="86"/>
      <c r="G6" s="86"/>
      <c r="H6" s="86"/>
      <c r="I6" s="86"/>
      <c r="J6" s="187" t="s">
        <v>151</v>
      </c>
      <c r="K6" s="187"/>
      <c r="L6" s="187"/>
      <c r="M6" s="86"/>
      <c r="N6" s="187" t="s">
        <v>152</v>
      </c>
      <c r="O6" s="187"/>
      <c r="P6" s="187"/>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35" customHeight="1">
      <c r="B7" s="183" t="s">
        <v>73</v>
      </c>
      <c r="C7" s="188"/>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350000000000001" customHeight="1">
      <c r="B8" s="189" t="s">
        <v>78</v>
      </c>
      <c r="C8" s="190"/>
      <c r="D8" s="60">
        <f>COUNTIF(D54:AG54,"CONFORME")</f>
        <v>16</v>
      </c>
      <c r="E8" s="60">
        <f>COUNTIF(D54:AG54,"NO CONFORME")</f>
        <v>8</v>
      </c>
      <c r="F8" s="61">
        <f>COUNTIF(D54:AG54,"N/A")</f>
        <v>6</v>
      </c>
      <c r="G8" s="61">
        <f>COUNTIF(D54:AG54,"ERROR")</f>
        <v>0</v>
      </c>
      <c r="H8" s="62">
        <f>COUNTIF(D54:AG54,"EN CURSO")</f>
        <v>0</v>
      </c>
      <c r="J8" s="68" t="s">
        <v>158</v>
      </c>
      <c r="K8" s="60">
        <f ca="1">COUNTIF( $D$19:INDIRECT("$AG$" &amp;  SUM(18,'03.Muestra'!$D$45)),"Pasa")+ COUNTIF($D$60:INDIRECT("$W$" &amp;  SUM(59,'03.Muestra'!$D$45)),"Pasa")</f>
        <v>134</v>
      </c>
      <c r="L8" s="69">
        <f ca="1">IF(($K$11+$O$11)=0,0,K8/($K$11+$O$11))</f>
        <v>0.67</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350000000000001" customHeight="1">
      <c r="B9" s="189" t="s">
        <v>81</v>
      </c>
      <c r="C9" s="190"/>
      <c r="D9" s="60">
        <f>COUNTIF(D95:W95,"CONFORME")</f>
        <v>15</v>
      </c>
      <c r="E9" s="60">
        <f>COUNTIF(D95:W95,"NO CONFORME")</f>
        <v>2</v>
      </c>
      <c r="F9" s="61">
        <f>COUNTIF(D95:W95,"N/A")</f>
        <v>3</v>
      </c>
      <c r="G9" s="61">
        <f>COUNTIF(D95:W95,"ERROR")</f>
        <v>0</v>
      </c>
      <c r="H9" s="62">
        <f>COUNTIF(D95:W95,"EN CURSO")</f>
        <v>0</v>
      </c>
      <c r="J9" s="68" t="s">
        <v>82</v>
      </c>
      <c r="K9" s="60">
        <f ca="1">COUNTIF( $D$19:INDIRECT("$AG$" &amp;  SUM(18,'03.Muestra'!$D$45)),"Falla")+ COUNTIF($D$60:INDIRECT("$W$" &amp;  SUM(59,'03.Muestra'!$D$45)),"Falla")</f>
        <v>11</v>
      </c>
      <c r="L9" s="69">
        <f ca="1">IF(($K$11+$O$11)=0,0,K9/($K$11+$O$11))</f>
        <v>5.5E-2</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350000000000001" customHeight="1" thickBot="1">
      <c r="B10" s="185" t="s">
        <v>159</v>
      </c>
      <c r="C10" s="186"/>
      <c r="D10" s="63">
        <f>SUM(D8:D9)</f>
        <v>31</v>
      </c>
      <c r="E10" s="63">
        <f>SUM(E8:E9)</f>
        <v>10</v>
      </c>
      <c r="F10" s="63">
        <f>SUM(F8:F9)</f>
        <v>9</v>
      </c>
      <c r="G10" s="63">
        <f>SUM(G8:G9)</f>
        <v>0</v>
      </c>
      <c r="H10" s="64">
        <f>SUM(H8:H9)</f>
        <v>0</v>
      </c>
      <c r="J10" s="68" t="s">
        <v>85</v>
      </c>
      <c r="K10" s="60">
        <f ca="1">COUNTIF( $D$19:INDIRECT("$AG$" &amp;  SUM(18,'03.Muestra'!$D$45)),"N/A")+ COUNTIF($D$60:INDIRECT("$W$" &amp;  SUM(59,'03.Muestra'!$D$45)),"N/A")</f>
        <v>55</v>
      </c>
      <c r="L10" s="69">
        <f ca="1">IF(($K$11+$O$11)=0,0,K10/($K$11+$O$11))</f>
        <v>0.27500000000000002</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350000000000001" customHeight="1" thickBot="1">
      <c r="B11" s="14"/>
      <c r="C11" s="34"/>
      <c r="D11" s="34"/>
      <c r="E11" s="34"/>
      <c r="J11" s="70" t="s">
        <v>159</v>
      </c>
      <c r="K11" s="63">
        <f ca="1">SUM(K8:K10)</f>
        <v>200</v>
      </c>
      <c r="L11" s="71">
        <f ca="1">SUM(L8:L10)</f>
        <v>1</v>
      </c>
      <c r="M11" s="34"/>
      <c r="N11" s="70" t="s">
        <v>159</v>
      </c>
      <c r="O11" s="63">
        <f ca="1">SUM(O8:O10)</f>
        <v>0</v>
      </c>
      <c r="P11" s="71">
        <f ca="1">SUM(P8:P10)</f>
        <v>0</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350000000000001"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8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85" customHeight="1">
      <c r="A14" s="39"/>
      <c r="B14" s="118"/>
      <c r="C14" s="119" t="str">
        <f>IF( '03.Muestra'!$D$45=0,"", IF(G10&gt;0, "Evaluación con errores", IF(H10 &gt; 0, "Evaluación en curso", IF(D10&gt;=((D10+E10)*'DATA - Oculta'!$C$27), "Plenamente Conforme", IF(E10 &gt;= ((E10+D10)*'DATA - Oculta'!$C$26), "No Conforme", "Parcialmente Conforme")))))</f>
        <v>Parcialmente Conforme</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5">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25">
      <c r="A19" s="40"/>
      <c r="B19" s="127" t="str">
        <f>IF( ISBLANK('03.Muestra'!$C8),"",'03.Muestra'!$C8)</f>
        <v>Servicio Canario de Salud</v>
      </c>
      <c r="C19" s="128" t="str">
        <f>IF( ISBLANK('03.Muestra'!$E8),"",'03.Muestra'!$E8)</f>
        <v>https://www3.gobiernodecanarias.org/sanidad/scs/</v>
      </c>
      <c r="D19" s="129" t="str">
        <f>IF(ISBLANK('P1.Perceptible'!D19),"",'P1.Perceptible'!D19)</f>
        <v>Pasa</v>
      </c>
      <c r="E19" s="129" t="str">
        <f>IF(ISBLANK('P1.Perceptible'!D57),"",'P1.Perceptible'!D57)</f>
        <v>N/A</v>
      </c>
      <c r="F19" s="129" t="str">
        <f>IF(ISBLANK('P1.Perceptible'!D95),"",'P1.Perceptible'!D95)</f>
        <v>N/A</v>
      </c>
      <c r="G19" s="129" t="str">
        <f>IF(ISBLANK('P1.Perceptible'!D133),"",'P1.Perceptible'!D133)</f>
        <v>N/A</v>
      </c>
      <c r="H19" s="129" t="str">
        <f>IF(ISBLANK('P1.Perceptible'!D247),"",'P1.Perceptible'!D247)</f>
        <v>Pasa</v>
      </c>
      <c r="I19" s="129" t="str">
        <f>IF(ISBLANK('P1.Perceptible'!D285),"",'P1.Perceptible'!D285)</f>
        <v>Pasa</v>
      </c>
      <c r="J19" s="129" t="str">
        <f>IF(ISBLANK('P1.Perceptible'!D323),"",'P1.Perceptible'!D323)</f>
        <v>Pasa</v>
      </c>
      <c r="K19" s="129" t="str">
        <f>IF(ISBLANK('P1.Perceptible'!D437),"",'P1.Perceptible'!D437)</f>
        <v>Pasa</v>
      </c>
      <c r="L19" s="129" t="str">
        <f>IF(ISBLANK('P1.Perceptible'!D475),"",'P1.Perceptible'!D475)</f>
        <v>Pasa</v>
      </c>
      <c r="M19" s="129" t="str">
        <f>IF(ISBLANK('P2.Operable'!D19),"",'P2.Operable'!D19)</f>
        <v>Pasa</v>
      </c>
      <c r="N19" s="129" t="str">
        <f>IF(ISBLANK('P2.Operable'!D57),"",'P2.Operable'!D57)</f>
        <v>Pasa</v>
      </c>
      <c r="O19" s="129" t="str">
        <f>IF(ISBLANK('P2.Operable'!D95),"",'P2.Operable'!D95)</f>
        <v>Pasa</v>
      </c>
      <c r="P19" s="129" t="str">
        <f>IF(ISBLANK('P2.Operable'!D133),"",'P2.Operable'!D133)</f>
        <v>N/A</v>
      </c>
      <c r="Q19" s="129" t="str">
        <f>IF(ISBLANK('P2.Operable'!D171),"",'P2.Operable'!D171)</f>
        <v>N/A</v>
      </c>
      <c r="R19" s="129" t="str">
        <f>IF(ISBLANK('P2.Operable'!D209),"",'P2.Operable'!D209)</f>
        <v>Pasa</v>
      </c>
      <c r="S19" s="129" t="str">
        <f>IF(ISBLANK('P2.Operable'!D247),"",'P2.Operable'!D247)</f>
        <v>Pasa</v>
      </c>
      <c r="T19" s="129" t="str">
        <f>IF(ISBLANK('P2.Operable'!D285),"",'P2.Operable'!D285)</f>
        <v>Pasa</v>
      </c>
      <c r="U19" s="129" t="str">
        <f>IF(ISBLANK('P2.Operable'!D323),"",'P2.Operable'!D323)</f>
        <v>Pasa</v>
      </c>
      <c r="V19" s="129" t="str">
        <f>IF(ISBLANK('P2.Operable'!D361),"",'P2.Operable'!D361)</f>
        <v>Pasa</v>
      </c>
      <c r="W19" s="129" t="str">
        <f>IF(ISBLANK('P2.Operable'!D513),"",'P2.Operable'!D513)</f>
        <v>N/A</v>
      </c>
      <c r="X19" s="129" t="str">
        <f>IF(ISBLANK('P2.Operable'!D551),"",'P2.Operable'!D551)</f>
        <v>Pasa</v>
      </c>
      <c r="Y19" s="129" t="str">
        <f>IF(ISBLANK('P2.Operable'!D589),"",'P2.Operable'!D589)</f>
        <v>Falla</v>
      </c>
      <c r="Z19" s="129" t="str">
        <f>IF(ISBLANK('P2.Operable'!D627),"",'P2.Operable'!D627)</f>
        <v>Pasa</v>
      </c>
      <c r="AA19" s="129" t="str">
        <f>IF(ISBLANK('P3.Comprensible'!D19),"",'P3.Comprensible'!D19)</f>
        <v>Pasa</v>
      </c>
      <c r="AB19" s="129" t="str">
        <f>IF(ISBLANK('P3.Comprensible'!D95),"",'P3.Comprensible'!D95)</f>
        <v>Pasa</v>
      </c>
      <c r="AC19" s="129" t="str">
        <f>IF(ISBLANK('P3.Comprensible'!D133),"",'P3.Comprensible'!D133)</f>
        <v>Falla</v>
      </c>
      <c r="AD19" s="129" t="str">
        <f>IF(ISBLANK('P3.Comprensible'!D247),"",'P3.Comprensible'!D247)</f>
        <v>Pasa</v>
      </c>
      <c r="AE19" s="129" t="str">
        <f>IF(ISBLANK('P3.Comprensible'!D285),"",'P3.Comprensible'!D285)</f>
        <v>Falla</v>
      </c>
      <c r="AF19" s="129" t="str">
        <f>IF(ISBLANK('P4.Robusto'!D19),"",'P4.Robusto'!D19)</f>
        <v>Falla</v>
      </c>
      <c r="AG19" s="129" t="str">
        <f>IF(ISBLANK('P4.Robusto'!D57),"",'P4.Robusto'!D57)</f>
        <v>N/A</v>
      </c>
      <c r="AH19" s="42"/>
      <c r="AI19" s="40"/>
      <c r="AJ19" s="40"/>
      <c r="AK19" s="40"/>
    </row>
    <row r="20" spans="1:37" ht="20.25">
      <c r="A20" s="40"/>
      <c r="B20" s="127" t="str">
        <f>IF( ISBLANK('03.Muestra'!$C9),"",'03.Muestra'!$C9)</f>
        <v>Profesionales</v>
      </c>
      <c r="C20" s="128" t="str">
        <f>IF( ISBLANK('03.Muestra'!$E9),"",'03.Muestra'!$E9)</f>
        <v>https://www3.gobiernodecanarias.org/sanidad/scs/tematica.jsp?idCarpeta=381a58ec-a15a-11e9-a502-d7333c007c29</v>
      </c>
      <c r="D20" s="129" t="str">
        <f>IF(ISBLANK('P1.Perceptible'!D20),"",'P1.Perceptible'!D20)</f>
        <v>Pasa</v>
      </c>
      <c r="E20" s="129" t="str">
        <f>IF(ISBLANK('P1.Perceptible'!D58),"",'P1.Perceptible'!D58)</f>
        <v>N/A</v>
      </c>
      <c r="F20" s="129" t="str">
        <f>IF(ISBLANK('P1.Perceptible'!D96),"",'P1.Perceptible'!D96)</f>
        <v>N/A</v>
      </c>
      <c r="G20" s="129" t="str">
        <f>IF(ISBLANK('P1.Perceptible'!D134),"",'P1.Perceptible'!D134)</f>
        <v>N/A</v>
      </c>
      <c r="H20" s="129" t="str">
        <f>IF(ISBLANK('P1.Perceptible'!D248),"",'P1.Perceptible'!D248)</f>
        <v>Pasa</v>
      </c>
      <c r="I20" s="129" t="str">
        <f>IF(ISBLANK('P1.Perceptible'!D286),"",'P1.Perceptible'!D286)</f>
        <v>Pasa</v>
      </c>
      <c r="J20" s="129" t="str">
        <f>IF(ISBLANK('P1.Perceptible'!D324),"",'P1.Perceptible'!D324)</f>
        <v>Pasa</v>
      </c>
      <c r="K20" s="129" t="str">
        <f>IF(ISBLANK('P1.Perceptible'!D438),"",'P1.Perceptible'!D438)</f>
        <v>Pasa</v>
      </c>
      <c r="L20" s="129" t="str">
        <f>IF(ISBLANK('P1.Perceptible'!D476),"",'P1.Perceptible'!D476)</f>
        <v>Pasa</v>
      </c>
      <c r="M20" s="129" t="str">
        <f>IF(ISBLANK('P2.Operable'!D20),"",'P2.Operable'!D20)</f>
        <v>Pasa</v>
      </c>
      <c r="N20" s="129" t="str">
        <f>IF(ISBLANK('P2.Operable'!D58),"",'P2.Operable'!D58)</f>
        <v>Pasa</v>
      </c>
      <c r="O20" s="129" t="str">
        <f>IF(ISBLANK('P2.Operable'!D96),"",'P2.Operable'!D96)</f>
        <v>Pasa</v>
      </c>
      <c r="P20" s="129" t="str">
        <f>IF(ISBLANK('P2.Operable'!D134),"",'P2.Operable'!D134)</f>
        <v>N/A</v>
      </c>
      <c r="Q20" s="129" t="str">
        <f>IF(ISBLANK('P2.Operable'!D172),"",'P2.Operable'!D172)</f>
        <v>N/A</v>
      </c>
      <c r="R20" s="129" t="str">
        <f>IF(ISBLANK('P2.Operable'!D210),"",'P2.Operable'!D210)</f>
        <v>Pasa</v>
      </c>
      <c r="S20" s="129" t="str">
        <f>IF(ISBLANK('P2.Operable'!D248),"",'P2.Operable'!D248)</f>
        <v>Pasa</v>
      </c>
      <c r="T20" s="129" t="str">
        <f>IF(ISBLANK('P2.Operable'!D286),"",'P2.Operable'!D286)</f>
        <v>Pasa</v>
      </c>
      <c r="U20" s="129" t="str">
        <f>IF(ISBLANK('P2.Operable'!D324),"",'P2.Operable'!D324)</f>
        <v>Pasa</v>
      </c>
      <c r="V20" s="129" t="str">
        <f>IF(ISBLANK('P2.Operable'!D362),"",'P2.Operable'!D362)</f>
        <v>Pasa</v>
      </c>
      <c r="W20" s="129" t="str">
        <f>IF(ISBLANK('P2.Operable'!D514),"",'P2.Operable'!D514)</f>
        <v>N/A</v>
      </c>
      <c r="X20" s="129" t="str">
        <f>IF(ISBLANK('P2.Operable'!D552),"",'P2.Operable'!D552)</f>
        <v>Pasa</v>
      </c>
      <c r="Y20" s="129" t="str">
        <f>IF(ISBLANK('P2.Operable'!D590),"",'P2.Operable'!D590)</f>
        <v>N/A</v>
      </c>
      <c r="Z20" s="129" t="str">
        <f>IF(ISBLANK('P2.Operable'!D628),"",'P2.Operable'!D628)</f>
        <v>Pasa</v>
      </c>
      <c r="AA20" s="129" t="str">
        <f>IF(ISBLANK('P3.Comprensible'!D20),"",'P3.Comprensible'!D20)</f>
        <v>Pasa</v>
      </c>
      <c r="AB20" s="129" t="str">
        <f>IF(ISBLANK('P3.Comprensible'!D96),"",'P3.Comprensible'!D96)</f>
        <v>Pasa</v>
      </c>
      <c r="AC20" s="129" t="str">
        <f>IF(ISBLANK('P3.Comprensible'!D134),"",'P3.Comprensible'!D134)</f>
        <v>Pasa</v>
      </c>
      <c r="AD20" s="129" t="str">
        <f>IF(ISBLANK('P3.Comprensible'!D248),"",'P3.Comprensible'!D248)</f>
        <v>N/A</v>
      </c>
      <c r="AE20" s="129" t="str">
        <f>IF(ISBLANK('P3.Comprensible'!D286),"",'P3.Comprensible'!D286)</f>
        <v>N/A</v>
      </c>
      <c r="AF20" s="129" t="str">
        <f>IF(ISBLANK('P4.Robusto'!D20),"",'P4.Robusto'!D20)</f>
        <v>Pasa</v>
      </c>
      <c r="AG20" s="129" t="str">
        <f>IF(ISBLANK('P4.Robusto'!D58),"",'P4.Robusto'!D58)</f>
        <v>N/A</v>
      </c>
      <c r="AH20" s="130"/>
      <c r="AI20" s="40"/>
      <c r="AJ20" s="40"/>
      <c r="AK20" s="40"/>
    </row>
    <row r="21" spans="1:37" ht="20.25">
      <c r="A21" s="40"/>
      <c r="B21" s="127" t="str">
        <f>IF( ISBLANK('03.Muestra'!$C10),"",'03.Muestra'!$C10)</f>
        <v>Vacunación frente Covid-19</v>
      </c>
      <c r="C21" s="128" t="str">
        <f>IF( ISBLANK('03.Muestra'!$E10),"",'03.Muestra'!$E10)</f>
        <v>https://www3.gobiernodecanarias.org/sanidad/scs/contenidoGenerico.jsp?idDocument=c6332147-5728-11eb-8a2c-c902a217e6a5&amp;idCarpeta=e01092c2-7d66-11ea-871d-cb574c2473a4</v>
      </c>
      <c r="D21" s="129" t="str">
        <f>IF(ISBLANK('P1.Perceptible'!D21),"",'P1.Perceptible'!D21)</f>
        <v>Pasa</v>
      </c>
      <c r="E21" s="129" t="str">
        <f>IF(ISBLANK('P1.Perceptible'!D59),"",'P1.Perceptible'!D59)</f>
        <v>N/A</v>
      </c>
      <c r="F21" s="129" t="str">
        <f>IF(ISBLANK('P1.Perceptible'!D97),"",'P1.Perceptible'!D97)</f>
        <v>N/A</v>
      </c>
      <c r="G21" s="129" t="str">
        <f>IF(ISBLANK('P1.Perceptible'!D135),"",'P1.Perceptible'!D135)</f>
        <v>N/A</v>
      </c>
      <c r="H21" s="129" t="str">
        <f>IF(ISBLANK('P1.Perceptible'!D249),"",'P1.Perceptible'!D249)</f>
        <v>Falla</v>
      </c>
      <c r="I21" s="129" t="str">
        <f>IF(ISBLANK('P1.Perceptible'!D287),"",'P1.Perceptible'!D287)</f>
        <v>Pasa</v>
      </c>
      <c r="J21" s="129" t="str">
        <f>IF(ISBLANK('P1.Perceptible'!D325),"",'P1.Perceptible'!D325)</f>
        <v>Pasa</v>
      </c>
      <c r="K21" s="129" t="str">
        <f>IF(ISBLANK('P1.Perceptible'!D439),"",'P1.Perceptible'!D439)</f>
        <v>Pasa</v>
      </c>
      <c r="L21" s="129" t="str">
        <f>IF(ISBLANK('P1.Perceptible'!D477),"",'P1.Perceptible'!D477)</f>
        <v>Pasa</v>
      </c>
      <c r="M21" s="129" t="str">
        <f>IF(ISBLANK('P2.Operable'!D21),"",'P2.Operable'!D21)</f>
        <v>Pasa</v>
      </c>
      <c r="N21" s="129" t="str">
        <f>IF(ISBLANK('P2.Operable'!D59),"",'P2.Operable'!D59)</f>
        <v>Pasa</v>
      </c>
      <c r="O21" s="129" t="str">
        <f>IF(ISBLANK('P2.Operable'!D97),"",'P2.Operable'!D97)</f>
        <v>Pasa</v>
      </c>
      <c r="P21" s="129" t="str">
        <f>IF(ISBLANK('P2.Operable'!D135),"",'P2.Operable'!D135)</f>
        <v>N/A</v>
      </c>
      <c r="Q21" s="129" t="str">
        <f>IF(ISBLANK('P2.Operable'!D173),"",'P2.Operable'!D173)</f>
        <v>N/A</v>
      </c>
      <c r="R21" s="129" t="str">
        <f>IF(ISBLANK('P2.Operable'!D211),"",'P2.Operable'!D211)</f>
        <v>Pasa</v>
      </c>
      <c r="S21" s="129" t="str">
        <f>IF(ISBLANK('P2.Operable'!D249),"",'P2.Operable'!D249)</f>
        <v>Pasa</v>
      </c>
      <c r="T21" s="129" t="str">
        <f>IF(ISBLANK('P2.Operable'!D287),"",'P2.Operable'!D287)</f>
        <v>Pasa</v>
      </c>
      <c r="U21" s="129" t="str">
        <f>IF(ISBLANK('P2.Operable'!D325),"",'P2.Operable'!D325)</f>
        <v>Pasa</v>
      </c>
      <c r="V21" s="129" t="str">
        <f>IF(ISBLANK('P2.Operable'!D363),"",'P2.Operable'!D363)</f>
        <v>Pasa</v>
      </c>
      <c r="W21" s="129" t="str">
        <f>IF(ISBLANK('P2.Operable'!D515),"",'P2.Operable'!D515)</f>
        <v>N/A</v>
      </c>
      <c r="X21" s="129" t="str">
        <f>IF(ISBLANK('P2.Operable'!D553),"",'P2.Operable'!D553)</f>
        <v>Pasa</v>
      </c>
      <c r="Y21" s="129" t="str">
        <f>IF(ISBLANK('P2.Operable'!D591),"",'P2.Operable'!D591)</f>
        <v>N/A</v>
      </c>
      <c r="Z21" s="129" t="str">
        <f>IF(ISBLANK('P2.Operable'!D629),"",'P2.Operable'!D629)</f>
        <v>Pasa</v>
      </c>
      <c r="AA21" s="129" t="str">
        <f>IF(ISBLANK('P3.Comprensible'!D21),"",'P3.Comprensible'!D21)</f>
        <v>Pasa</v>
      </c>
      <c r="AB21" s="129" t="str">
        <f>IF(ISBLANK('P3.Comprensible'!D97),"",'P3.Comprensible'!D97)</f>
        <v>Pasa</v>
      </c>
      <c r="AC21" s="129" t="str">
        <f>IF(ISBLANK('P3.Comprensible'!D135),"",'P3.Comprensible'!D135)</f>
        <v>Pasa</v>
      </c>
      <c r="AD21" s="129" t="str">
        <f>IF(ISBLANK('P3.Comprensible'!D249),"",'P3.Comprensible'!D249)</f>
        <v>N/A</v>
      </c>
      <c r="AE21" s="129" t="str">
        <f>IF(ISBLANK('P3.Comprensible'!D287),"",'P3.Comprensible'!D287)</f>
        <v>N/A</v>
      </c>
      <c r="AF21" s="129" t="str">
        <f>IF(ISBLANK('P4.Robusto'!D21),"",'P4.Robusto'!D21)</f>
        <v>Pasa</v>
      </c>
      <c r="AG21" s="129" t="str">
        <f>IF(ISBLANK('P4.Robusto'!D59),"",'P4.Robusto'!D59)</f>
        <v>N/A</v>
      </c>
      <c r="AH21" s="130"/>
      <c r="AI21" s="40"/>
      <c r="AJ21" s="40"/>
      <c r="AK21" s="40"/>
    </row>
    <row r="22" spans="1:37" ht="20.25">
      <c r="A22" s="40"/>
      <c r="B22" s="127" t="str">
        <f>IF( ISBLANK('03.Muestra'!$C11),"",'03.Muestra'!$C11)</f>
        <v>SCS-Registro de centros</v>
      </c>
      <c r="C22" s="128" t="str">
        <f>IF( ISBLANK('03.Muestra'!$E11),"",'03.Muestra'!$E11)</f>
        <v>https://www3.gobiernodecanarias.org/sanidad/scs/RegistroCentros/DoLoad</v>
      </c>
      <c r="D22" s="129" t="str">
        <f>IF(ISBLANK('P1.Perceptible'!D22),"",'P1.Perceptible'!D22)</f>
        <v>Falla</v>
      </c>
      <c r="E22" s="129" t="str">
        <f>IF(ISBLANK('P1.Perceptible'!D60),"",'P1.Perceptible'!D60)</f>
        <v>N/A</v>
      </c>
      <c r="F22" s="129" t="str">
        <f>IF(ISBLANK('P1.Perceptible'!D98),"",'P1.Perceptible'!D98)</f>
        <v>N/A</v>
      </c>
      <c r="G22" s="129" t="str">
        <f>IF(ISBLANK('P1.Perceptible'!D136),"",'P1.Perceptible'!D136)</f>
        <v>N/A</v>
      </c>
      <c r="H22" s="129" t="str">
        <f>IF(ISBLANK('P1.Perceptible'!D250),"",'P1.Perceptible'!D250)</f>
        <v>Falla</v>
      </c>
      <c r="I22" s="129" t="str">
        <f>IF(ISBLANK('P1.Perceptible'!D288),"",'P1.Perceptible'!D288)</f>
        <v>Pasa</v>
      </c>
      <c r="J22" s="129" t="str">
        <f>IF(ISBLANK('P1.Perceptible'!D326),"",'P1.Perceptible'!D326)</f>
        <v>Pasa</v>
      </c>
      <c r="K22" s="129" t="str">
        <f>IF(ISBLANK('P1.Perceptible'!D440),"",'P1.Perceptible'!D440)</f>
        <v>Pasa</v>
      </c>
      <c r="L22" s="129" t="str">
        <f>IF(ISBLANK('P1.Perceptible'!D478),"",'P1.Perceptible'!D478)</f>
        <v>N/A</v>
      </c>
      <c r="M22" s="129" t="str">
        <f>IF(ISBLANK('P2.Operable'!D22),"",'P2.Operable'!D22)</f>
        <v>Pasa</v>
      </c>
      <c r="N22" s="129" t="str">
        <f>IF(ISBLANK('P2.Operable'!D60),"",'P2.Operable'!D60)</f>
        <v>Pasa</v>
      </c>
      <c r="O22" s="129" t="str">
        <f>IF(ISBLANK('P2.Operable'!D98),"",'P2.Operable'!D98)</f>
        <v>N/A</v>
      </c>
      <c r="P22" s="129" t="str">
        <f>IF(ISBLANK('P2.Operable'!D136),"",'P2.Operable'!D136)</f>
        <v>N/A</v>
      </c>
      <c r="Q22" s="129" t="str">
        <f>IF(ISBLANK('P2.Operable'!D174),"",'P2.Operable'!D174)</f>
        <v>N/A</v>
      </c>
      <c r="R22" s="129" t="str">
        <f>IF(ISBLANK('P2.Operable'!D212),"",'P2.Operable'!D212)</f>
        <v>Pasa</v>
      </c>
      <c r="S22" s="129" t="str">
        <f>IF(ISBLANK('P2.Operable'!D250),"",'P2.Operable'!D250)</f>
        <v>Pasa</v>
      </c>
      <c r="T22" s="129" t="str">
        <f>IF(ISBLANK('P2.Operable'!D288),"",'P2.Operable'!D288)</f>
        <v>Pasa</v>
      </c>
      <c r="U22" s="129" t="str">
        <f>IF(ISBLANK('P2.Operable'!D326),"",'P2.Operable'!D326)</f>
        <v>Pasa</v>
      </c>
      <c r="V22" s="129" t="str">
        <f>IF(ISBLANK('P2.Operable'!D364),"",'P2.Operable'!D364)</f>
        <v>N/A</v>
      </c>
      <c r="W22" s="129" t="str">
        <f>IF(ISBLANK('P2.Operable'!D516),"",'P2.Operable'!D516)</f>
        <v>N/A</v>
      </c>
      <c r="X22" s="129" t="str">
        <f>IF(ISBLANK('P2.Operable'!D554),"",'P2.Operable'!D554)</f>
        <v>Pasa</v>
      </c>
      <c r="Y22" s="129" t="str">
        <f>IF(ISBLANK('P2.Operable'!D592),"",'P2.Operable'!D592)</f>
        <v>Pasa</v>
      </c>
      <c r="Z22" s="129" t="str">
        <f>IF(ISBLANK('P2.Operable'!D630),"",'P2.Operable'!D630)</f>
        <v>Pasa</v>
      </c>
      <c r="AA22" s="129" t="str">
        <f>IF(ISBLANK('P3.Comprensible'!D22),"",'P3.Comprensible'!D22)</f>
        <v>Falla</v>
      </c>
      <c r="AB22" s="129" t="str">
        <f>IF(ISBLANK('P3.Comprensible'!D98),"",'P3.Comprensible'!D98)</f>
        <v>Pasa</v>
      </c>
      <c r="AC22" s="129" t="str">
        <f>IF(ISBLANK('P3.Comprensible'!D136),"",'P3.Comprensible'!D136)</f>
        <v>Pasa</v>
      </c>
      <c r="AD22" s="129" t="str">
        <f>IF(ISBLANK('P3.Comprensible'!D250),"",'P3.Comprensible'!D250)</f>
        <v>Pasa</v>
      </c>
      <c r="AE22" s="129" t="str">
        <f>IF(ISBLANK('P3.Comprensible'!D288),"",'P3.Comprensible'!D288)</f>
        <v>Pasa</v>
      </c>
      <c r="AF22" s="129" t="str">
        <f>IF(ISBLANK('P4.Robusto'!D22),"",'P4.Robusto'!D22)</f>
        <v>Pasa</v>
      </c>
      <c r="AG22" s="129" t="str">
        <f>IF(ISBLANK('P4.Robusto'!D60),"",'P4.Robusto'!D60)</f>
        <v>Falla</v>
      </c>
      <c r="AH22" s="130"/>
      <c r="AI22" s="40"/>
      <c r="AJ22" s="40"/>
      <c r="AK22" s="40"/>
    </row>
    <row r="23" spans="1:37" ht="20.25">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25">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25">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25">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25">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25">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25">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25">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25">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25">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25">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25">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25">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25">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25">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25">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25">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25">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25">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25">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25">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25">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25">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25">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25">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25">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25">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25">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25">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25">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25">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NO 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CONFORME</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N/A</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CONFORME</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N/A</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NO CONFORME</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CONFORME</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NO CONFORME</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NO CONFORME</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NO CONFORME</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NO CONFORME</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NO CONFORME</v>
      </c>
      <c r="AH54" s="40"/>
      <c r="AI54" s="40"/>
      <c r="AJ54" s="40"/>
      <c r="AK54" s="40"/>
    </row>
    <row r="55" spans="1:37" ht="20.25">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5">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25">
      <c r="A60" s="40"/>
      <c r="B60" s="127" t="str">
        <f>IF( ISBLANK('03.Muestra'!$C8),"",'03.Muestra'!$C8)</f>
        <v>Servicio Canario de Salud</v>
      </c>
      <c r="C60" s="128" t="str">
        <f>IF( ISBLANK('03.Muestra'!$E8),"",'03.Muestra'!$E8)</f>
        <v>https://www3.gobiernodecanarias.org/sanidad/scs/</v>
      </c>
      <c r="D60" s="129" t="str">
        <f>IF( ISBLANK('P1.Perceptible'!D171),"",'P1.Perceptible'!D171)</f>
        <v>N/A</v>
      </c>
      <c r="E60" s="129" t="str">
        <f>IF( ISBLANK('P1.Perceptible'!D209),"",'P1.Perceptible'!D209)</f>
        <v>N/A</v>
      </c>
      <c r="F60" s="129" t="str">
        <f>IF( ISBLANK('P1.Perceptible'!D361),"",'P1.Perceptible'!D361)</f>
        <v>Pasa</v>
      </c>
      <c r="G60" s="129" t="str">
        <f>IF( ISBLANK('P1.Perceptible'!D399),"",'P1.Perceptible'!D399)</f>
        <v>N/A</v>
      </c>
      <c r="H60" s="129" t="str">
        <f>IF( ISBLANK('P1.Perceptible'!D513),"",'P1.Perceptible'!D513)</f>
        <v>Pasa</v>
      </c>
      <c r="I60" s="129" t="str">
        <f>IF( ISBLANK('P1.Perceptible'!D551),"",'P1.Perceptible'!D551)</f>
        <v>Pasa</v>
      </c>
      <c r="J60" s="129" t="str">
        <f>IF( ISBLANK('P1.Perceptible'!D589),"",'P1.Perceptible'!D589)</f>
        <v>Pasa</v>
      </c>
      <c r="K60" s="129" t="str">
        <f>IF( ISBLANK('P1.Perceptible'!D627),"",'P1.Perceptible'!D627)</f>
        <v>Pasa</v>
      </c>
      <c r="L60" s="129" t="str">
        <f>IF( ISBLANK('P1.Perceptible'!D665),"",'P1.Perceptible'!D665)</f>
        <v>Pasa</v>
      </c>
      <c r="M60" s="129" t="str">
        <f>IF( ISBLANK('P1.Perceptible'!D703),"",'P1.Perceptible'!D703)</f>
        <v>Pasa</v>
      </c>
      <c r="N60" s="129" t="str">
        <f>IF( ISBLANK('P1.Perceptible'!D742),"",'P1.Perceptible'!D742)</f>
        <v>Pasa</v>
      </c>
      <c r="O60" s="129" t="str">
        <f>IF( ISBLANK('P2.Operable'!D399),"",'P2.Operable'!D399)</f>
        <v>Pasa</v>
      </c>
      <c r="P60" s="129" t="str">
        <f>IF( ISBLANK('P2.Operable'!D437),"",'P2.Operable'!D437)</f>
        <v>Falla</v>
      </c>
      <c r="Q60" s="129" t="str">
        <f>IF( ISBLANK('P2.Operable'!D475),"",'P2.Operable'!D475)</f>
        <v>Pasa</v>
      </c>
      <c r="R60" s="129" t="str">
        <f>IF( ISBLANK('P3.Comprensible'!D57),"",'P3.Comprensible'!D57)</f>
        <v>Pasa</v>
      </c>
      <c r="S60" s="129" t="str">
        <f>IF( ISBLANK('P3.Comprensible'!D171),"",'P3.Comprensible'!D171)</f>
        <v>Pasa</v>
      </c>
      <c r="T60" s="129" t="str">
        <f>IF( ISBLANK('P3.Comprensible'!D209),"",'P3.Comprensible'!D209)</f>
        <v>Pasa</v>
      </c>
      <c r="U60" s="129" t="str">
        <f>IF( ISBLANK('P3.Comprensible'!D323),"",'P3.Comprensible'!D323)</f>
        <v>N/A</v>
      </c>
      <c r="V60" s="129" t="str">
        <f>IF( ISBLANK('P3.Comprensible'!D361),"",'P3.Comprensible'!D361)</f>
        <v>Pasa</v>
      </c>
      <c r="W60" s="129" t="str">
        <f>IF(ISBLANK('P4.Robusto'!D95),"",'P4.Robusto'!D95)</f>
        <v>Pasa</v>
      </c>
      <c r="X60" s="42"/>
      <c r="Y60" s="40"/>
      <c r="Z60" s="40"/>
      <c r="AA60" s="40"/>
      <c r="AB60" s="40"/>
      <c r="AC60" s="40"/>
      <c r="AD60" s="40"/>
      <c r="AE60" s="40"/>
      <c r="AF60" s="40"/>
      <c r="AG60" s="40"/>
      <c r="AH60" s="40"/>
      <c r="AI60" s="40"/>
      <c r="AJ60" s="40"/>
      <c r="AK60" s="40"/>
    </row>
    <row r="61" spans="1:37" ht="20.25">
      <c r="A61" s="40"/>
      <c r="B61" s="127" t="str">
        <f>IF( ISBLANK('03.Muestra'!$C9),"",'03.Muestra'!$C9)</f>
        <v>Profesionales</v>
      </c>
      <c r="C61" s="128" t="str">
        <f>IF( ISBLANK('03.Muestra'!$E9),"",'03.Muestra'!$E9)</f>
        <v>https://www3.gobiernodecanarias.org/sanidad/scs/tematica.jsp?idCarpeta=381a58ec-a15a-11e9-a502-d7333c007c29</v>
      </c>
      <c r="D61" s="129" t="str">
        <f>IF( ISBLANK('P1.Perceptible'!D172),"",'P1.Perceptible'!D172)</f>
        <v>N/A</v>
      </c>
      <c r="E61" s="129" t="str">
        <f>IF( ISBLANK('P1.Perceptible'!D210),"",'P1.Perceptible'!D210)</f>
        <v>N/A</v>
      </c>
      <c r="F61" s="129" t="str">
        <f>IF( ISBLANK('P1.Perceptible'!D362),"",'P1.Perceptible'!D362)</f>
        <v>Pasa</v>
      </c>
      <c r="G61" s="129" t="str">
        <f>IF( ISBLANK('P1.Perceptible'!D400),"",'P1.Perceptible'!D400)</f>
        <v>N/A</v>
      </c>
      <c r="H61" s="129" t="str">
        <f>IF( ISBLANK('P1.Perceptible'!D514),"",'P1.Perceptible'!D514)</f>
        <v>Pasa</v>
      </c>
      <c r="I61" s="129" t="str">
        <f>IF( ISBLANK('P1.Perceptible'!D552),"",'P1.Perceptible'!D552)</f>
        <v>Pasa</v>
      </c>
      <c r="J61" s="129" t="str">
        <f>IF( ISBLANK('P1.Perceptible'!D590),"",'P1.Perceptible'!D590)</f>
        <v>Pasa</v>
      </c>
      <c r="K61" s="129" t="str">
        <f>IF( ISBLANK('P1.Perceptible'!D628),"",'P1.Perceptible'!D628)</f>
        <v>Pasa</v>
      </c>
      <c r="L61" s="129" t="str">
        <f>IF( ISBLANK('P1.Perceptible'!D666),"",'P1.Perceptible'!D666)</f>
        <v>Pasa</v>
      </c>
      <c r="M61" s="129" t="str">
        <f>IF( ISBLANK('P1.Perceptible'!D704),"",'P1.Perceptible'!D704)</f>
        <v>Pasa</v>
      </c>
      <c r="N61" s="129" t="str">
        <f>IF( ISBLANK('P1.Perceptible'!D743),"",'P1.Perceptible'!D743)</f>
        <v>Pasa</v>
      </c>
      <c r="O61" s="129" t="str">
        <f>IF( ISBLANK('P2.Operable'!D400),"",'P2.Operable'!D400)</f>
        <v>Pasa</v>
      </c>
      <c r="P61" s="129" t="str">
        <f>IF( ISBLANK('P2.Operable'!D438),"",'P2.Operable'!D438)</f>
        <v>Pasa</v>
      </c>
      <c r="Q61" s="129" t="str">
        <f>IF( ISBLANK('P2.Operable'!D476),"",'P2.Operable'!D476)</f>
        <v>Pasa</v>
      </c>
      <c r="R61" s="129" t="str">
        <f>IF( ISBLANK('P3.Comprensible'!D58),"",'P3.Comprensible'!D58)</f>
        <v>Pasa</v>
      </c>
      <c r="S61" s="129" t="str">
        <f>IF( ISBLANK('P3.Comprensible'!D172),"",'P3.Comprensible'!D172)</f>
        <v>Pasa</v>
      </c>
      <c r="T61" s="129" t="str">
        <f>IF( ISBLANK('P3.Comprensible'!D210),"",'P3.Comprensible'!D210)</f>
        <v>Pasa</v>
      </c>
      <c r="U61" s="129" t="str">
        <f>IF( ISBLANK('P3.Comprensible'!D324),"",'P3.Comprensible'!D324)</f>
        <v>N/A</v>
      </c>
      <c r="V61" s="129" t="str">
        <f>IF( ISBLANK('P3.Comprensible'!D362),"",'P3.Comprensible'!D362)</f>
        <v>N/A</v>
      </c>
      <c r="W61" s="129" t="str">
        <f>IF(ISBLANK('P4.Robusto'!D96),"",'P4.Robusto'!D96)</f>
        <v>Pasa</v>
      </c>
      <c r="X61" s="42"/>
      <c r="Y61" s="40"/>
      <c r="Z61" s="40"/>
      <c r="AA61" s="40"/>
      <c r="AB61" s="40"/>
      <c r="AC61" s="40"/>
      <c r="AD61" s="40"/>
      <c r="AE61" s="40"/>
      <c r="AF61" s="40"/>
      <c r="AG61" s="40"/>
      <c r="AH61" s="40"/>
      <c r="AI61" s="40"/>
      <c r="AJ61" s="40"/>
      <c r="AK61" s="40"/>
    </row>
    <row r="62" spans="1:37" ht="20.25">
      <c r="A62" s="40"/>
      <c r="B62" s="127" t="str">
        <f>IF( ISBLANK('03.Muestra'!$C10),"",'03.Muestra'!$C10)</f>
        <v>Vacunación frente Covid-19</v>
      </c>
      <c r="C62" s="128" t="str">
        <f>IF( ISBLANK('03.Muestra'!$E10),"",'03.Muestra'!$E10)</f>
        <v>https://www3.gobiernodecanarias.org/sanidad/scs/contenidoGenerico.jsp?idDocument=c6332147-5728-11eb-8a2c-c902a217e6a5&amp;idCarpeta=e01092c2-7d66-11ea-871d-cb574c2473a4</v>
      </c>
      <c r="D62" s="129" t="str">
        <f>IF( ISBLANK('P1.Perceptible'!D173),"",'P1.Perceptible'!D173)</f>
        <v>N/A</v>
      </c>
      <c r="E62" s="129" t="str">
        <f>IF( ISBLANK('P1.Perceptible'!D211),"",'P1.Perceptible'!D211)</f>
        <v>N/A</v>
      </c>
      <c r="F62" s="129" t="str">
        <f>IF( ISBLANK('P1.Perceptible'!D363),"",'P1.Perceptible'!D363)</f>
        <v>Pasa</v>
      </c>
      <c r="G62" s="129" t="str">
        <f>IF( ISBLANK('P1.Perceptible'!D401),"",'P1.Perceptible'!D401)</f>
        <v>N/A</v>
      </c>
      <c r="H62" s="129" t="str">
        <f>IF( ISBLANK('P1.Perceptible'!D515),"",'P1.Perceptible'!D515)</f>
        <v>Pasa</v>
      </c>
      <c r="I62" s="129" t="str">
        <f>IF( ISBLANK('P1.Perceptible'!D553),"",'P1.Perceptible'!D553)</f>
        <v>Pasa</v>
      </c>
      <c r="J62" s="129" t="str">
        <f>IF( ISBLANK('P1.Perceptible'!D591),"",'P1.Perceptible'!D591)</f>
        <v>Pasa</v>
      </c>
      <c r="K62" s="129" t="str">
        <f>IF( ISBLANK('P1.Perceptible'!D629),"",'P1.Perceptible'!D629)</f>
        <v>Pasa</v>
      </c>
      <c r="L62" s="129" t="str">
        <f>IF( ISBLANK('P1.Perceptible'!D667),"",'P1.Perceptible'!D667)</f>
        <v>Pasa</v>
      </c>
      <c r="M62" s="129" t="str">
        <f>IF( ISBLANK('P1.Perceptible'!D705),"",'P1.Perceptible'!D705)</f>
        <v>Pasa</v>
      </c>
      <c r="N62" s="129" t="str">
        <f>IF( ISBLANK('P1.Perceptible'!D744),"",'P1.Perceptible'!D744)</f>
        <v>Pasa</v>
      </c>
      <c r="O62" s="129" t="str">
        <f>IF( ISBLANK('P2.Operable'!D401),"",'P2.Operable'!D401)</f>
        <v>Pasa</v>
      </c>
      <c r="P62" s="129" t="str">
        <f>IF( ISBLANK('P2.Operable'!D439),"",'P2.Operable'!D439)</f>
        <v>Pasa</v>
      </c>
      <c r="Q62" s="129" t="str">
        <f>IF( ISBLANK('P2.Operable'!D477),"",'P2.Operable'!D477)</f>
        <v>Pasa</v>
      </c>
      <c r="R62" s="129" t="str">
        <f>IF( ISBLANK('P3.Comprensible'!D59),"",'P3.Comprensible'!D59)</f>
        <v>Pasa</v>
      </c>
      <c r="S62" s="129" t="str">
        <f>IF( ISBLANK('P3.Comprensible'!D173),"",'P3.Comprensible'!D173)</f>
        <v>Pasa</v>
      </c>
      <c r="T62" s="129" t="str">
        <f>IF( ISBLANK('P3.Comprensible'!D211),"",'P3.Comprensible'!D211)</f>
        <v>Pasa</v>
      </c>
      <c r="U62" s="129" t="str">
        <f>IF( ISBLANK('P3.Comprensible'!D325),"",'P3.Comprensible'!D325)</f>
        <v>N/A</v>
      </c>
      <c r="V62" s="129" t="str">
        <f>IF( ISBLANK('P3.Comprensible'!D363),"",'P3.Comprensible'!D363)</f>
        <v>N/A</v>
      </c>
      <c r="W62" s="129" t="str">
        <f>IF(ISBLANK('P4.Robusto'!D97),"",'P4.Robusto'!D97)</f>
        <v>Pasa</v>
      </c>
      <c r="X62" s="42"/>
      <c r="Y62" s="40"/>
      <c r="Z62" s="40"/>
      <c r="AA62" s="40"/>
      <c r="AB62" s="40"/>
      <c r="AC62" s="40"/>
      <c r="AD62" s="40"/>
      <c r="AE62" s="40"/>
      <c r="AF62" s="40"/>
      <c r="AG62" s="40"/>
      <c r="AH62" s="40"/>
      <c r="AI62" s="40"/>
      <c r="AJ62" s="40"/>
      <c r="AK62" s="40"/>
    </row>
    <row r="63" spans="1:37" ht="20.25">
      <c r="A63" s="40"/>
      <c r="B63" s="127" t="str">
        <f>IF( ISBLANK('03.Muestra'!$C11),"",'03.Muestra'!$C11)</f>
        <v>SCS-Registro de centros</v>
      </c>
      <c r="C63" s="128" t="str">
        <f>IF( ISBLANK('03.Muestra'!$E11),"",'03.Muestra'!$E11)</f>
        <v>https://www3.gobiernodecanarias.org/sanidad/scs/RegistroCentros/DoLoad</v>
      </c>
      <c r="D63" s="129" t="str">
        <f>IF( ISBLANK('P1.Perceptible'!D174),"",'P1.Perceptible'!D174)</f>
        <v>N/A</v>
      </c>
      <c r="E63" s="129" t="str">
        <f>IF( ISBLANK('P1.Perceptible'!D212),"",'P1.Perceptible'!D212)</f>
        <v>N/A</v>
      </c>
      <c r="F63" s="129" t="str">
        <f>IF( ISBLANK('P1.Perceptible'!D364),"",'P1.Perceptible'!D364)</f>
        <v>Pasa</v>
      </c>
      <c r="G63" s="129" t="str">
        <f>IF( ISBLANK('P1.Perceptible'!D402),"",'P1.Perceptible'!D402)</f>
        <v>Pasa</v>
      </c>
      <c r="H63" s="129" t="str">
        <f>IF( ISBLANK('P1.Perceptible'!D516),"",'P1.Perceptible'!D516)</f>
        <v>Pasa</v>
      </c>
      <c r="I63" s="129" t="str">
        <f>IF( ISBLANK('P1.Perceptible'!D554),"",'P1.Perceptible'!D554)</f>
        <v>Pasa</v>
      </c>
      <c r="J63" s="129" t="str">
        <f>IF( ISBLANK('P1.Perceptible'!D592),"",'P1.Perceptible'!D592)</f>
        <v>Pasa</v>
      </c>
      <c r="K63" s="129" t="str">
        <f>IF( ISBLANK('P1.Perceptible'!D630),"",'P1.Perceptible'!D630)</f>
        <v>Pasa</v>
      </c>
      <c r="L63" s="129" t="str">
        <f>IF( ISBLANK('P1.Perceptible'!D668),"",'P1.Perceptible'!D668)</f>
        <v>Pasa</v>
      </c>
      <c r="M63" s="129" t="str">
        <f>IF( ISBLANK('P1.Perceptible'!D706),"",'P1.Perceptible'!D706)</f>
        <v>Pasa</v>
      </c>
      <c r="N63" s="129" t="str">
        <f>IF( ISBLANK('P1.Perceptible'!D745),"",'P1.Perceptible'!D745)</f>
        <v>Pasa</v>
      </c>
      <c r="O63" s="129" t="str">
        <f>IF( ISBLANK('P2.Operable'!D402),"",'P2.Operable'!D402)</f>
        <v>Pasa</v>
      </c>
      <c r="P63" s="129" t="str">
        <f>IF( ISBLANK('P2.Operable'!D440),"",'P2.Operable'!D440)</f>
        <v>Pasa</v>
      </c>
      <c r="Q63" s="129" t="str">
        <f>IF( ISBLANK('P2.Operable'!D478),"",'P2.Operable'!D478)</f>
        <v>Pasa</v>
      </c>
      <c r="R63" s="129" t="str">
        <f>IF( ISBLANK('P3.Comprensible'!D60),"",'P3.Comprensible'!D60)</f>
        <v>Falla</v>
      </c>
      <c r="S63" s="129" t="str">
        <f>IF( ISBLANK('P3.Comprensible'!D174),"",'P3.Comprensible'!D174)</f>
        <v>Pasa</v>
      </c>
      <c r="T63" s="129" t="str">
        <f>IF( ISBLANK('P3.Comprensible'!D212),"",'P3.Comprensible'!D212)</f>
        <v>Pasa</v>
      </c>
      <c r="U63" s="129" t="str">
        <f>IF( ISBLANK('P3.Comprensible'!D326),"",'P3.Comprensible'!D326)</f>
        <v>N/A</v>
      </c>
      <c r="V63" s="129" t="str">
        <f>IF( ISBLANK('P3.Comprensible'!D364),"",'P3.Comprensible'!D364)</f>
        <v>N/A</v>
      </c>
      <c r="W63" s="129" t="str">
        <f>IF(ISBLANK('P4.Robusto'!D98),"",'P4.Robusto'!D98)</f>
        <v>N/A</v>
      </c>
      <c r="X63" s="42"/>
      <c r="Y63" s="40"/>
      <c r="Z63" s="40"/>
      <c r="AA63" s="40"/>
      <c r="AB63" s="40"/>
      <c r="AC63" s="40"/>
      <c r="AD63" s="40"/>
      <c r="AE63" s="40"/>
      <c r="AF63" s="40"/>
      <c r="AG63" s="40"/>
      <c r="AH63" s="40"/>
      <c r="AI63" s="40"/>
      <c r="AJ63" s="40"/>
      <c r="AK63" s="40"/>
    </row>
    <row r="64" spans="1:37" ht="20.25">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25">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25">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25">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25">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25">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25">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25">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25">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25">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25">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25">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25">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25">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25">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25">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25">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25">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25">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25">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25">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25">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25">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25">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25">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25">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25">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25">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25">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25">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25">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NO CONFORME</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NO CONFORME</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N/A</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CONFORME</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42578125" defaultRowHeight="12.75"/>
  <cols>
    <col min="1" max="1" width="3.85546875" customWidth="1"/>
    <col min="2" max="2" width="65.140625" customWidth="1"/>
    <col min="3" max="3" width="16.28515625" customWidth="1"/>
    <col min="4" max="4" width="3.85546875" customWidth="1"/>
    <col min="5" max="5" width="14.42578125" customWidth="1"/>
    <col min="6" max="6" width="3.85546875" customWidth="1"/>
    <col min="7" max="7" width="33.140625" customWidth="1"/>
    <col min="8" max="8" width="4" customWidth="1"/>
    <col min="9" max="9" width="15.42578125" customWidth="1"/>
    <col min="10" max="10" width="3.85546875" customWidth="1"/>
    <col min="11" max="11" width="4.42578125" customWidth="1"/>
    <col min="12" max="12" width="3.85546875" customWidth="1"/>
    <col min="13" max="13" width="8.7109375" customWidth="1"/>
    <col min="14" max="14" width="3.85546875" customWidth="1"/>
    <col min="15" max="15" width="25.28515625" customWidth="1"/>
    <col min="16" max="16" width="3.85546875" customWidth="1"/>
    <col min="18" max="18" width="3.85546875" customWidth="1"/>
    <col min="19" max="19" width="22.42578125" customWidth="1"/>
    <col min="20" max="20" width="3.85546875" customWidth="1"/>
    <col min="21" max="21" width="9.85546875" customWidth="1"/>
  </cols>
  <sheetData>
    <row r="7" spans="3:22">
      <c r="C7" s="43" t="s">
        <v>213</v>
      </c>
      <c r="E7" s="43" t="s">
        <v>214</v>
      </c>
      <c r="G7" s="43" t="s">
        <v>34</v>
      </c>
      <c r="I7" s="43" t="s">
        <v>215</v>
      </c>
      <c r="K7" s="43" t="s">
        <v>216</v>
      </c>
      <c r="M7" s="43" t="s">
        <v>216</v>
      </c>
      <c r="O7" s="43" t="s">
        <v>217</v>
      </c>
      <c r="Q7" s="43" t="s">
        <v>218</v>
      </c>
      <c r="S7" s="43" t="s">
        <v>219</v>
      </c>
      <c r="U7" s="43" t="s">
        <v>88</v>
      </c>
    </row>
    <row r="9" spans="3:22" ht="12.2"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ht="24">
      <c r="E14" s="17" t="s">
        <v>28</v>
      </c>
      <c r="O14" t="s">
        <v>244</v>
      </c>
    </row>
    <row r="15" spans="3:22">
      <c r="E15" s="17" t="s">
        <v>29</v>
      </c>
      <c r="O15" t="s">
        <v>245</v>
      </c>
    </row>
    <row r="16" spans="3:22" ht="24">
      <c r="E16" s="17" t="s">
        <v>246</v>
      </c>
      <c r="O16" t="s">
        <v>247</v>
      </c>
    </row>
    <row r="17" spans="2:15" ht="24">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5.75">
      <c r="B23" s="45" t="s">
        <v>254</v>
      </c>
    </row>
    <row r="25" spans="2:15" ht="15.75">
      <c r="B25" s="46" t="s">
        <v>255</v>
      </c>
      <c r="C25" s="47">
        <v>0.1</v>
      </c>
    </row>
    <row r="26" spans="2:15" ht="15.75">
      <c r="B26" s="46" t="s">
        <v>256</v>
      </c>
      <c r="C26" s="47">
        <v>0.5</v>
      </c>
    </row>
    <row r="27" spans="2:15" ht="15.75">
      <c r="B27" s="46" t="s">
        <v>257</v>
      </c>
      <c r="C27" s="47">
        <v>1</v>
      </c>
    </row>
    <row r="28" spans="2:15">
      <c r="C28" s="48"/>
      <c r="D28" s="48"/>
    </row>
    <row r="29" spans="2:15">
      <c r="C29" s="48"/>
      <c r="D29" s="48"/>
    </row>
    <row r="30" spans="2:15" ht="15">
      <c r="B30" s="49" t="s">
        <v>258</v>
      </c>
      <c r="C30" s="50"/>
      <c r="D30" s="50"/>
    </row>
    <row r="31" spans="2:15" ht="14.25">
      <c r="B31" s="51"/>
      <c r="C31" s="50"/>
      <c r="D31" s="50"/>
    </row>
    <row r="32" spans="2:15" ht="14.25">
      <c r="B32" s="51" t="s">
        <v>259</v>
      </c>
      <c r="C32" s="51">
        <v>30</v>
      </c>
      <c r="D32" s="51"/>
    </row>
    <row r="33" spans="2:4" ht="14.25">
      <c r="B33" s="51" t="s">
        <v>260</v>
      </c>
      <c r="C33" s="51">
        <v>20</v>
      </c>
      <c r="D33" s="51"/>
    </row>
    <row r="34" spans="2:4" ht="14.25">
      <c r="B34" s="51"/>
      <c r="C34" s="51"/>
      <c r="D34" s="51"/>
    </row>
    <row r="35" spans="2:4" ht="14.25">
      <c r="B35" s="51"/>
      <c r="C35" s="51"/>
      <c r="D35" s="51"/>
    </row>
    <row r="36" spans="2:4" ht="14.25">
      <c r="B36" s="51"/>
      <c r="C36" s="51"/>
      <c r="D36" s="51"/>
    </row>
    <row r="37" spans="2:4" ht="14.25">
      <c r="B37" s="51"/>
      <c r="C37" s="51"/>
      <c r="D37" s="51"/>
    </row>
    <row r="38" spans="2:4" ht="14.25">
      <c r="B38" s="51"/>
      <c r="C38" s="51"/>
      <c r="D38" s="51"/>
    </row>
    <row r="39" spans="2:4" ht="14.25">
      <c r="B39" s="51"/>
      <c r="C39" s="51"/>
      <c r="D39" s="51"/>
    </row>
    <row r="40" spans="2:4" ht="14.25">
      <c r="B40" s="51"/>
      <c r="C40" s="51"/>
    </row>
    <row r="41" spans="2:4" ht="14.25">
      <c r="B41" s="51"/>
      <c r="C41" s="51"/>
    </row>
    <row r="42" spans="2:4" ht="14.25">
      <c r="B42" s="51"/>
      <c r="C42" s="51"/>
    </row>
    <row r="43" spans="2:4" ht="14.25">
      <c r="B43" s="51"/>
      <c r="C43" s="51"/>
    </row>
    <row r="44" spans="2:4" ht="14.25">
      <c r="B44" s="51"/>
      <c r="C44" s="51"/>
    </row>
    <row r="45" spans="2:4" ht="14.25">
      <c r="B45" s="51"/>
      <c r="C45" s="51"/>
    </row>
    <row r="46" spans="2:4" ht="14.25">
      <c r="B46" s="51"/>
      <c r="C46" s="51"/>
    </row>
    <row r="47" spans="2:4" ht="14.25">
      <c r="B47" s="51"/>
      <c r="C47" s="51"/>
    </row>
    <row r="48" spans="2:4" ht="14.25">
      <c r="B48" s="51"/>
      <c r="C48" s="51"/>
    </row>
    <row r="49" spans="2:3" ht="14.25">
      <c r="B49" s="51"/>
      <c r="C49" s="51"/>
    </row>
    <row r="50" spans="2:3" ht="14.25">
      <c r="B50" s="51"/>
      <c r="C50" s="51"/>
    </row>
    <row r="51" spans="2:3" ht="14.25">
      <c r="B51" s="51"/>
      <c r="C51" s="51"/>
    </row>
    <row r="52" spans="2:3" ht="14.25">
      <c r="B52" s="51"/>
      <c r="C52" s="51"/>
    </row>
    <row r="53" spans="2:3" ht="14.25">
      <c r="B53" s="51"/>
      <c r="C53" s="51"/>
    </row>
    <row r="54" spans="2:3" ht="14.25">
      <c r="B54" s="51"/>
      <c r="C54" s="51"/>
    </row>
    <row r="55" spans="2:3" ht="14.25">
      <c r="B55" s="51"/>
      <c r="C55" s="51"/>
    </row>
    <row r="56" spans="2:3" ht="14.25">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42578125" defaultRowHeight="12.75"/>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Servicio Canario de Salud</v>
      </c>
      <c r="B3" s="52" t="str">
        <f>RESULTADOS!C19</f>
        <v>https://www3.gobiernodecanarias.org/sanidad/scs/</v>
      </c>
      <c r="C3" s="38" t="str">
        <f>RESULTADOS!D19</f>
        <v>Pasa</v>
      </c>
      <c r="D3" s="38" t="str">
        <f>RESULTADOS!E19</f>
        <v>N/A</v>
      </c>
      <c r="E3" s="38" t="str">
        <f>RESULTADOS!F19</f>
        <v>N/A</v>
      </c>
      <c r="F3" s="38" t="str">
        <f>RESULTADOS!G19</f>
        <v>N/A</v>
      </c>
      <c r="G3" s="38" t="str">
        <f>RESULTADOS!H19</f>
        <v>Pasa</v>
      </c>
      <c r="H3" s="38" t="str">
        <f>RESULTADOS!I19</f>
        <v>Pasa</v>
      </c>
      <c r="I3" s="38" t="str">
        <f>RESULTADOS!J19</f>
        <v>Pasa</v>
      </c>
      <c r="J3" s="38" t="str">
        <f>RESULTADOS!K19</f>
        <v>Pasa</v>
      </c>
      <c r="K3" s="38" t="str">
        <f>RESULTADOS!L19</f>
        <v>Pasa</v>
      </c>
      <c r="L3" s="38" t="str">
        <f>RESULTADOS!M19</f>
        <v>Pasa</v>
      </c>
      <c r="M3" s="38" t="str">
        <f>RESULTADOS!N19</f>
        <v>Pasa</v>
      </c>
      <c r="N3" s="38" t="str">
        <f>RESULTADOS!O19</f>
        <v>Pasa</v>
      </c>
      <c r="O3" s="38" t="str">
        <f>RESULTADOS!P19</f>
        <v>N/A</v>
      </c>
      <c r="P3" s="38" t="str">
        <f>RESULTADOS!Q19</f>
        <v>N/A</v>
      </c>
      <c r="Q3" s="38" t="str">
        <f>RESULTADOS!R19</f>
        <v>Pasa</v>
      </c>
      <c r="R3" s="38" t="str">
        <f>RESULTADOS!S19</f>
        <v>Pasa</v>
      </c>
      <c r="S3" s="38" t="str">
        <f>RESULTADOS!T19</f>
        <v>Pasa</v>
      </c>
      <c r="T3" s="38" t="str">
        <f>RESULTADOS!U19</f>
        <v>Pasa</v>
      </c>
      <c r="U3" s="38" t="str">
        <f>RESULTADOS!V19</f>
        <v>Pasa</v>
      </c>
      <c r="V3" s="38" t="str">
        <f>RESULTADOS!W19</f>
        <v>N/A</v>
      </c>
      <c r="W3" s="38" t="str">
        <f>RESULTADOS!X19</f>
        <v>Pasa</v>
      </c>
      <c r="X3" s="38" t="str">
        <f>RESULTADOS!Y19</f>
        <v>Falla</v>
      </c>
      <c r="Y3" s="38" t="str">
        <f>RESULTADOS!Z19</f>
        <v>Pasa</v>
      </c>
      <c r="Z3" s="38" t="str">
        <f>RESULTADOS!AA19</f>
        <v>Pasa</v>
      </c>
      <c r="AA3" s="38" t="str">
        <f>RESULTADOS!AB19</f>
        <v>Pasa</v>
      </c>
      <c r="AB3" s="38" t="str">
        <f>RESULTADOS!AC19</f>
        <v>Falla</v>
      </c>
      <c r="AC3" s="38" t="str">
        <f>RESULTADOS!AD19</f>
        <v>Pasa</v>
      </c>
      <c r="AD3" s="38" t="str">
        <f>RESULTADOS!AE19</f>
        <v>Falla</v>
      </c>
      <c r="AE3" s="38" t="str">
        <f>RESULTADOS!AF19</f>
        <v>Falla</v>
      </c>
      <c r="AF3" s="38" t="str">
        <f>RESULTADOS!AG19</f>
        <v>N/A</v>
      </c>
      <c r="AG3" s="38">
        <f>RESULTADOS!AH19</f>
        <v>0</v>
      </c>
      <c r="AH3" s="38"/>
      <c r="AI3" s="53" t="str">
        <f>RESULTADOS!B60</f>
        <v>Servicio Canario de Salud</v>
      </c>
      <c r="AJ3" s="53" t="str">
        <f>RESULTADOS!C60</f>
        <v>https://www3.gobiernodecanarias.org/sanidad/scs/</v>
      </c>
      <c r="AK3" t="str">
        <f>RESULTADOS!D60</f>
        <v>N/A</v>
      </c>
      <c r="AL3" t="str">
        <f>RESULTADOS!E60</f>
        <v>N/A</v>
      </c>
      <c r="AM3" t="str">
        <f>RESULTADOS!F60</f>
        <v>Pasa</v>
      </c>
      <c r="AN3" t="str">
        <f>RESULTADOS!G60</f>
        <v>N/A</v>
      </c>
      <c r="AO3" t="str">
        <f>RESULTADOS!H60</f>
        <v>Pasa</v>
      </c>
      <c r="AP3" t="str">
        <f>RESULTADOS!I60</f>
        <v>Pasa</v>
      </c>
      <c r="AQ3" t="str">
        <f>RESULTADOS!J60</f>
        <v>Pasa</v>
      </c>
      <c r="AR3" t="str">
        <f>RESULTADOS!K60</f>
        <v>Pasa</v>
      </c>
      <c r="AS3" t="str">
        <f>RESULTADOS!L60</f>
        <v>Pasa</v>
      </c>
      <c r="AT3" t="str">
        <f>RESULTADOS!M60</f>
        <v>Pasa</v>
      </c>
      <c r="AU3" t="str">
        <f>RESULTADOS!N60</f>
        <v>Pasa</v>
      </c>
      <c r="AV3" t="str">
        <f>RESULTADOS!O60</f>
        <v>Pasa</v>
      </c>
      <c r="AW3" t="str">
        <f>RESULTADOS!P60</f>
        <v>Falla</v>
      </c>
      <c r="AX3" t="str">
        <f>RESULTADOS!Q60</f>
        <v>Pasa</v>
      </c>
      <c r="AY3" t="str">
        <f>RESULTADOS!R60</f>
        <v>Pasa</v>
      </c>
      <c r="AZ3" t="str">
        <f>RESULTADOS!S60</f>
        <v>Pasa</v>
      </c>
      <c r="BA3" t="str">
        <f>RESULTADOS!T60</f>
        <v>Pasa</v>
      </c>
      <c r="BB3" t="str">
        <f>RESULTADOS!U60</f>
        <v>N/A</v>
      </c>
      <c r="BC3" t="str">
        <f>RESULTADOS!V60</f>
        <v>Pasa</v>
      </c>
      <c r="BD3" t="str">
        <f>RESULTADOS!W60</f>
        <v>Pasa</v>
      </c>
      <c r="BE3">
        <f>RESULTADOS!X60</f>
        <v>0</v>
      </c>
    </row>
    <row r="4" spans="1:57">
      <c r="A4" s="52" t="str">
        <f>RESULTADOS!B20</f>
        <v>Profesionales</v>
      </c>
      <c r="B4" s="52" t="str">
        <f>RESULTADOS!C20</f>
        <v>https://www3.gobiernodecanarias.org/sanidad/scs/tematica.jsp?idCarpeta=381a58ec-a15a-11e9-a502-d7333c007c29</v>
      </c>
      <c r="C4" s="38" t="str">
        <f>RESULTADOS!D20</f>
        <v>Pasa</v>
      </c>
      <c r="D4" s="38" t="str">
        <f>RESULTADOS!E20</f>
        <v>N/A</v>
      </c>
      <c r="E4" s="38" t="str">
        <f>RESULTADOS!F20</f>
        <v>N/A</v>
      </c>
      <c r="F4" s="38" t="str">
        <f>RESULTADOS!G20</f>
        <v>N/A</v>
      </c>
      <c r="G4" s="38" t="str">
        <f>RESULTADOS!H20</f>
        <v>Pasa</v>
      </c>
      <c r="H4" s="38" t="str">
        <f>RESULTADOS!I20</f>
        <v>Pasa</v>
      </c>
      <c r="I4" s="38" t="str">
        <f>RESULTADOS!J20</f>
        <v>Pasa</v>
      </c>
      <c r="J4" s="38" t="str">
        <f>RESULTADOS!K20</f>
        <v>Pasa</v>
      </c>
      <c r="K4" s="38" t="str">
        <f>RESULTADOS!L20</f>
        <v>Pasa</v>
      </c>
      <c r="L4" s="38" t="str">
        <f>RESULTADOS!M20</f>
        <v>Pasa</v>
      </c>
      <c r="M4" s="38" t="str">
        <f>RESULTADOS!N20</f>
        <v>Pasa</v>
      </c>
      <c r="N4" s="38" t="str">
        <f>RESULTADOS!O20</f>
        <v>Pasa</v>
      </c>
      <c r="O4" s="38" t="str">
        <f>RESULTADOS!P20</f>
        <v>N/A</v>
      </c>
      <c r="P4" s="38" t="str">
        <f>RESULTADOS!Q20</f>
        <v>N/A</v>
      </c>
      <c r="Q4" s="38" t="str">
        <f>RESULTADOS!R20</f>
        <v>Pasa</v>
      </c>
      <c r="R4" s="38" t="str">
        <f>RESULTADOS!S20</f>
        <v>Pasa</v>
      </c>
      <c r="S4" s="38" t="str">
        <f>RESULTADOS!T20</f>
        <v>Pasa</v>
      </c>
      <c r="T4" s="38" t="str">
        <f>RESULTADOS!U20</f>
        <v>Pasa</v>
      </c>
      <c r="U4" s="38" t="str">
        <f>RESULTADOS!V20</f>
        <v>Pasa</v>
      </c>
      <c r="V4" s="38" t="str">
        <f>RESULTADOS!W20</f>
        <v>N/A</v>
      </c>
      <c r="W4" s="38" t="str">
        <f>RESULTADOS!X20</f>
        <v>Pasa</v>
      </c>
      <c r="X4" s="38" t="str">
        <f>RESULTADOS!Y20</f>
        <v>N/A</v>
      </c>
      <c r="Y4" s="38" t="str">
        <f>RESULTADOS!Z20</f>
        <v>Pasa</v>
      </c>
      <c r="Z4" s="38" t="str">
        <f>RESULTADOS!AA20</f>
        <v>Pasa</v>
      </c>
      <c r="AA4" s="38" t="str">
        <f>RESULTADOS!AB20</f>
        <v>Pasa</v>
      </c>
      <c r="AB4" s="38" t="str">
        <f>RESULTADOS!AC20</f>
        <v>Pasa</v>
      </c>
      <c r="AC4" s="38" t="str">
        <f>RESULTADOS!AD20</f>
        <v>N/A</v>
      </c>
      <c r="AD4" s="38" t="str">
        <f>RESULTADOS!AE20</f>
        <v>N/A</v>
      </c>
      <c r="AE4" s="38" t="str">
        <f>RESULTADOS!AF20</f>
        <v>Pasa</v>
      </c>
      <c r="AF4" s="38" t="str">
        <f>RESULTADOS!AG20</f>
        <v>N/A</v>
      </c>
      <c r="AG4" s="38">
        <f>RESULTADOS!AH20</f>
        <v>0</v>
      </c>
      <c r="AH4" s="38"/>
      <c r="AI4" s="53" t="str">
        <f>RESULTADOS!B61</f>
        <v>Profesionales</v>
      </c>
      <c r="AJ4" s="53" t="str">
        <f>RESULTADOS!C61</f>
        <v>https://www3.gobiernodecanarias.org/sanidad/scs/tematica.jsp?idCarpeta=381a58ec-a15a-11e9-a502-d7333c007c29</v>
      </c>
      <c r="AK4" t="str">
        <f>RESULTADOS!D61</f>
        <v>N/A</v>
      </c>
      <c r="AL4" t="str">
        <f>RESULTADOS!E61</f>
        <v>N/A</v>
      </c>
      <c r="AM4" t="str">
        <f>RESULTADOS!F61</f>
        <v>Pasa</v>
      </c>
      <c r="AN4" t="str">
        <f>RESULTADOS!G61</f>
        <v>N/A</v>
      </c>
      <c r="AO4" t="str">
        <f>RESULTADOS!H61</f>
        <v>Pasa</v>
      </c>
      <c r="AP4" t="str">
        <f>RESULTADOS!I61</f>
        <v>Pasa</v>
      </c>
      <c r="AQ4" t="str">
        <f>RESULTADOS!J61</f>
        <v>Pasa</v>
      </c>
      <c r="AR4" t="str">
        <f>RESULTADOS!K61</f>
        <v>Pasa</v>
      </c>
      <c r="AS4" t="str">
        <f>RESULTADOS!L61</f>
        <v>Pasa</v>
      </c>
      <c r="AT4" t="str">
        <f>RESULTADOS!M61</f>
        <v>Pasa</v>
      </c>
      <c r="AU4" t="str">
        <f>RESULTADOS!N61</f>
        <v>Pasa</v>
      </c>
      <c r="AV4" t="str">
        <f>RESULTADOS!O61</f>
        <v>Pasa</v>
      </c>
      <c r="AW4" t="str">
        <f>RESULTADOS!P61</f>
        <v>Pasa</v>
      </c>
      <c r="AX4" t="str">
        <f>RESULTADOS!Q61</f>
        <v>Pasa</v>
      </c>
      <c r="AY4" t="str">
        <f>RESULTADOS!R61</f>
        <v>Pasa</v>
      </c>
      <c r="AZ4" t="str">
        <f>RESULTADOS!S61</f>
        <v>Pasa</v>
      </c>
      <c r="BA4" t="str">
        <f>RESULTADOS!T61</f>
        <v>Pasa</v>
      </c>
      <c r="BB4" t="str">
        <f>RESULTADOS!U61</f>
        <v>N/A</v>
      </c>
      <c r="BC4" t="str">
        <f>RESULTADOS!V61</f>
        <v>N/A</v>
      </c>
      <c r="BD4" t="str">
        <f>RESULTADOS!W61</f>
        <v>Pasa</v>
      </c>
      <c r="BE4">
        <f>RESULTADOS!X61</f>
        <v>0</v>
      </c>
    </row>
    <row r="5" spans="1:57">
      <c r="A5" s="52" t="str">
        <f>RESULTADOS!B21</f>
        <v>Vacunación frente Covid-19</v>
      </c>
      <c r="B5" s="52" t="str">
        <f>RESULTADOS!C21</f>
        <v>https://www3.gobiernodecanarias.org/sanidad/scs/contenidoGenerico.jsp?idDocument=c6332147-5728-11eb-8a2c-c902a217e6a5&amp;idCarpeta=e01092c2-7d66-11ea-871d-cb574c2473a4</v>
      </c>
      <c r="C5" s="38" t="str">
        <f>RESULTADOS!D21</f>
        <v>Pasa</v>
      </c>
      <c r="D5" s="38" t="str">
        <f>RESULTADOS!E21</f>
        <v>N/A</v>
      </c>
      <c r="E5" s="38" t="str">
        <f>RESULTADOS!F21</f>
        <v>N/A</v>
      </c>
      <c r="F5" s="38" t="str">
        <f>RESULTADOS!G21</f>
        <v>N/A</v>
      </c>
      <c r="G5" s="38" t="str">
        <f>RESULTADOS!H21</f>
        <v>Falla</v>
      </c>
      <c r="H5" s="38" t="str">
        <f>RESULTADOS!I21</f>
        <v>Pasa</v>
      </c>
      <c r="I5" s="38" t="str">
        <f>RESULTADOS!J21</f>
        <v>Pasa</v>
      </c>
      <c r="J5" s="38" t="str">
        <f>RESULTADOS!K21</f>
        <v>Pasa</v>
      </c>
      <c r="K5" s="38" t="str">
        <f>RESULTADOS!L21</f>
        <v>Pasa</v>
      </c>
      <c r="L5" s="38" t="str">
        <f>RESULTADOS!M21</f>
        <v>Pasa</v>
      </c>
      <c r="M5" s="38" t="str">
        <f>RESULTADOS!N21</f>
        <v>Pasa</v>
      </c>
      <c r="N5" s="38" t="str">
        <f>RESULTADOS!O21</f>
        <v>Pasa</v>
      </c>
      <c r="O5" s="38" t="str">
        <f>RESULTADOS!P21</f>
        <v>N/A</v>
      </c>
      <c r="P5" s="38" t="str">
        <f>RESULTADOS!Q21</f>
        <v>N/A</v>
      </c>
      <c r="Q5" s="38" t="str">
        <f>RESULTADOS!R21</f>
        <v>Pasa</v>
      </c>
      <c r="R5" s="38" t="str">
        <f>RESULTADOS!S21</f>
        <v>Pasa</v>
      </c>
      <c r="S5" s="38" t="str">
        <f>RESULTADOS!T21</f>
        <v>Pasa</v>
      </c>
      <c r="T5" s="38" t="str">
        <f>RESULTADOS!U21</f>
        <v>Pasa</v>
      </c>
      <c r="U5" s="38" t="str">
        <f>RESULTADOS!V21</f>
        <v>Pasa</v>
      </c>
      <c r="V5" s="38" t="str">
        <f>RESULTADOS!W21</f>
        <v>N/A</v>
      </c>
      <c r="W5" s="38" t="str">
        <f>RESULTADOS!X21</f>
        <v>Pasa</v>
      </c>
      <c r="X5" s="38" t="str">
        <f>RESULTADOS!Y21</f>
        <v>N/A</v>
      </c>
      <c r="Y5" s="38" t="str">
        <f>RESULTADOS!Z21</f>
        <v>Pasa</v>
      </c>
      <c r="Z5" s="38" t="str">
        <f>RESULTADOS!AA21</f>
        <v>Pasa</v>
      </c>
      <c r="AA5" s="38" t="str">
        <f>RESULTADOS!AB21</f>
        <v>Pasa</v>
      </c>
      <c r="AB5" s="38" t="str">
        <f>RESULTADOS!AC21</f>
        <v>Pasa</v>
      </c>
      <c r="AC5" s="38" t="str">
        <f>RESULTADOS!AD21</f>
        <v>N/A</v>
      </c>
      <c r="AD5" s="38" t="str">
        <f>RESULTADOS!AE21</f>
        <v>N/A</v>
      </c>
      <c r="AE5" s="38" t="str">
        <f>RESULTADOS!AF21</f>
        <v>Pasa</v>
      </c>
      <c r="AF5" s="38" t="str">
        <f>RESULTADOS!AG21</f>
        <v>N/A</v>
      </c>
      <c r="AG5" s="38">
        <f>RESULTADOS!AH21</f>
        <v>0</v>
      </c>
      <c r="AH5" s="38"/>
      <c r="AI5" s="53" t="str">
        <f>RESULTADOS!B62</f>
        <v>Vacunación frente Covid-19</v>
      </c>
      <c r="AJ5" s="53" t="str">
        <f>RESULTADOS!C62</f>
        <v>https://www3.gobiernodecanarias.org/sanidad/scs/contenidoGenerico.jsp?idDocument=c6332147-5728-11eb-8a2c-c902a217e6a5&amp;idCarpeta=e01092c2-7d66-11ea-871d-cb574c2473a4</v>
      </c>
      <c r="AK5" t="str">
        <f>RESULTADOS!D62</f>
        <v>N/A</v>
      </c>
      <c r="AL5" t="str">
        <f>RESULTADOS!E62</f>
        <v>N/A</v>
      </c>
      <c r="AM5" t="str">
        <f>RESULTADOS!F62</f>
        <v>Pasa</v>
      </c>
      <c r="AN5" t="str">
        <f>RESULTADOS!G62</f>
        <v>N/A</v>
      </c>
      <c r="AO5" t="str">
        <f>RESULTADOS!H62</f>
        <v>Pasa</v>
      </c>
      <c r="AP5" t="str">
        <f>RESULTADOS!I62</f>
        <v>Pasa</v>
      </c>
      <c r="AQ5" t="str">
        <f>RESULTADOS!J62</f>
        <v>Pasa</v>
      </c>
      <c r="AR5" t="str">
        <f>RESULTADOS!K62</f>
        <v>Pasa</v>
      </c>
      <c r="AS5" t="str">
        <f>RESULTADOS!L62</f>
        <v>Pasa</v>
      </c>
      <c r="AT5" t="str">
        <f>RESULTADOS!M62</f>
        <v>Pasa</v>
      </c>
      <c r="AU5" t="str">
        <f>RESULTADOS!N62</f>
        <v>Pasa</v>
      </c>
      <c r="AV5" t="str">
        <f>RESULTADOS!O62</f>
        <v>Pasa</v>
      </c>
      <c r="AW5" t="str">
        <f>RESULTADOS!P62</f>
        <v>Pasa</v>
      </c>
      <c r="AX5" t="str">
        <f>RESULTADOS!Q62</f>
        <v>Pasa</v>
      </c>
      <c r="AY5" t="str">
        <f>RESULTADOS!R62</f>
        <v>Pasa</v>
      </c>
      <c r="AZ5" t="str">
        <f>RESULTADOS!S62</f>
        <v>Pasa</v>
      </c>
      <c r="BA5" t="str">
        <f>RESULTADOS!T62</f>
        <v>Pasa</v>
      </c>
      <c r="BB5" t="str">
        <f>RESULTADOS!U62</f>
        <v>N/A</v>
      </c>
      <c r="BC5" t="str">
        <f>RESULTADOS!V62</f>
        <v>N/A</v>
      </c>
      <c r="BD5" t="str">
        <f>RESULTADOS!W62</f>
        <v>Pasa</v>
      </c>
      <c r="BE5">
        <f>RESULTADOS!X62</f>
        <v>0</v>
      </c>
    </row>
    <row r="6" spans="1:57">
      <c r="A6" s="52" t="str">
        <f>RESULTADOS!B22</f>
        <v>SCS-Registro de centros</v>
      </c>
      <c r="B6" s="52" t="str">
        <f>RESULTADOS!C22</f>
        <v>https://www3.gobiernodecanarias.org/sanidad/scs/RegistroCentros/DoLoad</v>
      </c>
      <c r="C6" s="38" t="str">
        <f>RESULTADOS!D22</f>
        <v>Falla</v>
      </c>
      <c r="D6" s="38" t="str">
        <f>RESULTADOS!E22</f>
        <v>N/A</v>
      </c>
      <c r="E6" s="38" t="str">
        <f>RESULTADOS!F22</f>
        <v>N/A</v>
      </c>
      <c r="F6" s="38" t="str">
        <f>RESULTADOS!G22</f>
        <v>N/A</v>
      </c>
      <c r="G6" s="38" t="str">
        <f>RESULTADOS!H22</f>
        <v>Falla</v>
      </c>
      <c r="H6" s="38" t="str">
        <f>RESULTADOS!I22</f>
        <v>Pasa</v>
      </c>
      <c r="I6" s="38" t="str">
        <f>RESULTADOS!J22</f>
        <v>Pasa</v>
      </c>
      <c r="J6" s="38" t="str">
        <f>RESULTADOS!K22</f>
        <v>Pasa</v>
      </c>
      <c r="K6" s="38" t="str">
        <f>RESULTADOS!L22</f>
        <v>N/A</v>
      </c>
      <c r="L6" s="38" t="str">
        <f>RESULTADOS!M22</f>
        <v>Pasa</v>
      </c>
      <c r="M6" s="38" t="str">
        <f>RESULTADOS!N22</f>
        <v>Pasa</v>
      </c>
      <c r="N6" s="38" t="str">
        <f>RESULTADOS!O22</f>
        <v>N/A</v>
      </c>
      <c r="O6" s="38" t="str">
        <f>RESULTADOS!P22</f>
        <v>N/A</v>
      </c>
      <c r="P6" s="38" t="str">
        <f>RESULTADOS!Q22</f>
        <v>N/A</v>
      </c>
      <c r="Q6" s="38" t="str">
        <f>RESULTADOS!R22</f>
        <v>Pasa</v>
      </c>
      <c r="R6" s="38" t="str">
        <f>RESULTADOS!S22</f>
        <v>Pasa</v>
      </c>
      <c r="S6" s="38" t="str">
        <f>RESULTADOS!T22</f>
        <v>Pasa</v>
      </c>
      <c r="T6" s="38" t="str">
        <f>RESULTADOS!U22</f>
        <v>Pasa</v>
      </c>
      <c r="U6" s="38" t="str">
        <f>RESULTADOS!V22</f>
        <v>N/A</v>
      </c>
      <c r="V6" s="38" t="str">
        <f>RESULTADOS!W22</f>
        <v>N/A</v>
      </c>
      <c r="W6" s="38" t="str">
        <f>RESULTADOS!X22</f>
        <v>Pasa</v>
      </c>
      <c r="X6" s="38" t="str">
        <f>RESULTADOS!Y22</f>
        <v>Pasa</v>
      </c>
      <c r="Y6" s="38" t="str">
        <f>RESULTADOS!Z22</f>
        <v>Pasa</v>
      </c>
      <c r="Z6" s="38" t="str">
        <f>RESULTADOS!AA22</f>
        <v>Falla</v>
      </c>
      <c r="AA6" s="38" t="str">
        <f>RESULTADOS!AB22</f>
        <v>Pasa</v>
      </c>
      <c r="AB6" s="38" t="str">
        <f>RESULTADOS!AC22</f>
        <v>Pasa</v>
      </c>
      <c r="AC6" s="38" t="str">
        <f>RESULTADOS!AD22</f>
        <v>Pasa</v>
      </c>
      <c r="AD6" s="38" t="str">
        <f>RESULTADOS!AE22</f>
        <v>Pasa</v>
      </c>
      <c r="AE6" s="38" t="str">
        <f>RESULTADOS!AF22</f>
        <v>Pasa</v>
      </c>
      <c r="AF6" s="38" t="str">
        <f>RESULTADOS!AG22</f>
        <v>Falla</v>
      </c>
      <c r="AG6" s="38">
        <f>RESULTADOS!AH22</f>
        <v>0</v>
      </c>
      <c r="AH6" s="38"/>
      <c r="AI6" s="53" t="str">
        <f>RESULTADOS!B63</f>
        <v>SCS-Registro de centros</v>
      </c>
      <c r="AJ6" s="53" t="str">
        <f>RESULTADOS!C63</f>
        <v>https://www3.gobiernodecanarias.org/sanidad/scs/RegistroCentros/DoLoad</v>
      </c>
      <c r="AK6" t="str">
        <f>RESULTADOS!D63</f>
        <v>N/A</v>
      </c>
      <c r="AL6" t="str">
        <f>RESULTADOS!E63</f>
        <v>N/A</v>
      </c>
      <c r="AM6" t="str">
        <f>RESULTADOS!F63</f>
        <v>Pasa</v>
      </c>
      <c r="AN6" t="str">
        <f>RESULTADOS!G63</f>
        <v>Pasa</v>
      </c>
      <c r="AO6" t="str">
        <f>RESULTADOS!H63</f>
        <v>Pasa</v>
      </c>
      <c r="AP6" t="str">
        <f>RESULTADOS!I63</f>
        <v>Pasa</v>
      </c>
      <c r="AQ6" t="str">
        <f>RESULTADOS!J63</f>
        <v>Pasa</v>
      </c>
      <c r="AR6" t="str">
        <f>RESULTADOS!K63</f>
        <v>Pasa</v>
      </c>
      <c r="AS6" t="str">
        <f>RESULTADOS!L63</f>
        <v>Pasa</v>
      </c>
      <c r="AT6" t="str">
        <f>RESULTADOS!M63</f>
        <v>Pasa</v>
      </c>
      <c r="AU6" t="str">
        <f>RESULTADOS!N63</f>
        <v>Pasa</v>
      </c>
      <c r="AV6" t="str">
        <f>RESULTADOS!O63</f>
        <v>Pasa</v>
      </c>
      <c r="AW6" t="str">
        <f>RESULTADOS!P63</f>
        <v>Pasa</v>
      </c>
      <c r="AX6" t="str">
        <f>RESULTADOS!Q63</f>
        <v>Pasa</v>
      </c>
      <c r="AY6" t="str">
        <f>RESULTADOS!R63</f>
        <v>Falla</v>
      </c>
      <c r="AZ6" t="str">
        <f>RESULTADOS!S63</f>
        <v>Pasa</v>
      </c>
      <c r="BA6" t="str">
        <f>RESULTADOS!T63</f>
        <v>Pasa</v>
      </c>
      <c r="BB6" t="str">
        <f>RESULTADOS!U63</f>
        <v>N/A</v>
      </c>
      <c r="BC6" t="str">
        <f>RESULTADOS!V63</f>
        <v>N/A</v>
      </c>
      <c r="BD6" t="str">
        <f>RESULTADOS!W63</f>
        <v>N/A</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NO CONFORME</v>
      </c>
      <c r="D23" s="38" t="str">
        <f>RESULTADOS!E54</f>
        <v>N/A</v>
      </c>
      <c r="E23" s="38" t="str">
        <f>RESULTADOS!F54</f>
        <v>N/A</v>
      </c>
      <c r="F23" s="38" t="str">
        <f>RESULTADOS!G54</f>
        <v>N/A</v>
      </c>
      <c r="G23" s="38" t="str">
        <f>RESULTADOS!H54</f>
        <v>NO CONFORME</v>
      </c>
      <c r="H23" s="38" t="str">
        <f>RESULTADOS!I54</f>
        <v>CONFORME</v>
      </c>
      <c r="I23" s="38" t="str">
        <f>RESULTADOS!J54</f>
        <v>CONFORME</v>
      </c>
      <c r="J23" s="38" t="str">
        <f>RESULTADOS!K54</f>
        <v>CONFORME</v>
      </c>
      <c r="K23" s="38" t="str">
        <f>RESULTADOS!L54</f>
        <v>CONFORME</v>
      </c>
      <c r="L23" s="38" t="str">
        <f>RESULTADOS!M54</f>
        <v>CONFORME</v>
      </c>
      <c r="M23" s="38" t="str">
        <f>RESULTADOS!N54</f>
        <v>CONFORME</v>
      </c>
      <c r="N23" s="38" t="str">
        <f>RESULTADOS!O54</f>
        <v>CONFORME</v>
      </c>
      <c r="O23" s="38" t="str">
        <f>RESULTADOS!P54</f>
        <v>N/A</v>
      </c>
      <c r="P23" s="38" t="str">
        <f>RESULTADOS!Q54</f>
        <v>N/A</v>
      </c>
      <c r="Q23" s="38" t="str">
        <f>RESULTADOS!R54</f>
        <v>CONFORME</v>
      </c>
      <c r="R23" s="38" t="str">
        <f>RESULTADOS!S54</f>
        <v>CONFORME</v>
      </c>
      <c r="S23" s="38" t="str">
        <f>RESULTADOS!T54</f>
        <v>CONFORME</v>
      </c>
      <c r="T23" s="38" t="str">
        <f>RESULTADOS!U54</f>
        <v>CONFORME</v>
      </c>
      <c r="U23" s="38" t="str">
        <f>RESULTADOS!V54</f>
        <v>CONFORME</v>
      </c>
      <c r="V23" s="38" t="str">
        <f>RESULTADOS!W54</f>
        <v>N/A</v>
      </c>
      <c r="W23" s="38" t="str">
        <f>RESULTADOS!X54</f>
        <v>CONFORME</v>
      </c>
      <c r="X23" s="38" t="str">
        <f>RESULTADOS!Y54</f>
        <v>NO CONFORME</v>
      </c>
      <c r="Y23" s="38" t="str">
        <f>RESULTADOS!Z54</f>
        <v>CONFORME</v>
      </c>
      <c r="Z23" s="38" t="str">
        <f>RESULTADOS!AA54</f>
        <v>NO CONFORME</v>
      </c>
      <c r="AA23" s="38" t="str">
        <f>RESULTADOS!AB54</f>
        <v>CONFORME</v>
      </c>
      <c r="AB23" s="38" t="str">
        <f>RESULTADOS!AC54</f>
        <v>NO CONFORME</v>
      </c>
      <c r="AC23" s="38" t="str">
        <f>RESULTADOS!AD54</f>
        <v>CONFORME</v>
      </c>
      <c r="AD23" s="38" t="str">
        <f>RESULTADOS!AE54</f>
        <v>NO CONFORME</v>
      </c>
      <c r="AE23" s="38" t="str">
        <f>RESULTADOS!AF54</f>
        <v>NO CONFORME</v>
      </c>
      <c r="AF23" s="38" t="str">
        <f>RESULTADOS!AG54</f>
        <v>NO CONFORME</v>
      </c>
      <c r="AG23" s="38">
        <f>RESULTADOS!D11</f>
        <v>0</v>
      </c>
      <c r="AH23" s="38"/>
      <c r="AI23">
        <f>RESULTADOS!B95</f>
        <v>0</v>
      </c>
      <c r="AJ23" t="str">
        <f>RESULTADOS!C95</f>
        <v>SITIO WEB</v>
      </c>
      <c r="AK23" t="str">
        <f>RESULTADOS!D95</f>
        <v>N/A</v>
      </c>
      <c r="AL23" t="str">
        <f>RESULTADOS!E95</f>
        <v>N/A</v>
      </c>
      <c r="AM23" t="str">
        <f>RESULTADOS!F95</f>
        <v>CONFORME</v>
      </c>
      <c r="AN23" t="str">
        <f>RESULTADOS!G95</f>
        <v>CONFORME</v>
      </c>
      <c r="AO23" t="str">
        <f>RESULTADOS!H95</f>
        <v>CONFORME</v>
      </c>
      <c r="AP23" t="str">
        <f>RESULTADOS!I95</f>
        <v>CONFORME</v>
      </c>
      <c r="AQ23" t="str">
        <f>RESULTADOS!J95</f>
        <v>CONFORME</v>
      </c>
      <c r="AR23" t="str">
        <f>RESULTADOS!K95</f>
        <v>CONFORME</v>
      </c>
      <c r="AS23" t="str">
        <f>RESULTADOS!L95</f>
        <v>CONFORME</v>
      </c>
      <c r="AT23" t="str">
        <f>RESULTADOS!M95</f>
        <v>CONFORME</v>
      </c>
      <c r="AU23" t="str">
        <f>RESULTADOS!N95</f>
        <v>CONFORME</v>
      </c>
      <c r="AV23" t="str">
        <f>RESULTADOS!O95</f>
        <v>CONFORME</v>
      </c>
      <c r="AW23" t="str">
        <f>RESULTADOS!P95</f>
        <v>NO CONFORME</v>
      </c>
      <c r="AX23" t="str">
        <f>RESULTADOS!Q95</f>
        <v>CONFORME</v>
      </c>
      <c r="AY23" t="str">
        <f>RESULTADOS!R95</f>
        <v>NO CONFORME</v>
      </c>
      <c r="AZ23" t="str">
        <f>RESULTADOS!S95</f>
        <v>CONFORME</v>
      </c>
      <c r="BA23" t="str">
        <f>RESULTADOS!T95</f>
        <v>CONFORME</v>
      </c>
      <c r="BB23" t="str">
        <f>RESULTADOS!U95</f>
        <v>N/A</v>
      </c>
      <c r="BC23" t="str">
        <f>RESULTADOS!V95</f>
        <v>CONFORME</v>
      </c>
      <c r="BD23" t="str">
        <f>RESULTADOS!W95</f>
        <v>CONFORME</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t="str">
        <f>'01.Definición de ámbito'!C27</f>
        <v>https://www3.gobiernodecanarias.org/sanidad/scs/</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t="str">
        <f>'03.Muestra'!C8</f>
        <v>Servicio Canario de Salud</v>
      </c>
      <c r="B31" s="52" t="str">
        <f>'03.Muestra'!D8</f>
        <v>Página inicio</v>
      </c>
      <c r="C31" s="52" t="str">
        <f>'03.Muestra'!E8</f>
        <v>https://www3.gobiernodecanarias.org/sanidad/scs/</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t="str">
        <f>'03.Muestra'!C9</f>
        <v>Profesionales</v>
      </c>
      <c r="B32" s="52" t="str">
        <f>'03.Muestra'!D9</f>
        <v>Servicio / Proceso</v>
      </c>
      <c r="C32" s="52" t="str">
        <f>'03.Muestra'!E9</f>
        <v>https://www3.gobiernodecanarias.org/sanidad/scs/tematica.jsp?idCarpeta=381a58ec-a15a-11e9-a502-d7333c007c29</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t="str">
        <f>'03.Muestra'!C10</f>
        <v>Vacunación frente Covid-19</v>
      </c>
      <c r="B33" s="52" t="str">
        <f>'03.Muestra'!D10</f>
        <v>Servicio / Proceso</v>
      </c>
      <c r="C33" s="52" t="str">
        <f>'03.Muestra'!E10</f>
        <v>https://www3.gobiernodecanarias.org/sanidad/scs/contenidoGenerico.jsp?idDocument=c6332147-5728-11eb-8a2c-c902a217e6a5&amp;idCarpeta=e01092c2-7d66-11ea-871d-cb574c2473a4</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t="str">
        <f>'03.Muestra'!C11</f>
        <v>SCS-Registro de centros</v>
      </c>
      <c r="B34" s="52" t="str">
        <f>'03.Muestra'!D11</f>
        <v>Servicio / Proceso</v>
      </c>
      <c r="C34" s="52" t="str">
        <f>'03.Muestra'!E11</f>
        <v>https://www3.gobiernodecanarias.org/sanidad/scs/RegistroCentros/DoLoad</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Daniel H F</cp:lastModifiedBy>
  <cp:revision>109</cp:revision>
  <cp:lastPrinted>2020-09-14T10:56:43Z</cp:lastPrinted>
  <dcterms:created xsi:type="dcterms:W3CDTF">2020-03-26T13:14:48Z</dcterms:created>
  <dcterms:modified xsi:type="dcterms:W3CDTF">2022-05-05T20:37:23Z</dcterms:modified>
  <dc:language>es-ES</dc:language>
</cp:coreProperties>
</file>