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bre\Documents\TFM\docs\"/>
    </mc:Choice>
  </mc:AlternateContent>
  <xr:revisionPtr revIDLastSave="0" documentId="13_ncr:1_{6F3CBB1A-E9B5-402F-AF30-12B6B86BC00C}" xr6:coauthVersionLast="47" xr6:coauthVersionMax="47" xr10:uidLastSave="{00000000-0000-0000-0000-000000000000}"/>
  <bookViews>
    <workbookView xWindow="-108" yWindow="-108" windowWidth="23256" windowHeight="12456" xr2:uid="{58AB0EF3-9E23-4EE0-9819-7898F5674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E18" i="1"/>
  <c r="C25" i="1" s="1"/>
  <c r="E13" i="1"/>
  <c r="E14" i="1"/>
  <c r="E15" i="1"/>
  <c r="E12" i="1"/>
  <c r="E11" i="1" s="1"/>
  <c r="F9" i="1" s="1"/>
  <c r="E10" i="1"/>
  <c r="E9" i="1" s="1"/>
  <c r="E6" i="1"/>
  <c r="F5" i="1" s="1"/>
  <c r="F19" i="1" l="1"/>
  <c r="C26" i="1" s="1"/>
  <c r="C24" i="1"/>
  <c r="E5" i="1"/>
  <c r="C27" i="1" l="1"/>
  <c r="C28" i="1"/>
  <c r="C29" i="1" s="1"/>
  <c r="C30" i="1" l="1"/>
  <c r="C31" i="1" s="1"/>
</calcChain>
</file>

<file path=xl/sharedStrings.xml><?xml version="1.0" encoding="utf-8"?>
<sst xmlns="http://schemas.openxmlformats.org/spreadsheetml/2006/main" count="57" uniqueCount="45">
  <si>
    <t>Presupuesto de Ejecución Material (PEM)</t>
  </si>
  <si>
    <t>1. Material</t>
  </si>
  <si>
    <t>Código</t>
  </si>
  <si>
    <t>Descripción</t>
  </si>
  <si>
    <t>Precio</t>
  </si>
  <si>
    <t>Cantidad</t>
  </si>
  <si>
    <t>Subtotal</t>
  </si>
  <si>
    <t>Importe Total</t>
  </si>
  <si>
    <t>Parte 2: Hardware</t>
  </si>
  <si>
    <t>Parte 1: Software</t>
  </si>
  <si>
    <t>2. Mano de obra</t>
  </si>
  <si>
    <t>PEM (Sin aplicar impuestos)</t>
  </si>
  <si>
    <t>Presupuesto Total</t>
  </si>
  <si>
    <t>Software</t>
  </si>
  <si>
    <t>Mano de obra</t>
  </si>
  <si>
    <t>Hardware</t>
  </si>
  <si>
    <t>PEM</t>
  </si>
  <si>
    <t>Costes indirectos (13%)</t>
  </si>
  <si>
    <t>Beneficio industrial (6%)</t>
  </si>
  <si>
    <t>SUBTOTAL</t>
  </si>
  <si>
    <t>IGIC (7%)</t>
  </si>
  <si>
    <t>TOTAL</t>
  </si>
  <si>
    <t>Horas</t>
  </si>
  <si>
    <t>Coste/hora (€/h)</t>
  </si>
  <si>
    <t>Total (€)</t>
  </si>
  <si>
    <t>Microsoft Windows</t>
  </si>
  <si>
    <t>Windows 11 Pro 32/64 Bit.</t>
  </si>
  <si>
    <t>-</t>
  </si>
  <si>
    <t>01.01</t>
  </si>
  <si>
    <t>01.01.01</t>
  </si>
  <si>
    <t>02.01</t>
  </si>
  <si>
    <t>02.02</t>
  </si>
  <si>
    <t>Equipo de escritorio</t>
  </si>
  <si>
    <t>02.01.01</t>
  </si>
  <si>
    <t>NVIDIA Jetson Nano</t>
  </si>
  <si>
    <t>NVIDIA Jetson Nano Developer Kit</t>
  </si>
  <si>
    <t>12th Gen Intel® Core™ I7-12700F</t>
  </si>
  <si>
    <t>NVIDIA GeForce RTX 3060</t>
  </si>
  <si>
    <t>SAMSUNG MZVL21T0HCLR-00BL7</t>
  </si>
  <si>
    <t>Corsair Vengeance LPX DDR4 3200 PC4-25600 16GB 2X8GB CL16</t>
  </si>
  <si>
    <t>02.02.01</t>
  </si>
  <si>
    <t>02.02.02</t>
  </si>
  <si>
    <t>02.02.03</t>
  </si>
  <si>
    <t>02.02.04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</si>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</sst>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ck">
        <color indexed="64"/>
      </right>
      <top/>
      <bottom style="thin">
        <color rgb="FF7F7F7F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1" applyNumberFormat="0" applyAlignment="0" applyProtection="0"/>
    <xf numFmtId="0" fontId="1" fillId="6" borderId="0" applyNumberFormat="0" applyBorder="0" applyAlignment="0" applyProtection="0"/>
  </cellStyleXfs>
  <cellXfs count="59">
    <xf numFmtId="0" fontId="0" fillId="0" borderId="0" xfId="0"/>
    <xf numFmtId="0" fontId="0" fillId="0" borderId="0" xfId="0" applyBorder="1"/>
    <xf numFmtId="164" fontId="0" fillId="7" borderId="6" xfId="0" applyNumberFormat="1" applyFill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0" fontId="4" fillId="2" borderId="11" xfId="1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6" fillId="4" borderId="14" xfId="3" applyFont="1" applyBorder="1" applyAlignment="1">
      <alignment horizontal="center" vertical="center"/>
    </xf>
    <xf numFmtId="0" fontId="6" fillId="4" borderId="15" xfId="3" applyFont="1" applyBorder="1" applyAlignment="1">
      <alignment horizontal="center" vertical="center"/>
    </xf>
    <xf numFmtId="0" fontId="6" fillId="4" borderId="16" xfId="3" applyFont="1" applyBorder="1" applyAlignment="1">
      <alignment horizontal="center" vertical="center"/>
    </xf>
    <xf numFmtId="0" fontId="8" fillId="5" borderId="17" xfId="4" applyBorder="1" applyAlignment="1">
      <alignment horizontal="center" vertical="center"/>
    </xf>
    <xf numFmtId="0" fontId="8" fillId="5" borderId="18" xfId="4" applyBorder="1" applyAlignment="1">
      <alignment horizontal="center" vertical="center"/>
    </xf>
    <xf numFmtId="0" fontId="8" fillId="5" borderId="19" xfId="4" applyBorder="1" applyAlignment="1">
      <alignment horizontal="center" vertical="center"/>
    </xf>
    <xf numFmtId="0" fontId="5" fillId="3" borderId="14" xfId="2" applyFont="1" applyBorder="1" applyAlignment="1">
      <alignment horizontal="center" vertical="center"/>
    </xf>
    <xf numFmtId="0" fontId="5" fillId="3" borderId="15" xfId="2" applyFont="1" applyBorder="1" applyAlignment="1">
      <alignment horizontal="center" vertical="center"/>
    </xf>
    <xf numFmtId="0" fontId="5" fillId="3" borderId="16" xfId="2" applyFont="1" applyBorder="1" applyAlignment="1">
      <alignment horizontal="center" vertical="center"/>
    </xf>
    <xf numFmtId="0" fontId="8" fillId="5" borderId="17" xfId="4" applyBorder="1" applyAlignment="1">
      <alignment horizontal="center" vertical="center"/>
    </xf>
    <xf numFmtId="0" fontId="8" fillId="5" borderId="18" xfId="4" applyBorder="1" applyAlignment="1">
      <alignment horizontal="center" vertical="center"/>
    </xf>
    <xf numFmtId="0" fontId="6" fillId="4" borderId="20" xfId="3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6" fillId="4" borderId="21" xfId="3" applyFont="1" applyBorder="1" applyAlignment="1">
      <alignment horizontal="center" vertical="center"/>
    </xf>
    <xf numFmtId="0" fontId="5" fillId="3" borderId="20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21" xfId="2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6" borderId="20" xfId="5" applyBorder="1" applyAlignment="1">
      <alignment horizontal="right" vertical="center"/>
    </xf>
    <xf numFmtId="0" fontId="1" fillId="6" borderId="10" xfId="5" applyBorder="1" applyAlignment="1">
      <alignment horizontal="right" vertical="center"/>
    </xf>
    <xf numFmtId="0" fontId="8" fillId="5" borderId="26" xfId="4" applyBorder="1" applyAlignment="1">
      <alignment horizontal="center" vertical="center"/>
    </xf>
    <xf numFmtId="0" fontId="8" fillId="5" borderId="25" xfId="4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0" fontId="1" fillId="6" borderId="15" xfId="5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1" fillId="6" borderId="29" xfId="5" applyNumberFormat="1" applyBorder="1"/>
    <xf numFmtId="0" fontId="1" fillId="6" borderId="6" xfId="5" applyBorder="1"/>
    <xf numFmtId="0" fontId="2" fillId="7" borderId="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8" fillId="5" borderId="30" xfId="4" applyBorder="1" applyAlignment="1">
      <alignment horizontal="center" vertical="center"/>
    </xf>
    <xf numFmtId="0" fontId="8" fillId="5" borderId="31" xfId="4" applyBorder="1" applyAlignment="1">
      <alignment horizontal="center" vertical="center"/>
    </xf>
    <xf numFmtId="0" fontId="0" fillId="0" borderId="7" xfId="0" applyBorder="1" applyAlignment="1">
      <alignment horizontal="center"/>
    </xf>
    <xf numFmtId="49" fontId="2" fillId="0" borderId="23" xfId="0" applyNumberFormat="1" applyFont="1" applyBorder="1"/>
    <xf numFmtId="49" fontId="0" fillId="0" borderId="23" xfId="0" applyNumberFormat="1" applyBorder="1"/>
  </cellXfs>
  <cellStyles count="6">
    <cellStyle name="40% - Accent2" xfId="5" builtinId="35"/>
    <cellStyle name="40% - Accent6" xfId="2" builtinId="51"/>
    <cellStyle name="60% - Accent6" xfId="3" builtinId="52"/>
    <cellStyle name="Accent6" xfId="1" builtinId="49"/>
    <cellStyle name="Calculation" xfId="4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275B-2232-40FD-BA67-2FB44DE89D00}">
  <dimension ref="A1:I32"/>
  <sheetViews>
    <sheetView tabSelected="1" view="pageLayout" topLeftCell="B33" zoomScaleNormal="102" workbookViewId="0">
      <selection activeCell="I31" sqref="I31"/>
    </sheetView>
  </sheetViews>
  <sheetFormatPr defaultRowHeight="14.4" x14ac:dyDescent="0.3"/>
  <cols>
    <col min="1" max="1" width="9.5546875" customWidth="1"/>
    <col min="2" max="2" width="31.21875" customWidth="1"/>
    <col min="3" max="3" width="8.77734375" customWidth="1"/>
    <col min="4" max="4" width="9.77734375" bestFit="1" customWidth="1"/>
    <col min="5" max="5" width="11.77734375" customWidth="1"/>
    <col min="6" max="6" width="15" customWidth="1"/>
  </cols>
  <sheetData>
    <row r="1" spans="1:6" ht="36" customHeight="1" thickTop="1" x14ac:dyDescent="0.3">
      <c r="A1" s="10" t="s">
        <v>0</v>
      </c>
      <c r="B1" s="11"/>
      <c r="C1" s="11"/>
      <c r="D1" s="11"/>
      <c r="E1" s="11"/>
      <c r="F1" s="12"/>
    </row>
    <row r="2" spans="1:6" ht="24" customHeight="1" x14ac:dyDescent="0.3">
      <c r="A2" s="13" t="s">
        <v>1</v>
      </c>
      <c r="B2" s="14"/>
      <c r="C2" s="14"/>
      <c r="D2" s="14"/>
      <c r="E2" s="14"/>
      <c r="F2" s="15"/>
    </row>
    <row r="3" spans="1:6" ht="18.600000000000001" customHeight="1" x14ac:dyDescent="0.3">
      <c r="A3" s="19" t="s">
        <v>9</v>
      </c>
      <c r="B3" s="20"/>
      <c r="C3" s="20"/>
      <c r="D3" s="20"/>
      <c r="E3" s="20"/>
      <c r="F3" s="21"/>
    </row>
    <row r="4" spans="1:6" x14ac:dyDescent="0.3">
      <c r="A4" s="16" t="s">
        <v>2</v>
      </c>
      <c r="B4" s="17" t="s">
        <v>3</v>
      </c>
      <c r="C4" s="17" t="s">
        <v>5</v>
      </c>
      <c r="D4" s="17" t="s">
        <v>4</v>
      </c>
      <c r="E4" s="17" t="s">
        <v>6</v>
      </c>
      <c r="F4" s="18" t="s">
        <v>7</v>
      </c>
    </row>
    <row r="5" spans="1:6" x14ac:dyDescent="0.3">
      <c r="A5" s="57" t="s">
        <v>28</v>
      </c>
      <c r="B5" s="3" t="s">
        <v>25</v>
      </c>
      <c r="C5" s="9" t="s">
        <v>27</v>
      </c>
      <c r="D5" s="9" t="s">
        <v>27</v>
      </c>
      <c r="E5" s="9">
        <f>E6</f>
        <v>259</v>
      </c>
      <c r="F5" s="43">
        <f>SUM(E6)</f>
        <v>259</v>
      </c>
    </row>
    <row r="6" spans="1:6" x14ac:dyDescent="0.3">
      <c r="A6" s="58" t="s">
        <v>29</v>
      </c>
      <c r="B6" s="6" t="s">
        <v>26</v>
      </c>
      <c r="C6" s="6">
        <v>1</v>
      </c>
      <c r="D6" s="7">
        <v>259</v>
      </c>
      <c r="E6" s="7">
        <f>D6 * C6</f>
        <v>259</v>
      </c>
      <c r="F6" s="43"/>
    </row>
    <row r="7" spans="1:6" ht="18.600000000000001" customHeight="1" x14ac:dyDescent="0.3">
      <c r="A7" s="27" t="s">
        <v>8</v>
      </c>
      <c r="B7" s="28"/>
      <c r="C7" s="28"/>
      <c r="D7" s="28"/>
      <c r="E7" s="28"/>
      <c r="F7" s="29"/>
    </row>
    <row r="8" spans="1:6" x14ac:dyDescent="0.3">
      <c r="A8" s="16" t="s">
        <v>2</v>
      </c>
      <c r="B8" s="17" t="s">
        <v>3</v>
      </c>
      <c r="C8" s="17" t="s">
        <v>5</v>
      </c>
      <c r="D8" s="17" t="s">
        <v>4</v>
      </c>
      <c r="E8" s="17" t="s">
        <v>6</v>
      </c>
      <c r="F8" s="18" t="s">
        <v>7</v>
      </c>
    </row>
    <row r="9" spans="1:6" x14ac:dyDescent="0.3">
      <c r="A9" s="57" t="s">
        <v>30</v>
      </c>
      <c r="B9" s="3" t="s">
        <v>34</v>
      </c>
      <c r="C9" s="4" t="s">
        <v>27</v>
      </c>
      <c r="D9" s="4" t="s">
        <v>27</v>
      </c>
      <c r="E9" s="5">
        <f>E10</f>
        <v>499</v>
      </c>
      <c r="F9" s="43">
        <f>SUM(E11,E9)</f>
        <v>1514.73</v>
      </c>
    </row>
    <row r="10" spans="1:6" x14ac:dyDescent="0.3">
      <c r="A10" s="58" t="s">
        <v>33</v>
      </c>
      <c r="B10" s="6" t="s">
        <v>35</v>
      </c>
      <c r="C10" s="6">
        <v>1</v>
      </c>
      <c r="D10" s="7">
        <v>499</v>
      </c>
      <c r="E10" s="7">
        <f>D10 * C10</f>
        <v>499</v>
      </c>
      <c r="F10" s="43"/>
    </row>
    <row r="11" spans="1:6" x14ac:dyDescent="0.3">
      <c r="A11" s="57" t="s">
        <v>31</v>
      </c>
      <c r="B11" s="3" t="s">
        <v>32</v>
      </c>
      <c r="C11" s="4" t="s">
        <v>27</v>
      </c>
      <c r="D11" s="4" t="s">
        <v>27</v>
      </c>
      <c r="E11" s="5">
        <f>SUM(E12:E15)</f>
        <v>1015.73</v>
      </c>
      <c r="F11" s="43"/>
    </row>
    <row r="12" spans="1:6" x14ac:dyDescent="0.3">
      <c r="A12" s="58" t="s">
        <v>40</v>
      </c>
      <c r="B12" s="6" t="s">
        <v>36</v>
      </c>
      <c r="C12" s="6">
        <v>1</v>
      </c>
      <c r="D12" s="7">
        <v>355.99</v>
      </c>
      <c r="E12" s="7">
        <f>D12</f>
        <v>355.99</v>
      </c>
      <c r="F12" s="43"/>
    </row>
    <row r="13" spans="1:6" x14ac:dyDescent="0.3">
      <c r="A13" s="58" t="s">
        <v>41</v>
      </c>
      <c r="B13" s="6" t="s">
        <v>37</v>
      </c>
      <c r="C13" s="6">
        <v>1</v>
      </c>
      <c r="D13" s="7">
        <v>499.99</v>
      </c>
      <c r="E13" s="7">
        <f t="shared" ref="E13:E15" si="0">D13</f>
        <v>499.99</v>
      </c>
      <c r="F13" s="43"/>
    </row>
    <row r="14" spans="1:6" x14ac:dyDescent="0.3">
      <c r="A14" s="58" t="s">
        <v>42</v>
      </c>
      <c r="B14" s="6" t="s">
        <v>38</v>
      </c>
      <c r="C14" s="6">
        <v>1</v>
      </c>
      <c r="D14" s="7">
        <v>112.77</v>
      </c>
      <c r="E14" s="7">
        <f t="shared" si="0"/>
        <v>112.77</v>
      </c>
      <c r="F14" s="43"/>
    </row>
    <row r="15" spans="1:6" ht="28.8" x14ac:dyDescent="0.3">
      <c r="A15" s="58" t="s">
        <v>43</v>
      </c>
      <c r="B15" s="8" t="s">
        <v>39</v>
      </c>
      <c r="C15" s="6">
        <v>1</v>
      </c>
      <c r="D15" s="7">
        <v>46.98</v>
      </c>
      <c r="E15" s="7">
        <f t="shared" si="0"/>
        <v>46.98</v>
      </c>
      <c r="F15" s="43"/>
    </row>
    <row r="16" spans="1:6" ht="24" customHeight="1" x14ac:dyDescent="0.3">
      <c r="A16" s="24" t="s">
        <v>10</v>
      </c>
      <c r="B16" s="25"/>
      <c r="C16" s="25"/>
      <c r="D16" s="25"/>
      <c r="E16" s="25"/>
      <c r="F16" s="26"/>
    </row>
    <row r="17" spans="1:9" x14ac:dyDescent="0.3">
      <c r="A17" s="22" t="s">
        <v>22</v>
      </c>
      <c r="B17" s="23"/>
      <c r="C17" s="23" t="s">
        <v>23</v>
      </c>
      <c r="D17" s="23"/>
      <c r="E17" s="38" t="s">
        <v>24</v>
      </c>
      <c r="F17" s="39"/>
    </row>
    <row r="18" spans="1:9" ht="15" thickBot="1" x14ac:dyDescent="0.35">
      <c r="A18" s="56">
        <v>150</v>
      </c>
      <c r="B18" s="45"/>
      <c r="C18" s="46">
        <v>48</v>
      </c>
      <c r="D18" s="46"/>
      <c r="E18" s="47">
        <f>C18*A18</f>
        <v>7200</v>
      </c>
      <c r="F18" s="48"/>
    </row>
    <row r="19" spans="1:9" ht="48" customHeight="1" thickTop="1" thickBot="1" x14ac:dyDescent="0.35">
      <c r="B19" s="1"/>
      <c r="E19" s="44" t="s">
        <v>11</v>
      </c>
      <c r="F19" s="2">
        <f>SUM(E18,F9,F5)</f>
        <v>8973.73</v>
      </c>
    </row>
    <row r="20" spans="1:9" ht="15.6" thickTop="1" thickBot="1" x14ac:dyDescent="0.35"/>
    <row r="21" spans="1:9" ht="35.4" customHeight="1" thickTop="1" x14ac:dyDescent="0.3">
      <c r="A21" s="30" t="s">
        <v>12</v>
      </c>
      <c r="B21" s="30"/>
      <c r="C21" s="30"/>
      <c r="D21" s="30"/>
      <c r="E21" s="30"/>
      <c r="F21" s="30"/>
    </row>
    <row r="22" spans="1:9" x14ac:dyDescent="0.3">
      <c r="A22" s="54" t="s">
        <v>3</v>
      </c>
      <c r="B22" s="55"/>
      <c r="C22" s="38" t="s">
        <v>44</v>
      </c>
      <c r="D22" s="38"/>
      <c r="E22" s="38"/>
      <c r="F22" s="39"/>
    </row>
    <row r="23" spans="1:9" x14ac:dyDescent="0.3">
      <c r="A23" s="31" t="s">
        <v>13</v>
      </c>
      <c r="B23" s="32"/>
      <c r="C23" s="35">
        <f>F5</f>
        <v>259</v>
      </c>
      <c r="D23" s="33"/>
      <c r="E23" s="33"/>
      <c r="F23" s="34"/>
    </row>
    <row r="24" spans="1:9" x14ac:dyDescent="0.3">
      <c r="A24" s="31" t="s">
        <v>15</v>
      </c>
      <c r="B24" s="32"/>
      <c r="C24" s="35">
        <f>F9</f>
        <v>1514.73</v>
      </c>
      <c r="D24" s="33"/>
      <c r="E24" s="33"/>
      <c r="F24" s="34"/>
    </row>
    <row r="25" spans="1:9" x14ac:dyDescent="0.3">
      <c r="A25" s="31" t="s">
        <v>14</v>
      </c>
      <c r="B25" s="32"/>
      <c r="C25" s="35">
        <f>E18</f>
        <v>7200</v>
      </c>
      <c r="D25" s="33"/>
      <c r="E25" s="33"/>
      <c r="F25" s="34"/>
    </row>
    <row r="26" spans="1:9" x14ac:dyDescent="0.3">
      <c r="A26" s="36" t="s">
        <v>16</v>
      </c>
      <c r="B26" s="37"/>
      <c r="C26" s="40">
        <f>F19</f>
        <v>8973.73</v>
      </c>
      <c r="D26" s="41"/>
      <c r="E26" s="41"/>
      <c r="F26" s="42"/>
    </row>
    <row r="27" spans="1:9" x14ac:dyDescent="0.3">
      <c r="A27" s="31" t="s">
        <v>17</v>
      </c>
      <c r="B27" s="32"/>
      <c r="C27" s="35">
        <f>C26 * 0.13</f>
        <v>1166.5849000000001</v>
      </c>
      <c r="D27" s="33"/>
      <c r="E27" s="33"/>
      <c r="F27" s="34"/>
    </row>
    <row r="28" spans="1:9" x14ac:dyDescent="0.3">
      <c r="A28" s="31" t="s">
        <v>18</v>
      </c>
      <c r="B28" s="32"/>
      <c r="C28" s="35">
        <f xml:space="preserve"> C26 * 0.06</f>
        <v>538.42379999999991</v>
      </c>
      <c r="D28" s="33"/>
      <c r="E28" s="33"/>
      <c r="F28" s="34"/>
    </row>
    <row r="29" spans="1:9" x14ac:dyDescent="0.3">
      <c r="A29" s="36" t="s">
        <v>19</v>
      </c>
      <c r="B29" s="37"/>
      <c r="C29" s="40">
        <f>SUM(C26:F28)</f>
        <v>10678.7387</v>
      </c>
      <c r="D29" s="41"/>
      <c r="E29" s="41"/>
      <c r="F29" s="42"/>
    </row>
    <row r="30" spans="1:9" x14ac:dyDescent="0.3">
      <c r="A30" s="31" t="s">
        <v>20</v>
      </c>
      <c r="B30" s="32"/>
      <c r="C30" s="35">
        <f>C29*0.07</f>
        <v>747.51170900000011</v>
      </c>
      <c r="D30" s="33"/>
      <c r="E30" s="33"/>
      <c r="F30" s="34"/>
    </row>
    <row r="31" spans="1:9" ht="15" thickBot="1" x14ac:dyDescent="0.35">
      <c r="A31" s="49" t="s">
        <v>21</v>
      </c>
      <c r="B31" s="50"/>
      <c r="C31" s="51">
        <f>SUM(C29:F30)</f>
        <v>11426.250409</v>
      </c>
      <c r="D31" s="52"/>
      <c r="E31" s="52"/>
      <c r="F31" s="53"/>
      <c r="I31" s="1"/>
    </row>
    <row r="32" spans="1:9" ht="15" thickTop="1" x14ac:dyDescent="0.3"/>
  </sheetData>
  <mergeCells count="34">
    <mergeCell ref="A21:F21"/>
    <mergeCell ref="F5:F6"/>
    <mergeCell ref="F9:F15"/>
    <mergeCell ref="A7:F7"/>
    <mergeCell ref="A3:F3"/>
    <mergeCell ref="A2:F2"/>
    <mergeCell ref="A1:F1"/>
    <mergeCell ref="A16:F16"/>
    <mergeCell ref="C28:F28"/>
    <mergeCell ref="C29:F29"/>
    <mergeCell ref="A22:B22"/>
    <mergeCell ref="A23:B23"/>
    <mergeCell ref="A24:B24"/>
    <mergeCell ref="A25:B25"/>
    <mergeCell ref="A26:B26"/>
    <mergeCell ref="A27:B27"/>
    <mergeCell ref="A28:B28"/>
    <mergeCell ref="A29:B29"/>
    <mergeCell ref="C30:F30"/>
    <mergeCell ref="C31:F31"/>
    <mergeCell ref="A17:B17"/>
    <mergeCell ref="C17:D17"/>
    <mergeCell ref="E17:F17"/>
    <mergeCell ref="A18:B18"/>
    <mergeCell ref="C18:D18"/>
    <mergeCell ref="E18:F18"/>
    <mergeCell ref="A30:B30"/>
    <mergeCell ref="A31:B31"/>
    <mergeCell ref="C22:F22"/>
    <mergeCell ref="C23:F23"/>
    <mergeCell ref="C24:F24"/>
    <mergeCell ref="C25:F25"/>
    <mergeCell ref="C26:F26"/>
    <mergeCell ref="C27:F27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CABRERA RODRÍGUEZ</dc:creator>
  <cp:lastModifiedBy>JORGE CABRERA RODRÍGUEZ</cp:lastModifiedBy>
  <cp:lastPrinted>2024-07-06T19:52:29Z</cp:lastPrinted>
  <dcterms:created xsi:type="dcterms:W3CDTF">2024-07-06T18:16:19Z</dcterms:created>
  <dcterms:modified xsi:type="dcterms:W3CDTF">2024-07-06T19:53:32Z</dcterms:modified>
</cp:coreProperties>
</file>