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 activeTab="3"/>
  </bookViews>
  <sheets>
    <sheet name="JUN 2015" sheetId="1" r:id="rId1"/>
    <sheet name="JUL 2015" sheetId="2" r:id="rId2"/>
    <sheet name="AGO 2015" sheetId="3" r:id="rId3"/>
    <sheet name="SET 2015" sheetId="4" r:id="rId4"/>
  </sheets>
  <definedNames>
    <definedName name="_xlnm.Print_Area" localSheetId="2">'AGO 2015'!$B$1:$J$55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J70" i="4"/>
  <c r="J71" i="4"/>
  <c r="J73" i="4"/>
  <c r="J77" i="4"/>
  <c r="J78" i="4"/>
  <c r="J68" i="4"/>
  <c r="J67" i="4"/>
  <c r="H69" i="4"/>
  <c r="H70" i="4"/>
  <c r="H71" i="4"/>
  <c r="H72" i="4"/>
  <c r="H73" i="4"/>
  <c r="H75" i="4"/>
  <c r="H77" i="4"/>
  <c r="H78" i="4"/>
  <c r="H80" i="4"/>
  <c r="H68" i="4"/>
  <c r="H67" i="4"/>
  <c r="J37" i="4"/>
  <c r="J38" i="4"/>
  <c r="J39" i="4"/>
  <c r="J40" i="4"/>
  <c r="J41" i="4"/>
  <c r="J43" i="4"/>
  <c r="J45" i="4"/>
  <c r="J46" i="4"/>
  <c r="J48" i="4"/>
  <c r="J36" i="4"/>
  <c r="J35" i="4"/>
  <c r="I35" i="4"/>
  <c r="H37" i="4"/>
  <c r="K11" i="4"/>
  <c r="J11" i="4"/>
  <c r="H11" i="4"/>
  <c r="H40" i="4"/>
  <c r="D68" i="4"/>
  <c r="D67" i="4"/>
  <c r="C69" i="4"/>
  <c r="C68" i="4"/>
  <c r="C67" i="4"/>
  <c r="D103" i="4"/>
  <c r="D102" i="4"/>
  <c r="D101" i="4"/>
  <c r="I11" i="4" l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L17" i="4"/>
  <c r="K17" i="4"/>
  <c r="J17" i="4"/>
  <c r="D17" i="4"/>
  <c r="M16" i="4"/>
  <c r="L16" i="4"/>
  <c r="K16" i="4"/>
  <c r="J16" i="4"/>
  <c r="C14" i="4"/>
  <c r="C75" i="4" s="1"/>
  <c r="D13" i="4"/>
  <c r="M12" i="4"/>
  <c r="L12" i="4"/>
  <c r="K12" i="4"/>
  <c r="J12" i="4"/>
  <c r="D12" i="4"/>
  <c r="I14" i="4"/>
  <c r="I19" i="4" s="1"/>
  <c r="M10" i="4"/>
  <c r="L10" i="4"/>
  <c r="K10" i="4"/>
  <c r="J10" i="4"/>
  <c r="M9" i="4"/>
  <c r="L9" i="4"/>
  <c r="K9" i="4"/>
  <c r="J9" i="4"/>
  <c r="K8" i="4"/>
  <c r="J8" i="4"/>
  <c r="C8" i="4"/>
  <c r="C37" i="4" s="1"/>
  <c r="M7" i="4"/>
  <c r="L7" i="4"/>
  <c r="K7" i="4"/>
  <c r="J7" i="4"/>
  <c r="M6" i="4"/>
  <c r="L6" i="4"/>
  <c r="K6" i="4"/>
  <c r="J6" i="4"/>
  <c r="L8" i="4" l="1"/>
  <c r="L11" i="4" s="1"/>
  <c r="K14" i="4"/>
  <c r="K19" i="4" s="1"/>
  <c r="H8" i="4"/>
  <c r="C27" i="4"/>
  <c r="D42" i="4"/>
  <c r="D47" i="4" s="1"/>
  <c r="C48" i="4"/>
  <c r="C53" i="4"/>
  <c r="J14" i="4"/>
  <c r="J19" i="4" s="1"/>
  <c r="H27" i="4" s="1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H14" i="4" l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M11" i="4" l="1"/>
  <c r="J72" i="4" s="1"/>
  <c r="J69" i="4"/>
  <c r="H19" i="4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M19" i="4" l="1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73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H98" i="2" l="1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C68" i="1" s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J34" i="1" l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8" i="1"/>
  <c r="J65" i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12" i="1"/>
  <c r="H17" i="1" s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<sst xmlns="http://schemas.openxmlformats.org/spreadsheetml/2006/main" count="607" uniqueCount="67">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</sst>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2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9" t="s">
        <v>29</v>
      </c>
      <c r="C9" s="82"/>
      <c r="D9" s="83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9" t="s">
        <v>30</v>
      </c>
      <c r="C14" s="82"/>
      <c r="D14" s="83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9" t="s">
        <v>31</v>
      </c>
      <c r="C19" s="82"/>
      <c r="D19" s="83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9" t="s">
        <v>32</v>
      </c>
      <c r="C24" s="80"/>
      <c r="D24" s="81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79" t="str">
        <f>B9</f>
        <v>MEDIDOR 1 - M1 (Sr. Pedro Luna)</v>
      </c>
      <c r="C37" s="80"/>
      <c r="D37" s="81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9" t="str">
        <f>B14</f>
        <v>MEDIDOR 2 - M2 (Sr. Roberto Valdivieso)</v>
      </c>
      <c r="C42" s="80"/>
      <c r="D42" s="81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9" t="s">
        <v>31</v>
      </c>
      <c r="C47" s="82"/>
      <c r="D47" s="83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9" t="str">
        <f>B24</f>
        <v>MEDIDOR P- MP (Sra. Ursula Barrientos)</v>
      </c>
      <c r="C52" s="80"/>
      <c r="D52" s="81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9" t="str">
        <f>B9</f>
        <v>MEDIDOR 1 - M1 (Sr. Pedro Luna)</v>
      </c>
      <c r="C65" s="80"/>
      <c r="D65" s="81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9" t="str">
        <f>B14</f>
        <v>MEDIDOR 2 - M2 (Sr. Roberto Valdivieso)</v>
      </c>
      <c r="C70" s="80"/>
      <c r="D70" s="81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9" t="s">
        <v>31</v>
      </c>
      <c r="C75" s="82"/>
      <c r="D75" s="83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9" t="str">
        <f>B24</f>
        <v>MEDIDOR P- MP (Sra. Ursula Barrientos)</v>
      </c>
      <c r="C80" s="80"/>
      <c r="D80" s="81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79" t="str">
        <f>B9</f>
        <v>MEDIDOR 1 - M1 (Sr. Pedro Luna)</v>
      </c>
      <c r="C93" s="80"/>
      <c r="D93" s="81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9" t="str">
        <f>B14</f>
        <v>MEDIDOR 2 - M2 (Sr. Roberto Valdivieso)</v>
      </c>
      <c r="C98" s="80"/>
      <c r="D98" s="81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9" t="s">
        <v>31</v>
      </c>
      <c r="C103" s="82"/>
      <c r="D103" s="83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9" t="str">
        <f>B52</f>
        <v>MEDIDOR P- MP (Sra. Ursula Barrientos)</v>
      </c>
      <c r="C108" s="80"/>
      <c r="D108" s="81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  <mergeCell ref="B88:D88"/>
    <mergeCell ref="B93:D93"/>
    <mergeCell ref="B98:D98"/>
    <mergeCell ref="B103:D103"/>
    <mergeCell ref="B108:D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94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9" t="s">
        <v>29</v>
      </c>
      <c r="C9" s="80"/>
      <c r="D9" s="81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9" t="s">
        <v>30</v>
      </c>
      <c r="C14" s="80"/>
      <c r="D14" s="81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9" t="s">
        <v>31</v>
      </c>
      <c r="C19" s="80"/>
      <c r="D19" s="81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9" t="s">
        <v>32</v>
      </c>
      <c r="C24" s="80"/>
      <c r="D24" s="81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6" t="s">
        <v>1</v>
      </c>
      <c r="C32" s="77"/>
      <c r="D32" s="78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79" t="str">
        <f>B9</f>
        <v>MEDIDOR 1 - M1 (Sr. Pedro Luna)</v>
      </c>
      <c r="C37" s="80"/>
      <c r="D37" s="81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9" t="str">
        <f>B14</f>
        <v>MEDIDOR 2 - M2 (Sr. Roberto Valdivieso)</v>
      </c>
      <c r="C42" s="80"/>
      <c r="D42" s="81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9" t="s">
        <v>31</v>
      </c>
      <c r="C47" s="82"/>
      <c r="D47" s="83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9" t="str">
        <f>B24</f>
        <v>MEDIDOR P- MP (Sra. Ursula Barrientos)</v>
      </c>
      <c r="C52" s="80"/>
      <c r="D52" s="81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6" t="s">
        <v>1</v>
      </c>
      <c r="C60" s="77"/>
      <c r="D60" s="78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9" t="str">
        <f>B9</f>
        <v>MEDIDOR 1 - M1 (Sr. Pedro Luna)</v>
      </c>
      <c r="C65" s="80"/>
      <c r="D65" s="81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9" t="str">
        <f>B14</f>
        <v>MEDIDOR 2 - M2 (Sr. Roberto Valdivieso)</v>
      </c>
      <c r="C70" s="80"/>
      <c r="D70" s="81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9" t="s">
        <v>31</v>
      </c>
      <c r="C75" s="82"/>
      <c r="D75" s="83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9" t="str">
        <f>B24</f>
        <v>MEDIDOR P- MP (Sra. Ursula Barrientos)</v>
      </c>
      <c r="C80" s="80"/>
      <c r="D80" s="81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6" t="s">
        <v>1</v>
      </c>
      <c r="C88" s="77"/>
      <c r="D88" s="78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79" t="str">
        <f>B9</f>
        <v>MEDIDOR 1 - M1 (Sr. Pedro Luna)</v>
      </c>
      <c r="C93" s="80"/>
      <c r="D93" s="81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9" t="str">
        <f>B14</f>
        <v>MEDIDOR 2 - M2 (Sr. Roberto Valdivieso)</v>
      </c>
      <c r="C98" s="80"/>
      <c r="D98" s="81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9" t="s">
        <v>31</v>
      </c>
      <c r="C103" s="82"/>
      <c r="D103" s="83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9" t="str">
        <f>B52</f>
        <v>MEDIDOR P- MP (Sra. Ursula Barrientos)</v>
      </c>
      <c r="C108" s="80"/>
      <c r="D108" s="81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  <mergeCell ref="B103:D103"/>
    <mergeCell ref="B108:D108"/>
    <mergeCell ref="B70:D70"/>
    <mergeCell ref="B75:D75"/>
    <mergeCell ref="B80:D80"/>
    <mergeCell ref="B88:D88"/>
    <mergeCell ref="B93:D93"/>
    <mergeCell ref="B98:D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64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76" t="s">
        <v>1</v>
      </c>
      <c r="C4" s="77"/>
      <c r="D4" s="78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79" t="s">
        <v>29</v>
      </c>
      <c r="C10" s="80"/>
      <c r="D10" s="81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79" t="s">
        <v>30</v>
      </c>
      <c r="C15" s="80"/>
      <c r="D15" s="81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79" t="s">
        <v>44</v>
      </c>
      <c r="C20" s="80"/>
      <c r="D20" s="81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79" t="s">
        <v>32</v>
      </c>
      <c r="C25" s="80"/>
      <c r="D25" s="81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76" t="s">
        <v>1</v>
      </c>
      <c r="C33" s="77"/>
      <c r="D33" s="78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79" t="str">
        <f>B10</f>
        <v>MEDIDOR 1 - M1 (Sr. Pedro Luna)</v>
      </c>
      <c r="C39" s="80"/>
      <c r="D39" s="81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79" t="str">
        <f>B15</f>
        <v>MEDIDOR 2 - M2 (Sr. Roberto Valdivieso)</v>
      </c>
      <c r="C44" s="80"/>
      <c r="D44" s="81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79" t="s">
        <v>44</v>
      </c>
      <c r="C49" s="82"/>
      <c r="D49" s="83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79" t="str">
        <f>B25</f>
        <v>MEDIDOR P- MP (Sra. Ursula Barrientos)</v>
      </c>
      <c r="C54" s="80"/>
      <c r="D54" s="81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76" t="s">
        <v>1</v>
      </c>
      <c r="C62" s="77"/>
      <c r="D62" s="78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79" t="str">
        <f>B10</f>
        <v>MEDIDOR 1 - M1 (Sr. Pedro Luna)</v>
      </c>
      <c r="C68" s="80"/>
      <c r="D68" s="81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79" t="str">
        <f>B15</f>
        <v>MEDIDOR 2 - M2 (Sr. Roberto Valdivieso)</v>
      </c>
      <c r="C73" s="80"/>
      <c r="D73" s="81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79" t="s">
        <v>44</v>
      </c>
      <c r="C78" s="82"/>
      <c r="D78" s="83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79" t="str">
        <f>B25</f>
        <v>MEDIDOR P- MP (Sra. Ursula Barrientos)</v>
      </c>
      <c r="C83" s="80"/>
      <c r="D83" s="81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76" t="s">
        <v>1</v>
      </c>
      <c r="C91" s="77"/>
      <c r="D91" s="78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79" t="str">
        <f>B10</f>
        <v>MEDIDOR 1 - M1 (Sr. Pedro Luna)</v>
      </c>
      <c r="C97" s="80"/>
      <c r="D97" s="81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79" t="str">
        <f>B15</f>
        <v>MEDIDOR 2 - M2 (Sr. Roberto Valdivieso)</v>
      </c>
      <c r="C102" s="80"/>
      <c r="D102" s="81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79" t="s">
        <v>44</v>
      </c>
      <c r="C107" s="82"/>
      <c r="D107" s="83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79" t="str">
        <f>B54</f>
        <v>MEDIDOR P- MP (Sra. Ursula Barrientos)</v>
      </c>
      <c r="C112" s="80"/>
      <c r="D112" s="81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  <mergeCell ref="B107:D107"/>
    <mergeCell ref="B112:D112"/>
    <mergeCell ref="B73:D73"/>
    <mergeCell ref="B78:D78"/>
    <mergeCell ref="B83:D83"/>
    <mergeCell ref="B91:D91"/>
    <mergeCell ref="B97:D97"/>
    <mergeCell ref="B102:D10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tabSelected="1" zoomScale="130" zoomScaleNormal="130" workbookViewId="0">
      <selection activeCell="L56" sqref="L56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86" t="s">
        <v>24</v>
      </c>
      <c r="C2" s="84"/>
      <c r="D2" s="84"/>
      <c r="E2" s="84"/>
      <c r="F2" s="84"/>
      <c r="G2" s="84"/>
      <c r="H2" s="84"/>
      <c r="I2" s="84"/>
      <c r="J2" s="84"/>
      <c r="K2" s="2"/>
    </row>
    <row r="3" spans="2:13" ht="10.35" customHeight="1" x14ac:dyDescent="0.25">
      <c r="B3" s="86" t="s">
        <v>50</v>
      </c>
      <c r="C3" s="84"/>
      <c r="D3" s="84"/>
      <c r="E3" s="84"/>
      <c r="F3" s="84"/>
      <c r="G3" s="84"/>
      <c r="H3" s="84"/>
      <c r="I3" s="84"/>
      <c r="J3" s="87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76" t="s">
        <v>1</v>
      </c>
      <c r="C5" s="77"/>
      <c r="D5" s="78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79" t="s">
        <v>48</v>
      </c>
      <c r="C11" s="80"/>
      <c r="D11" s="81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79" t="s">
        <v>49</v>
      </c>
      <c r="C16" s="80"/>
      <c r="D16" s="81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79" t="s">
        <v>44</v>
      </c>
      <c r="C21" s="80"/>
      <c r="D21" s="81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79" t="s">
        <v>32</v>
      </c>
      <c r="C26" s="80"/>
      <c r="D26" s="81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86" t="str">
        <f>B2</f>
        <v>Suministro 1395500</v>
      </c>
      <c r="C31" s="84"/>
      <c r="D31" s="84"/>
      <c r="E31" s="84"/>
      <c r="F31" s="84"/>
      <c r="G31" s="85"/>
      <c r="H31" s="84"/>
      <c r="I31" s="84"/>
      <c r="J31" s="88"/>
      <c r="K31" s="45"/>
      <c r="L31" s="47"/>
    </row>
    <row r="32" spans="2:13" ht="10.35" customHeight="1" x14ac:dyDescent="0.25">
      <c r="B32" s="86" t="str">
        <f>B3</f>
        <v>Consumo Energía SETIEMBRE 2015</v>
      </c>
      <c r="C32" s="84"/>
      <c r="D32" s="84"/>
      <c r="E32" s="84"/>
      <c r="F32" s="84"/>
      <c r="G32" s="85"/>
      <c r="H32" s="84"/>
      <c r="I32" s="84"/>
      <c r="J32" s="89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76" t="s">
        <v>1</v>
      </c>
      <c r="C34" s="77"/>
      <c r="D34" s="78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>H6</f>
        <v>2.4700000000000002</v>
      </c>
      <c r="I35" s="13">
        <f t="shared" ref="I35:J37" si="3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>H7</f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>H8</f>
        <v>196.72469999999936</v>
      </c>
      <c r="I37" s="20"/>
      <c r="J37" s="20">
        <f t="shared" ref="J37:J48" si="4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>H9</f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>H10</f>
        <v>0.08</v>
      </c>
      <c r="I39" s="13"/>
      <c r="J39" s="13">
        <f t="shared" si="4"/>
        <v>0.02</v>
      </c>
      <c r="K39" s="15"/>
      <c r="L39" s="15"/>
      <c r="M39" s="15"/>
    </row>
    <row r="40" spans="2:13" ht="10.35" customHeight="1" x14ac:dyDescent="0.25">
      <c r="B40" s="79" t="str">
        <f>B11</f>
        <v>MEDIDOR 1 - M1 (Sr. Roberto Valdiviezo)</v>
      </c>
      <c r="C40" s="80"/>
      <c r="D40" s="81"/>
      <c r="E40" s="5"/>
      <c r="F40" s="5" t="s">
        <v>14</v>
      </c>
      <c r="G40" s="12"/>
      <c r="H40" s="13">
        <f>H11</f>
        <v>37.503845999999882</v>
      </c>
      <c r="I40" s="13">
        <f t="shared" ref="I40" si="5">((SUM(I35:I38)-I39)*0.18)</f>
        <v>0</v>
      </c>
      <c r="J40" s="13">
        <f t="shared" si="4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>H12</f>
        <v>3.39</v>
      </c>
      <c r="I41" s="13"/>
      <c r="J41" s="13">
        <f t="shared" si="4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:J43" si="6">SUM(I35:I39)+SUM(I40:I41)</f>
        <v>0</v>
      </c>
      <c r="J43" s="13">
        <f t="shared" si="4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79" t="str">
        <f>B16</f>
        <v>MEDIDOR 2 - M2 (Srta. Maria)</v>
      </c>
      <c r="C45" s="80"/>
      <c r="D45" s="81"/>
      <c r="E45" s="11"/>
      <c r="F45" s="5" t="s">
        <v>17</v>
      </c>
      <c r="G45" s="12"/>
      <c r="H45" s="13">
        <f>H16</f>
        <v>0.03</v>
      </c>
      <c r="I45" s="13"/>
      <c r="J45" s="13">
        <f t="shared" si="4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4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:J48" si="7">(I43+I45-I46)</f>
        <v>0</v>
      </c>
      <c r="J48" s="20">
        <f t="shared" si="4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79" t="s">
        <v>44</v>
      </c>
      <c r="C50" s="82"/>
      <c r="D50" s="83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79" t="str">
        <f>B26</f>
        <v>MEDIDOR P- MP (Sra. Ursula Barrientos)</v>
      </c>
      <c r="C55" s="80"/>
      <c r="D55" s="81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95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86" t="str">
        <f>B2</f>
        <v>Suministro 1395500</v>
      </c>
      <c r="C63" s="84"/>
      <c r="D63" s="84"/>
      <c r="E63" s="84"/>
      <c r="F63" s="84"/>
      <c r="G63" s="85"/>
      <c r="H63" s="84"/>
      <c r="I63" s="84"/>
      <c r="J63" s="84"/>
      <c r="K63" s="45"/>
    </row>
    <row r="64" spans="2:12" ht="10.35" customHeight="1" x14ac:dyDescent="0.25">
      <c r="B64" s="86" t="str">
        <f>B32</f>
        <v>Consumo Energía SETIEMBRE 2015</v>
      </c>
      <c r="C64" s="84"/>
      <c r="D64" s="84"/>
      <c r="E64" s="84"/>
      <c r="F64" s="84"/>
      <c r="G64" s="85"/>
      <c r="H64" s="84"/>
      <c r="I64" s="84"/>
      <c r="J64" s="89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76" t="s">
        <v>1</v>
      </c>
      <c r="C66" s="77"/>
      <c r="D66" s="78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8">H8</f>
        <v>196.72469999999936</v>
      </c>
      <c r="I69" s="20"/>
      <c r="J69" s="21">
        <f t="shared" ref="J69:J80" si="9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0.08</v>
      </c>
      <c r="I71" s="13"/>
      <c r="J71" s="14">
        <f t="shared" si="9"/>
        <v>0.02</v>
      </c>
      <c r="K71" s="45"/>
    </row>
    <row r="72" spans="2:11" ht="10.35" customHeight="1" x14ac:dyDescent="0.25">
      <c r="B72" s="79" t="str">
        <f>B11</f>
        <v>MEDIDOR 1 - M1 (Sr. Roberto Valdiviezo)</v>
      </c>
      <c r="C72" s="80"/>
      <c r="D72" s="81"/>
      <c r="E72" s="5"/>
      <c r="F72" s="5" t="s">
        <v>14</v>
      </c>
      <c r="G72" s="12"/>
      <c r="H72" s="13">
        <f t="shared" si="8"/>
        <v>37.503845999999882</v>
      </c>
      <c r="I72" s="13">
        <f t="shared" ref="I72:J72" si="10">((SUM(I67:I70)-I71)*0.18)</f>
        <v>0</v>
      </c>
      <c r="J72" s="14">
        <f t="shared" si="9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8"/>
        <v>3.39</v>
      </c>
      <c r="I73" s="13"/>
      <c r="J73" s="14">
        <f t="shared" si="9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8"/>
        <v>249.24854599999924</v>
      </c>
      <c r="I75" s="13">
        <f t="shared" ref="I75:J75" si="11">SUM(I67:I71)+SUM(I72:I73)</f>
        <v>0</v>
      </c>
      <c r="J75" s="14">
        <f t="shared" si="9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79" t="str">
        <f>B16</f>
        <v>MEDIDOR 2 - M2 (Srta. Maria)</v>
      </c>
      <c r="C77" s="80"/>
      <c r="D77" s="81"/>
      <c r="E77" s="11"/>
      <c r="F77" s="5" t="s">
        <v>17</v>
      </c>
      <c r="G77" s="12"/>
      <c r="H77" s="13">
        <f t="shared" si="8"/>
        <v>0.03</v>
      </c>
      <c r="I77" s="13"/>
      <c r="J77" s="14">
        <f t="shared" si="9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8"/>
        <v>0.08</v>
      </c>
      <c r="I78" s="13"/>
      <c r="J78" s="14">
        <f t="shared" si="9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8"/>
        <v>249.19854599999923</v>
      </c>
      <c r="I80" s="35">
        <f t="shared" ref="I80:J80" si="12">(I75+I77-I78)</f>
        <v>0</v>
      </c>
      <c r="J80" s="21">
        <f t="shared" si="9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79" t="s">
        <v>44</v>
      </c>
      <c r="C82" s="82"/>
      <c r="D82" s="83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79" t="str">
        <f>B55</f>
        <v>MEDIDOR P- MP (Sra. Ursula Barrientos)</v>
      </c>
      <c r="C87" s="80"/>
      <c r="D87" s="81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94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90" t="s">
        <v>64</v>
      </c>
      <c r="D101" s="90">
        <f>D96-D95</f>
        <v>41.100000000000023</v>
      </c>
      <c r="E101" s="91" t="s">
        <v>53</v>
      </c>
      <c r="F101" s="90" t="s">
        <v>57</v>
      </c>
      <c r="G101" s="92"/>
      <c r="H101" s="90" t="s">
        <v>60</v>
      </c>
      <c r="J101" t="s">
        <v>65</v>
      </c>
      <c r="K101" s="93">
        <v>17</v>
      </c>
    </row>
    <row r="102" spans="2:11" ht="10.35" customHeight="1" x14ac:dyDescent="0.25">
      <c r="B102" s="90"/>
      <c r="D102" s="90">
        <f>D97-D96</f>
        <v>22</v>
      </c>
      <c r="E102" s="91" t="s">
        <v>53</v>
      </c>
      <c r="F102" s="90" t="s">
        <v>58</v>
      </c>
      <c r="G102" s="92"/>
      <c r="H102" s="90" t="s">
        <v>61</v>
      </c>
      <c r="J102" t="s">
        <v>65</v>
      </c>
      <c r="K102" s="93">
        <v>16</v>
      </c>
    </row>
    <row r="103" spans="2:11" ht="10.35" customHeight="1" x14ac:dyDescent="0.25">
      <c r="D103" s="90">
        <f>D98-D97</f>
        <v>5.3000000000000114</v>
      </c>
      <c r="E103" s="91" t="s">
        <v>53</v>
      </c>
      <c r="F103" s="90" t="s">
        <v>59</v>
      </c>
      <c r="G103" s="92"/>
      <c r="H103" s="90" t="s">
        <v>62</v>
      </c>
      <c r="J103" t="s">
        <v>65</v>
      </c>
      <c r="K103" s="93">
        <v>7</v>
      </c>
    </row>
    <row r="104" spans="2:11" ht="10.35" customHeight="1" x14ac:dyDescent="0.25">
      <c r="K104" s="93"/>
    </row>
    <row r="105" spans="2:11" ht="10.35" customHeight="1" x14ac:dyDescent="0.25">
      <c r="J105" s="90" t="s">
        <v>66</v>
      </c>
      <c r="K105" s="93">
        <v>40</v>
      </c>
    </row>
  </sheetData>
  <mergeCells count="15">
    <mergeCell ref="B5:D5"/>
    <mergeCell ref="B11:D11"/>
    <mergeCell ref="B16:D16"/>
    <mergeCell ref="B21:D21"/>
    <mergeCell ref="B26:D26"/>
    <mergeCell ref="B34:D34"/>
    <mergeCell ref="B40:D40"/>
    <mergeCell ref="B45:D45"/>
    <mergeCell ref="B50:D50"/>
    <mergeCell ref="B55:D55"/>
    <mergeCell ref="B82:D82"/>
    <mergeCell ref="B87:D87"/>
    <mergeCell ref="B66:D66"/>
    <mergeCell ref="B72:D72"/>
    <mergeCell ref="B77:D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JUN 2015</vt:lpstr>
      <vt:lpstr>JUL 2015</vt:lpstr>
      <vt:lpstr>AGO 2015</vt:lpstr>
      <vt:lpstr>SET 2015</vt:lpstr>
      <vt:lpstr>'AGO 2015'!Área_de_impresión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TECNICA</cp:lastModifiedBy>
  <cp:lastPrinted>2015-08-25T21:16:02Z</cp:lastPrinted>
  <dcterms:created xsi:type="dcterms:W3CDTF">2015-06-29T04:57:55Z</dcterms:created>
  <dcterms:modified xsi:type="dcterms:W3CDTF">2015-09-22T17:16:28Z</dcterms:modified>
</cp:coreProperties>
</file>