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s Documentos\Abel\PAGOS\Luz\SUM 109048\"/>
    </mc:Choice>
  </mc:AlternateContent>
  <bookViews>
    <workbookView xWindow="0" yWindow="0" windowWidth="24000" windowHeight="9735" firstSheet="9" activeTab="15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  <sheet name="OCT 15" sheetId="18" r:id="rId14"/>
    <sheet name="NOV 15" sheetId="19" r:id="rId15"/>
    <sheet name="DIC 15" sheetId="20" r:id="rId16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52511"/>
</workbook>
</file>

<file path=xl/calcChain.xml><?xml version="1.0" encoding="utf-8"?>
<calcChain xmlns="http://schemas.openxmlformats.org/spreadsheetml/2006/main">
  <c r="B68" i="20" l="1"/>
  <c r="C65" i="20"/>
  <c r="H64" i="20"/>
  <c r="J64" i="20" s="1"/>
  <c r="C64" i="20"/>
  <c r="C66" i="20" s="1"/>
  <c r="H63" i="20"/>
  <c r="J63" i="20" s="1"/>
  <c r="B63" i="20"/>
  <c r="C60" i="20"/>
  <c r="J59" i="20"/>
  <c r="H59" i="20"/>
  <c r="G59" i="20"/>
  <c r="C59" i="20"/>
  <c r="C61" i="20" s="1"/>
  <c r="I58" i="20"/>
  <c r="I61" i="20" s="1"/>
  <c r="I66" i="20" s="1"/>
  <c r="H56" i="20"/>
  <c r="J56" i="20" s="1"/>
  <c r="G55" i="20"/>
  <c r="H54" i="20"/>
  <c r="J54" i="20" s="1"/>
  <c r="H53" i="20"/>
  <c r="J50" i="20"/>
  <c r="B50" i="20"/>
  <c r="B44" i="20"/>
  <c r="C41" i="20"/>
  <c r="H40" i="20"/>
  <c r="J40" i="20" s="1"/>
  <c r="C40" i="20"/>
  <c r="C42" i="20" s="1"/>
  <c r="J39" i="20"/>
  <c r="B39" i="20"/>
  <c r="C36" i="20"/>
  <c r="J35" i="20"/>
  <c r="C35" i="20"/>
  <c r="C37" i="20" s="1"/>
  <c r="I34" i="20"/>
  <c r="I37" i="20" s="1"/>
  <c r="I42" i="20" s="1"/>
  <c r="H33" i="20"/>
  <c r="H57" i="20" s="1"/>
  <c r="F33" i="20"/>
  <c r="F57" i="20" s="1"/>
  <c r="H32" i="20"/>
  <c r="J32" i="20" s="1"/>
  <c r="G31" i="20"/>
  <c r="H30" i="20"/>
  <c r="J30" i="20" s="1"/>
  <c r="D30" i="20"/>
  <c r="D36" i="20" s="1"/>
  <c r="D41" i="20" s="1"/>
  <c r="C30" i="20"/>
  <c r="C54" i="20" s="1"/>
  <c r="H29" i="20"/>
  <c r="D29" i="20"/>
  <c r="D53" i="20" s="1"/>
  <c r="D59" i="20" s="1"/>
  <c r="D64" i="20" s="1"/>
  <c r="C29" i="20"/>
  <c r="C53" i="20" s="1"/>
  <c r="C55" i="20" s="1"/>
  <c r="J26" i="20"/>
  <c r="B26" i="20"/>
  <c r="C18" i="20"/>
  <c r="D17" i="20"/>
  <c r="L16" i="20"/>
  <c r="K16" i="20"/>
  <c r="J16" i="20"/>
  <c r="D16" i="20"/>
  <c r="L15" i="20"/>
  <c r="K15" i="20"/>
  <c r="J15" i="20"/>
  <c r="C13" i="20"/>
  <c r="J7" i="20" s="1"/>
  <c r="L12" i="20"/>
  <c r="K12" i="20"/>
  <c r="J12" i="20"/>
  <c r="D12" i="20"/>
  <c r="L11" i="20"/>
  <c r="K11" i="20"/>
  <c r="J11" i="20"/>
  <c r="D11" i="20"/>
  <c r="I10" i="20"/>
  <c r="I13" i="20" s="1"/>
  <c r="I18" i="20" s="1"/>
  <c r="L9" i="20"/>
  <c r="K9" i="20"/>
  <c r="J9" i="20"/>
  <c r="J33" i="20" s="1"/>
  <c r="J57" i="20" s="1"/>
  <c r="L8" i="20"/>
  <c r="K8" i="20"/>
  <c r="J8" i="20"/>
  <c r="K7" i="20"/>
  <c r="C7" i="20"/>
  <c r="L6" i="20"/>
  <c r="K6" i="20"/>
  <c r="J6" i="20"/>
  <c r="L5" i="20"/>
  <c r="K5" i="20"/>
  <c r="J5" i="20"/>
  <c r="J31" i="20" l="1"/>
  <c r="C21" i="20"/>
  <c r="L7" i="20" s="1"/>
  <c r="K10" i="20"/>
  <c r="K13" i="20" s="1"/>
  <c r="K18" i="20" s="1"/>
  <c r="L10" i="20"/>
  <c r="L13" i="20" s="1"/>
  <c r="L18" i="20" s="1"/>
  <c r="H55" i="20"/>
  <c r="H58" i="20" s="1"/>
  <c r="H61" i="20" s="1"/>
  <c r="H66" i="20" s="1"/>
  <c r="C69" i="20"/>
  <c r="J55" i="20" s="1"/>
  <c r="H7" i="20"/>
  <c r="J10" i="20"/>
  <c r="J13" i="20" s="1"/>
  <c r="J18" i="20" s="1"/>
  <c r="H21" i="20" s="1"/>
  <c r="J29" i="20"/>
  <c r="D35" i="20"/>
  <c r="D40" i="20" s="1"/>
  <c r="J53" i="20"/>
  <c r="D54" i="20"/>
  <c r="D60" i="20" s="1"/>
  <c r="D65" i="20" s="1"/>
  <c r="C31" i="20"/>
  <c r="D17" i="19"/>
  <c r="D12" i="19"/>
  <c r="B68" i="19"/>
  <c r="C65" i="19"/>
  <c r="H64" i="19"/>
  <c r="J64" i="19" s="1"/>
  <c r="C64" i="19"/>
  <c r="H63" i="19"/>
  <c r="J63" i="19" s="1"/>
  <c r="B63" i="19"/>
  <c r="C60" i="19"/>
  <c r="H59" i="19"/>
  <c r="J59" i="19" s="1"/>
  <c r="G59" i="19"/>
  <c r="C59" i="19"/>
  <c r="C61" i="19" s="1"/>
  <c r="I58" i="19"/>
  <c r="I61" i="19" s="1"/>
  <c r="I66" i="19" s="1"/>
  <c r="H56" i="19"/>
  <c r="J56" i="19" s="1"/>
  <c r="G55" i="19"/>
  <c r="J54" i="19"/>
  <c r="H54" i="19"/>
  <c r="J53" i="19"/>
  <c r="H53" i="19"/>
  <c r="J50" i="19"/>
  <c r="B50" i="19"/>
  <c r="B44" i="19"/>
  <c r="C41" i="19"/>
  <c r="H40" i="19"/>
  <c r="J40" i="19" s="1"/>
  <c r="C40" i="19"/>
  <c r="J39" i="19"/>
  <c r="B39" i="19"/>
  <c r="C36" i="19"/>
  <c r="J35" i="19"/>
  <c r="C35" i="19"/>
  <c r="C37" i="19" s="1"/>
  <c r="I34" i="19"/>
  <c r="I37" i="19" s="1"/>
  <c r="I42" i="19" s="1"/>
  <c r="H33" i="19"/>
  <c r="H57" i="19" s="1"/>
  <c r="F33" i="19"/>
  <c r="F57" i="19" s="1"/>
  <c r="H32" i="19"/>
  <c r="J32" i="19" s="1"/>
  <c r="G31" i="19"/>
  <c r="H30" i="19"/>
  <c r="J30" i="19" s="1"/>
  <c r="D30" i="19"/>
  <c r="D36" i="19" s="1"/>
  <c r="D41" i="19" s="1"/>
  <c r="C30" i="19"/>
  <c r="C54" i="19" s="1"/>
  <c r="H29" i="19"/>
  <c r="J29" i="19" s="1"/>
  <c r="D29" i="19"/>
  <c r="D35" i="19" s="1"/>
  <c r="D40" i="19" s="1"/>
  <c r="C29" i="19"/>
  <c r="C53" i="19" s="1"/>
  <c r="J26" i="19"/>
  <c r="B26" i="19"/>
  <c r="C18" i="19"/>
  <c r="K7" i="19" s="1"/>
  <c r="L16" i="19"/>
  <c r="K16" i="19"/>
  <c r="J16" i="19"/>
  <c r="D16" i="19"/>
  <c r="L15" i="19"/>
  <c r="K15" i="19"/>
  <c r="J15" i="19"/>
  <c r="C13" i="19"/>
  <c r="J7" i="19" s="1"/>
  <c r="L12" i="19"/>
  <c r="K12" i="19"/>
  <c r="J12" i="19"/>
  <c r="L11" i="19"/>
  <c r="K11" i="19"/>
  <c r="J11" i="19"/>
  <c r="D11" i="19"/>
  <c r="I10" i="19"/>
  <c r="I13" i="19" s="1"/>
  <c r="I18" i="19" s="1"/>
  <c r="L9" i="19"/>
  <c r="K9" i="19"/>
  <c r="J9" i="19"/>
  <c r="L8" i="19"/>
  <c r="K8" i="19"/>
  <c r="J8" i="19"/>
  <c r="C7" i="19"/>
  <c r="H7" i="19" s="1"/>
  <c r="L6" i="19"/>
  <c r="K6" i="19"/>
  <c r="J6" i="19"/>
  <c r="L5" i="19"/>
  <c r="K5" i="19"/>
  <c r="J5" i="19"/>
  <c r="C45" i="20" l="1"/>
  <c r="H31" i="20"/>
  <c r="J34" i="20"/>
  <c r="J37" i="20" s="1"/>
  <c r="J42" i="20" s="1"/>
  <c r="H45" i="20" s="1"/>
  <c r="H10" i="20"/>
  <c r="H13" i="20" s="1"/>
  <c r="H18" i="20" s="1"/>
  <c r="J58" i="20"/>
  <c r="J61" i="20" s="1"/>
  <c r="J66" i="20" s="1"/>
  <c r="H69" i="20" s="1"/>
  <c r="D53" i="19"/>
  <c r="D59" i="19" s="1"/>
  <c r="D64" i="19" s="1"/>
  <c r="C66" i="19"/>
  <c r="C42" i="19"/>
  <c r="J31" i="19" s="1"/>
  <c r="J10" i="19"/>
  <c r="J13" i="19" s="1"/>
  <c r="J18" i="19" s="1"/>
  <c r="H21" i="19" s="1"/>
  <c r="C55" i="19"/>
  <c r="H55" i="19" s="1"/>
  <c r="C31" i="19"/>
  <c r="C45" i="19" s="1"/>
  <c r="D54" i="19"/>
  <c r="D60" i="19" s="1"/>
  <c r="D65" i="19" s="1"/>
  <c r="H10" i="19"/>
  <c r="H13" i="19" s="1"/>
  <c r="H18" i="19" s="1"/>
  <c r="K10" i="19"/>
  <c r="K13" i="19" s="1"/>
  <c r="K18" i="19" s="1"/>
  <c r="H31" i="19"/>
  <c r="H34" i="19" s="1"/>
  <c r="H37" i="19" s="1"/>
  <c r="H42" i="19" s="1"/>
  <c r="C21" i="19"/>
  <c r="L7" i="19" s="1"/>
  <c r="L10" i="19" s="1"/>
  <c r="J33" i="19"/>
  <c r="J57" i="19" s="1"/>
  <c r="K16" i="18"/>
  <c r="J16" i="18"/>
  <c r="L15" i="18"/>
  <c r="K15" i="18"/>
  <c r="J15" i="18"/>
  <c r="I13" i="18"/>
  <c r="I10" i="18"/>
  <c r="J9" i="18"/>
  <c r="J8" i="18"/>
  <c r="L6" i="18"/>
  <c r="L8" i="18"/>
  <c r="L9" i="18"/>
  <c r="L11" i="18"/>
  <c r="L12" i="18"/>
  <c r="L16" i="18"/>
  <c r="K6" i="18"/>
  <c r="K8" i="18"/>
  <c r="K9" i="18"/>
  <c r="K11" i="18"/>
  <c r="K12" i="18"/>
  <c r="J6" i="18"/>
  <c r="J11" i="18"/>
  <c r="J12" i="18"/>
  <c r="L5" i="18"/>
  <c r="K5" i="18"/>
  <c r="H34" i="20" l="1"/>
  <c r="H37" i="20" s="1"/>
  <c r="H42" i="20" s="1"/>
  <c r="J34" i="19"/>
  <c r="J37" i="19" s="1"/>
  <c r="J42" i="19" s="1"/>
  <c r="H45" i="19" s="1"/>
  <c r="C69" i="19"/>
  <c r="J55" i="19" s="1"/>
  <c r="J58" i="19" s="1"/>
  <c r="L13" i="19"/>
  <c r="L18" i="19" s="1"/>
  <c r="H58" i="19"/>
  <c r="H61" i="19" s="1"/>
  <c r="H66" i="19" s="1"/>
  <c r="D17" i="18"/>
  <c r="D12" i="18"/>
  <c r="B68" i="18"/>
  <c r="C65" i="18"/>
  <c r="H64" i="18"/>
  <c r="J64" i="18" s="1"/>
  <c r="C64" i="18"/>
  <c r="J63" i="18"/>
  <c r="H63" i="18"/>
  <c r="B63" i="18"/>
  <c r="C60" i="18"/>
  <c r="H59" i="18"/>
  <c r="J59" i="18" s="1"/>
  <c r="G59" i="18"/>
  <c r="C59" i="18"/>
  <c r="I58" i="18"/>
  <c r="I61" i="18" s="1"/>
  <c r="I66" i="18" s="1"/>
  <c r="H56" i="18"/>
  <c r="J56" i="18" s="1"/>
  <c r="G55" i="18"/>
  <c r="J54" i="18"/>
  <c r="H54" i="18"/>
  <c r="J53" i="18"/>
  <c r="H53" i="18"/>
  <c r="J50" i="18"/>
  <c r="B50" i="18"/>
  <c r="B44" i="18"/>
  <c r="C41" i="18"/>
  <c r="H40" i="18"/>
  <c r="J40" i="18" s="1"/>
  <c r="C40" i="18"/>
  <c r="C42" i="18" s="1"/>
  <c r="J39" i="18"/>
  <c r="B39" i="18"/>
  <c r="C36" i="18"/>
  <c r="J35" i="18"/>
  <c r="C35" i="18"/>
  <c r="I34" i="18"/>
  <c r="I37" i="18" s="1"/>
  <c r="I42" i="18" s="1"/>
  <c r="H33" i="18"/>
  <c r="H57" i="18" s="1"/>
  <c r="F33" i="18"/>
  <c r="F57" i="18" s="1"/>
  <c r="H32" i="18"/>
  <c r="J32" i="18" s="1"/>
  <c r="G31" i="18"/>
  <c r="J30" i="18"/>
  <c r="H30" i="18"/>
  <c r="D30" i="18"/>
  <c r="D36" i="18" s="1"/>
  <c r="D41" i="18" s="1"/>
  <c r="C30" i="18"/>
  <c r="C54" i="18" s="1"/>
  <c r="J29" i="18"/>
  <c r="H29" i="18"/>
  <c r="D29" i="18"/>
  <c r="D53" i="18" s="1"/>
  <c r="D59" i="18" s="1"/>
  <c r="D64" i="18" s="1"/>
  <c r="C29" i="18"/>
  <c r="C53" i="18" s="1"/>
  <c r="C55" i="18" s="1"/>
  <c r="J26" i="18"/>
  <c r="B26" i="18"/>
  <c r="C18" i="18"/>
  <c r="K7" i="18" s="1"/>
  <c r="D16" i="18"/>
  <c r="C13" i="18"/>
  <c r="J7" i="18" s="1"/>
  <c r="D11" i="18"/>
  <c r="I18" i="18"/>
  <c r="J33" i="18"/>
  <c r="J57" i="18" s="1"/>
  <c r="C7" i="18"/>
  <c r="J5" i="18"/>
  <c r="K13" i="18" l="1"/>
  <c r="K18" i="18" s="1"/>
  <c r="K10" i="18"/>
  <c r="J31" i="18"/>
  <c r="J10" i="18"/>
  <c r="J13" i="18" s="1"/>
  <c r="J18" i="18" s="1"/>
  <c r="H21" i="18" s="1"/>
  <c r="J61" i="19"/>
  <c r="J66" i="19" s="1"/>
  <c r="H69" i="19" s="1"/>
  <c r="C66" i="18"/>
  <c r="C37" i="18"/>
  <c r="C61" i="18"/>
  <c r="C69" i="18" s="1"/>
  <c r="J55" i="18" s="1"/>
  <c r="J58" i="18" s="1"/>
  <c r="J61" i="18" s="1"/>
  <c r="J66" i="18" s="1"/>
  <c r="H69" i="18" s="1"/>
  <c r="C21" i="18"/>
  <c r="L7" i="18" s="1"/>
  <c r="L10" i="18" s="1"/>
  <c r="L13" i="18" s="1"/>
  <c r="L18" i="18" s="1"/>
  <c r="H55" i="18"/>
  <c r="H58" i="18" s="1"/>
  <c r="J34" i="18"/>
  <c r="J37" i="18" s="1"/>
  <c r="J42" i="18" s="1"/>
  <c r="H45" i="18" s="1"/>
  <c r="D35" i="18"/>
  <c r="D40" i="18" s="1"/>
  <c r="D54" i="18"/>
  <c r="D60" i="18" s="1"/>
  <c r="D65" i="18" s="1"/>
  <c r="H7" i="18"/>
  <c r="C31" i="18"/>
  <c r="B68" i="17"/>
  <c r="C65" i="17"/>
  <c r="H64" i="17"/>
  <c r="J64" i="17" s="1"/>
  <c r="C64" i="17"/>
  <c r="H63" i="17"/>
  <c r="J63" i="17" s="1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H54" i="17"/>
  <c r="J54" i="17" s="1"/>
  <c r="H53" i="17"/>
  <c r="J53" i="17" s="1"/>
  <c r="J50" i="17"/>
  <c r="B50" i="17"/>
  <c r="B44" i="17"/>
  <c r="C41" i="17"/>
  <c r="H40" i="17"/>
  <c r="J40" i="17" s="1"/>
  <c r="C40" i="17"/>
  <c r="C42" i="17" s="1"/>
  <c r="J39" i="17"/>
  <c r="B39" i="17"/>
  <c r="C36" i="17"/>
  <c r="J35" i="17"/>
  <c r="C35" i="17"/>
  <c r="I34" i="17"/>
  <c r="I37" i="17" s="1"/>
  <c r="I42" i="17" s="1"/>
  <c r="H33" i="17"/>
  <c r="H57" i="17" s="1"/>
  <c r="F33" i="17"/>
  <c r="F57" i="17" s="1"/>
  <c r="J32" i="17"/>
  <c r="H32" i="17"/>
  <c r="G31" i="17"/>
  <c r="H30" i="17"/>
  <c r="J30" i="17" s="1"/>
  <c r="D30" i="17"/>
  <c r="D36" i="17" s="1"/>
  <c r="D41" i="17" s="1"/>
  <c r="C30" i="17"/>
  <c r="C54" i="17" s="1"/>
  <c r="H29" i="17"/>
  <c r="J29" i="17" s="1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C45" i="18" l="1"/>
  <c r="H31" i="18"/>
  <c r="H10" i="18"/>
  <c r="H61" i="18"/>
  <c r="H66" i="18" s="1"/>
  <c r="J31" i="17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H64" i="16"/>
  <c r="J64" i="16" s="1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H53" i="16"/>
  <c r="J53" i="16" s="1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H30" i="16"/>
  <c r="J30" i="16" s="1"/>
  <c r="D30" i="16"/>
  <c r="D36" i="16" s="1"/>
  <c r="D41" i="16" s="1"/>
  <c r="C30" i="16"/>
  <c r="C54" i="16" s="1"/>
  <c r="H29" i="16"/>
  <c r="J29" i="16" s="1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H13" i="18" l="1"/>
  <c r="H18" i="18" s="1"/>
  <c r="H34" i="18"/>
  <c r="H37" i="18" s="1"/>
  <c r="H42" i="18" s="1"/>
  <c r="C69" i="17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 s="1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C13" i="15"/>
  <c r="J7" i="15" s="1"/>
  <c r="J11" i="15"/>
  <c r="I10" i="15"/>
  <c r="I13" i="15" s="1"/>
  <c r="I18" i="15" s="1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C60" i="12"/>
  <c r="H59" i="12"/>
  <c r="J59" i="12" s="1"/>
  <c r="G59" i="12"/>
  <c r="C59" i="12"/>
  <c r="I58" i="12"/>
  <c r="I61" i="12" s="1"/>
  <c r="I66" i="12" s="1"/>
  <c r="H56" i="12"/>
  <c r="J56" i="12" s="1"/>
  <c r="G55" i="12"/>
  <c r="J54" i="12"/>
  <c r="H54" i="12"/>
  <c r="H53" i="12"/>
  <c r="J53" i="12" s="1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H63" i="11"/>
  <c r="J63" i="11" s="1"/>
  <c r="B63" i="11"/>
  <c r="C60" i="11"/>
  <c r="H59" i="11"/>
  <c r="J59" i="11" s="1"/>
  <c r="G59" i="11"/>
  <c r="C59" i="11"/>
  <c r="C61" i="11" s="1"/>
  <c r="I58" i="11"/>
  <c r="I61" i="11" s="1"/>
  <c r="I66" i="11" s="1"/>
  <c r="H56" i="11"/>
  <c r="J56" i="11" s="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I36" i="10"/>
  <c r="I39" i="10" s="1"/>
  <c r="I44" i="10" s="1"/>
  <c r="I11" i="10"/>
  <c r="I14" i="10" s="1"/>
  <c r="I19" i="10" s="1"/>
  <c r="J35" i="10"/>
  <c r="H35" i="10"/>
  <c r="H60" i="10" s="1"/>
  <c r="J60" i="10" s="1"/>
  <c r="J10" i="10"/>
  <c r="B71" i="10"/>
  <c r="C68" i="10"/>
  <c r="H67" i="10"/>
  <c r="J67" i="10" s="1"/>
  <c r="C67" i="10"/>
  <c r="C69" i="10" s="1"/>
  <c r="H66" i="10"/>
  <c r="J66" i="10" s="1"/>
  <c r="B66" i="10"/>
  <c r="C63" i="10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C64" i="10" l="1"/>
  <c r="J11" i="10"/>
  <c r="J14" i="10" s="1"/>
  <c r="J19" i="10" s="1"/>
  <c r="H22" i="10" s="1"/>
  <c r="H10" i="11"/>
  <c r="H13" i="11" s="1"/>
  <c r="H18" i="11" s="1"/>
  <c r="J18" i="11"/>
  <c r="H21" i="11" s="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B68" i="8"/>
  <c r="B63" i="8"/>
  <c r="B44" i="8"/>
  <c r="B39" i="8"/>
  <c r="I34" i="8"/>
  <c r="I37" i="8" s="1"/>
  <c r="I42" i="8" s="1"/>
  <c r="H33" i="8"/>
  <c r="H57" i="8" s="1"/>
  <c r="F33" i="8"/>
  <c r="F57" i="8" s="1"/>
  <c r="J11" i="8"/>
  <c r="I10" i="8"/>
  <c r="I13" i="8" s="1"/>
  <c r="J9" i="8"/>
  <c r="J33" i="8" s="1"/>
  <c r="J57" i="8" s="1"/>
  <c r="C62" i="9"/>
  <c r="H61" i="9"/>
  <c r="J61" i="9" s="1"/>
  <c r="C61" i="9"/>
  <c r="H60" i="9"/>
  <c r="J60" i="9" s="1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H51" i="9"/>
  <c r="J51" i="9" s="1"/>
  <c r="J48" i="9"/>
  <c r="B48" i="9"/>
  <c r="C39" i="9"/>
  <c r="H38" i="9"/>
  <c r="J38" i="9" s="1"/>
  <c r="C38" i="9"/>
  <c r="C40" i="9" s="1"/>
  <c r="H37" i="9"/>
  <c r="J37" i="9" s="1"/>
  <c r="I35" i="9"/>
  <c r="I40" i="9" s="1"/>
  <c r="C34" i="9"/>
  <c r="H33" i="9"/>
  <c r="J33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J30" i="9" l="1"/>
  <c r="D33" i="9"/>
  <c r="D38" i="9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9" i="10" s="1"/>
  <c r="H44" i="10" s="1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C69" i="7" l="1"/>
  <c r="H37" i="8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J64" i="7"/>
  <c r="J69" i="7" s="1"/>
  <c r="H72" i="7" s="1"/>
  <c r="H36" i="7"/>
  <c r="H61" i="7"/>
  <c r="H64" i="7" s="1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 s="1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<sst xmlns="http://schemas.openxmlformats.org/spreadsheetml/2006/main" count="1719" uniqueCount="93">
  <si>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</si>
  <si>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</si>
  <si>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</si>
  <si>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</si>
  <si>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</si>
  <si>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</si>
  <si>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</si>
  <si>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</si>
  <si>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</si>
  <si>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</si>
  <si>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</si>
  <si>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</si>
  <si>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</si>
  <si>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</si>
  <si>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</si>
  <si>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</si>
  <si>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</si>
  <si>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</si>
  <si>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</si>
  <si>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</si>
  <si>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</si>
  <si>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</si>
  <si>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</si>
  <si>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</si>
  <si>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</si>
  <si>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</si>
  <si>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</si>
  <si>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</si>
  <si>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</si>
  <si>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</si>
  <si>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</si>
  <si>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</si>
  <si>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</si>
  <si>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</si>
  <si>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</si>
  <si>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</si>
  <si>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</si>
  <si>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</si>
  <si>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</si>
  <si>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</si>
  <si>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</si>
  <si>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</si>
  <si>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</si>
  <si>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</si>
  <si>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</si>
  <si>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</si>
  <si>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</si>
  <si>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</si>
  <si>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</si>
  <si>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</si>
  <si>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</si>
  <si>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</si>
  <si>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</si>
  <si>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</si>
  <si>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</si>
  <si>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</si>
  <si>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</si>
  <si>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</si>
  <si>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</si>
  <si>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</si>
  <si>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</si>
  <si>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</si>
  <si>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</si>
  <si>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</si>
  <si>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</si>
  <si>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</si>
  <si>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</si>
  <si>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</si>
  <si>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</si>
  <si>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</si>
  <si>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</si>
  <si>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</si>
  <si>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</si>
  <si>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</si>
  <si>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</si>
  <si>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</si>
  <si>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</si>
  <si>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</si>
  <si>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</si>
  <si>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</si>
  <si>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</si>
  <si>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</si>
  <si>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</si>
  <si>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</si>
  <si>
    <t>Consumo Energía OCTUBRE 2015</t>
  </si>
  <si>
    <t>FECHA DE VENCIMIENTO: 04-NOV-2015</t>
  </si>
  <si>
    <t>(19/10/15)</t>
  </si>
  <si>
    <t>(17/11/15)</t>
  </si>
  <si>
    <t>Consumo Energía NOVIEMBRE 2015</t>
  </si>
  <si>
    <t>FECHA DE VENCIMIENTO: 03-DIC-2015</t>
  </si>
  <si>
    <t>Consumo Energía DICIEMBRE 2015</t>
  </si>
  <si>
    <t>FECHA DE VENCIMIENTO: 07-ENE-2016</t>
  </si>
  <si>
    <t>(16/12/15)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</si>
</sst>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84</v>
      </c>
      <c r="C2" s="4"/>
      <c r="D2" s="4"/>
      <c r="E2" s="4"/>
      <c r="F2" s="4"/>
      <c r="G2" s="5"/>
      <c r="H2" s="4"/>
      <c r="I2" s="4"/>
      <c r="J2" s="7" t="s">
        <v>85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13864.3</v>
      </c>
      <c r="D5" s="11" t="s">
        <v>86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15">
        <f>H5/3</f>
        <v>0.82333333333333336</v>
      </c>
      <c r="L5" s="15">
        <f>H5/3</f>
        <v>0.82333333333333336</v>
      </c>
    </row>
    <row r="6" spans="2:12" ht="10.15" customHeight="1" x14ac:dyDescent="0.25">
      <c r="B6" s="9" t="s">
        <v>1</v>
      </c>
      <c r="C6" s="10">
        <v>13597.9</v>
      </c>
      <c r="D6" s="11" t="s">
        <v>79</v>
      </c>
      <c r="E6" s="12"/>
      <c r="F6" s="8" t="s">
        <v>21</v>
      </c>
      <c r="G6" s="13"/>
      <c r="H6" s="14">
        <v>1.31</v>
      </c>
      <c r="I6" s="14"/>
      <c r="J6" s="15">
        <f t="shared" ref="J6:J12" si="0">(H6/3)</f>
        <v>0.4366666666666667</v>
      </c>
      <c r="K6" s="15">
        <f t="shared" ref="K6:K12" si="1">H6/3</f>
        <v>0.4366666666666667</v>
      </c>
      <c r="L6" s="15">
        <f t="shared" ref="L6:L16" si="2">H6/3</f>
        <v>0.4366666666666667</v>
      </c>
    </row>
    <row r="7" spans="2:12" ht="10.15" customHeight="1" x14ac:dyDescent="0.25">
      <c r="B7" s="16" t="s">
        <v>11</v>
      </c>
      <c r="C7" s="17">
        <f>(C5-C6)</f>
        <v>266.39999999999964</v>
      </c>
      <c r="D7" s="18" t="s">
        <v>10</v>
      </c>
      <c r="E7" s="12"/>
      <c r="F7" s="8" t="s">
        <v>20</v>
      </c>
      <c r="G7" s="82">
        <v>0.44929999999999998</v>
      </c>
      <c r="H7" s="19">
        <f>(C7*G7)</f>
        <v>119.69351999999984</v>
      </c>
      <c r="I7" s="19"/>
      <c r="J7" s="15">
        <f>G7*C13</f>
        <v>27.137719999999938</v>
      </c>
      <c r="K7" s="15">
        <f>G7*C18</f>
        <v>44.970436999999961</v>
      </c>
      <c r="L7" s="15">
        <f>G7*C21</f>
        <v>47.58536299999993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23.238633599999968</v>
      </c>
      <c r="I10" s="14">
        <f t="shared" ref="I10:L10" si="3">((SUM(I5:I8)-I9)*0.18)</f>
        <v>0</v>
      </c>
      <c r="J10" s="14">
        <f t="shared" si="3"/>
        <v>5.4493895999999884</v>
      </c>
      <c r="K10" s="14">
        <f t="shared" si="3"/>
        <v>8.6592786599999929</v>
      </c>
      <c r="L10" s="14">
        <f t="shared" si="3"/>
        <v>9.1299653399999858</v>
      </c>
    </row>
    <row r="11" spans="2:12" ht="10.15" customHeight="1" x14ac:dyDescent="0.25">
      <c r="B11" s="24" t="s">
        <v>0</v>
      </c>
      <c r="C11" s="10">
        <v>1183.8</v>
      </c>
      <c r="D11" s="11" t="str">
        <f>D5</f>
        <v>(19/10/15)</v>
      </c>
      <c r="E11" s="8"/>
      <c r="F11" s="8" t="s">
        <v>23</v>
      </c>
      <c r="G11" s="13">
        <v>7.7000000000000002E-3</v>
      </c>
      <c r="H11" s="14">
        <v>2.0499999999999998</v>
      </c>
      <c r="I11" s="14"/>
      <c r="J11" s="15">
        <f t="shared" si="0"/>
        <v>0.68333333333333324</v>
      </c>
      <c r="K11" s="15">
        <f t="shared" si="1"/>
        <v>0.68333333333333324</v>
      </c>
      <c r="L11" s="15">
        <f t="shared" si="2"/>
        <v>0.68333333333333324</v>
      </c>
    </row>
    <row r="12" spans="2:12" ht="10.15" customHeight="1" x14ac:dyDescent="0.25">
      <c r="B12" s="9" t="s">
        <v>1</v>
      </c>
      <c r="C12" s="10">
        <v>1123.4000000000001</v>
      </c>
      <c r="D12" s="11" t="str">
        <f>D6</f>
        <v>(17/09/15)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60.399999999999864</v>
      </c>
      <c r="D13" s="18" t="s">
        <v>10</v>
      </c>
      <c r="E13" s="12"/>
      <c r="F13" s="8" t="s">
        <v>4</v>
      </c>
      <c r="G13" s="13"/>
      <c r="H13" s="14">
        <f>SUM(H5:H9)+SUM(H10:H11)</f>
        <v>154.3921535999998</v>
      </c>
      <c r="I13" s="14">
        <f t="shared" ref="I13:L13" si="4">SUM(I5:I9)+SUM(I10:I11)</f>
        <v>0</v>
      </c>
      <c r="J13" s="14">
        <f t="shared" si="4"/>
        <v>36.407109599999927</v>
      </c>
      <c r="K13" s="14">
        <f t="shared" si="4"/>
        <v>57.449715659999953</v>
      </c>
      <c r="L13" s="14">
        <f t="shared" si="4"/>
        <v>60.535328339999914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0.01</v>
      </c>
      <c r="I15" s="14"/>
      <c r="J15" s="15">
        <f>H15/3</f>
        <v>3.3333333333333335E-3</v>
      </c>
      <c r="K15" s="15">
        <f>H15/3</f>
        <v>3.3333333333333335E-3</v>
      </c>
      <c r="L15" s="15">
        <f>H15/3</f>
        <v>3.3333333333333335E-3</v>
      </c>
    </row>
    <row r="16" spans="2:12" ht="10.15" customHeight="1" x14ac:dyDescent="0.25">
      <c r="B16" s="24" t="s">
        <v>0</v>
      </c>
      <c r="C16" s="10">
        <v>1506.1</v>
      </c>
      <c r="D16" s="11" t="str">
        <f>D5</f>
        <v>(19/10/15)</v>
      </c>
      <c r="E16" s="8"/>
      <c r="F16" s="8" t="s">
        <v>6</v>
      </c>
      <c r="G16" s="13"/>
      <c r="H16" s="14">
        <v>0.1</v>
      </c>
      <c r="I16" s="14"/>
      <c r="J16" s="15">
        <f>(H16/3)</f>
        <v>3.3333333333333333E-2</v>
      </c>
      <c r="K16" s="15">
        <f>H16/3</f>
        <v>3.3333333333333333E-2</v>
      </c>
      <c r="L16" s="15">
        <f t="shared" si="2"/>
        <v>3.3333333333333333E-2</v>
      </c>
    </row>
    <row r="17" spans="2:12" ht="10.15" customHeight="1" x14ac:dyDescent="0.25">
      <c r="B17" s="24" t="s">
        <v>1</v>
      </c>
      <c r="C17" s="10">
        <v>1406.01</v>
      </c>
      <c r="D17" s="11" t="str">
        <f>D6</f>
        <v>(17/09/15)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100.08999999999992</v>
      </c>
      <c r="D18" s="18" t="s">
        <v>10</v>
      </c>
      <c r="E18" s="8"/>
      <c r="F18" s="42" t="s">
        <v>24</v>
      </c>
      <c r="G18" s="30"/>
      <c r="H18" s="31">
        <f>(H13+H15-H16)</f>
        <v>154.3021535999998</v>
      </c>
      <c r="I18" s="31">
        <f t="shared" ref="I18:J18" si="5">(I13+I15-I16)</f>
        <v>0</v>
      </c>
      <c r="J18" s="31">
        <f t="shared" si="5"/>
        <v>36.377109599999926</v>
      </c>
      <c r="K18" s="31">
        <f t="shared" ref="K18:L18" si="6">(K13+K15-K16)</f>
        <v>57.419715659999952</v>
      </c>
      <c r="L18" s="31">
        <f t="shared" si="6"/>
        <v>60.505328339999913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105.90999999999985</v>
      </c>
      <c r="D21" s="35" t="s">
        <v>10</v>
      </c>
      <c r="E21" s="12"/>
      <c r="F21" s="42" t="s">
        <v>31</v>
      </c>
      <c r="G21" s="43"/>
      <c r="H21" s="88">
        <f>J18</f>
        <v>36.377109599999926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OCTUBRE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04-NOV-2015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13864.3</v>
      </c>
      <c r="D29" s="11" t="str">
        <f>D5</f>
        <v>(19/10/15)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13597.9</v>
      </c>
      <c r="D30" s="11" t="str">
        <f>D6</f>
        <v>(17/09/15)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7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266.39999999999964</v>
      </c>
      <c r="D31" s="18" t="s">
        <v>10</v>
      </c>
      <c r="E31" s="12"/>
      <c r="F31" s="8" t="s">
        <v>20</v>
      </c>
      <c r="G31" s="13">
        <f>G7</f>
        <v>0.44929999999999998</v>
      </c>
      <c r="H31" s="19">
        <f>(C31*G31)</f>
        <v>119.69351999999984</v>
      </c>
      <c r="I31" s="19"/>
      <c r="J31" s="20">
        <f>(C42*G31)</f>
        <v>44.970436999999961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8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23.238633599999968</v>
      </c>
      <c r="I34" s="14">
        <f>((SUM(I29:I33))*0.18)</f>
        <v>0</v>
      </c>
      <c r="J34" s="14">
        <f>((SUM(J29:J33))*0.18)</f>
        <v>8.6592786599999929</v>
      </c>
      <c r="K34" s="58"/>
      <c r="L34" s="65"/>
    </row>
    <row r="35" spans="2:12" ht="10.15" customHeight="1" x14ac:dyDescent="0.25">
      <c r="B35" s="21" t="s">
        <v>0</v>
      </c>
      <c r="C35" s="77">
        <f>C11</f>
        <v>1183.8</v>
      </c>
      <c r="D35" s="23" t="str">
        <f>D29</f>
        <v>(19/10/15)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9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1123.4000000000001</v>
      </c>
      <c r="D36" s="11" t="str">
        <f>D30</f>
        <v>(17/09/15)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60.399999999999864</v>
      </c>
      <c r="D37" s="18" t="s">
        <v>10</v>
      </c>
      <c r="E37" s="12"/>
      <c r="F37" s="8" t="s">
        <v>4</v>
      </c>
      <c r="G37" s="13"/>
      <c r="H37" s="14">
        <f>SUM(H29:H33)+SUM(H34:H35)</f>
        <v>154.38215359999981</v>
      </c>
      <c r="I37" s="14">
        <f>SUM(I29:I33)+SUM(I34:I35)</f>
        <v>0</v>
      </c>
      <c r="J37" s="14">
        <f>SUM(J29:J33)+SUM(J34:J35)</f>
        <v>57.446382326666615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1506.1</v>
      </c>
      <c r="D40" s="23" t="str">
        <f>D35</f>
        <v>(19/10/15)</v>
      </c>
      <c r="E40" s="8"/>
      <c r="F40" s="8" t="s">
        <v>6</v>
      </c>
      <c r="G40" s="13"/>
      <c r="H40" s="14">
        <f>H16</f>
        <v>0.1</v>
      </c>
      <c r="I40" s="14"/>
      <c r="J40" s="32">
        <f>H40/3</f>
        <v>3.3333333333333333E-2</v>
      </c>
      <c r="K40" s="52"/>
      <c r="L40" s="52"/>
    </row>
    <row r="41" spans="2:12" ht="10.15" customHeight="1" x14ac:dyDescent="0.25">
      <c r="B41" s="9" t="s">
        <v>1</v>
      </c>
      <c r="C41" s="10">
        <f>C17</f>
        <v>1406.01</v>
      </c>
      <c r="D41" s="11" t="str">
        <f>D36</f>
        <v>(17/09/15)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100.08999999999992</v>
      </c>
      <c r="D42" s="18" t="s">
        <v>10</v>
      </c>
      <c r="E42" s="8"/>
      <c r="F42" s="42" t="s">
        <v>24</v>
      </c>
      <c r="G42" s="30"/>
      <c r="H42" s="31">
        <f>(H37+H39-H40)</f>
        <v>154.30215359999983</v>
      </c>
      <c r="I42" s="31">
        <f t="shared" ref="I42:J42" si="10">(I37+I39-I40)</f>
        <v>0</v>
      </c>
      <c r="J42" s="31">
        <f t="shared" si="10"/>
        <v>57.419715659999952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105.90999999999985</v>
      </c>
      <c r="D45" s="35" t="s">
        <v>10</v>
      </c>
      <c r="E45" s="12"/>
      <c r="F45" s="42" t="s">
        <v>82</v>
      </c>
      <c r="G45" s="43"/>
      <c r="H45" s="88">
        <f>J42</f>
        <v>57.419715659999952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OCTUBRE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04-NOV-2015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13864.3</v>
      </c>
      <c r="D53" s="11" t="str">
        <f>D29</f>
        <v>(19/10/15)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13597.9</v>
      </c>
      <c r="D54" s="11" t="str">
        <f>D30</f>
        <v>(17/09/15)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11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266.39999999999964</v>
      </c>
      <c r="D55" s="18" t="s">
        <v>10</v>
      </c>
      <c r="E55" s="12"/>
      <c r="F55" s="8" t="s">
        <v>20</v>
      </c>
      <c r="G55" s="13">
        <f>G7</f>
        <v>0.44929999999999998</v>
      </c>
      <c r="H55" s="19">
        <f>(C55*G55)</f>
        <v>119.69351999999984</v>
      </c>
      <c r="I55" s="19"/>
      <c r="J55" s="20">
        <f>(C69*G55)</f>
        <v>47.58536299999993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2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23.238633599999968</v>
      </c>
      <c r="I58" s="14">
        <f>((SUM(I53:I57))*0.18)</f>
        <v>0</v>
      </c>
      <c r="J58" s="14">
        <f>((SUM(J53:J57))*0.18)</f>
        <v>9.1299653399999858</v>
      </c>
      <c r="K58" s="58"/>
      <c r="L58" s="65"/>
    </row>
    <row r="59" spans="2:12" ht="10.15" customHeight="1" x14ac:dyDescent="0.25">
      <c r="B59" s="21" t="s">
        <v>0</v>
      </c>
      <c r="C59" s="77">
        <f>C11</f>
        <v>1183.8</v>
      </c>
      <c r="D59" s="23" t="str">
        <f>D53</f>
        <v>(19/10/15)</v>
      </c>
      <c r="E59" s="8"/>
      <c r="F59" s="8" t="s">
        <v>23</v>
      </c>
      <c r="G59" s="13">
        <f>G11</f>
        <v>7.7000000000000002E-3</v>
      </c>
      <c r="H59" s="14">
        <f>H11</f>
        <v>2.0499999999999998</v>
      </c>
      <c r="I59" s="14"/>
      <c r="J59" s="15">
        <f t="shared" ref="J59" si="13">(H59/3)</f>
        <v>0.68333333333333324</v>
      </c>
      <c r="K59" s="66"/>
      <c r="L59" s="67"/>
    </row>
    <row r="60" spans="2:12" ht="10.15" customHeight="1" x14ac:dyDescent="0.25">
      <c r="B60" s="24" t="s">
        <v>1</v>
      </c>
      <c r="C60" s="78">
        <f>C12</f>
        <v>1123.4000000000001</v>
      </c>
      <c r="D60" s="11" t="str">
        <f>D54</f>
        <v>(17/09/15)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60.399999999999864</v>
      </c>
      <c r="D61" s="18" t="s">
        <v>10</v>
      </c>
      <c r="E61" s="12"/>
      <c r="F61" s="8" t="s">
        <v>4</v>
      </c>
      <c r="G61" s="13"/>
      <c r="H61" s="14">
        <f>SUM(H53:H57)+SUM(H58:H59)</f>
        <v>154.3921535999998</v>
      </c>
      <c r="I61" s="14">
        <f>SUM(I53:I57)+SUM(I58:I59)</f>
        <v>0</v>
      </c>
      <c r="J61" s="14">
        <f>SUM(J53:J57)+SUM(J58:J59)</f>
        <v>60.535328339999914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0.01</v>
      </c>
      <c r="I63" s="14"/>
      <c r="J63" s="14">
        <f>H63/3</f>
        <v>3.3333333333333335E-3</v>
      </c>
      <c r="K63" s="2"/>
      <c r="L63" s="2"/>
    </row>
    <row r="64" spans="2:12" ht="10.15" customHeight="1" x14ac:dyDescent="0.25">
      <c r="B64" s="27" t="s">
        <v>0</v>
      </c>
      <c r="C64" s="80">
        <f>C16</f>
        <v>1506.1</v>
      </c>
      <c r="D64" s="23" t="str">
        <f>D59</f>
        <v>(19/10/15)</v>
      </c>
      <c r="E64" s="8"/>
      <c r="F64" s="8" t="s">
        <v>6</v>
      </c>
      <c r="G64" s="13"/>
      <c r="H64" s="14">
        <f>H16</f>
        <v>0.1</v>
      </c>
      <c r="I64" s="14"/>
      <c r="J64" s="32">
        <f>H64/3</f>
        <v>3.3333333333333333E-2</v>
      </c>
      <c r="K64" s="2"/>
      <c r="L64" s="2"/>
    </row>
    <row r="65" spans="2:12" ht="10.15" customHeight="1" x14ac:dyDescent="0.25">
      <c r="B65" s="9" t="s">
        <v>1</v>
      </c>
      <c r="C65" s="10">
        <f>C17</f>
        <v>1406.01</v>
      </c>
      <c r="D65" s="11" t="str">
        <f>D60</f>
        <v>(17/09/15)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100.08999999999992</v>
      </c>
      <c r="D66" s="18" t="s">
        <v>10</v>
      </c>
      <c r="E66" s="8"/>
      <c r="F66" s="42" t="s">
        <v>24</v>
      </c>
      <c r="G66" s="30"/>
      <c r="H66" s="31">
        <f>(H61+H63-H64)</f>
        <v>154.3021535999998</v>
      </c>
      <c r="I66" s="31">
        <f t="shared" ref="I66:J66" si="14">(I61+I63-I64)</f>
        <v>0</v>
      </c>
      <c r="J66" s="31">
        <f t="shared" si="14"/>
        <v>60.505328339999913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105.90999999999985</v>
      </c>
      <c r="D69" s="35" t="s">
        <v>10</v>
      </c>
      <c r="E69" s="12"/>
      <c r="F69" s="42" t="s">
        <v>32</v>
      </c>
      <c r="G69" s="43"/>
      <c r="H69" s="88">
        <f>J66</f>
        <v>60.505328339999913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88</v>
      </c>
      <c r="C2" s="4"/>
      <c r="D2" s="4"/>
      <c r="E2" s="4"/>
      <c r="F2" s="4"/>
      <c r="G2" s="5"/>
      <c r="H2" s="4"/>
      <c r="I2" s="4"/>
      <c r="J2" s="7" t="s">
        <v>89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14077.3</v>
      </c>
      <c r="D5" s="11" t="s">
        <v>87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15">
        <f>H5/3</f>
        <v>0.82333333333333336</v>
      </c>
      <c r="L5" s="15">
        <f>H5/3</f>
        <v>0.82333333333333336</v>
      </c>
    </row>
    <row r="6" spans="2:12" ht="10.15" customHeight="1" x14ac:dyDescent="0.25">
      <c r="B6" s="9" t="s">
        <v>1</v>
      </c>
      <c r="C6" s="10">
        <v>13864.3</v>
      </c>
      <c r="D6" s="11" t="s">
        <v>86</v>
      </c>
      <c r="E6" s="12"/>
      <c r="F6" s="8" t="s">
        <v>21</v>
      </c>
      <c r="G6" s="13"/>
      <c r="H6" s="14">
        <v>1.31</v>
      </c>
      <c r="I6" s="14"/>
      <c r="J6" s="15">
        <f t="shared" ref="J6:J12" si="0">(H6/3)</f>
        <v>0.4366666666666667</v>
      </c>
      <c r="K6" s="15">
        <f t="shared" ref="K6:K12" si="1">H6/3</f>
        <v>0.4366666666666667</v>
      </c>
      <c r="L6" s="15">
        <f t="shared" ref="L6:L16" si="2">H6/3</f>
        <v>0.4366666666666667</v>
      </c>
    </row>
    <row r="7" spans="2:12" ht="10.15" customHeight="1" x14ac:dyDescent="0.25">
      <c r="B7" s="16" t="s">
        <v>11</v>
      </c>
      <c r="C7" s="17">
        <f>(C5-C6)</f>
        <v>213</v>
      </c>
      <c r="D7" s="18" t="s">
        <v>10</v>
      </c>
      <c r="E7" s="12"/>
      <c r="F7" s="8" t="s">
        <v>20</v>
      </c>
      <c r="G7" s="82">
        <v>0.44779999999999998</v>
      </c>
      <c r="H7" s="19">
        <f>(C7*G7)</f>
        <v>95.381399999999999</v>
      </c>
      <c r="I7" s="19"/>
      <c r="J7" s="15">
        <f>G7*C13</f>
        <v>24.091639999999977</v>
      </c>
      <c r="K7" s="15">
        <f>G7*C18</f>
        <v>26.733660000000018</v>
      </c>
      <c r="L7" s="15">
        <f>G7*C21</f>
        <v>44.556100000000001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0.04</v>
      </c>
      <c r="I9" s="14"/>
      <c r="J9" s="15">
        <f>(H9/3)</f>
        <v>1.3333333333333334E-2</v>
      </c>
      <c r="K9" s="15">
        <f t="shared" si="1"/>
        <v>1.3333333333333334E-2</v>
      </c>
      <c r="L9" s="15">
        <f t="shared" si="2"/>
        <v>1.3333333333333334E-2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18.855251999999997</v>
      </c>
      <c r="I10" s="14">
        <f t="shared" ref="I10:L10" si="3">((SUM(I5:I8)-I9)*0.18)</f>
        <v>0</v>
      </c>
      <c r="J10" s="14">
        <f t="shared" si="3"/>
        <v>4.8986951999999961</v>
      </c>
      <c r="K10" s="14">
        <f t="shared" si="3"/>
        <v>5.3742588000000033</v>
      </c>
      <c r="L10" s="14">
        <f t="shared" si="3"/>
        <v>8.582297999999998</v>
      </c>
    </row>
    <row r="11" spans="2:12" ht="10.15" customHeight="1" x14ac:dyDescent="0.25">
      <c r="B11" s="24" t="s">
        <v>0</v>
      </c>
      <c r="C11" s="10">
        <v>1237.5999999999999</v>
      </c>
      <c r="D11" s="11" t="str">
        <f>D5</f>
        <v>(17/11/15)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 t="shared" si="0"/>
        <v>0.54666666666666663</v>
      </c>
      <c r="K11" s="15">
        <f t="shared" si="1"/>
        <v>0.54666666666666663</v>
      </c>
      <c r="L11" s="15">
        <f t="shared" si="2"/>
        <v>0.54666666666666663</v>
      </c>
    </row>
    <row r="12" spans="2:12" ht="10.15" customHeight="1" x14ac:dyDescent="0.25">
      <c r="B12" s="9" t="s">
        <v>1</v>
      </c>
      <c r="C12" s="10">
        <v>1183.8</v>
      </c>
      <c r="D12" s="11" t="str">
        <f>D6</f>
        <v>(19/10/15)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125.326652</v>
      </c>
      <c r="I13" s="14">
        <f t="shared" ref="I13:L13" si="4">SUM(I5:I9)+SUM(I10:I11)</f>
        <v>0</v>
      </c>
      <c r="J13" s="14">
        <f t="shared" si="4"/>
        <v>32.687001866666641</v>
      </c>
      <c r="K13" s="14">
        <f t="shared" si="4"/>
        <v>35.804585466666687</v>
      </c>
      <c r="L13" s="14">
        <f t="shared" si="4"/>
        <v>56.835064666666668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25">
      <c r="B16" s="24" t="s">
        <v>0</v>
      </c>
      <c r="C16" s="10">
        <v>1565.8</v>
      </c>
      <c r="D16" s="11" t="str">
        <f>D5</f>
        <v>(17/11/15)</v>
      </c>
      <c r="E16" s="8"/>
      <c r="F16" s="8" t="s">
        <v>6</v>
      </c>
      <c r="G16" s="13"/>
      <c r="H16" s="14">
        <v>0.02</v>
      </c>
      <c r="I16" s="14"/>
      <c r="J16" s="15">
        <f>(H16/3)</f>
        <v>6.6666666666666671E-3</v>
      </c>
      <c r="K16" s="15">
        <f>H16/3</f>
        <v>6.6666666666666671E-3</v>
      </c>
      <c r="L16" s="15">
        <f t="shared" si="2"/>
        <v>6.6666666666666671E-3</v>
      </c>
    </row>
    <row r="17" spans="2:12" ht="10.15" customHeight="1" x14ac:dyDescent="0.25">
      <c r="B17" s="24" t="s">
        <v>1</v>
      </c>
      <c r="C17" s="10">
        <v>1506.1</v>
      </c>
      <c r="D17" s="11" t="str">
        <f>D6</f>
        <v>(19/10/15)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59.700000000000045</v>
      </c>
      <c r="D18" s="18" t="s">
        <v>10</v>
      </c>
      <c r="E18" s="8"/>
      <c r="F18" s="42" t="s">
        <v>24</v>
      </c>
      <c r="G18" s="30"/>
      <c r="H18" s="31">
        <f>(H13+H15-H16)</f>
        <v>125.396652</v>
      </c>
      <c r="I18" s="31">
        <f t="shared" ref="I18:L18" si="5">(I13+I15-I16)</f>
        <v>0</v>
      </c>
      <c r="J18" s="31">
        <f t="shared" si="5"/>
        <v>32.710335199999975</v>
      </c>
      <c r="K18" s="31">
        <f t="shared" si="5"/>
        <v>35.82791880000002</v>
      </c>
      <c r="L18" s="31">
        <f t="shared" si="5"/>
        <v>56.858398000000001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99.5</v>
      </c>
      <c r="D21" s="35" t="s">
        <v>10</v>
      </c>
      <c r="E21" s="12"/>
      <c r="F21" s="42" t="s">
        <v>31</v>
      </c>
      <c r="G21" s="43"/>
      <c r="H21" s="88">
        <f>J18</f>
        <v>32.710335199999975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NOVIEMBRE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03-DIC-2015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14077.3</v>
      </c>
      <c r="D29" s="11" t="str">
        <f>D5</f>
        <v>(17/11/15)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13864.3</v>
      </c>
      <c r="D30" s="11" t="str">
        <f>D6</f>
        <v>(19/10/15)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6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213</v>
      </c>
      <c r="D31" s="18" t="s">
        <v>10</v>
      </c>
      <c r="E31" s="12"/>
      <c r="F31" s="8" t="s">
        <v>20</v>
      </c>
      <c r="G31" s="13">
        <f>G7</f>
        <v>0.44779999999999998</v>
      </c>
      <c r="H31" s="19">
        <f>(C31*G31)</f>
        <v>95.381399999999999</v>
      </c>
      <c r="I31" s="19"/>
      <c r="J31" s="20">
        <f>(C42*G31)</f>
        <v>26.733660000000018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7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0.04</v>
      </c>
      <c r="I33" s="14"/>
      <c r="J33" s="15">
        <f>J9</f>
        <v>1.3333333333333334E-2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18.869651999999999</v>
      </c>
      <c r="I34" s="14">
        <f>((SUM(I29:I33))*0.18)</f>
        <v>0</v>
      </c>
      <c r="J34" s="14">
        <f>((SUM(J29:J33))*0.18)</f>
        <v>5.3790588000000028</v>
      </c>
      <c r="K34" s="58"/>
      <c r="L34" s="65"/>
    </row>
    <row r="35" spans="2:12" ht="10.15" customHeight="1" x14ac:dyDescent="0.25">
      <c r="B35" s="21" t="s">
        <v>0</v>
      </c>
      <c r="C35" s="77">
        <f>C11</f>
        <v>1237.5999999999999</v>
      </c>
      <c r="D35" s="23" t="str">
        <f>D29</f>
        <v>(17/11/15)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8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1183.8</v>
      </c>
      <c r="D36" s="11" t="str">
        <f>D30</f>
        <v>(19/10/15)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125.741052</v>
      </c>
      <c r="I37" s="14">
        <f>SUM(I29:I33)+SUM(I34:I35)</f>
        <v>0</v>
      </c>
      <c r="J37" s="14">
        <f>SUM(J29:J33)+SUM(J34:J35)</f>
        <v>35.942718800000023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1565.8</v>
      </c>
      <c r="D40" s="23" t="str">
        <f>D35</f>
        <v>(17/11/15)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1506.1</v>
      </c>
      <c r="D41" s="11" t="str">
        <f>D36</f>
        <v>(19/10/15)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59.700000000000045</v>
      </c>
      <c r="D42" s="18" t="s">
        <v>10</v>
      </c>
      <c r="E42" s="8"/>
      <c r="F42" s="42" t="s">
        <v>24</v>
      </c>
      <c r="G42" s="30"/>
      <c r="H42" s="31">
        <f>(H37+H39-H40)</f>
        <v>125.741052</v>
      </c>
      <c r="I42" s="31">
        <f t="shared" ref="I42:J42" si="9">(I37+I39-I40)</f>
        <v>0</v>
      </c>
      <c r="J42" s="31">
        <f t="shared" si="9"/>
        <v>35.942718800000023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99.5</v>
      </c>
      <c r="D45" s="35" t="s">
        <v>10</v>
      </c>
      <c r="E45" s="12"/>
      <c r="F45" s="42" t="s">
        <v>82</v>
      </c>
      <c r="G45" s="43"/>
      <c r="H45" s="88">
        <f>J42</f>
        <v>35.942718800000023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NOVIEMBRE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03-DIC-2015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14077.3</v>
      </c>
      <c r="D53" s="11" t="str">
        <f>D29</f>
        <v>(17/11/15)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13864.3</v>
      </c>
      <c r="D54" s="11" t="str">
        <f>D30</f>
        <v>(19/10/15)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10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213</v>
      </c>
      <c r="D55" s="18" t="s">
        <v>10</v>
      </c>
      <c r="E55" s="12"/>
      <c r="F55" s="8" t="s">
        <v>20</v>
      </c>
      <c r="G55" s="13">
        <f>G7</f>
        <v>0.44779999999999998</v>
      </c>
      <c r="H55" s="19">
        <f>(C55*G55)</f>
        <v>95.381399999999999</v>
      </c>
      <c r="I55" s="19"/>
      <c r="J55" s="20">
        <f>(C69*G55)</f>
        <v>44.556100000000001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1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0.04</v>
      </c>
      <c r="I57" s="14"/>
      <c r="J57" s="15">
        <f>J33</f>
        <v>1.3333333333333334E-2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18.869651999999999</v>
      </c>
      <c r="I58" s="14">
        <f>((SUM(I53:I57))*0.18)</f>
        <v>0</v>
      </c>
      <c r="J58" s="14">
        <f>((SUM(J53:J57))*0.18)</f>
        <v>8.5870979999999992</v>
      </c>
      <c r="K58" s="58"/>
      <c r="L58" s="65"/>
    </row>
    <row r="59" spans="2:12" ht="10.15" customHeight="1" x14ac:dyDescent="0.25">
      <c r="B59" s="21" t="s">
        <v>0</v>
      </c>
      <c r="C59" s="77">
        <f>C11</f>
        <v>1237.5999999999999</v>
      </c>
      <c r="D59" s="23" t="str">
        <f>D53</f>
        <v>(17/11/15)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12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1183.8</v>
      </c>
      <c r="D60" s="11" t="str">
        <f>D54</f>
        <v>(19/10/15)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125.341052</v>
      </c>
      <c r="I61" s="14">
        <f>SUM(I53:I57)+SUM(I58:I59)</f>
        <v>0</v>
      </c>
      <c r="J61" s="14">
        <f>SUM(J53:J57)+SUM(J58:J59)</f>
        <v>56.839864666666664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1565.8</v>
      </c>
      <c r="D64" s="23" t="str">
        <f>D59</f>
        <v>(17/11/15)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1506.1</v>
      </c>
      <c r="D65" s="11" t="str">
        <f>D60</f>
        <v>(19/10/15)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59.700000000000045</v>
      </c>
      <c r="D66" s="18" t="s">
        <v>10</v>
      </c>
      <c r="E66" s="8"/>
      <c r="F66" s="42" t="s">
        <v>24</v>
      </c>
      <c r="G66" s="30"/>
      <c r="H66" s="31">
        <f>(H61+H63-H64)</f>
        <v>125.41105200000001</v>
      </c>
      <c r="I66" s="31">
        <f t="shared" ref="I66:J66" si="13">(I61+I63-I64)</f>
        <v>0</v>
      </c>
      <c r="J66" s="31">
        <f t="shared" si="13"/>
        <v>56.863197999999997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99.5</v>
      </c>
      <c r="D69" s="35" t="s">
        <v>10</v>
      </c>
      <c r="E69" s="12"/>
      <c r="F69" s="42" t="s">
        <v>32</v>
      </c>
      <c r="G69" s="43"/>
      <c r="H69" s="88">
        <f>J66</f>
        <v>56.863197999999997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topLeftCell="C1" zoomScale="130" zoomScaleNormal="130" workbookViewId="0">
      <selection activeCell="H17" sqref="H17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90</v>
      </c>
      <c r="C2" s="4"/>
      <c r="D2" s="4"/>
      <c r="E2" s="4"/>
      <c r="F2" s="4"/>
      <c r="G2" s="5"/>
      <c r="H2" s="4"/>
      <c r="I2" s="4"/>
      <c r="J2" s="7" t="s">
        <v>91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14278.8</v>
      </c>
      <c r="D5" s="11" t="s">
        <v>92</v>
      </c>
      <c r="E5" s="12"/>
      <c r="F5" s="8" t="s">
        <v>2</v>
      </c>
      <c r="G5" s="13"/>
      <c r="H5" s="14">
        <v>2.48</v>
      </c>
      <c r="I5" s="14"/>
      <c r="J5" s="15">
        <f>(H5/3)</f>
        <v>0.82666666666666666</v>
      </c>
      <c r="K5" s="15">
        <f>H5/3</f>
        <v>0.82666666666666666</v>
      </c>
      <c r="L5" s="15">
        <f>H5/3</f>
        <v>0.82666666666666666</v>
      </c>
    </row>
    <row r="6" spans="2:12" ht="10.15" customHeight="1" x14ac:dyDescent="0.25">
      <c r="B6" s="9" t="s">
        <v>1</v>
      </c>
      <c r="C6" s="10">
        <v>14077.3</v>
      </c>
      <c r="D6" s="11" t="s">
        <v>87</v>
      </c>
      <c r="E6" s="12"/>
      <c r="F6" s="8" t="s">
        <v>21</v>
      </c>
      <c r="G6" s="13"/>
      <c r="H6" s="14">
        <v>1.32</v>
      </c>
      <c r="I6" s="14"/>
      <c r="J6" s="15">
        <f t="shared" ref="J6:J12" si="0">(H6/3)</f>
        <v>0.44</v>
      </c>
      <c r="K6" s="15">
        <f t="shared" ref="K6:K12" si="1">H6/3</f>
        <v>0.44</v>
      </c>
      <c r="L6" s="15">
        <f t="shared" ref="L6:L16" si="2">H6/3</f>
        <v>0.44</v>
      </c>
    </row>
    <row r="7" spans="2:12" ht="10.15" customHeight="1" x14ac:dyDescent="0.25">
      <c r="B7" s="16" t="s">
        <v>11</v>
      </c>
      <c r="C7" s="17">
        <f>(C5-C6)</f>
        <v>201.5</v>
      </c>
      <c r="D7" s="18" t="s">
        <v>10</v>
      </c>
      <c r="E7" s="12"/>
      <c r="F7" s="8" t="s">
        <v>20</v>
      </c>
      <c r="G7" s="82">
        <v>0.45100000000000001</v>
      </c>
      <c r="H7" s="19">
        <f>(C7*G7)</f>
        <v>90.876500000000007</v>
      </c>
      <c r="I7" s="19"/>
      <c r="J7" s="15">
        <f>G7*C13</f>
        <v>26.203100000000063</v>
      </c>
      <c r="K7" s="15">
        <f>G7*C18</f>
        <v>23.226500000000001</v>
      </c>
      <c r="L7" s="15">
        <f>G7*C21</f>
        <v>41.446899999999943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15">
        <f t="shared" si="1"/>
        <v>0.01</v>
      </c>
      <c r="L9" s="15">
        <f t="shared" si="2"/>
        <v>0.01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18.049769999999999</v>
      </c>
      <c r="I10" s="14">
        <f t="shared" ref="I10:L10" si="3">((SUM(I5:I8)-I9)*0.18)</f>
        <v>0</v>
      </c>
      <c r="J10" s="14">
        <f t="shared" si="3"/>
        <v>5.2805580000000107</v>
      </c>
      <c r="K10" s="14">
        <f t="shared" si="3"/>
        <v>4.744769999999999</v>
      </c>
      <c r="L10" s="14">
        <f t="shared" si="3"/>
        <v>8.0244419999999899</v>
      </c>
    </row>
    <row r="11" spans="2:12" ht="10.15" customHeight="1" x14ac:dyDescent="0.25">
      <c r="B11" s="24" t="s">
        <v>0</v>
      </c>
      <c r="C11" s="10">
        <v>1295.7</v>
      </c>
      <c r="D11" s="11" t="str">
        <f>D5</f>
        <v>(16/12/15)</v>
      </c>
      <c r="E11" s="8"/>
      <c r="F11" s="8" t="s">
        <v>23</v>
      </c>
      <c r="G11" s="13">
        <v>7.7000000000000002E-3</v>
      </c>
      <c r="H11" s="14">
        <v>1.55</v>
      </c>
      <c r="I11" s="14"/>
      <c r="J11" s="15">
        <f t="shared" si="0"/>
        <v>0.51666666666666672</v>
      </c>
      <c r="K11" s="15">
        <f t="shared" si="1"/>
        <v>0.51666666666666672</v>
      </c>
      <c r="L11" s="15">
        <f t="shared" si="2"/>
        <v>0.51666666666666672</v>
      </c>
    </row>
    <row r="12" spans="2:12" ht="10.15" customHeight="1" x14ac:dyDescent="0.25">
      <c r="B12" s="9" t="s">
        <v>1</v>
      </c>
      <c r="C12" s="10">
        <v>1237.5999999999999</v>
      </c>
      <c r="D12" s="11" t="str">
        <f>D6</f>
        <v>(17/11/15)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58.100000000000136</v>
      </c>
      <c r="D13" s="18" t="s">
        <v>10</v>
      </c>
      <c r="E13" s="12"/>
      <c r="F13" s="8" t="s">
        <v>4</v>
      </c>
      <c r="G13" s="13"/>
      <c r="H13" s="14">
        <f>SUM(H5:H9)+SUM(H10:H11)</f>
        <v>119.93627000000001</v>
      </c>
      <c r="I13" s="14">
        <f t="shared" ref="I13:L13" si="4">SUM(I5:I9)+SUM(I10:I11)</f>
        <v>0</v>
      </c>
      <c r="J13" s="14">
        <f t="shared" si="4"/>
        <v>35.153658000000071</v>
      </c>
      <c r="K13" s="14">
        <f t="shared" si="4"/>
        <v>31.641269999999999</v>
      </c>
      <c r="L13" s="14">
        <f t="shared" si="4"/>
        <v>53.141341999999931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0.03</v>
      </c>
      <c r="I15" s="14"/>
      <c r="J15" s="15">
        <f>H15/3</f>
        <v>0.01</v>
      </c>
      <c r="K15" s="15">
        <f>H15/3</f>
        <v>0.01</v>
      </c>
      <c r="L15" s="15">
        <f>H15/3</f>
        <v>0.01</v>
      </c>
    </row>
    <row r="16" spans="2:12" ht="10.15" customHeight="1" x14ac:dyDescent="0.25">
      <c r="B16" s="24" t="s">
        <v>0</v>
      </c>
      <c r="C16" s="10">
        <v>1617.3</v>
      </c>
      <c r="D16" s="11" t="str">
        <f>D5</f>
        <v>(16/12/15)</v>
      </c>
      <c r="E16" s="8"/>
      <c r="F16" s="8" t="s">
        <v>6</v>
      </c>
      <c r="G16" s="13"/>
      <c r="H16" s="14">
        <v>7.0000000000000007E-2</v>
      </c>
      <c r="I16" s="14"/>
      <c r="J16" s="15">
        <f>(H16/3)</f>
        <v>2.3333333333333334E-2</v>
      </c>
      <c r="K16" s="15">
        <f>H16/3</f>
        <v>2.3333333333333334E-2</v>
      </c>
      <c r="L16" s="15">
        <f t="shared" si="2"/>
        <v>2.3333333333333334E-2</v>
      </c>
    </row>
    <row r="17" spans="2:12" ht="10.15" customHeight="1" x14ac:dyDescent="0.25">
      <c r="B17" s="24" t="s">
        <v>1</v>
      </c>
      <c r="C17" s="10">
        <v>1565.8</v>
      </c>
      <c r="D17" s="11" t="str">
        <f>D6</f>
        <v>(17/11/15)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51.5</v>
      </c>
      <c r="D18" s="18" t="s">
        <v>10</v>
      </c>
      <c r="E18" s="8"/>
      <c r="F18" s="42" t="s">
        <v>24</v>
      </c>
      <c r="G18" s="30"/>
      <c r="H18" s="31">
        <f>(H13+H15-H16)</f>
        <v>119.89627000000002</v>
      </c>
      <c r="I18" s="31">
        <f t="shared" ref="I18:L18" si="5">(I13+I15-I16)</f>
        <v>0</v>
      </c>
      <c r="J18" s="31">
        <f t="shared" si="5"/>
        <v>35.140324666666736</v>
      </c>
      <c r="K18" s="31">
        <f t="shared" si="5"/>
        <v>31.627936666666667</v>
      </c>
      <c r="L18" s="31">
        <f t="shared" si="5"/>
        <v>53.128008666666595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91.899999999999864</v>
      </c>
      <c r="D21" s="35" t="s">
        <v>10</v>
      </c>
      <c r="E21" s="12"/>
      <c r="F21" s="42" t="s">
        <v>31</v>
      </c>
      <c r="G21" s="43"/>
      <c r="H21" s="88">
        <f>J18</f>
        <v>35.140324666666736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DICIEMBRE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07-ENE-2016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14278.8</v>
      </c>
      <c r="D29" s="11" t="str">
        <f>D5</f>
        <v>(16/12/15)</v>
      </c>
      <c r="E29" s="12"/>
      <c r="F29" s="8" t="s">
        <v>2</v>
      </c>
      <c r="G29" s="13"/>
      <c r="H29" s="14">
        <f>H5</f>
        <v>2.48</v>
      </c>
      <c r="I29" s="14"/>
      <c r="J29" s="15">
        <f>(H29/3)</f>
        <v>0.82666666666666666</v>
      </c>
      <c r="K29" s="58"/>
      <c r="L29" s="61"/>
    </row>
    <row r="30" spans="2:12" ht="10.15" customHeight="1" x14ac:dyDescent="0.25">
      <c r="B30" s="9" t="s">
        <v>1</v>
      </c>
      <c r="C30" s="10">
        <f>C6</f>
        <v>14077.3</v>
      </c>
      <c r="D30" s="11" t="str">
        <f>D6</f>
        <v>(17/11/15)</v>
      </c>
      <c r="E30" s="12"/>
      <c r="F30" s="8" t="s">
        <v>21</v>
      </c>
      <c r="G30" s="13"/>
      <c r="H30" s="14">
        <f>H6</f>
        <v>1.32</v>
      </c>
      <c r="I30" s="14"/>
      <c r="J30" s="15">
        <f t="shared" ref="J30" si="6">(H30/3)</f>
        <v>0.44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201.5</v>
      </c>
      <c r="D31" s="18" t="s">
        <v>10</v>
      </c>
      <c r="E31" s="12"/>
      <c r="F31" s="8" t="s">
        <v>20</v>
      </c>
      <c r="G31" s="13">
        <f>G7</f>
        <v>0.45100000000000001</v>
      </c>
      <c r="H31" s="19">
        <f>(C31*G31)</f>
        <v>90.876500000000007</v>
      </c>
      <c r="I31" s="19"/>
      <c r="J31" s="20">
        <f>(C42*G31)</f>
        <v>23.226500000000001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7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18.060569999999998</v>
      </c>
      <c r="I34" s="14">
        <f>((SUM(I29:I33))*0.18)</f>
        <v>0</v>
      </c>
      <c r="J34" s="14">
        <f>((SUM(J29:J33))*0.18)</f>
        <v>4.7483699999999995</v>
      </c>
      <c r="K34" s="58"/>
      <c r="L34" s="65"/>
    </row>
    <row r="35" spans="2:12" ht="10.15" customHeight="1" x14ac:dyDescent="0.25">
      <c r="B35" s="21" t="s">
        <v>0</v>
      </c>
      <c r="C35" s="77">
        <f>C11</f>
        <v>1295.7</v>
      </c>
      <c r="D35" s="23" t="str">
        <f>D29</f>
        <v>(16/12/15)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8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1237.5999999999999</v>
      </c>
      <c r="D36" s="11" t="str">
        <f>D30</f>
        <v>(17/11/15)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58.100000000000136</v>
      </c>
      <c r="D37" s="18" t="s">
        <v>10</v>
      </c>
      <c r="E37" s="12"/>
      <c r="F37" s="8" t="s">
        <v>4</v>
      </c>
      <c r="G37" s="13"/>
      <c r="H37" s="14">
        <f>SUM(H29:H33)+SUM(H34:H35)</f>
        <v>120.43707000000001</v>
      </c>
      <c r="I37" s="14">
        <f>SUM(I29:I33)+SUM(I34:I35)</f>
        <v>0</v>
      </c>
      <c r="J37" s="14">
        <f>SUM(J29:J33)+SUM(J34:J35)</f>
        <v>31.808203333333331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1617.3</v>
      </c>
      <c r="D40" s="23" t="str">
        <f>D35</f>
        <v>(16/12/15)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1565.8</v>
      </c>
      <c r="D41" s="11" t="str">
        <f>D36</f>
        <v>(17/11/15)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51.5</v>
      </c>
      <c r="D42" s="18" t="s">
        <v>10</v>
      </c>
      <c r="E42" s="8"/>
      <c r="F42" s="42" t="s">
        <v>24</v>
      </c>
      <c r="G42" s="30"/>
      <c r="H42" s="31">
        <f>(H37+H39-H40)</f>
        <v>120.38707000000001</v>
      </c>
      <c r="I42" s="31">
        <f t="shared" ref="I42:J42" si="9">(I37+I39-I40)</f>
        <v>0</v>
      </c>
      <c r="J42" s="31">
        <f t="shared" si="9"/>
        <v>31.791536666666666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91.899999999999864</v>
      </c>
      <c r="D45" s="35" t="s">
        <v>10</v>
      </c>
      <c r="E45" s="12"/>
      <c r="F45" s="42" t="s">
        <v>82</v>
      </c>
      <c r="G45" s="43"/>
      <c r="H45" s="88">
        <f>J42</f>
        <v>31.791536666666666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DICIEMBRE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07-ENE-2016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14278.8</v>
      </c>
      <c r="D53" s="11" t="str">
        <f>D29</f>
        <v>(16/12/15)</v>
      </c>
      <c r="E53" s="12"/>
      <c r="F53" s="8" t="s">
        <v>2</v>
      </c>
      <c r="G53" s="13"/>
      <c r="H53" s="14">
        <f>H5</f>
        <v>2.48</v>
      </c>
      <c r="I53" s="14"/>
      <c r="J53" s="15">
        <f>(H53/3)</f>
        <v>0.82666666666666666</v>
      </c>
      <c r="K53" s="58"/>
      <c r="L53" s="61"/>
    </row>
    <row r="54" spans="2:12" ht="10.15" customHeight="1" x14ac:dyDescent="0.25">
      <c r="B54" s="9" t="s">
        <v>1</v>
      </c>
      <c r="C54" s="10">
        <f>C30</f>
        <v>14077.3</v>
      </c>
      <c r="D54" s="11" t="str">
        <f>D30</f>
        <v>(17/11/15)</v>
      </c>
      <c r="E54" s="12"/>
      <c r="F54" s="8" t="s">
        <v>21</v>
      </c>
      <c r="G54" s="13"/>
      <c r="H54" s="14">
        <f>H6</f>
        <v>1.32</v>
      </c>
      <c r="I54" s="14"/>
      <c r="J54" s="15">
        <f t="shared" ref="J54" si="10">(H54/3)</f>
        <v>0.44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201.5</v>
      </c>
      <c r="D55" s="18" t="s">
        <v>10</v>
      </c>
      <c r="E55" s="12"/>
      <c r="F55" s="8" t="s">
        <v>20</v>
      </c>
      <c r="G55" s="13">
        <f>G7</f>
        <v>0.45100000000000001</v>
      </c>
      <c r="H55" s="19">
        <f>(C55*G55)</f>
        <v>90.876500000000007</v>
      </c>
      <c r="I55" s="19"/>
      <c r="J55" s="20">
        <f>(C69*G55)</f>
        <v>41.446899999999943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1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18.060569999999998</v>
      </c>
      <c r="I58" s="14">
        <f>((SUM(I53:I57))*0.18)</f>
        <v>0</v>
      </c>
      <c r="J58" s="14">
        <f>((SUM(J53:J57))*0.18)</f>
        <v>8.0280419999999886</v>
      </c>
      <c r="K58" s="58"/>
      <c r="L58" s="65"/>
    </row>
    <row r="59" spans="2:12" ht="10.15" customHeight="1" x14ac:dyDescent="0.25">
      <c r="B59" s="21" t="s">
        <v>0</v>
      </c>
      <c r="C59" s="77">
        <f>C11</f>
        <v>1295.7</v>
      </c>
      <c r="D59" s="23" t="str">
        <f>D53</f>
        <v>(16/12/15)</v>
      </c>
      <c r="E59" s="8"/>
      <c r="F59" s="8" t="s">
        <v>23</v>
      </c>
      <c r="G59" s="13">
        <f>G11</f>
        <v>7.7000000000000002E-3</v>
      </c>
      <c r="H59" s="14">
        <f>H11</f>
        <v>1.55</v>
      </c>
      <c r="I59" s="14"/>
      <c r="J59" s="15">
        <f t="shared" ref="J59" si="12">(H59/3)</f>
        <v>0.51666666666666672</v>
      </c>
      <c r="K59" s="66"/>
      <c r="L59" s="67"/>
    </row>
    <row r="60" spans="2:12" ht="10.15" customHeight="1" x14ac:dyDescent="0.25">
      <c r="B60" s="24" t="s">
        <v>1</v>
      </c>
      <c r="C60" s="78">
        <f>C12</f>
        <v>1237.5999999999999</v>
      </c>
      <c r="D60" s="11" t="str">
        <f>D54</f>
        <v>(17/11/15)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58.100000000000136</v>
      </c>
      <c r="D61" s="18" t="s">
        <v>10</v>
      </c>
      <c r="E61" s="12"/>
      <c r="F61" s="8" t="s">
        <v>4</v>
      </c>
      <c r="G61" s="13"/>
      <c r="H61" s="14">
        <f>SUM(H53:H57)+SUM(H58:H59)</f>
        <v>119.94707</v>
      </c>
      <c r="I61" s="14">
        <f>SUM(I53:I57)+SUM(I58:I59)</f>
        <v>0</v>
      </c>
      <c r="J61" s="14">
        <f>SUM(J53:J57)+SUM(J58:J59)</f>
        <v>53.144941999999929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0.03</v>
      </c>
      <c r="I63" s="14"/>
      <c r="J63" s="14">
        <f>H63/3</f>
        <v>0.01</v>
      </c>
      <c r="K63" s="2"/>
      <c r="L63" s="2"/>
    </row>
    <row r="64" spans="2:12" ht="10.15" customHeight="1" x14ac:dyDescent="0.25">
      <c r="B64" s="27" t="s">
        <v>0</v>
      </c>
      <c r="C64" s="80">
        <f>C16</f>
        <v>1617.3</v>
      </c>
      <c r="D64" s="23" t="str">
        <f>D59</f>
        <v>(16/12/15)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1565.8</v>
      </c>
      <c r="D65" s="11" t="str">
        <f>D60</f>
        <v>(17/11/15)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51.5</v>
      </c>
      <c r="D66" s="18" t="s">
        <v>10</v>
      </c>
      <c r="E66" s="8"/>
      <c r="F66" s="42" t="s">
        <v>24</v>
      </c>
      <c r="G66" s="30"/>
      <c r="H66" s="31">
        <f>(H61+H63-H64)</f>
        <v>119.90707</v>
      </c>
      <c r="I66" s="31">
        <f t="shared" ref="I66:J66" si="13">(I61+I63-I64)</f>
        <v>0</v>
      </c>
      <c r="J66" s="31">
        <f t="shared" si="13"/>
        <v>53.131608666666594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91.899999999999864</v>
      </c>
      <c r="D69" s="35" t="s">
        <v>10</v>
      </c>
      <c r="E69" s="12"/>
      <c r="F69" s="42" t="s">
        <v>32</v>
      </c>
      <c r="G69" s="43"/>
      <c r="H69" s="88">
        <f>J66</f>
        <v>53.131608666666594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39:D39"/>
    <mergeCell ref="B44:D44"/>
    <mergeCell ref="B52:D52"/>
    <mergeCell ref="B58:D58"/>
    <mergeCell ref="B63:D63"/>
    <mergeCell ref="B68:D68"/>
    <mergeCell ref="B4:D4"/>
    <mergeCell ref="B10:D10"/>
    <mergeCell ref="B15:D15"/>
    <mergeCell ref="B20:D20"/>
    <mergeCell ref="B28:D28"/>
    <mergeCell ref="B34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70:C70"/>
    <mergeCell ref="A35:C35"/>
    <mergeCell ref="A40:C40"/>
    <mergeCell ref="A45:C45"/>
    <mergeCell ref="A54:C54"/>
    <mergeCell ref="A60:C60"/>
    <mergeCell ref="A65:C65"/>
    <mergeCell ref="A4:C4"/>
    <mergeCell ref="A10:C10"/>
    <mergeCell ref="A15:C15"/>
    <mergeCell ref="A20:C20"/>
    <mergeCell ref="A29:C2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5</vt:i4>
      </vt:variant>
    </vt:vector>
  </HeadingPairs>
  <TitlesOfParts>
    <vt:vector size="21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OCT 15</vt:lpstr>
      <vt:lpstr>NOV 15</vt:lpstr>
      <vt:lpstr>DIC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moniyabel</cp:lastModifiedBy>
  <cp:lastPrinted>2015-06-26T02:05:36Z</cp:lastPrinted>
  <dcterms:created xsi:type="dcterms:W3CDTF">2014-05-04T14:14:51Z</dcterms:created>
  <dcterms:modified xsi:type="dcterms:W3CDTF">2015-12-29T05:00:17Z</dcterms:modified>
</cp:coreProperties>
</file>