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uiziorocha/PycharmProjects/MELINDA/load-balance-tests/"/>
    </mc:Choice>
  </mc:AlternateContent>
  <xr:revisionPtr revIDLastSave="0" documentId="13_ncr:1_{9960D764-D129-7A43-BCFC-E4E3D8FB5A86}" xr6:coauthVersionLast="45" xr6:coauthVersionMax="45" xr10:uidLastSave="{00000000-0000-0000-0000-000000000000}"/>
  <bookViews>
    <workbookView xWindow="280" yWindow="460" windowWidth="28240" windowHeight="17540" xr2:uid="{9E0EF5C9-551D-9043-84A5-CC2A80444061}"/>
  </bookViews>
  <sheets>
    <sheet name="Planilha1" sheetId="1" r:id="rId1"/>
  </sheets>
  <definedNames>
    <definedName name="results" localSheetId="0">Planilha1!$A$1:$G$40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1" l="1"/>
  <c r="G44" i="1"/>
  <c r="G42" i="1"/>
  <c r="G47" i="1"/>
  <c r="G48" i="1"/>
  <c r="G46" i="1"/>
  <c r="H48" i="1"/>
  <c r="H47" i="1"/>
  <c r="H46" i="1"/>
  <c r="H49" i="1" s="1"/>
  <c r="E47" i="1"/>
  <c r="E48" i="1"/>
  <c r="E46" i="1"/>
  <c r="D49" i="1"/>
  <c r="D47" i="1"/>
  <c r="D48" i="1"/>
  <c r="D46" i="1"/>
  <c r="C49" i="1"/>
  <c r="B49" i="1"/>
  <c r="H44" i="1"/>
  <c r="H43" i="1"/>
  <c r="H42" i="1"/>
  <c r="H45" i="1" s="1"/>
  <c r="E43" i="1"/>
  <c r="E44" i="1"/>
  <c r="E42" i="1"/>
  <c r="C45" i="1"/>
  <c r="D45" i="1" s="1"/>
  <c r="B45" i="1"/>
  <c r="D43" i="1"/>
  <c r="D44" i="1"/>
  <c r="D42" i="1"/>
  <c r="H40" i="1"/>
  <c r="H39" i="1"/>
  <c r="H38" i="1"/>
  <c r="H41" i="1" s="1"/>
  <c r="H36" i="1"/>
  <c r="H35" i="1"/>
  <c r="H34" i="1"/>
  <c r="H37" i="1" s="1"/>
  <c r="H32" i="1"/>
  <c r="H31" i="1"/>
  <c r="H30" i="1"/>
  <c r="H33" i="1" s="1"/>
  <c r="H28" i="1"/>
  <c r="H27" i="1"/>
  <c r="H26" i="1"/>
  <c r="H29" i="1" s="1"/>
  <c r="H24" i="1"/>
  <c r="H23" i="1"/>
  <c r="H22" i="1"/>
  <c r="H25" i="1" s="1"/>
  <c r="H20" i="1"/>
  <c r="H19" i="1"/>
  <c r="H18" i="1"/>
  <c r="H21" i="1" s="1"/>
  <c r="H16" i="1"/>
  <c r="H15" i="1"/>
  <c r="H14" i="1"/>
  <c r="H17" i="1" s="1"/>
  <c r="H12" i="1"/>
  <c r="H11" i="1"/>
  <c r="H10" i="1"/>
  <c r="H13" i="1" s="1"/>
  <c r="H8" i="1"/>
  <c r="H7" i="1"/>
  <c r="H6" i="1"/>
  <c r="H9" i="1" s="1"/>
  <c r="H5" i="1"/>
  <c r="H3" i="1"/>
  <c r="H4" i="1"/>
  <c r="H2" i="1"/>
  <c r="C41" i="1" l="1"/>
  <c r="D41" i="1" s="1"/>
  <c r="B41" i="1"/>
  <c r="C37" i="1"/>
  <c r="B37" i="1"/>
  <c r="D37" i="1" s="1"/>
  <c r="C33" i="1"/>
  <c r="D33" i="1" s="1"/>
  <c r="B33" i="1"/>
  <c r="C29" i="1"/>
  <c r="D29" i="1" s="1"/>
  <c r="B29" i="1"/>
  <c r="C25" i="1"/>
  <c r="D25" i="1" s="1"/>
  <c r="B25" i="1"/>
  <c r="C21" i="1"/>
  <c r="B21" i="1"/>
  <c r="D21" i="1" s="1"/>
  <c r="C17" i="1"/>
  <c r="D17" i="1" s="1"/>
  <c r="B17" i="1"/>
  <c r="C13" i="1"/>
  <c r="D13" i="1" s="1"/>
  <c r="B13" i="1"/>
  <c r="C9" i="1"/>
  <c r="D9" i="1" s="1"/>
  <c r="B9" i="1"/>
  <c r="B5" i="1"/>
  <c r="C5" i="1"/>
  <c r="D5" i="1" s="1"/>
  <c r="E3" i="1" l="1"/>
  <c r="E2" i="1"/>
  <c r="E4" i="1"/>
  <c r="E20" i="1"/>
  <c r="E18" i="1"/>
  <c r="E19" i="1"/>
  <c r="E36" i="1"/>
  <c r="E34" i="1"/>
  <c r="E35" i="1"/>
  <c r="E11" i="1"/>
  <c r="E12" i="1"/>
  <c r="E10" i="1"/>
  <c r="E27" i="1"/>
  <c r="E28" i="1"/>
  <c r="E26" i="1"/>
  <c r="E8" i="1"/>
  <c r="E7" i="1"/>
  <c r="E6" i="1"/>
  <c r="E14" i="1"/>
  <c r="E15" i="1"/>
  <c r="E16" i="1"/>
  <c r="E23" i="1"/>
  <c r="E24" i="1"/>
  <c r="E22" i="1"/>
  <c r="E30" i="1"/>
  <c r="E31" i="1"/>
  <c r="E32" i="1"/>
  <c r="E39" i="1"/>
  <c r="E40" i="1"/>
  <c r="E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933DFE-69D8-5A4F-80F4-085059EA2ACA}" name="results" type="6" refreshedVersion="6" background="1" saveData="1">
    <textPr sourceFile="/Users/aluiziorocha/PycharmProjects/MELINDA/load-balance-tests/results.csv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<sst xmlns="http://schemas.openxmlformats.org/spreadsheetml/2006/main" count="13" uniqueCount="13">
  <si>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Node_port</t>
  </si>
  <si>
    <t>Messages</t>
  </si>
  <si>
    <t>Proc_total</t>
  </si>
  <si>
    <t>Proc_Avg</t>
  </si>
  <si>
    <t>Wait_total</t>
  </si>
  <si>
    <t>Wait_avg</t>
  </si>
  <si>
    <t>Delta</t>
  </si>
  <si>
    <t>Conclusions:</t>
  </si>
  <si>
    <t>Practically all the time the nodes worked, as their waiting times were extremely low.</t>
  </si>
  <si>
    <t>When nodes received the same number of messages, the average processing time for these messages was approximately the same.</t>
  </si>
  <si>
    <t>The nodes that received the messages with the longest processing times, received the least messages (being the 'slowest').</t>
  </si>
  <si>
    <t>The nodes that received the messages with the shortest processing times, received the most messages (being the 'fastest').</t>
  </si>
  <si>
    <t>Std Dev of message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</si>
</sst>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165" fontId="0" fillId="2" borderId="0" xfId="0" applyNumberFormat="1" applyFill="1"/>
    <xf numFmtId="165" fontId="1" fillId="0" borderId="0" xfId="0" applyNumberFormat="1" applyFont="1"/>
    <xf numFmtId="165" fontId="0" fillId="3" borderId="0" xfId="0" applyNumberFormat="1" applyFill="1"/>
    <xf numFmtId="0" fontId="0" fillId="3" borderId="0" xfId="0" applyFill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165" fontId="0" fillId="3" borderId="2" xfId="0" applyNumberFormat="1" applyFill="1" applyBorder="1"/>
    <xf numFmtId="0" fontId="0" fillId="0" borderId="4" xfId="0" applyBorder="1"/>
    <xf numFmtId="0" fontId="0" fillId="2" borderId="0" xfId="0" applyFill="1" applyBorder="1"/>
    <xf numFmtId="0" fontId="0" fillId="0" borderId="0" xfId="0" applyBorder="1"/>
    <xf numFmtId="165" fontId="0" fillId="2" borderId="0" xfId="0" applyNumberFormat="1" applyFill="1" applyBorder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67E1E596-9BD9-DF4F-9020-340C3E08427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AB78-D809-CE4F-A05B-7CD5BD3E1278}">
  <dimension ref="A1:J49"/>
  <sheetViews>
    <sheetView tabSelected="1" workbookViewId="0">
      <selection activeCell="H1" sqref="H1"/>
    </sheetView>
  </sheetViews>
  <sheetFormatPr baseColWidth="10" defaultRowHeight="16" x14ac:dyDescent="0.2"/>
  <cols>
    <col min="1" max="1" width="9.83203125" bestFit="1" customWidth="1"/>
    <col min="2" max="2" width="9.33203125" bestFit="1" customWidth="1"/>
    <col min="3" max="3" width="9.5" bestFit="1" customWidth="1"/>
    <col min="4" max="4" width="8.6640625" bestFit="1" customWidth="1"/>
    <col min="5" max="5" width="8.6640625" customWidth="1"/>
    <col min="6" max="6" width="10" bestFit="1" customWidth="1"/>
    <col min="7" max="7" width="9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12</v>
      </c>
    </row>
    <row r="2" spans="1:10" x14ac:dyDescent="0.2">
      <c r="A2">
        <v>5557</v>
      </c>
      <c r="B2" s="5">
        <v>34</v>
      </c>
      <c r="C2">
        <v>15425</v>
      </c>
      <c r="D2" s="6">
        <v>453.7</v>
      </c>
      <c r="E2" s="7">
        <f>D2-$D$5</f>
        <v>-24.956565656565658</v>
      </c>
      <c r="F2">
        <v>0</v>
      </c>
      <c r="G2" s="4">
        <v>0</v>
      </c>
      <c r="H2" s="4">
        <f>POWER(E2, 2)</f>
        <v>622.8301693704725</v>
      </c>
    </row>
    <row r="3" spans="1:10" x14ac:dyDescent="0.2">
      <c r="A3">
        <v>5555</v>
      </c>
      <c r="B3" s="10">
        <v>31</v>
      </c>
      <c r="C3">
        <v>15813</v>
      </c>
      <c r="D3">
        <v>510.1</v>
      </c>
      <c r="E3" s="9">
        <f>D3-$D$5</f>
        <v>31.443434343434376</v>
      </c>
      <c r="F3">
        <v>2</v>
      </c>
      <c r="G3" s="4">
        <v>6.4000000000000001E-2</v>
      </c>
      <c r="H3" s="4">
        <f t="shared" ref="H3:H4" si="0">POWER(E3, 2)</f>
        <v>988.68956330986839</v>
      </c>
    </row>
    <row r="4" spans="1:10" x14ac:dyDescent="0.2">
      <c r="A4">
        <v>5556</v>
      </c>
      <c r="B4">
        <v>34</v>
      </c>
      <c r="C4">
        <v>16149</v>
      </c>
      <c r="D4" s="3">
        <v>475</v>
      </c>
      <c r="E4" s="4">
        <f>D4-$D$5</f>
        <v>-3.6565656565656468</v>
      </c>
      <c r="F4">
        <v>0</v>
      </c>
      <c r="G4" s="4">
        <v>0</v>
      </c>
      <c r="H4" s="4">
        <f t="shared" si="0"/>
        <v>13.370472400775359</v>
      </c>
    </row>
    <row r="5" spans="1:10" x14ac:dyDescent="0.2">
      <c r="A5" s="2"/>
      <c r="B5" s="1">
        <f>SUM(B2:B4)</f>
        <v>99</v>
      </c>
      <c r="C5" s="1">
        <f>SUM(C2:C4)</f>
        <v>47387</v>
      </c>
      <c r="D5" s="1">
        <f>C5/B5</f>
        <v>478.65656565656565</v>
      </c>
      <c r="E5" s="8"/>
      <c r="G5" s="4"/>
      <c r="H5" s="8">
        <f>SQRT(SUM(H2:H4)/3)</f>
        <v>23.27294713525496</v>
      </c>
      <c r="J5" s="1" t="s">
        <v>7</v>
      </c>
    </row>
    <row r="6" spans="1:10" x14ac:dyDescent="0.2">
      <c r="A6">
        <v>5556</v>
      </c>
      <c r="B6">
        <v>34</v>
      </c>
      <c r="C6">
        <v>16450</v>
      </c>
      <c r="D6">
        <v>483.8</v>
      </c>
      <c r="E6" s="4">
        <f>D6-$D$9</f>
        <v>-13.24040404040403</v>
      </c>
      <c r="F6">
        <v>0</v>
      </c>
      <c r="G6" s="4">
        <v>0</v>
      </c>
      <c r="H6" s="4">
        <f>POWER(E6, 2)</f>
        <v>175.30829915314737</v>
      </c>
      <c r="J6" t="s">
        <v>11</v>
      </c>
    </row>
    <row r="7" spans="1:10" x14ac:dyDescent="0.2">
      <c r="A7">
        <v>5557</v>
      </c>
      <c r="B7" s="5">
        <v>36</v>
      </c>
      <c r="C7">
        <v>16111</v>
      </c>
      <c r="D7" s="6">
        <v>447.5</v>
      </c>
      <c r="E7" s="7">
        <f>D7-$D$9</f>
        <v>-49.540404040404042</v>
      </c>
      <c r="F7">
        <v>3</v>
      </c>
      <c r="G7" s="4">
        <v>8.3000000000000004E-2</v>
      </c>
      <c r="H7" s="4">
        <f t="shared" ref="H7:H8" si="1">POWER(E7, 2)</f>
        <v>2454.251632486481</v>
      </c>
      <c r="J7" t="s">
        <v>10</v>
      </c>
    </row>
    <row r="8" spans="1:10" x14ac:dyDescent="0.2">
      <c r="A8">
        <v>5555</v>
      </c>
      <c r="B8" s="10">
        <v>29</v>
      </c>
      <c r="C8">
        <v>16646</v>
      </c>
      <c r="D8" s="3">
        <v>574</v>
      </c>
      <c r="E8" s="9">
        <f>D8-$D$9</f>
        <v>76.959595959595958</v>
      </c>
      <c r="F8">
        <v>1</v>
      </c>
      <c r="G8" s="4">
        <v>3.4000000000000002E-2</v>
      </c>
      <c r="H8" s="4">
        <f t="shared" si="1"/>
        <v>5922.7794102642583</v>
      </c>
      <c r="J8" t="s">
        <v>9</v>
      </c>
    </row>
    <row r="9" spans="1:10" x14ac:dyDescent="0.2">
      <c r="A9" s="2"/>
      <c r="B9" s="1">
        <f>SUM(B6:B8)</f>
        <v>99</v>
      </c>
      <c r="C9" s="1">
        <f>SUM(C6:C8)</f>
        <v>49207</v>
      </c>
      <c r="D9" s="1">
        <f>C9/B9</f>
        <v>497.04040404040404</v>
      </c>
      <c r="E9" s="8"/>
      <c r="G9" s="4"/>
      <c r="H9" s="8">
        <f>SQRT(SUM(H6:H8)/3)</f>
        <v>53.392694075450336</v>
      </c>
      <c r="J9" t="s">
        <v>8</v>
      </c>
    </row>
    <row r="10" spans="1:10" x14ac:dyDescent="0.2">
      <c r="A10">
        <v>5557</v>
      </c>
      <c r="B10">
        <v>33</v>
      </c>
      <c r="C10">
        <v>17181</v>
      </c>
      <c r="D10">
        <v>520.6</v>
      </c>
      <c r="E10" s="4">
        <f>D10-$D$13</f>
        <v>2.5797979797980588</v>
      </c>
      <c r="F10">
        <v>1</v>
      </c>
      <c r="G10" s="4">
        <v>0.03</v>
      </c>
      <c r="H10" s="4">
        <f>POWER(E10, 2)</f>
        <v>6.6553576165701456</v>
      </c>
    </row>
    <row r="11" spans="1:10" x14ac:dyDescent="0.2">
      <c r="A11">
        <v>5555</v>
      </c>
      <c r="B11" s="5">
        <v>35</v>
      </c>
      <c r="C11">
        <v>17284</v>
      </c>
      <c r="D11">
        <v>493.8</v>
      </c>
      <c r="E11" s="7">
        <f t="shared" ref="E11:E12" si="2">D11-$D$13</f>
        <v>-24.220202020201953</v>
      </c>
      <c r="F11">
        <v>1</v>
      </c>
      <c r="G11" s="4">
        <v>2.8000000000000001E-2</v>
      </c>
      <c r="H11" s="4">
        <f t="shared" ref="H11:H12" si="3">POWER(E11, 2)</f>
        <v>586.61818589939469</v>
      </c>
    </row>
    <row r="12" spans="1:10" x14ac:dyDescent="0.2">
      <c r="A12">
        <v>5556</v>
      </c>
      <c r="B12" s="10">
        <v>31</v>
      </c>
      <c r="C12">
        <v>16819</v>
      </c>
      <c r="D12">
        <v>542.5</v>
      </c>
      <c r="E12" s="9">
        <f t="shared" si="2"/>
        <v>24.479797979798036</v>
      </c>
      <c r="F12">
        <v>1</v>
      </c>
      <c r="G12" s="4">
        <v>3.2000000000000001E-2</v>
      </c>
      <c r="H12" s="4">
        <f t="shared" si="3"/>
        <v>599.26050913172401</v>
      </c>
    </row>
    <row r="13" spans="1:10" x14ac:dyDescent="0.2">
      <c r="A13" s="2"/>
      <c r="B13" s="1">
        <f>SUM(B10:B12)</f>
        <v>99</v>
      </c>
      <c r="C13" s="1">
        <f>SUM(C10:C12)</f>
        <v>51284</v>
      </c>
      <c r="D13" s="1">
        <f>C13/B13</f>
        <v>518.02020202020196</v>
      </c>
      <c r="E13" s="8"/>
      <c r="G13" s="4"/>
      <c r="H13" s="8">
        <f>SQRT(SUM(H10:H12)/3)</f>
        <v>19.937686698375089</v>
      </c>
    </row>
    <row r="14" spans="1:10" x14ac:dyDescent="0.2">
      <c r="A14" s="11">
        <v>5557</v>
      </c>
      <c r="B14" s="12">
        <v>33</v>
      </c>
      <c r="C14" s="13">
        <v>17890</v>
      </c>
      <c r="D14" s="13">
        <v>542.1</v>
      </c>
      <c r="E14" s="14">
        <f>D14-$D$17</f>
        <v>3.5545454545455186</v>
      </c>
      <c r="F14" s="13">
        <v>1</v>
      </c>
      <c r="G14" s="22">
        <v>0.03</v>
      </c>
      <c r="H14" s="4">
        <f>POWER(E14, 2)</f>
        <v>12.634793388430207</v>
      </c>
    </row>
    <row r="15" spans="1:10" x14ac:dyDescent="0.2">
      <c r="A15" s="15">
        <v>5555</v>
      </c>
      <c r="B15" s="16">
        <v>33</v>
      </c>
      <c r="C15" s="17">
        <v>17592</v>
      </c>
      <c r="D15" s="17">
        <v>533.1</v>
      </c>
      <c r="E15" s="18">
        <f t="shared" ref="E15:E16" si="4">D15-$D$17</f>
        <v>-5.4454545454544814</v>
      </c>
      <c r="F15" s="17">
        <v>1</v>
      </c>
      <c r="G15" s="23">
        <v>0.03</v>
      </c>
      <c r="H15" s="4">
        <f t="shared" ref="H15:H16" si="5">POWER(E15, 2)</f>
        <v>29.652975206610872</v>
      </c>
    </row>
    <row r="16" spans="1:10" x14ac:dyDescent="0.2">
      <c r="A16" s="19">
        <v>5556</v>
      </c>
      <c r="B16" s="20">
        <v>33</v>
      </c>
      <c r="C16" s="20">
        <v>17834</v>
      </c>
      <c r="D16" s="20">
        <v>540.4</v>
      </c>
      <c r="E16" s="21">
        <f t="shared" si="4"/>
        <v>1.8545454545454731</v>
      </c>
      <c r="F16" s="20">
        <v>6</v>
      </c>
      <c r="G16" s="24">
        <v>0.18099999999999999</v>
      </c>
      <c r="H16" s="4">
        <f t="shared" si="5"/>
        <v>3.4393388429752756</v>
      </c>
    </row>
    <row r="17" spans="1:8" x14ac:dyDescent="0.2">
      <c r="A17" s="2"/>
      <c r="B17" s="1">
        <f>SUM(B14:B16)</f>
        <v>99</v>
      </c>
      <c r="C17" s="1">
        <f>SUM(C14:C16)</f>
        <v>53316</v>
      </c>
      <c r="D17" s="1">
        <f>C17/B17</f>
        <v>538.5454545454545</v>
      </c>
      <c r="E17" s="8"/>
      <c r="G17" s="4"/>
      <c r="H17" s="8">
        <f>SQRT(SUM(H14:H16)/3)</f>
        <v>3.9041476849634482</v>
      </c>
    </row>
    <row r="18" spans="1:8" x14ac:dyDescent="0.2">
      <c r="A18">
        <v>5557</v>
      </c>
      <c r="B18" s="5">
        <v>37</v>
      </c>
      <c r="C18">
        <v>17723</v>
      </c>
      <c r="D18" s="3">
        <v>479</v>
      </c>
      <c r="E18" s="7">
        <f>D18-$D$21</f>
        <v>-62.373737373737413</v>
      </c>
      <c r="F18">
        <v>0</v>
      </c>
      <c r="G18" s="4">
        <v>0</v>
      </c>
      <c r="H18" s="4">
        <f>POWER(E18, 2)</f>
        <v>3890.4831139679673</v>
      </c>
    </row>
    <row r="19" spans="1:8" x14ac:dyDescent="0.2">
      <c r="A19">
        <v>5556</v>
      </c>
      <c r="B19">
        <v>33</v>
      </c>
      <c r="C19">
        <v>18030</v>
      </c>
      <c r="D19">
        <v>546.4</v>
      </c>
      <c r="E19" s="4">
        <f t="shared" ref="E19:E20" si="6">D19-$D$21</f>
        <v>5.0262626262625645</v>
      </c>
      <c r="F19">
        <v>0</v>
      </c>
      <c r="G19" s="4">
        <v>0</v>
      </c>
      <c r="H19" s="4">
        <f t="shared" ref="H19:H20" si="7">POWER(E19, 2)</f>
        <v>25.263315988163853</v>
      </c>
    </row>
    <row r="20" spans="1:8" x14ac:dyDescent="0.2">
      <c r="A20">
        <v>5555</v>
      </c>
      <c r="B20" s="10">
        <v>29</v>
      </c>
      <c r="C20">
        <v>17843</v>
      </c>
      <c r="D20">
        <v>615.29999999999995</v>
      </c>
      <c r="E20" s="9">
        <f t="shared" si="6"/>
        <v>73.926262626262542</v>
      </c>
      <c r="F20">
        <v>1</v>
      </c>
      <c r="G20" s="4">
        <v>3.4000000000000002E-2</v>
      </c>
      <c r="H20" s="4">
        <f t="shared" si="7"/>
        <v>5465.0923058871422</v>
      </c>
    </row>
    <row r="21" spans="1:8" x14ac:dyDescent="0.2">
      <c r="A21" s="2"/>
      <c r="B21" s="1">
        <f>SUM(B18:B20)</f>
        <v>99</v>
      </c>
      <c r="C21" s="1">
        <f>SUM(C18:C20)</f>
        <v>53596</v>
      </c>
      <c r="D21" s="1">
        <f>C21/B21</f>
        <v>541.37373737373741</v>
      </c>
      <c r="E21" s="8"/>
      <c r="G21" s="4"/>
      <c r="H21" s="8">
        <f>SQRT(SUM(H18:H20)/3)</f>
        <v>55.91910447495642</v>
      </c>
    </row>
    <row r="22" spans="1:8" x14ac:dyDescent="0.2">
      <c r="A22">
        <v>5555</v>
      </c>
      <c r="B22">
        <v>33</v>
      </c>
      <c r="C22">
        <v>17822</v>
      </c>
      <c r="D22">
        <v>540.1</v>
      </c>
      <c r="E22" s="4">
        <f>D22-$D$25</f>
        <v>8.1202020202019867</v>
      </c>
      <c r="F22">
        <v>2</v>
      </c>
      <c r="G22" s="4">
        <v>6.0999999999999999E-2</v>
      </c>
      <c r="H22" s="4">
        <f>POWER(E22, 2)</f>
        <v>65.937680848892427</v>
      </c>
    </row>
    <row r="23" spans="1:8" x14ac:dyDescent="0.2">
      <c r="A23">
        <v>5556</v>
      </c>
      <c r="B23" s="10">
        <v>31</v>
      </c>
      <c r="C23">
        <v>17140</v>
      </c>
      <c r="D23">
        <v>552.9</v>
      </c>
      <c r="E23" s="9">
        <f t="shared" ref="E23:E24" si="8">D23-$D$25</f>
        <v>20.920202020201941</v>
      </c>
      <c r="F23">
        <v>0</v>
      </c>
      <c r="G23" s="4">
        <v>0</v>
      </c>
      <c r="H23" s="4">
        <f t="shared" ref="H23:H24" si="9">POWER(E23, 2)</f>
        <v>437.65485256606138</v>
      </c>
    </row>
    <row r="24" spans="1:8" x14ac:dyDescent="0.2">
      <c r="A24">
        <v>5557</v>
      </c>
      <c r="B24" s="5">
        <v>35</v>
      </c>
      <c r="C24">
        <v>17704</v>
      </c>
      <c r="D24">
        <v>505.8</v>
      </c>
      <c r="E24" s="7">
        <f t="shared" si="8"/>
        <v>-26.179797979798025</v>
      </c>
      <c r="F24">
        <v>2</v>
      </c>
      <c r="G24" s="4">
        <v>5.7000000000000002E-2</v>
      </c>
      <c r="H24" s="4">
        <f t="shared" si="9"/>
        <v>685.38182226303672</v>
      </c>
    </row>
    <row r="25" spans="1:8" x14ac:dyDescent="0.2">
      <c r="A25" s="2"/>
      <c r="B25" s="1">
        <f>SUM(B22:B24)</f>
        <v>99</v>
      </c>
      <c r="C25" s="1">
        <f>SUM(C22:C24)</f>
        <v>52666</v>
      </c>
      <c r="D25" s="1">
        <f>C25/B25</f>
        <v>531.97979797979804</v>
      </c>
      <c r="E25" s="8"/>
      <c r="G25" s="4"/>
      <c r="H25" s="8">
        <f>SQRT(SUM(H22:H24)/3)</f>
        <v>19.907907605421439</v>
      </c>
    </row>
    <row r="26" spans="1:8" x14ac:dyDescent="0.2">
      <c r="A26">
        <v>5555</v>
      </c>
      <c r="B26">
        <v>34</v>
      </c>
      <c r="C26">
        <v>16105</v>
      </c>
      <c r="D26">
        <v>473.7</v>
      </c>
      <c r="E26" s="4">
        <f>D26-$D$29</f>
        <v>-6.9363636363636374</v>
      </c>
      <c r="F26">
        <v>0</v>
      </c>
      <c r="G26" s="4">
        <v>0</v>
      </c>
      <c r="H26" s="4">
        <f>POWER(E26, 2)</f>
        <v>48.113140495867782</v>
      </c>
    </row>
    <row r="27" spans="1:8" x14ac:dyDescent="0.2">
      <c r="A27">
        <v>5556</v>
      </c>
      <c r="B27" s="10">
        <v>31</v>
      </c>
      <c r="C27">
        <v>15714</v>
      </c>
      <c r="D27">
        <v>506.9</v>
      </c>
      <c r="E27" s="9">
        <f t="shared" ref="E27:E28" si="10">D27-$D$29</f>
        <v>26.263636363636351</v>
      </c>
      <c r="F27">
        <v>0</v>
      </c>
      <c r="G27" s="4">
        <v>0</v>
      </c>
      <c r="H27" s="4">
        <f t="shared" ref="H27:H28" si="11">POWER(E27, 2)</f>
        <v>689.77859504132164</v>
      </c>
    </row>
    <row r="28" spans="1:8" x14ac:dyDescent="0.2">
      <c r="A28">
        <v>5557</v>
      </c>
      <c r="B28" s="5">
        <v>34</v>
      </c>
      <c r="C28">
        <v>15764</v>
      </c>
      <c r="D28">
        <v>463.6</v>
      </c>
      <c r="E28" s="7">
        <f t="shared" si="10"/>
        <v>-17.036363636363603</v>
      </c>
      <c r="F28">
        <v>0</v>
      </c>
      <c r="G28" s="4">
        <v>0</v>
      </c>
      <c r="H28" s="4">
        <f t="shared" si="11"/>
        <v>290.23768595041207</v>
      </c>
    </row>
    <row r="29" spans="1:8" x14ac:dyDescent="0.2">
      <c r="A29" s="2"/>
      <c r="B29" s="1">
        <f>SUM(B26:B28)</f>
        <v>99</v>
      </c>
      <c r="C29" s="1">
        <f>SUM(C26:C28)</f>
        <v>47583</v>
      </c>
      <c r="D29" s="1">
        <f>C29/B29</f>
        <v>480.63636363636363</v>
      </c>
      <c r="E29" s="8"/>
      <c r="G29" s="4"/>
      <c r="H29" s="8">
        <f>SQRT(SUM(H26:H28)/3)</f>
        <v>18.512423049469614</v>
      </c>
    </row>
    <row r="30" spans="1:8" x14ac:dyDescent="0.2">
      <c r="A30" s="11">
        <v>5555</v>
      </c>
      <c r="B30" s="12">
        <v>29</v>
      </c>
      <c r="C30" s="13">
        <v>16364</v>
      </c>
      <c r="D30" s="13">
        <v>564.29999999999995</v>
      </c>
      <c r="E30" s="14">
        <f>D30-$D$33</f>
        <v>81.037373737373684</v>
      </c>
      <c r="F30" s="13">
        <v>3</v>
      </c>
      <c r="G30" s="22">
        <v>0.10299999999999999</v>
      </c>
      <c r="H30" s="4">
        <f>POWER(E30, 2)</f>
        <v>6567.0559422507822</v>
      </c>
    </row>
    <row r="31" spans="1:8" x14ac:dyDescent="0.2">
      <c r="A31" s="15">
        <v>5556</v>
      </c>
      <c r="B31" s="16">
        <v>38</v>
      </c>
      <c r="C31" s="17">
        <v>15806</v>
      </c>
      <c r="D31" s="17">
        <v>415.9</v>
      </c>
      <c r="E31" s="18">
        <f t="shared" ref="E31:E32" si="12">D31-$D$33</f>
        <v>-67.362626262626293</v>
      </c>
      <c r="F31" s="17">
        <v>4</v>
      </c>
      <c r="G31" s="23">
        <v>0.105</v>
      </c>
      <c r="H31" s="4">
        <f t="shared" ref="H31:H32" si="13">POWER(E31, 2)</f>
        <v>4537.7234169982694</v>
      </c>
    </row>
    <row r="32" spans="1:8" x14ac:dyDescent="0.2">
      <c r="A32" s="19">
        <v>5557</v>
      </c>
      <c r="B32" s="20">
        <v>32</v>
      </c>
      <c r="C32" s="20">
        <v>15673</v>
      </c>
      <c r="D32" s="20">
        <v>489.8</v>
      </c>
      <c r="E32" s="21">
        <f t="shared" si="12"/>
        <v>6.5373737373737413</v>
      </c>
      <c r="F32" s="20">
        <v>0</v>
      </c>
      <c r="G32" s="24">
        <v>0</v>
      </c>
      <c r="H32" s="4">
        <f t="shared" si="13"/>
        <v>42.737255382103918</v>
      </c>
    </row>
    <row r="33" spans="1:8" x14ac:dyDescent="0.2">
      <c r="A33" s="2"/>
      <c r="B33" s="1">
        <f>SUM(B30:B32)</f>
        <v>99</v>
      </c>
      <c r="C33" s="1">
        <f>SUM(C30:C32)</f>
        <v>47843</v>
      </c>
      <c r="D33" s="1">
        <f>C33/B33</f>
        <v>483.26262626262627</v>
      </c>
      <c r="E33" s="8"/>
      <c r="G33" s="4"/>
      <c r="H33" s="8">
        <f>SQRT(SUM(H30:H32)/3)</f>
        <v>60.957680988893593</v>
      </c>
    </row>
    <row r="34" spans="1:8" x14ac:dyDescent="0.2">
      <c r="A34">
        <v>5556</v>
      </c>
      <c r="B34" s="5">
        <v>34</v>
      </c>
      <c r="C34">
        <v>18546</v>
      </c>
      <c r="D34">
        <v>545.5</v>
      </c>
      <c r="E34" s="7">
        <f>D34-$D$37</f>
        <v>-29.540404040404042</v>
      </c>
      <c r="F34">
        <v>5</v>
      </c>
      <c r="G34" s="4">
        <v>0.14699999999999999</v>
      </c>
      <c r="H34" s="4">
        <f>POWER(E34, 2)</f>
        <v>872.63547087031941</v>
      </c>
    </row>
    <row r="35" spans="1:8" x14ac:dyDescent="0.2">
      <c r="A35">
        <v>5557</v>
      </c>
      <c r="B35">
        <v>33</v>
      </c>
      <c r="C35">
        <v>19494</v>
      </c>
      <c r="D35">
        <v>590.70000000000005</v>
      </c>
      <c r="E35" s="9">
        <f t="shared" ref="E35:E36" si="14">D35-$D$37</f>
        <v>15.659595959596004</v>
      </c>
      <c r="F35">
        <v>2</v>
      </c>
      <c r="G35" s="4">
        <v>6.0999999999999999E-2</v>
      </c>
      <c r="H35" s="4">
        <f t="shared" ref="H35:H36" si="15">POWER(E35, 2)</f>
        <v>245.22294561779549</v>
      </c>
    </row>
    <row r="36" spans="1:8" x14ac:dyDescent="0.2">
      <c r="A36">
        <v>5555</v>
      </c>
      <c r="B36" s="10">
        <v>32</v>
      </c>
      <c r="C36">
        <v>18889</v>
      </c>
      <c r="D36">
        <v>590.29999999999995</v>
      </c>
      <c r="E36" s="4">
        <f t="shared" si="14"/>
        <v>15.259595959595913</v>
      </c>
      <c r="F36">
        <v>0</v>
      </c>
      <c r="G36" s="4">
        <v>0</v>
      </c>
      <c r="H36" s="4">
        <f t="shared" si="15"/>
        <v>232.85526885011592</v>
      </c>
    </row>
    <row r="37" spans="1:8" x14ac:dyDescent="0.2">
      <c r="A37" s="2"/>
      <c r="B37" s="1">
        <f>SUM(B34:B36)</f>
        <v>99</v>
      </c>
      <c r="C37" s="1">
        <f>SUM(C34:C36)</f>
        <v>56929</v>
      </c>
      <c r="D37" s="1">
        <f>C37/B37</f>
        <v>575.04040404040404</v>
      </c>
      <c r="E37" s="8"/>
      <c r="G37" s="4"/>
      <c r="H37" s="8">
        <f>SQRT(SUM(H34:H36)/3)</f>
        <v>21.218809936298115</v>
      </c>
    </row>
    <row r="38" spans="1:8" x14ac:dyDescent="0.2">
      <c r="A38">
        <v>5556</v>
      </c>
      <c r="B38">
        <v>33</v>
      </c>
      <c r="C38">
        <v>15633</v>
      </c>
      <c r="D38">
        <v>473.7</v>
      </c>
      <c r="E38" s="4">
        <f>D38-$D$41</f>
        <v>4.8414141414141341</v>
      </c>
      <c r="F38">
        <v>0</v>
      </c>
      <c r="G38" s="4">
        <v>0</v>
      </c>
      <c r="H38" s="4">
        <f>POWER(E38, 2)</f>
        <v>23.439290888684756</v>
      </c>
    </row>
    <row r="39" spans="1:8" x14ac:dyDescent="0.2">
      <c r="A39">
        <v>5555</v>
      </c>
      <c r="B39" s="10">
        <v>33</v>
      </c>
      <c r="C39">
        <v>15764</v>
      </c>
      <c r="D39">
        <v>477.7</v>
      </c>
      <c r="E39" s="9">
        <f t="shared" ref="E39:E40" si="16">D39-$D$41</f>
        <v>8.8414141414141341</v>
      </c>
      <c r="F39">
        <v>0</v>
      </c>
      <c r="G39" s="4">
        <v>0</v>
      </c>
      <c r="H39" s="4">
        <f t="shared" ref="H39:H40" si="17">POWER(E39, 2)</f>
        <v>78.170604019997825</v>
      </c>
    </row>
    <row r="40" spans="1:8" x14ac:dyDescent="0.2">
      <c r="A40">
        <v>5557</v>
      </c>
      <c r="B40" s="5">
        <v>33</v>
      </c>
      <c r="C40">
        <v>15020</v>
      </c>
      <c r="D40">
        <v>455.2</v>
      </c>
      <c r="E40" s="7">
        <f t="shared" si="16"/>
        <v>-13.658585858585866</v>
      </c>
      <c r="F40">
        <v>1</v>
      </c>
      <c r="G40" s="4">
        <v>0.03</v>
      </c>
      <c r="H40" s="4">
        <f t="shared" si="17"/>
        <v>186.55696765636179</v>
      </c>
    </row>
    <row r="41" spans="1:8" x14ac:dyDescent="0.2">
      <c r="A41" s="2"/>
      <c r="B41" s="1">
        <f>SUM(B38:B40)</f>
        <v>99</v>
      </c>
      <c r="C41" s="1">
        <f>SUM(C38:C40)</f>
        <v>46417</v>
      </c>
      <c r="D41" s="1">
        <f>C41/B41</f>
        <v>468.85858585858585</v>
      </c>
      <c r="E41" s="1"/>
      <c r="H41" s="8">
        <f>SQRT(SUM(H38:H40)/3)</f>
        <v>9.8007969499941581</v>
      </c>
    </row>
    <row r="42" spans="1:8" x14ac:dyDescent="0.2">
      <c r="A42">
        <v>5556</v>
      </c>
      <c r="B42">
        <v>33</v>
      </c>
      <c r="C42">
        <v>16498</v>
      </c>
      <c r="D42" s="3">
        <f>C42/B42</f>
        <v>499.93939393939394</v>
      </c>
      <c r="E42" s="4">
        <f>D42-$D$45</f>
        <v>5.0505050505023519E-2</v>
      </c>
      <c r="F42">
        <v>1</v>
      </c>
      <c r="G42" s="4">
        <f>F42/B42</f>
        <v>3.0303030303030304E-2</v>
      </c>
      <c r="H42" s="4">
        <f>POWER(E42, 2)</f>
        <v>2.5507601265149765E-3</v>
      </c>
    </row>
    <row r="43" spans="1:8" x14ac:dyDescent="0.2">
      <c r="A43">
        <v>5555</v>
      </c>
      <c r="B43" s="10">
        <v>33</v>
      </c>
      <c r="C43">
        <v>16503</v>
      </c>
      <c r="D43" s="3">
        <f t="shared" ref="D43:D44" si="18">C43/B43</f>
        <v>500.09090909090907</v>
      </c>
      <c r="E43" s="4">
        <f t="shared" ref="E43:E44" si="19">D43-$D$45</f>
        <v>0.20202020202015092</v>
      </c>
      <c r="F43">
        <v>1</v>
      </c>
      <c r="G43" s="4">
        <f t="shared" ref="G43:G44" si="20">F43/B43</f>
        <v>3.0303030303030304E-2</v>
      </c>
      <c r="H43" s="4">
        <f t="shared" ref="H43:H44" si="21">POWER(E43, 2)</f>
        <v>4.0812162024262591E-2</v>
      </c>
    </row>
    <row r="44" spans="1:8" x14ac:dyDescent="0.2">
      <c r="A44">
        <v>5557</v>
      </c>
      <c r="B44" s="5">
        <v>33</v>
      </c>
      <c r="C44">
        <v>16488</v>
      </c>
      <c r="D44" s="3">
        <f t="shared" si="18"/>
        <v>499.63636363636363</v>
      </c>
      <c r="E44" s="4">
        <f t="shared" si="19"/>
        <v>-0.25252525252528812</v>
      </c>
      <c r="F44">
        <v>1</v>
      </c>
      <c r="G44" s="4">
        <f t="shared" si="20"/>
        <v>3.0303030303030304E-2</v>
      </c>
      <c r="H44" s="4">
        <f t="shared" si="21"/>
        <v>6.3769003162960539E-2</v>
      </c>
    </row>
    <row r="45" spans="1:8" x14ac:dyDescent="0.2">
      <c r="B45" s="1">
        <f>SUM(B42:B44)</f>
        <v>99</v>
      </c>
      <c r="C45" s="1">
        <f>SUM(C42:C44)</f>
        <v>49489</v>
      </c>
      <c r="D45" s="1">
        <f>C45/B45</f>
        <v>499.88888888888891</v>
      </c>
      <c r="G45" s="4"/>
      <c r="H45" s="8">
        <f>SQRT(SUM(H42:H44)/3)</f>
        <v>0.18897259529160845</v>
      </c>
    </row>
    <row r="46" spans="1:8" x14ac:dyDescent="0.2">
      <c r="A46" s="17">
        <v>5555</v>
      </c>
      <c r="B46">
        <v>95</v>
      </c>
      <c r="C46">
        <v>49669</v>
      </c>
      <c r="D46" s="3">
        <f>C46/B46</f>
        <v>522.83157894736837</v>
      </c>
      <c r="E46" s="4">
        <f>D46-$D$49</f>
        <v>30.57824561403504</v>
      </c>
      <c r="F46">
        <v>21</v>
      </c>
      <c r="G46" s="4">
        <f>F46/B46</f>
        <v>0.22105263157894736</v>
      </c>
      <c r="H46" s="4">
        <f>POWER(E46, 2)</f>
        <v>935.02910483225321</v>
      </c>
    </row>
    <row r="47" spans="1:8" x14ac:dyDescent="0.2">
      <c r="A47" s="17">
        <v>5556</v>
      </c>
      <c r="B47" s="5">
        <v>115</v>
      </c>
      <c r="C47">
        <v>48723</v>
      </c>
      <c r="D47" s="3">
        <f t="shared" ref="D47:D48" si="22">C47/B47</f>
        <v>423.67826086956524</v>
      </c>
      <c r="E47" s="7">
        <f t="shared" ref="E47:E48" si="23">D47-$D$49</f>
        <v>-68.575072463768095</v>
      </c>
      <c r="F47">
        <v>28</v>
      </c>
      <c r="G47" s="4">
        <f t="shared" ref="G47:G48" si="24">F47/B47</f>
        <v>0.24347826086956523</v>
      </c>
      <c r="H47" s="4">
        <f t="shared" ref="H47:H48" si="25">POWER(E47, 2)</f>
        <v>4702.5405634110448</v>
      </c>
    </row>
    <row r="48" spans="1:8" x14ac:dyDescent="0.2">
      <c r="A48" s="17">
        <v>5557</v>
      </c>
      <c r="B48" s="10">
        <v>90</v>
      </c>
      <c r="C48">
        <v>49284</v>
      </c>
      <c r="D48" s="3">
        <f t="shared" si="22"/>
        <v>547.6</v>
      </c>
      <c r="E48" s="9">
        <f t="shared" si="23"/>
        <v>55.346666666666692</v>
      </c>
      <c r="F48">
        <v>13</v>
      </c>
      <c r="G48" s="4">
        <f t="shared" si="24"/>
        <v>0.14444444444444443</v>
      </c>
      <c r="H48" s="4">
        <f t="shared" si="25"/>
        <v>3063.2535111111138</v>
      </c>
    </row>
    <row r="49" spans="2:8" x14ac:dyDescent="0.2">
      <c r="B49" s="1">
        <f>SUM(B46:B48)</f>
        <v>300</v>
      </c>
      <c r="C49" s="1">
        <f>SUM(C46:C48)</f>
        <v>147676</v>
      </c>
      <c r="D49" s="1">
        <f>C49/B49</f>
        <v>492.25333333333333</v>
      </c>
      <c r="H49" s="8">
        <f>SQRT(SUM(H46:H48)/3)</f>
        <v>53.854195687226984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Aluizio Rocha</dc:creator>
  <cp:lastModifiedBy>Aluizio Rocha</cp:lastModifiedBy>
  <dcterms:created xsi:type="dcterms:W3CDTF">2020-06-30T19:29:41Z</dcterms:created>
  <dcterms:modified xsi:type="dcterms:W3CDTF">2020-07-01T01:12:36Z</dcterms:modified>
</cp:coreProperties>
</file>