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vin/Documents/personal_finance/"/>
    </mc:Choice>
  </mc:AlternateContent>
  <xr:revisionPtr revIDLastSave="0" documentId="13_ncr:1_{A9A9FB31-E6A8-844D-8658-80EABE70CC8B}" xr6:coauthVersionLast="46" xr6:coauthVersionMax="46" xr10:uidLastSave="{00000000-0000-0000-0000-000000000000}"/>
  <bookViews>
    <workbookView xWindow="0" yWindow="940" windowWidth="25960" windowHeight="15980" xr2:uid="{91891DFC-1311-9B41-84E4-7377BD9BF455}"/>
  </bookViews>
  <sheets>
    <sheet name="Baseline" sheetId="2" r:id="rId1"/>
  </sheets>
  <externalReferences>
    <externalReference r:id="rId2"/>
  </externalReferences>
  <definedNames>
    <definedName name="AssetClass">[1]Assumptions!$A$1:$B$10</definedName>
    <definedName name="AssetName">[1]Assumptions!$A$2:$A$10</definedName>
    <definedName name="CurAssets">[1]Scenario!$B$5:$G$17</definedName>
    <definedName name="FixAssets">[1]Scenario!$B$22:$G$35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2" l="1"/>
  <c r="E83" i="2"/>
  <c r="F83" i="2" s="1"/>
  <c r="C84" i="2"/>
  <c r="E84" i="2"/>
  <c r="F84" i="2" s="1"/>
  <c r="C85" i="2"/>
  <c r="E85" i="2"/>
  <c r="F85" i="2" s="1"/>
  <c r="C86" i="2"/>
  <c r="E86" i="2"/>
  <c r="F86" i="2" s="1"/>
  <c r="C87" i="2"/>
  <c r="E87" i="2"/>
  <c r="F87" i="2" s="1"/>
  <c r="C88" i="2"/>
  <c r="E88" i="2"/>
  <c r="F88" i="2" s="1"/>
  <c r="C89" i="2"/>
  <c r="E89" i="2"/>
  <c r="F89" i="2" s="1"/>
  <c r="C90" i="2"/>
  <c r="E90" i="2"/>
  <c r="F90" i="2" s="1"/>
  <c r="C91" i="2"/>
  <c r="E91" i="2"/>
  <c r="F91" i="2" s="1"/>
  <c r="C92" i="2"/>
  <c r="E92" i="2"/>
  <c r="F92" i="2" s="1"/>
  <c r="C93" i="2"/>
  <c r="E93" i="2"/>
  <c r="F93" i="2" s="1"/>
  <c r="C94" i="2"/>
  <c r="E94" i="2"/>
  <c r="F94" i="2" s="1"/>
  <c r="C95" i="2"/>
  <c r="E95" i="2"/>
  <c r="F95" i="2" s="1"/>
  <c r="C96" i="2"/>
  <c r="E96" i="2"/>
  <c r="F96" i="2" s="1"/>
  <c r="C97" i="2"/>
  <c r="E97" i="2"/>
  <c r="F97" i="2" s="1"/>
  <c r="C98" i="2"/>
  <c r="E98" i="2"/>
  <c r="F98" i="2" s="1"/>
  <c r="C99" i="2"/>
  <c r="E99" i="2"/>
  <c r="F99" i="2" s="1"/>
  <c r="C100" i="2"/>
  <c r="E100" i="2"/>
  <c r="F100" i="2" s="1"/>
  <c r="C101" i="2"/>
  <c r="E101" i="2"/>
  <c r="F101" i="2" s="1"/>
  <c r="C102" i="2"/>
  <c r="E102" i="2"/>
  <c r="F102" i="2" s="1"/>
  <c r="C103" i="2"/>
  <c r="E103" i="2"/>
  <c r="F103" i="2"/>
  <c r="C104" i="2"/>
  <c r="E104" i="2"/>
  <c r="F104" i="2" s="1"/>
  <c r="C105" i="2"/>
  <c r="E105" i="2"/>
  <c r="F105" i="2" s="1"/>
  <c r="C106" i="2"/>
  <c r="E106" i="2"/>
  <c r="F106" i="2" s="1"/>
  <c r="C107" i="2"/>
  <c r="E107" i="2"/>
  <c r="F107" i="2" s="1"/>
  <c r="C108" i="2"/>
  <c r="E108" i="2"/>
  <c r="F108" i="2" s="1"/>
  <c r="C109" i="2"/>
  <c r="E109" i="2"/>
  <c r="F109" i="2" s="1"/>
  <c r="C110" i="2"/>
  <c r="E110" i="2"/>
  <c r="F110" i="2" s="1"/>
  <c r="C111" i="2"/>
  <c r="E111" i="2"/>
  <c r="F111" i="2"/>
  <c r="C112" i="2"/>
  <c r="E112" i="2"/>
  <c r="F112" i="2" s="1"/>
  <c r="C113" i="2"/>
  <c r="E113" i="2"/>
  <c r="F113" i="2" s="1"/>
  <c r="C114" i="2"/>
  <c r="E114" i="2"/>
  <c r="F114" i="2" s="1"/>
  <c r="C115" i="2"/>
  <c r="E115" i="2"/>
  <c r="F115" i="2" s="1"/>
  <c r="C116" i="2"/>
  <c r="E116" i="2"/>
  <c r="F116" i="2" s="1"/>
  <c r="C62" i="2"/>
  <c r="E62" i="2"/>
  <c r="F62" i="2" s="1"/>
  <c r="C63" i="2"/>
  <c r="E63" i="2"/>
  <c r="F63" i="2" s="1"/>
  <c r="C64" i="2"/>
  <c r="E64" i="2"/>
  <c r="F64" i="2" s="1"/>
  <c r="C65" i="2"/>
  <c r="E65" i="2"/>
  <c r="F65" i="2"/>
  <c r="C66" i="2"/>
  <c r="E66" i="2"/>
  <c r="F66" i="2" s="1"/>
  <c r="C67" i="2"/>
  <c r="E67" i="2"/>
  <c r="F67" i="2" s="1"/>
  <c r="C68" i="2"/>
  <c r="E68" i="2"/>
  <c r="F68" i="2" s="1"/>
  <c r="C69" i="2"/>
  <c r="E69" i="2"/>
  <c r="F69" i="2" s="1"/>
  <c r="C70" i="2"/>
  <c r="E70" i="2"/>
  <c r="F70" i="2" s="1"/>
  <c r="C71" i="2"/>
  <c r="E71" i="2"/>
  <c r="F71" i="2" s="1"/>
  <c r="C72" i="2"/>
  <c r="E72" i="2"/>
  <c r="F72" i="2" s="1"/>
  <c r="C73" i="2"/>
  <c r="E73" i="2"/>
  <c r="F73" i="2" s="1"/>
  <c r="C74" i="2"/>
  <c r="E74" i="2"/>
  <c r="F74" i="2" s="1"/>
  <c r="C75" i="2"/>
  <c r="E75" i="2"/>
  <c r="F75" i="2" s="1"/>
  <c r="C76" i="2"/>
  <c r="E76" i="2"/>
  <c r="F76" i="2" s="1"/>
  <c r="C77" i="2"/>
  <c r="E77" i="2"/>
  <c r="F77" i="2" s="1"/>
  <c r="C78" i="2"/>
  <c r="E78" i="2"/>
  <c r="F78" i="2" s="1"/>
  <c r="C79" i="2"/>
  <c r="E79" i="2"/>
  <c r="F79" i="2" s="1"/>
  <c r="C80" i="2"/>
  <c r="E80" i="2"/>
  <c r="F80" i="2" s="1"/>
  <c r="C81" i="2"/>
  <c r="E81" i="2"/>
  <c r="F81" i="2" s="1"/>
  <c r="C82" i="2"/>
  <c r="E82" i="2"/>
  <c r="F82" i="2" s="1"/>
  <c r="K6" i="2" l="1"/>
  <c r="D101" i="2" s="1"/>
  <c r="G101" i="2" s="1"/>
  <c r="K5" i="2"/>
  <c r="K8" i="2" s="1"/>
  <c r="E53" i="2"/>
  <c r="E54" i="2"/>
  <c r="E55" i="2"/>
  <c r="E56" i="2"/>
  <c r="E57" i="2"/>
  <c r="E58" i="2"/>
  <c r="E59" i="2"/>
  <c r="E60" i="2"/>
  <c r="E61" i="2"/>
  <c r="C18" i="2"/>
  <c r="D64" i="2" l="1"/>
  <c r="G64" i="2" s="1"/>
  <c r="D94" i="2"/>
  <c r="G94" i="2" s="1"/>
  <c r="D66" i="2"/>
  <c r="G66" i="2" s="1"/>
  <c r="D88" i="2"/>
  <c r="G88" i="2" s="1"/>
  <c r="D72" i="2"/>
  <c r="G72" i="2" s="1"/>
  <c r="D95" i="2"/>
  <c r="G95" i="2" s="1"/>
  <c r="D111" i="2"/>
  <c r="G111" i="2" s="1"/>
  <c r="D100" i="2"/>
  <c r="G100" i="2" s="1"/>
  <c r="D74" i="2"/>
  <c r="G74" i="2" s="1"/>
  <c r="D78" i="2"/>
  <c r="G78" i="2" s="1"/>
  <c r="D99" i="2"/>
  <c r="G99" i="2" s="1"/>
  <c r="D115" i="2"/>
  <c r="G115" i="2" s="1"/>
  <c r="D75" i="2"/>
  <c r="G75" i="2" s="1"/>
  <c r="D109" i="2"/>
  <c r="G109" i="2" s="1"/>
  <c r="D62" i="2"/>
  <c r="G62" i="2" s="1"/>
  <c r="D73" i="2"/>
  <c r="G73" i="2" s="1"/>
  <c r="D89" i="2"/>
  <c r="G89" i="2" s="1"/>
  <c r="D97" i="2"/>
  <c r="G97" i="2" s="1"/>
  <c r="D105" i="2"/>
  <c r="G105" i="2" s="1"/>
  <c r="D113" i="2"/>
  <c r="G113" i="2" s="1"/>
  <c r="D69" i="2"/>
  <c r="G69" i="2" s="1"/>
  <c r="D70" i="2"/>
  <c r="G70" i="2" s="1"/>
  <c r="D81" i="2"/>
  <c r="G81" i="2" s="1"/>
  <c r="D96" i="2"/>
  <c r="G96" i="2" s="1"/>
  <c r="D80" i="2"/>
  <c r="G80" i="2" s="1"/>
  <c r="D98" i="2"/>
  <c r="G98" i="2" s="1"/>
  <c r="D114" i="2"/>
  <c r="G114" i="2" s="1"/>
  <c r="D108" i="2"/>
  <c r="G108" i="2" s="1"/>
  <c r="D76" i="2"/>
  <c r="G76" i="2" s="1"/>
  <c r="D86" i="2"/>
  <c r="G86" i="2" s="1"/>
  <c r="D102" i="2"/>
  <c r="G102" i="2" s="1"/>
  <c r="D68" i="2"/>
  <c r="G68" i="2" s="1"/>
  <c r="D85" i="2"/>
  <c r="G85" i="2" s="1"/>
  <c r="D65" i="2"/>
  <c r="G65" i="2" s="1"/>
  <c r="D104" i="2"/>
  <c r="G104" i="2" s="1"/>
  <c r="D87" i="2"/>
  <c r="G87" i="2" s="1"/>
  <c r="D103" i="2"/>
  <c r="G103" i="2" s="1"/>
  <c r="D84" i="2"/>
  <c r="G84" i="2" s="1"/>
  <c r="D116" i="2"/>
  <c r="G116" i="2" s="1"/>
  <c r="D79" i="2"/>
  <c r="G79" i="2" s="1"/>
  <c r="D91" i="2"/>
  <c r="G91" i="2" s="1"/>
  <c r="D107" i="2"/>
  <c r="G107" i="2" s="1"/>
  <c r="D112" i="2"/>
  <c r="G112" i="2" s="1"/>
  <c r="D93" i="2"/>
  <c r="G93" i="2" s="1"/>
  <c r="D71" i="2"/>
  <c r="G71" i="2" s="1"/>
  <c r="D83" i="2"/>
  <c r="G83" i="2" s="1"/>
  <c r="D63" i="2"/>
  <c r="G63" i="2" s="1"/>
  <c r="D90" i="2"/>
  <c r="G90" i="2" s="1"/>
  <c r="D106" i="2"/>
  <c r="G106" i="2" s="1"/>
  <c r="D92" i="2"/>
  <c r="G92" i="2" s="1"/>
  <c r="D82" i="2"/>
  <c r="G82" i="2" s="1"/>
  <c r="D110" i="2"/>
  <c r="G110" i="2" s="1"/>
  <c r="D67" i="2"/>
  <c r="G67" i="2" s="1"/>
  <c r="D77" i="2"/>
  <c r="G77" i="2" s="1"/>
  <c r="D18" i="2"/>
  <c r="K7" i="2"/>
  <c r="K9" i="2" s="1"/>
  <c r="E18" i="2" l="1"/>
  <c r="G12" i="2"/>
  <c r="G13" i="2" s="1"/>
  <c r="F18" i="2" l="1"/>
  <c r="G18" i="2"/>
  <c r="C19" i="2" s="1"/>
  <c r="D19" i="2" s="1"/>
  <c r="E19" i="2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F19" i="2" l="1"/>
  <c r="F20" i="2"/>
  <c r="F21" i="2" l="1"/>
  <c r="F22" i="2" l="1"/>
  <c r="F23" i="2" l="1"/>
  <c r="F24" i="2" l="1"/>
  <c r="F25" i="2" l="1"/>
  <c r="F26" i="2" l="1"/>
  <c r="F27" i="2" l="1"/>
  <c r="F28" i="2" l="1"/>
  <c r="F29" i="2" l="1"/>
  <c r="F30" i="2" l="1"/>
  <c r="F31" i="2" l="1"/>
  <c r="F32" i="2" l="1"/>
  <c r="F33" i="2" l="1"/>
  <c r="F34" i="2" l="1"/>
  <c r="F35" i="2" l="1"/>
  <c r="F36" i="2" l="1"/>
  <c r="F37" i="2" l="1"/>
  <c r="F38" i="2" l="1"/>
  <c r="F39" i="2" l="1"/>
  <c r="F40" i="2" l="1"/>
  <c r="F41" i="2" l="1"/>
  <c r="F42" i="2" l="1"/>
  <c r="F43" i="2" l="1"/>
  <c r="F44" i="2" l="1"/>
  <c r="F45" i="2" l="1"/>
  <c r="F46" i="2" l="1"/>
  <c r="F47" i="2" l="1"/>
  <c r="F48" i="2" l="1"/>
  <c r="F49" i="2" l="1"/>
  <c r="F50" i="2" l="1"/>
  <c r="F51" i="2" l="1"/>
  <c r="F52" i="2" l="1"/>
  <c r="F53" i="2" l="1"/>
  <c r="F54" i="2" l="1"/>
  <c r="F55" i="2" l="1"/>
  <c r="F56" i="2" l="1"/>
  <c r="F57" i="2" l="1"/>
  <c r="F58" i="2" l="1"/>
  <c r="F59" i="2" l="1"/>
  <c r="F60" i="2" l="1"/>
  <c r="F61" i="2"/>
  <c r="G19" i="2" l="1"/>
  <c r="C20" i="2" s="1"/>
  <c r="D20" i="2" s="1"/>
  <c r="G20" i="2" l="1"/>
  <c r="C21" i="2" s="1"/>
  <c r="D21" i="2" s="1"/>
  <c r="G21" i="2" l="1"/>
  <c r="C22" i="2" s="1"/>
  <c r="D22" i="2" s="1"/>
  <c r="G22" i="2" l="1"/>
  <c r="C23" i="2" s="1"/>
  <c r="D23" i="2" s="1"/>
  <c r="G23" i="2" l="1"/>
  <c r="C24" i="2" s="1"/>
  <c r="D24" i="2" s="1"/>
  <c r="G24" i="2" l="1"/>
  <c r="C25" i="2" s="1"/>
  <c r="D25" i="2" s="1"/>
  <c r="G25" i="2" l="1"/>
  <c r="C26" i="2" s="1"/>
  <c r="D26" i="2" s="1"/>
  <c r="G26" i="2" l="1"/>
  <c r="C27" i="2" s="1"/>
  <c r="D27" i="2" s="1"/>
  <c r="G27" i="2" l="1"/>
  <c r="C28" i="2" s="1"/>
  <c r="D28" i="2" s="1"/>
  <c r="G28" i="2" l="1"/>
  <c r="C29" i="2" s="1"/>
  <c r="D29" i="2" s="1"/>
  <c r="G29" i="2" l="1"/>
  <c r="C30" i="2" s="1"/>
  <c r="D30" i="2" s="1"/>
  <c r="G30" i="2" l="1"/>
  <c r="C31" i="2" s="1"/>
  <c r="D31" i="2" s="1"/>
  <c r="G31" i="2" l="1"/>
  <c r="C32" i="2" s="1"/>
  <c r="D32" i="2" s="1"/>
  <c r="G32" i="2" l="1"/>
  <c r="C33" i="2" s="1"/>
  <c r="D33" i="2" s="1"/>
  <c r="G33" i="2" l="1"/>
  <c r="C34" i="2" s="1"/>
  <c r="D34" i="2" s="1"/>
  <c r="G34" i="2" l="1"/>
  <c r="C35" i="2" s="1"/>
  <c r="D35" i="2" s="1"/>
  <c r="G35" i="2" l="1"/>
  <c r="C36" i="2" s="1"/>
  <c r="D36" i="2" s="1"/>
  <c r="G36" i="2" l="1"/>
  <c r="C37" i="2" s="1"/>
  <c r="D37" i="2" s="1"/>
  <c r="G37" i="2" l="1"/>
  <c r="C38" i="2" s="1"/>
  <c r="D38" i="2" s="1"/>
  <c r="G38" i="2" l="1"/>
  <c r="C39" i="2" s="1"/>
  <c r="D39" i="2" s="1"/>
  <c r="G39" i="2" l="1"/>
  <c r="C40" i="2" s="1"/>
  <c r="D40" i="2" s="1"/>
  <c r="G40" i="2" l="1"/>
  <c r="C41" i="2" s="1"/>
  <c r="D41" i="2" s="1"/>
  <c r="G41" i="2" l="1"/>
  <c r="C42" i="2" s="1"/>
  <c r="D42" i="2" s="1"/>
  <c r="G42" i="2" l="1"/>
  <c r="C43" i="2" s="1"/>
  <c r="D43" i="2" s="1"/>
  <c r="G43" i="2" l="1"/>
  <c r="C44" i="2" s="1"/>
  <c r="D44" i="2" s="1"/>
  <c r="G44" i="2" l="1"/>
  <c r="C45" i="2" s="1"/>
  <c r="D45" i="2" s="1"/>
  <c r="G45" i="2" l="1"/>
  <c r="C46" i="2" s="1"/>
  <c r="D46" i="2" s="1"/>
  <c r="G46" i="2" l="1"/>
  <c r="C47" i="2" s="1"/>
  <c r="D47" i="2" s="1"/>
  <c r="G47" i="2" l="1"/>
  <c r="C48" i="2" s="1"/>
  <c r="D48" i="2" s="1"/>
  <c r="G48" i="2" l="1"/>
  <c r="C49" i="2" s="1"/>
  <c r="D49" i="2" s="1"/>
  <c r="G49" i="2" l="1"/>
  <c r="C50" i="2" s="1"/>
  <c r="D50" i="2" s="1"/>
  <c r="G50" i="2" l="1"/>
  <c r="C51" i="2" s="1"/>
  <c r="D51" i="2" s="1"/>
  <c r="G51" i="2" l="1"/>
  <c r="C52" i="2" s="1"/>
  <c r="D52" i="2" s="1"/>
  <c r="G52" i="2" l="1"/>
  <c r="C53" i="2" s="1"/>
  <c r="D53" i="2" s="1"/>
  <c r="G53" i="2" l="1"/>
  <c r="C54" i="2" s="1"/>
  <c r="D54" i="2" s="1"/>
  <c r="G54" i="2" l="1"/>
  <c r="C55" i="2" s="1"/>
  <c r="D55" i="2" s="1"/>
  <c r="G55" i="2" l="1"/>
  <c r="C56" i="2" s="1"/>
  <c r="D56" i="2" s="1"/>
  <c r="C57" i="2" l="1"/>
  <c r="D57" i="2" s="1"/>
  <c r="G56" i="2"/>
  <c r="G57" i="2" l="1"/>
  <c r="C58" i="2" s="1"/>
  <c r="D58" i="2" s="1"/>
  <c r="G58" i="2" l="1"/>
  <c r="C59" i="2" s="1"/>
  <c r="D59" i="2" s="1"/>
  <c r="G59" i="2" l="1"/>
  <c r="C60" i="2" s="1"/>
  <c r="D60" i="2" s="1"/>
  <c r="G60" i="2" l="1"/>
  <c r="C61" i="2" s="1"/>
  <c r="D61" i="2" s="1"/>
  <c r="G61" i="2" s="1"/>
</calcChain>
</file>

<file path=xl/sharedStrings.xml><?xml version="1.0" encoding="utf-8"?>
<sst xmlns="http://schemas.openxmlformats.org/spreadsheetml/2006/main" count="21" uniqueCount="20">
  <si>
    <t>Net Yield</t>
  </si>
  <si>
    <t>Year</t>
  </si>
  <si>
    <t>Monthly Allowance</t>
  </si>
  <si>
    <t>RETIREMENT CALCULATOR</t>
  </si>
  <si>
    <t>Principal (Jumlah Tabungan Saat Pensiun)</t>
  </si>
  <si>
    <t>Interest (Bunga per Tahun)</t>
  </si>
  <si>
    <t>Inflation (Tingkat Inflasi per Tahun)</t>
  </si>
  <si>
    <t>Life Expectancy (Harapan Hidup)</t>
  </si>
  <si>
    <t>Retirement Age (Usia Pensiun)</t>
  </si>
  <si>
    <t>Tax Rate (PPh Final untuk Bunga)</t>
  </si>
  <si>
    <t>Annual Allowance</t>
  </si>
  <si>
    <t>Principal</t>
  </si>
  <si>
    <t>Principal Increase</t>
  </si>
  <si>
    <t>Annual Consumption at Start (Belanja Tahunan Ideal pada Awal Pensiun)</t>
  </si>
  <si>
    <t>Monthly Consumption at Start (Belanja Tahunan Ideal pada Awal Pensiun)</t>
  </si>
  <si>
    <t>(1+π)/(1+i)</t>
  </si>
  <si>
    <t>t</t>
  </si>
  <si>
    <t>(1+π)^(1-t)</t>
  </si>
  <si>
    <t>Aftertax Interest</t>
  </si>
  <si>
    <t>Notes: Jangan Pasang Asumsi Inflasi = Post-Tax Interest Rate (E.g. bila inflasi = 4%, bunga jangan = 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</si>
</sst>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_(* #,##0.0_);_(* \(#,##0.0\);_(* &quot;-&quot;??_);_(@_)"/>
    <numFmt numFmtId="165" formatCode="_(* #,##0.000000_);_(* \(#,##0.0000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Helvetica Neue"/>
      <family val="2"/>
    </font>
    <font>
      <b/>
      <sz val="16"/>
      <color theme="1"/>
      <name val="Helvetica Neue"/>
      <family val="2"/>
    </font>
    <font>
      <i/>
      <sz val="12"/>
      <color theme="1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2" borderId="0" xfId="0" applyFont="1" applyFill="1"/>
    <xf numFmtId="164" fontId="2" fillId="2" borderId="0" xfId="0" applyNumberFormat="1" applyFont="1" applyFill="1"/>
    <xf numFmtId="41" fontId="2" fillId="2" borderId="0" xfId="1" applyFont="1" applyFill="1"/>
    <xf numFmtId="41" fontId="2" fillId="2" borderId="0" xfId="0" applyNumberFormat="1" applyFont="1" applyFill="1"/>
    <xf numFmtId="41" fontId="2" fillId="2" borderId="1" xfId="1" applyFont="1" applyFill="1" applyBorder="1"/>
    <xf numFmtId="10" fontId="2" fillId="2" borderId="1" xfId="2" applyNumberFormat="1" applyFont="1" applyFill="1" applyBorder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41" fontId="3" fillId="2" borderId="2" xfId="1" applyFont="1" applyFill="1" applyBorder="1" applyAlignment="1">
      <alignment horizontal="center"/>
    </xf>
    <xf numFmtId="10" fontId="2" fillId="2" borderId="0" xfId="0" applyNumberFormat="1" applyFont="1" applyFill="1"/>
    <xf numFmtId="165" fontId="2" fillId="2" borderId="0" xfId="1" applyNumberFormat="1" applyFont="1" applyFill="1"/>
    <xf numFmtId="0" fontId="5" fillId="2" borderId="0" xfId="0" applyFont="1" applyFill="1"/>
    <xf numFmtId="0" fontId="3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ocuments/Fin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Scenario"/>
      <sheetName val="Assumptions"/>
      <sheetName val="Calculate"/>
      <sheetName val="Option A"/>
      <sheetName val="Option B"/>
      <sheetName val="Option C"/>
      <sheetName val="Option D"/>
    </sheetNames>
    <sheetDataSet>
      <sheetData sheetId="0"/>
      <sheetData sheetId="1">
        <row r="5">
          <cell r="B5" t="str">
            <v>BTPN A</v>
          </cell>
          <cell r="E5" t="str">
            <v>Deposit</v>
          </cell>
          <cell r="F5">
            <v>6304406905</v>
          </cell>
          <cell r="G5">
            <v>5.2499999999999998E-2</v>
          </cell>
        </row>
        <row r="6">
          <cell r="B6" t="str">
            <v>RD Ashmore Obligasi</v>
          </cell>
          <cell r="E6" t="str">
            <v>Money Market Funds</v>
          </cell>
          <cell r="F6">
            <v>103754522</v>
          </cell>
          <cell r="G6">
            <v>0.05</v>
          </cell>
        </row>
        <row r="7">
          <cell r="B7" t="str">
            <v>RDT Mandiri 156</v>
          </cell>
          <cell r="E7" t="str">
            <v>Bond Funds</v>
          </cell>
          <cell r="F7">
            <v>312866130</v>
          </cell>
          <cell r="G7">
            <v>0.05</v>
          </cell>
        </row>
        <row r="8">
          <cell r="B8" t="str">
            <v>RDT Mandiri 203</v>
          </cell>
          <cell r="E8" t="str">
            <v>Bond Funds</v>
          </cell>
          <cell r="F8">
            <v>533395300</v>
          </cell>
          <cell r="G8">
            <v>0.05</v>
          </cell>
        </row>
        <row r="9">
          <cell r="B9" t="str">
            <v>ORI 018</v>
          </cell>
          <cell r="E9" t="str">
            <v>Government Bonds</v>
          </cell>
          <cell r="F9">
            <v>0</v>
          </cell>
          <cell r="G9">
            <v>0.06</v>
          </cell>
        </row>
        <row r="10">
          <cell r="B10" t="str">
            <v>FR0082 (10.08Y Tenor)</v>
          </cell>
          <cell r="E10" t="str">
            <v>Government Bonds</v>
          </cell>
          <cell r="F10">
            <v>0</v>
          </cell>
          <cell r="G10">
            <v>6.6799999999999998E-2</v>
          </cell>
        </row>
        <row r="11">
          <cell r="B11" t="str">
            <v>BMRI01CCN1 (6.12Y Tenor)</v>
          </cell>
          <cell r="E11" t="str">
            <v>Government Bonds</v>
          </cell>
          <cell r="F11">
            <v>0</v>
          </cell>
          <cell r="G11">
            <v>8.6499999999999994E-2</v>
          </cell>
        </row>
        <row r="12">
          <cell r="B12" t="str">
            <v>Placeholder</v>
          </cell>
          <cell r="E12" t="str">
            <v>No-Interest Assets</v>
          </cell>
        </row>
        <row r="13">
          <cell r="B13" t="str">
            <v>Placeholder</v>
          </cell>
          <cell r="E13" t="str">
            <v>No-Interest Assets</v>
          </cell>
        </row>
        <row r="14">
          <cell r="B14" t="str">
            <v>Placeholder</v>
          </cell>
          <cell r="E14" t="str">
            <v>No-Interest Assets</v>
          </cell>
        </row>
        <row r="15">
          <cell r="B15" t="str">
            <v>Placeholder</v>
          </cell>
          <cell r="E15" t="str">
            <v>No-Interest Assets</v>
          </cell>
        </row>
        <row r="16">
          <cell r="B16" t="str">
            <v>Placeholder</v>
          </cell>
          <cell r="E16" t="str">
            <v>No-Interest Assets</v>
          </cell>
        </row>
        <row r="22">
          <cell r="B22" t="str">
            <v>Rumah -- Bukit Nusa Indah</v>
          </cell>
          <cell r="C22">
            <v>4000000</v>
          </cell>
          <cell r="D22">
            <v>180</v>
          </cell>
          <cell r="E22" t="str">
            <v>Property</v>
          </cell>
          <cell r="F22">
            <v>720000000</v>
          </cell>
        </row>
        <row r="23">
          <cell r="B23" t="str">
            <v>Rumah -- Cirendeu</v>
          </cell>
          <cell r="C23">
            <v>4000000</v>
          </cell>
          <cell r="D23">
            <v>417</v>
          </cell>
          <cell r="E23" t="str">
            <v>Property</v>
          </cell>
          <cell r="F23">
            <v>1668000000</v>
          </cell>
          <cell r="G23">
            <v>0</v>
          </cell>
        </row>
        <row r="24">
          <cell r="B24" t="str">
            <v>Apartemen -- Graha Raya</v>
          </cell>
          <cell r="C24">
            <v>25000000</v>
          </cell>
          <cell r="D24">
            <v>20</v>
          </cell>
          <cell r="E24" t="str">
            <v>Property</v>
          </cell>
          <cell r="F24">
            <v>500000000</v>
          </cell>
          <cell r="G24">
            <v>0.04</v>
          </cell>
        </row>
        <row r="25">
          <cell r="B25" t="str">
            <v>Tanah -- Jonggol</v>
          </cell>
          <cell r="E25" t="str">
            <v>Property</v>
          </cell>
          <cell r="F25">
            <v>0</v>
          </cell>
        </row>
        <row r="26">
          <cell r="B26" t="str">
            <v xml:space="preserve">Piutang -- </v>
          </cell>
          <cell r="E26" t="str">
            <v>Property</v>
          </cell>
          <cell r="F26">
            <v>0</v>
          </cell>
        </row>
        <row r="27">
          <cell r="B27" t="str">
            <v>Mobil -- Nissan Grand Livina</v>
          </cell>
          <cell r="E27" t="str">
            <v>Property</v>
          </cell>
          <cell r="F27">
            <v>100000000</v>
          </cell>
        </row>
        <row r="28">
          <cell r="B28" t="str">
            <v>Mobil -- Honda City</v>
          </cell>
          <cell r="E28" t="str">
            <v>Property</v>
          </cell>
          <cell r="F28">
            <v>150000000</v>
          </cell>
        </row>
        <row r="29">
          <cell r="B29" t="str">
            <v>BPJS TK</v>
          </cell>
          <cell r="F29">
            <v>0</v>
          </cell>
        </row>
      </sheetData>
      <sheetData sheetId="2">
        <row r="1">
          <cell r="A1" t="str">
            <v>Asset Class</v>
          </cell>
          <cell r="B1" t="str">
            <v>Tax Rate</v>
          </cell>
        </row>
        <row r="2">
          <cell r="A2" t="str">
            <v>Deposit</v>
          </cell>
          <cell r="B2">
            <v>0.2</v>
          </cell>
        </row>
        <row r="3">
          <cell r="A3" t="str">
            <v>Government Bonds</v>
          </cell>
          <cell r="B3">
            <v>0.15</v>
          </cell>
        </row>
        <row r="4">
          <cell r="A4" t="str">
            <v>Corporate Bonds</v>
          </cell>
          <cell r="B4">
            <v>0.15</v>
          </cell>
        </row>
        <row r="5">
          <cell r="A5" t="str">
            <v>Money Market Funds</v>
          </cell>
          <cell r="B5">
            <v>0</v>
          </cell>
        </row>
        <row r="6">
          <cell r="A6" t="str">
            <v>Bond Funds</v>
          </cell>
          <cell r="B6">
            <v>0</v>
          </cell>
        </row>
        <row r="7">
          <cell r="A7" t="str">
            <v>Equity Funds</v>
          </cell>
          <cell r="B7">
            <v>0</v>
          </cell>
        </row>
        <row r="8">
          <cell r="A8" t="str">
            <v>No-Interest Assets</v>
          </cell>
          <cell r="B8">
            <v>0</v>
          </cell>
        </row>
        <row r="9">
          <cell r="A9" t="str">
            <v>Property</v>
          </cell>
          <cell r="B9">
            <v>0.1</v>
          </cell>
        </row>
        <row r="10">
          <cell r="A10" t="str">
            <v>Stock</v>
          </cell>
          <cell r="B10">
            <v>0.15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44E0-716E-6649-980F-69D17B0901DB}">
  <dimension ref="B1:K122"/>
  <sheetViews>
    <sheetView tabSelected="1" zoomScale="116" zoomScaleNormal="92" workbookViewId="0">
      <selection activeCell="G9" sqref="G9"/>
    </sheetView>
  </sheetViews>
  <sheetFormatPr baseColWidth="10" defaultRowHeight="16" x14ac:dyDescent="0.2"/>
  <cols>
    <col min="1" max="2" width="10.83203125" style="2"/>
    <col min="3" max="7" width="19.83203125" style="2" customWidth="1"/>
    <col min="8" max="8" width="10.83203125" style="1"/>
    <col min="9" max="9" width="10.83203125" style="2"/>
    <col min="10" max="10" width="17.33203125" style="2" bestFit="1" customWidth="1"/>
    <col min="11" max="11" width="23.83203125" style="2" bestFit="1" customWidth="1"/>
    <col min="12" max="14" width="10.83203125" style="2"/>
    <col min="15" max="15" width="10.5" style="2" customWidth="1"/>
    <col min="16" max="16" width="15.83203125" style="2" bestFit="1" customWidth="1"/>
    <col min="17" max="16384" width="10.83203125" style="2"/>
  </cols>
  <sheetData>
    <row r="1" spans="2:11" x14ac:dyDescent="0.2">
      <c r="H1" s="2"/>
    </row>
    <row r="2" spans="2:11" x14ac:dyDescent="0.2">
      <c r="H2" s="2"/>
    </row>
    <row r="3" spans="2:11" ht="20" x14ac:dyDescent="0.2">
      <c r="B3" s="15" t="s">
        <v>3</v>
      </c>
      <c r="C3" s="15"/>
      <c r="D3" s="15"/>
      <c r="E3" s="15"/>
      <c r="F3" s="15"/>
      <c r="G3" s="15"/>
      <c r="H3" s="2"/>
    </row>
    <row r="4" spans="2:11" x14ac:dyDescent="0.2">
      <c r="H4" s="2"/>
    </row>
    <row r="5" spans="2:11" x14ac:dyDescent="0.2">
      <c r="B5" s="14" t="s">
        <v>4</v>
      </c>
      <c r="C5" s="14"/>
      <c r="D5" s="14"/>
      <c r="E5" s="14"/>
      <c r="F5" s="14"/>
      <c r="G5" s="6">
        <v>2000000000</v>
      </c>
      <c r="H5" s="2"/>
      <c r="J5" s="2" t="s">
        <v>16</v>
      </c>
      <c r="K5" s="2">
        <f>G9-G10</f>
        <v>30</v>
      </c>
    </row>
    <row r="6" spans="2:11" x14ac:dyDescent="0.2">
      <c r="B6" s="14" t="s">
        <v>5</v>
      </c>
      <c r="C6" s="14"/>
      <c r="D6" s="14"/>
      <c r="E6" s="14"/>
      <c r="F6" s="14"/>
      <c r="G6" s="7">
        <v>4.4999999999999998E-2</v>
      </c>
      <c r="H6" s="2"/>
      <c r="J6" s="2" t="s">
        <v>18</v>
      </c>
      <c r="K6" s="11">
        <f>G6*(1-G8)</f>
        <v>3.5999999999999997E-2</v>
      </c>
    </row>
    <row r="7" spans="2:11" x14ac:dyDescent="0.2">
      <c r="B7" s="14" t="s">
        <v>6</v>
      </c>
      <c r="C7" s="14"/>
      <c r="D7" s="14"/>
      <c r="E7" s="14"/>
      <c r="F7" s="14"/>
      <c r="G7" s="7">
        <v>0.03</v>
      </c>
      <c r="H7" s="2"/>
      <c r="J7" s="2" t="s">
        <v>15</v>
      </c>
      <c r="K7" s="12">
        <f>(1+$K$6)/(1+$G$7)</f>
        <v>1.0058252427184466</v>
      </c>
    </row>
    <row r="8" spans="2:11" x14ac:dyDescent="0.2">
      <c r="B8" s="14" t="s">
        <v>9</v>
      </c>
      <c r="C8" s="14"/>
      <c r="D8" s="14"/>
      <c r="E8" s="14"/>
      <c r="F8" s="14"/>
      <c r="G8" s="7">
        <v>0.2</v>
      </c>
      <c r="H8" s="2"/>
      <c r="J8" s="2" t="s">
        <v>17</v>
      </c>
      <c r="K8" s="12">
        <f>(1+$G$7)^(1-$K$5)</f>
        <v>0.42434636230138412</v>
      </c>
    </row>
    <row r="9" spans="2:11" x14ac:dyDescent="0.2">
      <c r="B9" s="14" t="s">
        <v>7</v>
      </c>
      <c r="C9" s="14"/>
      <c r="D9" s="14"/>
      <c r="E9" s="14"/>
      <c r="F9" s="14"/>
      <c r="G9" s="8">
        <v>90</v>
      </c>
      <c r="H9" s="2"/>
      <c r="J9" s="2" t="s">
        <v>10</v>
      </c>
      <c r="K9" s="3">
        <f>$K$8*(1-$K$7)*($C$18*(1+$K$6)^($K$5))/(1-($K$7^($K$5)))</f>
        <v>75040635.187190801</v>
      </c>
    </row>
    <row r="10" spans="2:11" x14ac:dyDescent="0.2">
      <c r="B10" s="14" t="s">
        <v>8</v>
      </c>
      <c r="C10" s="14"/>
      <c r="D10" s="14"/>
      <c r="E10" s="14"/>
      <c r="F10" s="14"/>
      <c r="G10" s="8">
        <v>60</v>
      </c>
      <c r="H10" s="2"/>
    </row>
    <row r="11" spans="2:11" x14ac:dyDescent="0.2">
      <c r="H11" s="2"/>
    </row>
    <row r="12" spans="2:11" x14ac:dyDescent="0.2">
      <c r="B12" s="14" t="s">
        <v>13</v>
      </c>
      <c r="C12" s="14"/>
      <c r="D12" s="14"/>
      <c r="E12" s="14"/>
      <c r="F12" s="14"/>
      <c r="G12" s="6">
        <f>$K$9</f>
        <v>75040635.187190801</v>
      </c>
      <c r="H12" s="2"/>
    </row>
    <row r="13" spans="2:11" ht="15" customHeight="1" x14ac:dyDescent="0.2">
      <c r="B13" s="14" t="s">
        <v>14</v>
      </c>
      <c r="C13" s="14"/>
      <c r="D13" s="14"/>
      <c r="E13" s="14"/>
      <c r="F13" s="14"/>
      <c r="G13" s="6">
        <f>G12/12</f>
        <v>6253386.2655992331</v>
      </c>
      <c r="H13" s="2"/>
    </row>
    <row r="14" spans="2:11" x14ac:dyDescent="0.2">
      <c r="H14" s="2"/>
    </row>
    <row r="15" spans="2:11" x14ac:dyDescent="0.2">
      <c r="B15" s="13" t="s">
        <v>19</v>
      </c>
      <c r="H15" s="2"/>
    </row>
    <row r="16" spans="2:11" x14ac:dyDescent="0.2">
      <c r="H16" s="2"/>
    </row>
    <row r="17" spans="2:8" x14ac:dyDescent="0.2">
      <c r="B17" s="9" t="s">
        <v>1</v>
      </c>
      <c r="C17" s="9" t="s">
        <v>11</v>
      </c>
      <c r="D17" s="9" t="s">
        <v>0</v>
      </c>
      <c r="E17" s="10" t="s">
        <v>10</v>
      </c>
      <c r="F17" s="9" t="s">
        <v>2</v>
      </c>
      <c r="G17" s="9" t="s">
        <v>12</v>
      </c>
      <c r="H17" s="2"/>
    </row>
    <row r="18" spans="2:8" x14ac:dyDescent="0.2">
      <c r="B18" s="2">
        <v>1</v>
      </c>
      <c r="C18" s="5">
        <f>G5</f>
        <v>2000000000</v>
      </c>
      <c r="D18" s="5">
        <f>C18*$K$6</f>
        <v>72000000</v>
      </c>
      <c r="E18" s="4">
        <f>K9</f>
        <v>75040635.187190801</v>
      </c>
      <c r="F18" s="4">
        <f t="shared" ref="F18:F83" si="0">E18/12</f>
        <v>6253386.2655992331</v>
      </c>
      <c r="G18" s="4">
        <f t="shared" ref="G18:G61" si="1">D18-E18</f>
        <v>-3040635.1871908009</v>
      </c>
      <c r="H18" s="2"/>
    </row>
    <row r="19" spans="2:8" x14ac:dyDescent="0.2">
      <c r="B19" s="2">
        <v>2</v>
      </c>
      <c r="C19" s="4">
        <f t="shared" ref="C19:C61" si="2">IF((B19&lt;=($G$9-$G$10)),C18+G18,0)</f>
        <v>1996959364.8128092</v>
      </c>
      <c r="D19" s="5">
        <f t="shared" ref="D19:D61" si="3">C19*$K$6</f>
        <v>71890537.133261129</v>
      </c>
      <c r="E19" s="4">
        <f t="shared" ref="E19:E61" si="4">IF((B19&lt;=($G$9-$G$10)),E18*(1+$G$7),0)</f>
        <v>77291854.242806524</v>
      </c>
      <c r="F19" s="4">
        <f t="shared" si="0"/>
        <v>6440987.85356721</v>
      </c>
      <c r="G19" s="4">
        <f t="shared" si="1"/>
        <v>-5401317.1095453948</v>
      </c>
      <c r="H19" s="2"/>
    </row>
    <row r="20" spans="2:8" x14ac:dyDescent="0.2">
      <c r="B20" s="2">
        <v>3</v>
      </c>
      <c r="C20" s="4">
        <f t="shared" si="2"/>
        <v>1991558047.7032638</v>
      </c>
      <c r="D20" s="5">
        <f t="shared" si="3"/>
        <v>71696089.717317492</v>
      </c>
      <c r="E20" s="4">
        <f t="shared" si="4"/>
        <v>79610609.870090723</v>
      </c>
      <c r="F20" s="4">
        <f t="shared" si="0"/>
        <v>6634217.4891742272</v>
      </c>
      <c r="G20" s="4">
        <f t="shared" si="1"/>
        <v>-7914520.1527732313</v>
      </c>
      <c r="H20" s="2"/>
    </row>
    <row r="21" spans="2:8" x14ac:dyDescent="0.2">
      <c r="B21" s="2">
        <v>4</v>
      </c>
      <c r="C21" s="4">
        <f t="shared" si="2"/>
        <v>1983643527.5504906</v>
      </c>
      <c r="D21" s="5">
        <f t="shared" si="3"/>
        <v>71411166.991817653</v>
      </c>
      <c r="E21" s="4">
        <f t="shared" si="4"/>
        <v>81998928.166193441</v>
      </c>
      <c r="F21" s="4">
        <f t="shared" si="0"/>
        <v>6833244.0138494531</v>
      </c>
      <c r="G21" s="4">
        <f t="shared" si="1"/>
        <v>-10587761.174375787</v>
      </c>
      <c r="H21" s="2"/>
    </row>
    <row r="22" spans="2:8" x14ac:dyDescent="0.2">
      <c r="B22" s="2">
        <v>5</v>
      </c>
      <c r="C22" s="4">
        <f t="shared" si="2"/>
        <v>1973055766.3761148</v>
      </c>
      <c r="D22" s="5">
        <f t="shared" si="3"/>
        <v>71030007.589540124</v>
      </c>
      <c r="E22" s="4">
        <f t="shared" si="4"/>
        <v>84458896.011179239</v>
      </c>
      <c r="F22" s="4">
        <f t="shared" si="0"/>
        <v>7038241.3342649369</v>
      </c>
      <c r="G22" s="4">
        <f t="shared" si="1"/>
        <v>-13428888.421639115</v>
      </c>
      <c r="H22" s="2"/>
    </row>
    <row r="23" spans="2:8" x14ac:dyDescent="0.2">
      <c r="B23" s="2">
        <v>6</v>
      </c>
      <c r="C23" s="4">
        <f t="shared" si="2"/>
        <v>1959626877.9544756</v>
      </c>
      <c r="D23" s="5">
        <f t="shared" si="3"/>
        <v>70546567.606361121</v>
      </c>
      <c r="E23" s="4">
        <f t="shared" si="4"/>
        <v>86992662.891514614</v>
      </c>
      <c r="F23" s="4">
        <f t="shared" si="0"/>
        <v>7249388.5742928842</v>
      </c>
      <c r="G23" s="4">
        <f t="shared" si="1"/>
        <v>-16446095.285153493</v>
      </c>
      <c r="H23" s="2"/>
    </row>
    <row r="24" spans="2:8" x14ac:dyDescent="0.2">
      <c r="B24" s="2">
        <v>7</v>
      </c>
      <c r="C24" s="4">
        <f t="shared" si="2"/>
        <v>1943180782.6693223</v>
      </c>
      <c r="D24" s="5">
        <f t="shared" si="3"/>
        <v>69954508.17609559</v>
      </c>
      <c r="E24" s="4">
        <f t="shared" si="4"/>
        <v>89602442.778260052</v>
      </c>
      <c r="F24" s="4">
        <f t="shared" si="0"/>
        <v>7466870.2315216707</v>
      </c>
      <c r="G24" s="4">
        <f t="shared" si="1"/>
        <v>-19647934.602164462</v>
      </c>
      <c r="H24" s="2"/>
    </row>
    <row r="25" spans="2:8" x14ac:dyDescent="0.2">
      <c r="B25" s="2">
        <v>8</v>
      </c>
      <c r="C25" s="4">
        <f t="shared" si="2"/>
        <v>1923532848.0671577</v>
      </c>
      <c r="D25" s="5">
        <f t="shared" si="3"/>
        <v>69247182.530417681</v>
      </c>
      <c r="E25" s="4">
        <f t="shared" si="4"/>
        <v>92290516.061607853</v>
      </c>
      <c r="F25" s="4">
        <f t="shared" si="0"/>
        <v>7690876.3384673214</v>
      </c>
      <c r="G25" s="4">
        <f t="shared" si="1"/>
        <v>-23043333.531190172</v>
      </c>
      <c r="H25" s="2"/>
    </row>
    <row r="26" spans="2:8" x14ac:dyDescent="0.2">
      <c r="B26" s="2">
        <v>9</v>
      </c>
      <c r="C26" s="4">
        <f t="shared" si="2"/>
        <v>1900489514.5359676</v>
      </c>
      <c r="D26" s="5">
        <f t="shared" si="3"/>
        <v>68417622.523294821</v>
      </c>
      <c r="E26" s="4">
        <f t="shared" si="4"/>
        <v>95059231.543456092</v>
      </c>
      <c r="F26" s="4">
        <f t="shared" si="0"/>
        <v>7921602.6286213407</v>
      </c>
      <c r="G26" s="4">
        <f t="shared" si="1"/>
        <v>-26641609.020161271</v>
      </c>
      <c r="H26" s="2"/>
    </row>
    <row r="27" spans="2:8" x14ac:dyDescent="0.2">
      <c r="B27" s="2">
        <v>10</v>
      </c>
      <c r="C27" s="4">
        <f t="shared" si="2"/>
        <v>1873847905.5158062</v>
      </c>
      <c r="D27" s="5">
        <f t="shared" si="3"/>
        <v>67458524.598569021</v>
      </c>
      <c r="E27" s="4">
        <f t="shared" si="4"/>
        <v>97911008.489759773</v>
      </c>
      <c r="F27" s="4">
        <f t="shared" si="0"/>
        <v>8159250.7074799808</v>
      </c>
      <c r="G27" s="4">
        <f t="shared" si="1"/>
        <v>-30452483.891190752</v>
      </c>
      <c r="H27" s="2"/>
    </row>
    <row r="28" spans="2:8" x14ac:dyDescent="0.2">
      <c r="B28" s="2">
        <v>11</v>
      </c>
      <c r="C28" s="4">
        <f t="shared" si="2"/>
        <v>1843395421.6246154</v>
      </c>
      <c r="D28" s="5">
        <f t="shared" si="3"/>
        <v>66362235.178486153</v>
      </c>
      <c r="E28" s="4">
        <f t="shared" si="4"/>
        <v>100848338.74445257</v>
      </c>
      <c r="F28" s="4">
        <f t="shared" si="0"/>
        <v>8404028.2287043799</v>
      </c>
      <c r="G28" s="4">
        <f t="shared" si="1"/>
        <v>-34486103.565966412</v>
      </c>
      <c r="H28" s="2"/>
    </row>
    <row r="29" spans="2:8" x14ac:dyDescent="0.2">
      <c r="B29" s="2">
        <v>12</v>
      </c>
      <c r="C29" s="4">
        <f t="shared" si="2"/>
        <v>1808909318.0586491</v>
      </c>
      <c r="D29" s="5">
        <f t="shared" si="3"/>
        <v>65120735.450111359</v>
      </c>
      <c r="E29" s="4">
        <f t="shared" si="4"/>
        <v>103873788.90678614</v>
      </c>
      <c r="F29" s="4">
        <f t="shared" si="0"/>
        <v>8656149.0755655114</v>
      </c>
      <c r="G29" s="4">
        <f t="shared" si="1"/>
        <v>-38753053.456674784</v>
      </c>
      <c r="H29" s="2"/>
    </row>
    <row r="30" spans="2:8" x14ac:dyDescent="0.2">
      <c r="B30" s="2">
        <v>13</v>
      </c>
      <c r="C30" s="4">
        <f t="shared" si="2"/>
        <v>1770156264.6019742</v>
      </c>
      <c r="D30" s="5">
        <f t="shared" si="3"/>
        <v>63725625.525671065</v>
      </c>
      <c r="E30" s="4">
        <f t="shared" si="4"/>
        <v>106990002.57398973</v>
      </c>
      <c r="F30" s="4">
        <f t="shared" si="0"/>
        <v>8915833.5478324778</v>
      </c>
      <c r="G30" s="4">
        <f t="shared" si="1"/>
        <v>-43264377.048318669</v>
      </c>
      <c r="H30" s="2"/>
    </row>
    <row r="31" spans="2:8" x14ac:dyDescent="0.2">
      <c r="B31" s="2">
        <v>14</v>
      </c>
      <c r="C31" s="4">
        <f t="shared" si="2"/>
        <v>1726891887.5536556</v>
      </c>
      <c r="D31" s="5">
        <f t="shared" si="3"/>
        <v>62168107.951931596</v>
      </c>
      <c r="E31" s="4">
        <f t="shared" si="4"/>
        <v>110199702.65120943</v>
      </c>
      <c r="F31" s="4">
        <f t="shared" si="0"/>
        <v>9183308.554267453</v>
      </c>
      <c r="G31" s="4">
        <f t="shared" si="1"/>
        <v>-48031594.699277833</v>
      </c>
      <c r="H31" s="2"/>
    </row>
    <row r="32" spans="2:8" x14ac:dyDescent="0.2">
      <c r="B32" s="2">
        <v>15</v>
      </c>
      <c r="C32" s="4">
        <f t="shared" si="2"/>
        <v>1678860292.8543777</v>
      </c>
      <c r="D32" s="5">
        <f t="shared" si="3"/>
        <v>60438970.542757593</v>
      </c>
      <c r="E32" s="4">
        <f t="shared" si="4"/>
        <v>113505693.73074572</v>
      </c>
      <c r="F32" s="4">
        <f t="shared" si="0"/>
        <v>9458807.8108954765</v>
      </c>
      <c r="G32" s="4">
        <f t="shared" si="1"/>
        <v>-53066723.187988125</v>
      </c>
      <c r="H32" s="2"/>
    </row>
    <row r="33" spans="2:8" x14ac:dyDescent="0.2">
      <c r="B33" s="2">
        <v>16</v>
      </c>
      <c r="C33" s="4">
        <f t="shared" si="2"/>
        <v>1625793569.6663897</v>
      </c>
      <c r="D33" s="5">
        <f t="shared" si="3"/>
        <v>58528568.507990025</v>
      </c>
      <c r="E33" s="4">
        <f t="shared" si="4"/>
        <v>116910864.54266809</v>
      </c>
      <c r="F33" s="4">
        <f t="shared" si="0"/>
        <v>9742572.0452223402</v>
      </c>
      <c r="G33" s="4">
        <f t="shared" si="1"/>
        <v>-58382296.034678064</v>
      </c>
      <c r="H33" s="2"/>
    </row>
    <row r="34" spans="2:8" x14ac:dyDescent="0.2">
      <c r="B34" s="2">
        <v>17</v>
      </c>
      <c r="C34" s="4">
        <f t="shared" si="2"/>
        <v>1567411273.6317117</v>
      </c>
      <c r="D34" s="5">
        <f t="shared" si="3"/>
        <v>56426805.850741617</v>
      </c>
      <c r="E34" s="4">
        <f t="shared" si="4"/>
        <v>120418190.47894813</v>
      </c>
      <c r="F34" s="4">
        <f t="shared" si="0"/>
        <v>10034849.206579011</v>
      </c>
      <c r="G34" s="4">
        <f t="shared" si="1"/>
        <v>-63991384.628206514</v>
      </c>
      <c r="H34" s="2"/>
    </row>
    <row r="35" spans="2:8" x14ac:dyDescent="0.2">
      <c r="B35" s="2">
        <v>18</v>
      </c>
      <c r="C35" s="4">
        <f t="shared" si="2"/>
        <v>1503419889.0035052</v>
      </c>
      <c r="D35" s="5">
        <f t="shared" si="3"/>
        <v>54123116.004126184</v>
      </c>
      <c r="E35" s="4">
        <f t="shared" si="4"/>
        <v>124030736.19331658</v>
      </c>
      <c r="F35" s="4">
        <f t="shared" si="0"/>
        <v>10335894.682776382</v>
      </c>
      <c r="G35" s="4">
        <f t="shared" si="1"/>
        <v>-69907620.189190388</v>
      </c>
      <c r="H35" s="2"/>
    </row>
    <row r="36" spans="2:8" x14ac:dyDescent="0.2">
      <c r="B36" s="2">
        <v>19</v>
      </c>
      <c r="C36" s="4">
        <f t="shared" si="2"/>
        <v>1433512268.8143148</v>
      </c>
      <c r="D36" s="5">
        <f t="shared" si="3"/>
        <v>51606441.677315332</v>
      </c>
      <c r="E36" s="4">
        <f t="shared" si="4"/>
        <v>127751658.27911608</v>
      </c>
      <c r="F36" s="4">
        <f t="shared" si="0"/>
        <v>10645971.523259673</v>
      </c>
      <c r="G36" s="4">
        <f t="shared" si="1"/>
        <v>-76145216.60180074</v>
      </c>
      <c r="H36" s="2"/>
    </row>
    <row r="37" spans="2:8" x14ac:dyDescent="0.2">
      <c r="B37" s="2">
        <v>20</v>
      </c>
      <c r="C37" s="4">
        <f t="shared" si="2"/>
        <v>1357367052.2125142</v>
      </c>
      <c r="D37" s="5">
        <f t="shared" si="3"/>
        <v>48865213.879650503</v>
      </c>
      <c r="E37" s="4">
        <f t="shared" si="4"/>
        <v>131584208.02748956</v>
      </c>
      <c r="F37" s="4">
        <f t="shared" si="0"/>
        <v>10965350.668957463</v>
      </c>
      <c r="G37" s="4">
        <f t="shared" si="1"/>
        <v>-82718994.147839054</v>
      </c>
      <c r="H37" s="2"/>
    </row>
    <row r="38" spans="2:8" x14ac:dyDescent="0.2">
      <c r="B38" s="2">
        <v>21</v>
      </c>
      <c r="C38" s="4">
        <f t="shared" si="2"/>
        <v>1274648058.0646751</v>
      </c>
      <c r="D38" s="5">
        <f t="shared" si="3"/>
        <v>45887330.090328299</v>
      </c>
      <c r="E38" s="4">
        <f t="shared" si="4"/>
        <v>135531734.26831424</v>
      </c>
      <c r="F38" s="4">
        <f t="shared" si="0"/>
        <v>11294311.189026186</v>
      </c>
      <c r="G38" s="4">
        <f t="shared" si="1"/>
        <v>-89644404.177985936</v>
      </c>
      <c r="H38" s="2"/>
    </row>
    <row r="39" spans="2:8" x14ac:dyDescent="0.2">
      <c r="B39" s="2">
        <v>22</v>
      </c>
      <c r="C39" s="4">
        <f t="shared" si="2"/>
        <v>1185003653.8866892</v>
      </c>
      <c r="D39" s="5">
        <f t="shared" si="3"/>
        <v>42660131.539920807</v>
      </c>
      <c r="E39" s="4">
        <f t="shared" si="4"/>
        <v>139597686.29636368</v>
      </c>
      <c r="F39" s="4">
        <f t="shared" si="0"/>
        <v>11633140.524696974</v>
      </c>
      <c r="G39" s="4">
        <f t="shared" si="1"/>
        <v>-96937554.756442875</v>
      </c>
      <c r="H39" s="2"/>
    </row>
    <row r="40" spans="2:8" x14ac:dyDescent="0.2">
      <c r="B40" s="2">
        <v>23</v>
      </c>
      <c r="C40" s="4">
        <f t="shared" si="2"/>
        <v>1088066099.1302464</v>
      </c>
      <c r="D40" s="5">
        <f t="shared" si="3"/>
        <v>39170379.568688869</v>
      </c>
      <c r="E40" s="4">
        <f t="shared" si="4"/>
        <v>143785616.88525459</v>
      </c>
      <c r="F40" s="4">
        <f t="shared" si="0"/>
        <v>11982134.740437882</v>
      </c>
      <c r="G40" s="4">
        <f t="shared" si="1"/>
        <v>-104615237.31656572</v>
      </c>
      <c r="H40" s="2"/>
    </row>
    <row r="41" spans="2:8" x14ac:dyDescent="0.2">
      <c r="B41" s="2">
        <v>24</v>
      </c>
      <c r="C41" s="4">
        <f t="shared" si="2"/>
        <v>983450861.81368065</v>
      </c>
      <c r="D41" s="5">
        <f t="shared" si="3"/>
        <v>35404231.025292501</v>
      </c>
      <c r="E41" s="4">
        <f t="shared" si="4"/>
        <v>148099185.39181224</v>
      </c>
      <c r="F41" s="4">
        <f t="shared" si="0"/>
        <v>12341598.78265102</v>
      </c>
      <c r="G41" s="4">
        <f t="shared" si="1"/>
        <v>-112694954.36651973</v>
      </c>
      <c r="H41" s="2"/>
    </row>
    <row r="42" spans="2:8" x14ac:dyDescent="0.2">
      <c r="B42" s="2">
        <v>25</v>
      </c>
      <c r="C42" s="4">
        <f t="shared" si="2"/>
        <v>870755907.44716096</v>
      </c>
      <c r="D42" s="5">
        <f t="shared" si="3"/>
        <v>31347212.66809779</v>
      </c>
      <c r="E42" s="4">
        <f t="shared" si="4"/>
        <v>152542160.95356661</v>
      </c>
      <c r="F42" s="4">
        <f t="shared" si="0"/>
        <v>12711846.74613055</v>
      </c>
      <c r="G42" s="4">
        <f t="shared" si="1"/>
        <v>-121194948.28546882</v>
      </c>
      <c r="H42" s="2"/>
    </row>
    <row r="43" spans="2:8" x14ac:dyDescent="0.2">
      <c r="B43" s="2">
        <v>26</v>
      </c>
      <c r="C43" s="4">
        <f t="shared" si="2"/>
        <v>749560959.16169214</v>
      </c>
      <c r="D43" s="5">
        <f t="shared" si="3"/>
        <v>26984194.529820915</v>
      </c>
      <c r="E43" s="4">
        <f t="shared" si="4"/>
        <v>157118425.7821736</v>
      </c>
      <c r="F43" s="4">
        <f t="shared" si="0"/>
        <v>13093202.148514466</v>
      </c>
      <c r="G43" s="4">
        <f t="shared" si="1"/>
        <v>-130134231.25235268</v>
      </c>
      <c r="H43" s="2"/>
    </row>
    <row r="44" spans="2:8" x14ac:dyDescent="0.2">
      <c r="B44" s="2">
        <v>27</v>
      </c>
      <c r="C44" s="4">
        <f t="shared" si="2"/>
        <v>619426727.90933943</v>
      </c>
      <c r="D44" s="5">
        <f t="shared" si="3"/>
        <v>22299362.204736218</v>
      </c>
      <c r="E44" s="4">
        <f t="shared" si="4"/>
        <v>161831978.55563882</v>
      </c>
      <c r="F44" s="4">
        <f t="shared" si="0"/>
        <v>13485998.212969901</v>
      </c>
      <c r="G44" s="4">
        <f t="shared" si="1"/>
        <v>-139532616.35090262</v>
      </c>
      <c r="H44" s="2"/>
    </row>
    <row r="45" spans="2:8" x14ac:dyDescent="0.2">
      <c r="B45" s="2">
        <v>28</v>
      </c>
      <c r="C45" s="4">
        <f t="shared" si="2"/>
        <v>479894111.55843681</v>
      </c>
      <c r="D45" s="5">
        <f t="shared" si="3"/>
        <v>17276188.016103722</v>
      </c>
      <c r="E45" s="4">
        <f t="shared" si="4"/>
        <v>166686937.91230798</v>
      </c>
      <c r="F45" s="4">
        <f t="shared" si="0"/>
        <v>13890578.159358999</v>
      </c>
      <c r="G45" s="4">
        <f t="shared" si="1"/>
        <v>-149410749.89620426</v>
      </c>
      <c r="H45" s="2"/>
    </row>
    <row r="46" spans="2:8" x14ac:dyDescent="0.2">
      <c r="B46" s="2">
        <v>29</v>
      </c>
      <c r="C46" s="4">
        <f t="shared" si="2"/>
        <v>330483361.66223252</v>
      </c>
      <c r="D46" s="5">
        <f t="shared" si="3"/>
        <v>11897401.019840369</v>
      </c>
      <c r="E46" s="4">
        <f t="shared" si="4"/>
        <v>171687546.04967722</v>
      </c>
      <c r="F46" s="4">
        <f t="shared" si="0"/>
        <v>14307295.504139768</v>
      </c>
      <c r="G46" s="4">
        <f t="shared" si="1"/>
        <v>-159790145.02983686</v>
      </c>
      <c r="H46" s="2"/>
    </row>
    <row r="47" spans="2:8" x14ac:dyDescent="0.2">
      <c r="B47" s="2">
        <v>30</v>
      </c>
      <c r="C47" s="4">
        <f t="shared" si="2"/>
        <v>170693216.63239565</v>
      </c>
      <c r="D47" s="5">
        <f t="shared" si="3"/>
        <v>6144955.7987662433</v>
      </c>
      <c r="E47" s="4">
        <f t="shared" si="4"/>
        <v>176838172.43116754</v>
      </c>
      <c r="F47" s="4">
        <f t="shared" si="0"/>
        <v>14736514.369263962</v>
      </c>
      <c r="G47" s="4">
        <f t="shared" si="1"/>
        <v>-170693216.63240129</v>
      </c>
      <c r="H47" s="2"/>
    </row>
    <row r="48" spans="2:8" x14ac:dyDescent="0.2">
      <c r="B48" s="2">
        <v>31</v>
      </c>
      <c r="C48" s="4">
        <f t="shared" si="2"/>
        <v>0</v>
      </c>
      <c r="D48" s="5">
        <f t="shared" si="3"/>
        <v>0</v>
      </c>
      <c r="E48" s="4">
        <f t="shared" si="4"/>
        <v>0</v>
      </c>
      <c r="F48" s="4">
        <f t="shared" si="0"/>
        <v>0</v>
      </c>
      <c r="G48" s="4">
        <f t="shared" si="1"/>
        <v>0</v>
      </c>
      <c r="H48" s="2"/>
    </row>
    <row r="49" spans="2:8" x14ac:dyDescent="0.2">
      <c r="B49" s="2">
        <v>32</v>
      </c>
      <c r="C49" s="4">
        <f t="shared" si="2"/>
        <v>0</v>
      </c>
      <c r="D49" s="5">
        <f t="shared" si="3"/>
        <v>0</v>
      </c>
      <c r="E49" s="4">
        <f t="shared" si="4"/>
        <v>0</v>
      </c>
      <c r="F49" s="4">
        <f t="shared" si="0"/>
        <v>0</v>
      </c>
      <c r="G49" s="4">
        <f t="shared" si="1"/>
        <v>0</v>
      </c>
      <c r="H49" s="2"/>
    </row>
    <row r="50" spans="2:8" x14ac:dyDescent="0.2">
      <c r="B50" s="2">
        <v>33</v>
      </c>
      <c r="C50" s="4">
        <f t="shared" si="2"/>
        <v>0</v>
      </c>
      <c r="D50" s="5">
        <f t="shared" si="3"/>
        <v>0</v>
      </c>
      <c r="E50" s="4">
        <f t="shared" si="4"/>
        <v>0</v>
      </c>
      <c r="F50" s="4">
        <f t="shared" si="0"/>
        <v>0</v>
      </c>
      <c r="G50" s="4">
        <f t="shared" si="1"/>
        <v>0</v>
      </c>
      <c r="H50" s="2"/>
    </row>
    <row r="51" spans="2:8" x14ac:dyDescent="0.2">
      <c r="B51" s="2">
        <v>34</v>
      </c>
      <c r="C51" s="4">
        <f t="shared" si="2"/>
        <v>0</v>
      </c>
      <c r="D51" s="5">
        <f t="shared" si="3"/>
        <v>0</v>
      </c>
      <c r="E51" s="4">
        <f t="shared" si="4"/>
        <v>0</v>
      </c>
      <c r="F51" s="4">
        <f t="shared" si="0"/>
        <v>0</v>
      </c>
      <c r="G51" s="4">
        <f t="shared" si="1"/>
        <v>0</v>
      </c>
      <c r="H51" s="2"/>
    </row>
    <row r="52" spans="2:8" x14ac:dyDescent="0.2">
      <c r="B52" s="2">
        <v>35</v>
      </c>
      <c r="C52" s="4">
        <f t="shared" si="2"/>
        <v>0</v>
      </c>
      <c r="D52" s="5">
        <f t="shared" si="3"/>
        <v>0</v>
      </c>
      <c r="E52" s="4">
        <f t="shared" si="4"/>
        <v>0</v>
      </c>
      <c r="F52" s="4">
        <f t="shared" si="0"/>
        <v>0</v>
      </c>
      <c r="G52" s="4">
        <f t="shared" si="1"/>
        <v>0</v>
      </c>
      <c r="H52" s="2"/>
    </row>
    <row r="53" spans="2:8" x14ac:dyDescent="0.2">
      <c r="B53" s="2">
        <v>36</v>
      </c>
      <c r="C53" s="4">
        <f t="shared" si="2"/>
        <v>0</v>
      </c>
      <c r="D53" s="5">
        <f t="shared" si="3"/>
        <v>0</v>
      </c>
      <c r="E53" s="4">
        <f t="shared" si="4"/>
        <v>0</v>
      </c>
      <c r="F53" s="4">
        <f t="shared" si="0"/>
        <v>0</v>
      </c>
      <c r="G53" s="4">
        <f t="shared" si="1"/>
        <v>0</v>
      </c>
      <c r="H53" s="2"/>
    </row>
    <row r="54" spans="2:8" x14ac:dyDescent="0.2">
      <c r="B54" s="2">
        <v>37</v>
      </c>
      <c r="C54" s="4">
        <f t="shared" si="2"/>
        <v>0</v>
      </c>
      <c r="D54" s="5">
        <f t="shared" si="3"/>
        <v>0</v>
      </c>
      <c r="E54" s="4">
        <f t="shared" si="4"/>
        <v>0</v>
      </c>
      <c r="F54" s="4">
        <f t="shared" si="0"/>
        <v>0</v>
      </c>
      <c r="G54" s="4">
        <f t="shared" si="1"/>
        <v>0</v>
      </c>
      <c r="H54" s="2"/>
    </row>
    <row r="55" spans="2:8" x14ac:dyDescent="0.2">
      <c r="B55" s="2">
        <v>38</v>
      </c>
      <c r="C55" s="4">
        <f t="shared" si="2"/>
        <v>0</v>
      </c>
      <c r="D55" s="5">
        <f t="shared" si="3"/>
        <v>0</v>
      </c>
      <c r="E55" s="4">
        <f t="shared" si="4"/>
        <v>0</v>
      </c>
      <c r="F55" s="4">
        <f t="shared" si="0"/>
        <v>0</v>
      </c>
      <c r="G55" s="4">
        <f t="shared" si="1"/>
        <v>0</v>
      </c>
      <c r="H55" s="2"/>
    </row>
    <row r="56" spans="2:8" x14ac:dyDescent="0.2">
      <c r="B56" s="2">
        <v>39</v>
      </c>
      <c r="C56" s="4">
        <f t="shared" si="2"/>
        <v>0</v>
      </c>
      <c r="D56" s="5">
        <f t="shared" si="3"/>
        <v>0</v>
      </c>
      <c r="E56" s="4">
        <f t="shared" si="4"/>
        <v>0</v>
      </c>
      <c r="F56" s="4">
        <f t="shared" si="0"/>
        <v>0</v>
      </c>
      <c r="G56" s="4">
        <f t="shared" si="1"/>
        <v>0</v>
      </c>
      <c r="H56" s="2"/>
    </row>
    <row r="57" spans="2:8" x14ac:dyDescent="0.2">
      <c r="B57" s="2">
        <v>40</v>
      </c>
      <c r="C57" s="4">
        <f t="shared" si="2"/>
        <v>0</v>
      </c>
      <c r="D57" s="5">
        <f t="shared" si="3"/>
        <v>0</v>
      </c>
      <c r="E57" s="4">
        <f t="shared" si="4"/>
        <v>0</v>
      </c>
      <c r="F57" s="4">
        <f t="shared" si="0"/>
        <v>0</v>
      </c>
      <c r="G57" s="4">
        <f t="shared" si="1"/>
        <v>0</v>
      </c>
      <c r="H57" s="2"/>
    </row>
    <row r="58" spans="2:8" x14ac:dyDescent="0.2">
      <c r="B58" s="2">
        <v>41</v>
      </c>
      <c r="C58" s="4">
        <f t="shared" si="2"/>
        <v>0</v>
      </c>
      <c r="D58" s="5">
        <f t="shared" si="3"/>
        <v>0</v>
      </c>
      <c r="E58" s="4">
        <f t="shared" si="4"/>
        <v>0</v>
      </c>
      <c r="F58" s="4">
        <f t="shared" si="0"/>
        <v>0</v>
      </c>
      <c r="G58" s="4">
        <f t="shared" si="1"/>
        <v>0</v>
      </c>
      <c r="H58" s="2"/>
    </row>
    <row r="59" spans="2:8" x14ac:dyDescent="0.2">
      <c r="B59" s="2">
        <v>42</v>
      </c>
      <c r="C59" s="4">
        <f t="shared" si="2"/>
        <v>0</v>
      </c>
      <c r="D59" s="5">
        <f t="shared" si="3"/>
        <v>0</v>
      </c>
      <c r="E59" s="4">
        <f t="shared" si="4"/>
        <v>0</v>
      </c>
      <c r="F59" s="4">
        <f t="shared" si="0"/>
        <v>0</v>
      </c>
      <c r="G59" s="4">
        <f t="shared" si="1"/>
        <v>0</v>
      </c>
      <c r="H59" s="2"/>
    </row>
    <row r="60" spans="2:8" x14ac:dyDescent="0.2">
      <c r="B60" s="2">
        <v>43</v>
      </c>
      <c r="C60" s="4">
        <f t="shared" si="2"/>
        <v>0</v>
      </c>
      <c r="D60" s="5">
        <f t="shared" si="3"/>
        <v>0</v>
      </c>
      <c r="E60" s="4">
        <f t="shared" si="4"/>
        <v>0</v>
      </c>
      <c r="F60" s="4">
        <f t="shared" si="0"/>
        <v>0</v>
      </c>
      <c r="G60" s="4">
        <f t="shared" si="1"/>
        <v>0</v>
      </c>
      <c r="H60" s="2"/>
    </row>
    <row r="61" spans="2:8" x14ac:dyDescent="0.2">
      <c r="B61" s="2">
        <v>44</v>
      </c>
      <c r="C61" s="4">
        <f t="shared" si="2"/>
        <v>0</v>
      </c>
      <c r="D61" s="5">
        <f t="shared" si="3"/>
        <v>0</v>
      </c>
      <c r="E61" s="4">
        <f t="shared" si="4"/>
        <v>0</v>
      </c>
      <c r="F61" s="4">
        <f t="shared" si="0"/>
        <v>0</v>
      </c>
      <c r="G61" s="4">
        <f t="shared" si="1"/>
        <v>0</v>
      </c>
      <c r="H61" s="2"/>
    </row>
    <row r="62" spans="2:8" x14ac:dyDescent="0.2">
      <c r="B62" s="2">
        <v>45</v>
      </c>
      <c r="C62" s="4">
        <f t="shared" ref="C62:C84" si="5">IF((B62&lt;=($G$9-$G$10)),C61+G61,0)</f>
        <v>0</v>
      </c>
      <c r="D62" s="5">
        <f t="shared" ref="D62:D84" si="6">C62*$K$6</f>
        <v>0</v>
      </c>
      <c r="E62" s="4">
        <f t="shared" ref="E62:E84" si="7">IF((B62&lt;=($G$9-$G$10)),E61*(1+$G$7),0)</f>
        <v>0</v>
      </c>
      <c r="F62" s="4">
        <f t="shared" si="0"/>
        <v>0</v>
      </c>
      <c r="G62" s="4">
        <f t="shared" ref="G62:G84" si="8">D62-E62</f>
        <v>0</v>
      </c>
    </row>
    <row r="63" spans="2:8" x14ac:dyDescent="0.2">
      <c r="B63" s="2">
        <v>46</v>
      </c>
      <c r="C63" s="4">
        <f t="shared" si="5"/>
        <v>0</v>
      </c>
      <c r="D63" s="5">
        <f t="shared" si="6"/>
        <v>0</v>
      </c>
      <c r="E63" s="4">
        <f t="shared" si="7"/>
        <v>0</v>
      </c>
      <c r="F63" s="4">
        <f t="shared" si="0"/>
        <v>0</v>
      </c>
      <c r="G63" s="4">
        <f t="shared" si="8"/>
        <v>0</v>
      </c>
    </row>
    <row r="64" spans="2:8" x14ac:dyDescent="0.2">
      <c r="B64" s="2">
        <v>47</v>
      </c>
      <c r="C64" s="4">
        <f t="shared" si="5"/>
        <v>0</v>
      </c>
      <c r="D64" s="5">
        <f t="shared" si="6"/>
        <v>0</v>
      </c>
      <c r="E64" s="4">
        <f t="shared" si="7"/>
        <v>0</v>
      </c>
      <c r="F64" s="4">
        <f t="shared" si="0"/>
        <v>0</v>
      </c>
      <c r="G64" s="4">
        <f t="shared" si="8"/>
        <v>0</v>
      </c>
    </row>
    <row r="65" spans="2:7" x14ac:dyDescent="0.2">
      <c r="B65" s="2">
        <v>48</v>
      </c>
      <c r="C65" s="4">
        <f t="shared" si="5"/>
        <v>0</v>
      </c>
      <c r="D65" s="5">
        <f t="shared" si="6"/>
        <v>0</v>
      </c>
      <c r="E65" s="4">
        <f t="shared" si="7"/>
        <v>0</v>
      </c>
      <c r="F65" s="4">
        <f t="shared" si="0"/>
        <v>0</v>
      </c>
      <c r="G65" s="4">
        <f t="shared" si="8"/>
        <v>0</v>
      </c>
    </row>
    <row r="66" spans="2:7" x14ac:dyDescent="0.2">
      <c r="B66" s="2">
        <v>49</v>
      </c>
      <c r="C66" s="4">
        <f t="shared" si="5"/>
        <v>0</v>
      </c>
      <c r="D66" s="5">
        <f t="shared" si="6"/>
        <v>0</v>
      </c>
      <c r="E66" s="4">
        <f t="shared" si="7"/>
        <v>0</v>
      </c>
      <c r="F66" s="4">
        <f t="shared" si="0"/>
        <v>0</v>
      </c>
      <c r="G66" s="4">
        <f t="shared" si="8"/>
        <v>0</v>
      </c>
    </row>
    <row r="67" spans="2:7" x14ac:dyDescent="0.2">
      <c r="B67" s="2">
        <v>50</v>
      </c>
      <c r="C67" s="4">
        <f t="shared" si="5"/>
        <v>0</v>
      </c>
      <c r="D67" s="5">
        <f t="shared" si="6"/>
        <v>0</v>
      </c>
      <c r="E67" s="4">
        <f t="shared" si="7"/>
        <v>0</v>
      </c>
      <c r="F67" s="4">
        <f t="shared" si="0"/>
        <v>0</v>
      </c>
      <c r="G67" s="4">
        <f t="shared" si="8"/>
        <v>0</v>
      </c>
    </row>
    <row r="68" spans="2:7" x14ac:dyDescent="0.2">
      <c r="B68" s="2">
        <v>51</v>
      </c>
      <c r="C68" s="4">
        <f t="shared" si="5"/>
        <v>0</v>
      </c>
      <c r="D68" s="5">
        <f t="shared" si="6"/>
        <v>0</v>
      </c>
      <c r="E68" s="4">
        <f t="shared" si="7"/>
        <v>0</v>
      </c>
      <c r="F68" s="4">
        <f t="shared" si="0"/>
        <v>0</v>
      </c>
      <c r="G68" s="4">
        <f t="shared" si="8"/>
        <v>0</v>
      </c>
    </row>
    <row r="69" spans="2:7" x14ac:dyDescent="0.2">
      <c r="B69" s="2">
        <v>52</v>
      </c>
      <c r="C69" s="4">
        <f t="shared" si="5"/>
        <v>0</v>
      </c>
      <c r="D69" s="5">
        <f t="shared" si="6"/>
        <v>0</v>
      </c>
      <c r="E69" s="4">
        <f t="shared" si="7"/>
        <v>0</v>
      </c>
      <c r="F69" s="4">
        <f t="shared" si="0"/>
        <v>0</v>
      </c>
      <c r="G69" s="4">
        <f t="shared" si="8"/>
        <v>0</v>
      </c>
    </row>
    <row r="70" spans="2:7" x14ac:dyDescent="0.2">
      <c r="B70" s="2">
        <v>53</v>
      </c>
      <c r="C70" s="4">
        <f t="shared" si="5"/>
        <v>0</v>
      </c>
      <c r="D70" s="5">
        <f t="shared" si="6"/>
        <v>0</v>
      </c>
      <c r="E70" s="4">
        <f t="shared" si="7"/>
        <v>0</v>
      </c>
      <c r="F70" s="4">
        <f t="shared" si="0"/>
        <v>0</v>
      </c>
      <c r="G70" s="4">
        <f t="shared" si="8"/>
        <v>0</v>
      </c>
    </row>
    <row r="71" spans="2:7" x14ac:dyDescent="0.2">
      <c r="B71" s="2">
        <v>54</v>
      </c>
      <c r="C71" s="4">
        <f t="shared" si="5"/>
        <v>0</v>
      </c>
      <c r="D71" s="5">
        <f t="shared" si="6"/>
        <v>0</v>
      </c>
      <c r="E71" s="4">
        <f t="shared" si="7"/>
        <v>0</v>
      </c>
      <c r="F71" s="4">
        <f t="shared" si="0"/>
        <v>0</v>
      </c>
      <c r="G71" s="4">
        <f t="shared" si="8"/>
        <v>0</v>
      </c>
    </row>
    <row r="72" spans="2:7" x14ac:dyDescent="0.2">
      <c r="B72" s="2">
        <v>55</v>
      </c>
      <c r="C72" s="4">
        <f t="shared" si="5"/>
        <v>0</v>
      </c>
      <c r="D72" s="5">
        <f t="shared" si="6"/>
        <v>0</v>
      </c>
      <c r="E72" s="4">
        <f t="shared" si="7"/>
        <v>0</v>
      </c>
      <c r="F72" s="4">
        <f t="shared" si="0"/>
        <v>0</v>
      </c>
      <c r="G72" s="4">
        <f t="shared" si="8"/>
        <v>0</v>
      </c>
    </row>
    <row r="73" spans="2:7" x14ac:dyDescent="0.2">
      <c r="B73" s="2">
        <v>56</v>
      </c>
      <c r="C73" s="4">
        <f t="shared" si="5"/>
        <v>0</v>
      </c>
      <c r="D73" s="5">
        <f t="shared" si="6"/>
        <v>0</v>
      </c>
      <c r="E73" s="4">
        <f t="shared" si="7"/>
        <v>0</v>
      </c>
      <c r="F73" s="4">
        <f t="shared" si="0"/>
        <v>0</v>
      </c>
      <c r="G73" s="4">
        <f t="shared" si="8"/>
        <v>0</v>
      </c>
    </row>
    <row r="74" spans="2:7" x14ac:dyDescent="0.2">
      <c r="B74" s="2">
        <v>57</v>
      </c>
      <c r="C74" s="4">
        <f t="shared" si="5"/>
        <v>0</v>
      </c>
      <c r="D74" s="5">
        <f t="shared" si="6"/>
        <v>0</v>
      </c>
      <c r="E74" s="4">
        <f t="shared" si="7"/>
        <v>0</v>
      </c>
      <c r="F74" s="4">
        <f t="shared" si="0"/>
        <v>0</v>
      </c>
      <c r="G74" s="4">
        <f t="shared" si="8"/>
        <v>0</v>
      </c>
    </row>
    <row r="75" spans="2:7" x14ac:dyDescent="0.2">
      <c r="B75" s="2">
        <v>58</v>
      </c>
      <c r="C75" s="4">
        <f t="shared" si="5"/>
        <v>0</v>
      </c>
      <c r="D75" s="5">
        <f t="shared" si="6"/>
        <v>0</v>
      </c>
      <c r="E75" s="4">
        <f t="shared" si="7"/>
        <v>0</v>
      </c>
      <c r="F75" s="4">
        <f t="shared" si="0"/>
        <v>0</v>
      </c>
      <c r="G75" s="4">
        <f t="shared" si="8"/>
        <v>0</v>
      </c>
    </row>
    <row r="76" spans="2:7" x14ac:dyDescent="0.2">
      <c r="B76" s="2">
        <v>59</v>
      </c>
      <c r="C76" s="4">
        <f t="shared" si="5"/>
        <v>0</v>
      </c>
      <c r="D76" s="5">
        <f t="shared" si="6"/>
        <v>0</v>
      </c>
      <c r="E76" s="4">
        <f t="shared" si="7"/>
        <v>0</v>
      </c>
      <c r="F76" s="4">
        <f t="shared" si="0"/>
        <v>0</v>
      </c>
      <c r="G76" s="4">
        <f t="shared" si="8"/>
        <v>0</v>
      </c>
    </row>
    <row r="77" spans="2:7" x14ac:dyDescent="0.2">
      <c r="B77" s="2">
        <v>60</v>
      </c>
      <c r="C77" s="4">
        <f t="shared" si="5"/>
        <v>0</v>
      </c>
      <c r="D77" s="5">
        <f t="shared" si="6"/>
        <v>0</v>
      </c>
      <c r="E77" s="4">
        <f t="shared" si="7"/>
        <v>0</v>
      </c>
      <c r="F77" s="4">
        <f t="shared" si="0"/>
        <v>0</v>
      </c>
      <c r="G77" s="4">
        <f t="shared" si="8"/>
        <v>0</v>
      </c>
    </row>
    <row r="78" spans="2:7" x14ac:dyDescent="0.2">
      <c r="B78" s="2">
        <v>61</v>
      </c>
      <c r="C78" s="4">
        <f t="shared" si="5"/>
        <v>0</v>
      </c>
      <c r="D78" s="5">
        <f t="shared" si="6"/>
        <v>0</v>
      </c>
      <c r="E78" s="4">
        <f t="shared" si="7"/>
        <v>0</v>
      </c>
      <c r="F78" s="4">
        <f t="shared" si="0"/>
        <v>0</v>
      </c>
      <c r="G78" s="4">
        <f t="shared" si="8"/>
        <v>0</v>
      </c>
    </row>
    <row r="79" spans="2:7" x14ac:dyDescent="0.2">
      <c r="B79" s="2">
        <v>62</v>
      </c>
      <c r="C79" s="4">
        <f t="shared" si="5"/>
        <v>0</v>
      </c>
      <c r="D79" s="5">
        <f t="shared" si="6"/>
        <v>0</v>
      </c>
      <c r="E79" s="4">
        <f t="shared" si="7"/>
        <v>0</v>
      </c>
      <c r="F79" s="4">
        <f t="shared" si="0"/>
        <v>0</v>
      </c>
      <c r="G79" s="4">
        <f t="shared" si="8"/>
        <v>0</v>
      </c>
    </row>
    <row r="80" spans="2:7" x14ac:dyDescent="0.2">
      <c r="B80" s="2">
        <v>63</v>
      </c>
      <c r="C80" s="4">
        <f t="shared" si="5"/>
        <v>0</v>
      </c>
      <c r="D80" s="5">
        <f t="shared" si="6"/>
        <v>0</v>
      </c>
      <c r="E80" s="4">
        <f t="shared" si="7"/>
        <v>0</v>
      </c>
      <c r="F80" s="4">
        <f t="shared" si="0"/>
        <v>0</v>
      </c>
      <c r="G80" s="4">
        <f t="shared" si="8"/>
        <v>0</v>
      </c>
    </row>
    <row r="81" spans="2:7" x14ac:dyDescent="0.2">
      <c r="B81" s="2">
        <v>64</v>
      </c>
      <c r="C81" s="4">
        <f t="shared" si="5"/>
        <v>0</v>
      </c>
      <c r="D81" s="5">
        <f t="shared" si="6"/>
        <v>0</v>
      </c>
      <c r="E81" s="4">
        <f t="shared" si="7"/>
        <v>0</v>
      </c>
      <c r="F81" s="4">
        <f t="shared" si="0"/>
        <v>0</v>
      </c>
      <c r="G81" s="4">
        <f t="shared" si="8"/>
        <v>0</v>
      </c>
    </row>
    <row r="82" spans="2:7" x14ac:dyDescent="0.2">
      <c r="B82" s="2">
        <v>65</v>
      </c>
      <c r="C82" s="4">
        <f t="shared" si="5"/>
        <v>0</v>
      </c>
      <c r="D82" s="5">
        <f t="shared" si="6"/>
        <v>0</v>
      </c>
      <c r="E82" s="4">
        <f t="shared" si="7"/>
        <v>0</v>
      </c>
      <c r="F82" s="4">
        <f t="shared" ref="F82" si="9">E82/12</f>
        <v>0</v>
      </c>
      <c r="G82" s="4">
        <f t="shared" si="8"/>
        <v>0</v>
      </c>
    </row>
    <row r="83" spans="2:7" x14ac:dyDescent="0.2">
      <c r="B83" s="2">
        <v>66</v>
      </c>
      <c r="C83" s="4">
        <f t="shared" si="5"/>
        <v>0</v>
      </c>
      <c r="D83" s="5">
        <f t="shared" si="6"/>
        <v>0</v>
      </c>
      <c r="E83" s="4">
        <f t="shared" si="7"/>
        <v>0</v>
      </c>
      <c r="F83" s="4">
        <f t="shared" si="0"/>
        <v>0</v>
      </c>
      <c r="G83" s="4">
        <f t="shared" si="8"/>
        <v>0</v>
      </c>
    </row>
    <row r="84" spans="2:7" x14ac:dyDescent="0.2">
      <c r="B84" s="2">
        <v>67</v>
      </c>
      <c r="C84" s="4">
        <f t="shared" si="5"/>
        <v>0</v>
      </c>
      <c r="D84" s="5">
        <f t="shared" si="6"/>
        <v>0</v>
      </c>
      <c r="E84" s="4">
        <f t="shared" si="7"/>
        <v>0</v>
      </c>
      <c r="F84" s="4">
        <f t="shared" ref="F84:F116" si="10">E84/12</f>
        <v>0</v>
      </c>
      <c r="G84" s="4">
        <f t="shared" si="8"/>
        <v>0</v>
      </c>
    </row>
    <row r="85" spans="2:7" x14ac:dyDescent="0.2">
      <c r="B85" s="2">
        <v>68</v>
      </c>
      <c r="C85" s="4">
        <f t="shared" ref="C85:C116" si="11">IF((B85&lt;=($G$9-$G$10)),C84+G84,0)</f>
        <v>0</v>
      </c>
      <c r="D85" s="5">
        <f t="shared" ref="D85:D116" si="12">C85*$K$6</f>
        <v>0</v>
      </c>
      <c r="E85" s="4">
        <f t="shared" ref="E85:E116" si="13">IF((B85&lt;=($G$9-$G$10)),E84*(1+$G$7),0)</f>
        <v>0</v>
      </c>
      <c r="F85" s="4">
        <f t="shared" si="10"/>
        <v>0</v>
      </c>
      <c r="G85" s="4">
        <f t="shared" ref="G85:G116" si="14">D85-E85</f>
        <v>0</v>
      </c>
    </row>
    <row r="86" spans="2:7" x14ac:dyDescent="0.2">
      <c r="B86" s="2">
        <v>69</v>
      </c>
      <c r="C86" s="4">
        <f t="shared" si="11"/>
        <v>0</v>
      </c>
      <c r="D86" s="5">
        <f t="shared" si="12"/>
        <v>0</v>
      </c>
      <c r="E86" s="4">
        <f t="shared" si="13"/>
        <v>0</v>
      </c>
      <c r="F86" s="4">
        <f t="shared" si="10"/>
        <v>0</v>
      </c>
      <c r="G86" s="4">
        <f t="shared" si="14"/>
        <v>0</v>
      </c>
    </row>
    <row r="87" spans="2:7" x14ac:dyDescent="0.2">
      <c r="B87" s="2">
        <v>70</v>
      </c>
      <c r="C87" s="4">
        <f t="shared" si="11"/>
        <v>0</v>
      </c>
      <c r="D87" s="5">
        <f t="shared" si="12"/>
        <v>0</v>
      </c>
      <c r="E87" s="4">
        <f t="shared" si="13"/>
        <v>0</v>
      </c>
      <c r="F87" s="4">
        <f t="shared" si="10"/>
        <v>0</v>
      </c>
      <c r="G87" s="4">
        <f t="shared" si="14"/>
        <v>0</v>
      </c>
    </row>
    <row r="88" spans="2:7" x14ac:dyDescent="0.2">
      <c r="B88" s="2">
        <v>71</v>
      </c>
      <c r="C88" s="4">
        <f t="shared" si="11"/>
        <v>0</v>
      </c>
      <c r="D88" s="5">
        <f t="shared" si="12"/>
        <v>0</v>
      </c>
      <c r="E88" s="4">
        <f t="shared" si="13"/>
        <v>0</v>
      </c>
      <c r="F88" s="4">
        <f t="shared" si="10"/>
        <v>0</v>
      </c>
      <c r="G88" s="4">
        <f t="shared" si="14"/>
        <v>0</v>
      </c>
    </row>
    <row r="89" spans="2:7" x14ac:dyDescent="0.2">
      <c r="B89" s="2">
        <v>72</v>
      </c>
      <c r="C89" s="4">
        <f t="shared" si="11"/>
        <v>0</v>
      </c>
      <c r="D89" s="5">
        <f t="shared" si="12"/>
        <v>0</v>
      </c>
      <c r="E89" s="4">
        <f t="shared" si="13"/>
        <v>0</v>
      </c>
      <c r="F89" s="4">
        <f t="shared" si="10"/>
        <v>0</v>
      </c>
      <c r="G89" s="4">
        <f t="shared" si="14"/>
        <v>0</v>
      </c>
    </row>
    <row r="90" spans="2:7" x14ac:dyDescent="0.2">
      <c r="B90" s="2">
        <v>73</v>
      </c>
      <c r="C90" s="4">
        <f t="shared" si="11"/>
        <v>0</v>
      </c>
      <c r="D90" s="5">
        <f t="shared" si="12"/>
        <v>0</v>
      </c>
      <c r="E90" s="4">
        <f t="shared" si="13"/>
        <v>0</v>
      </c>
      <c r="F90" s="4">
        <f t="shared" si="10"/>
        <v>0</v>
      </c>
      <c r="G90" s="4">
        <f t="shared" si="14"/>
        <v>0</v>
      </c>
    </row>
    <row r="91" spans="2:7" x14ac:dyDescent="0.2">
      <c r="B91" s="2">
        <v>74</v>
      </c>
      <c r="C91" s="4">
        <f t="shared" si="11"/>
        <v>0</v>
      </c>
      <c r="D91" s="5">
        <f t="shared" si="12"/>
        <v>0</v>
      </c>
      <c r="E91" s="4">
        <f t="shared" si="13"/>
        <v>0</v>
      </c>
      <c r="F91" s="4">
        <f t="shared" si="10"/>
        <v>0</v>
      </c>
      <c r="G91" s="4">
        <f t="shared" si="14"/>
        <v>0</v>
      </c>
    </row>
    <row r="92" spans="2:7" x14ac:dyDescent="0.2">
      <c r="B92" s="2">
        <v>75</v>
      </c>
      <c r="C92" s="4">
        <f t="shared" si="11"/>
        <v>0</v>
      </c>
      <c r="D92" s="5">
        <f t="shared" si="12"/>
        <v>0</v>
      </c>
      <c r="E92" s="4">
        <f t="shared" si="13"/>
        <v>0</v>
      </c>
      <c r="F92" s="4">
        <f t="shared" si="10"/>
        <v>0</v>
      </c>
      <c r="G92" s="4">
        <f t="shared" si="14"/>
        <v>0</v>
      </c>
    </row>
    <row r="93" spans="2:7" x14ac:dyDescent="0.2">
      <c r="B93" s="2">
        <v>76</v>
      </c>
      <c r="C93" s="4">
        <f t="shared" si="11"/>
        <v>0</v>
      </c>
      <c r="D93" s="5">
        <f t="shared" si="12"/>
        <v>0</v>
      </c>
      <c r="E93" s="4">
        <f t="shared" si="13"/>
        <v>0</v>
      </c>
      <c r="F93" s="4">
        <f t="shared" si="10"/>
        <v>0</v>
      </c>
      <c r="G93" s="4">
        <f t="shared" si="14"/>
        <v>0</v>
      </c>
    </row>
    <row r="94" spans="2:7" x14ac:dyDescent="0.2">
      <c r="B94" s="2">
        <v>77</v>
      </c>
      <c r="C94" s="4">
        <f t="shared" si="11"/>
        <v>0</v>
      </c>
      <c r="D94" s="5">
        <f t="shared" si="12"/>
        <v>0</v>
      </c>
      <c r="E94" s="4">
        <f t="shared" si="13"/>
        <v>0</v>
      </c>
      <c r="F94" s="4">
        <f t="shared" si="10"/>
        <v>0</v>
      </c>
      <c r="G94" s="4">
        <f t="shared" si="14"/>
        <v>0</v>
      </c>
    </row>
    <row r="95" spans="2:7" x14ac:dyDescent="0.2">
      <c r="B95" s="2">
        <v>78</v>
      </c>
      <c r="C95" s="4">
        <f t="shared" si="11"/>
        <v>0</v>
      </c>
      <c r="D95" s="5">
        <f t="shared" si="12"/>
        <v>0</v>
      </c>
      <c r="E95" s="4">
        <f t="shared" si="13"/>
        <v>0</v>
      </c>
      <c r="F95" s="4">
        <f t="shared" si="10"/>
        <v>0</v>
      </c>
      <c r="G95" s="4">
        <f t="shared" si="14"/>
        <v>0</v>
      </c>
    </row>
    <row r="96" spans="2:7" x14ac:dyDescent="0.2">
      <c r="B96" s="2">
        <v>79</v>
      </c>
      <c r="C96" s="4">
        <f t="shared" si="11"/>
        <v>0</v>
      </c>
      <c r="D96" s="5">
        <f t="shared" si="12"/>
        <v>0</v>
      </c>
      <c r="E96" s="4">
        <f t="shared" si="13"/>
        <v>0</v>
      </c>
      <c r="F96" s="4">
        <f t="shared" si="10"/>
        <v>0</v>
      </c>
      <c r="G96" s="4">
        <f t="shared" si="14"/>
        <v>0</v>
      </c>
    </row>
    <row r="97" spans="2:7" x14ac:dyDescent="0.2">
      <c r="B97" s="2">
        <v>80</v>
      </c>
      <c r="C97" s="4">
        <f t="shared" si="11"/>
        <v>0</v>
      </c>
      <c r="D97" s="5">
        <f t="shared" si="12"/>
        <v>0</v>
      </c>
      <c r="E97" s="4">
        <f t="shared" si="13"/>
        <v>0</v>
      </c>
      <c r="F97" s="4">
        <f t="shared" si="10"/>
        <v>0</v>
      </c>
      <c r="G97" s="4">
        <f t="shared" si="14"/>
        <v>0</v>
      </c>
    </row>
    <row r="98" spans="2:7" x14ac:dyDescent="0.2">
      <c r="B98" s="2">
        <v>81</v>
      </c>
      <c r="C98" s="4">
        <f t="shared" si="11"/>
        <v>0</v>
      </c>
      <c r="D98" s="5">
        <f t="shared" si="12"/>
        <v>0</v>
      </c>
      <c r="E98" s="4">
        <f t="shared" si="13"/>
        <v>0</v>
      </c>
      <c r="F98" s="4">
        <f t="shared" si="10"/>
        <v>0</v>
      </c>
      <c r="G98" s="4">
        <f t="shared" si="14"/>
        <v>0</v>
      </c>
    </row>
    <row r="99" spans="2:7" x14ac:dyDescent="0.2">
      <c r="B99" s="2">
        <v>82</v>
      </c>
      <c r="C99" s="4">
        <f t="shared" si="11"/>
        <v>0</v>
      </c>
      <c r="D99" s="5">
        <f t="shared" si="12"/>
        <v>0</v>
      </c>
      <c r="E99" s="4">
        <f t="shared" si="13"/>
        <v>0</v>
      </c>
      <c r="F99" s="4">
        <f t="shared" si="10"/>
        <v>0</v>
      </c>
      <c r="G99" s="4">
        <f t="shared" si="14"/>
        <v>0</v>
      </c>
    </row>
    <row r="100" spans="2:7" x14ac:dyDescent="0.2">
      <c r="B100" s="2">
        <v>83</v>
      </c>
      <c r="C100" s="4">
        <f t="shared" si="11"/>
        <v>0</v>
      </c>
      <c r="D100" s="5">
        <f t="shared" si="12"/>
        <v>0</v>
      </c>
      <c r="E100" s="4">
        <f t="shared" si="13"/>
        <v>0</v>
      </c>
      <c r="F100" s="4">
        <f t="shared" si="10"/>
        <v>0</v>
      </c>
      <c r="G100" s="4">
        <f t="shared" si="14"/>
        <v>0</v>
      </c>
    </row>
    <row r="101" spans="2:7" x14ac:dyDescent="0.2">
      <c r="B101" s="2">
        <v>84</v>
      </c>
      <c r="C101" s="4">
        <f t="shared" si="11"/>
        <v>0</v>
      </c>
      <c r="D101" s="5">
        <f t="shared" si="12"/>
        <v>0</v>
      </c>
      <c r="E101" s="4">
        <f t="shared" si="13"/>
        <v>0</v>
      </c>
      <c r="F101" s="4">
        <f t="shared" si="10"/>
        <v>0</v>
      </c>
      <c r="G101" s="4">
        <f t="shared" si="14"/>
        <v>0</v>
      </c>
    </row>
    <row r="102" spans="2:7" x14ac:dyDescent="0.2">
      <c r="B102" s="2">
        <v>85</v>
      </c>
      <c r="C102" s="4">
        <f t="shared" si="11"/>
        <v>0</v>
      </c>
      <c r="D102" s="5">
        <f t="shared" si="12"/>
        <v>0</v>
      </c>
      <c r="E102" s="4">
        <f t="shared" si="13"/>
        <v>0</v>
      </c>
      <c r="F102" s="4">
        <f t="shared" si="10"/>
        <v>0</v>
      </c>
      <c r="G102" s="4">
        <f t="shared" si="14"/>
        <v>0</v>
      </c>
    </row>
    <row r="103" spans="2:7" x14ac:dyDescent="0.2">
      <c r="B103" s="2">
        <v>86</v>
      </c>
      <c r="C103" s="4">
        <f t="shared" si="11"/>
        <v>0</v>
      </c>
      <c r="D103" s="5">
        <f t="shared" si="12"/>
        <v>0</v>
      </c>
      <c r="E103" s="4">
        <f t="shared" si="13"/>
        <v>0</v>
      </c>
      <c r="F103" s="4">
        <f t="shared" si="10"/>
        <v>0</v>
      </c>
      <c r="G103" s="4">
        <f t="shared" si="14"/>
        <v>0</v>
      </c>
    </row>
    <row r="104" spans="2:7" x14ac:dyDescent="0.2">
      <c r="B104" s="2">
        <v>87</v>
      </c>
      <c r="C104" s="4">
        <f t="shared" si="11"/>
        <v>0</v>
      </c>
      <c r="D104" s="5">
        <f t="shared" si="12"/>
        <v>0</v>
      </c>
      <c r="E104" s="4">
        <f t="shared" si="13"/>
        <v>0</v>
      </c>
      <c r="F104" s="4">
        <f t="shared" si="10"/>
        <v>0</v>
      </c>
      <c r="G104" s="4">
        <f t="shared" si="14"/>
        <v>0</v>
      </c>
    </row>
    <row r="105" spans="2:7" x14ac:dyDescent="0.2">
      <c r="B105" s="2">
        <v>88</v>
      </c>
      <c r="C105" s="4">
        <f t="shared" si="11"/>
        <v>0</v>
      </c>
      <c r="D105" s="5">
        <f t="shared" si="12"/>
        <v>0</v>
      </c>
      <c r="E105" s="4">
        <f t="shared" si="13"/>
        <v>0</v>
      </c>
      <c r="F105" s="4">
        <f t="shared" si="10"/>
        <v>0</v>
      </c>
      <c r="G105" s="4">
        <f t="shared" si="14"/>
        <v>0</v>
      </c>
    </row>
    <row r="106" spans="2:7" x14ac:dyDescent="0.2">
      <c r="B106" s="2">
        <v>89</v>
      </c>
      <c r="C106" s="4">
        <f t="shared" si="11"/>
        <v>0</v>
      </c>
      <c r="D106" s="5">
        <f t="shared" si="12"/>
        <v>0</v>
      </c>
      <c r="E106" s="4">
        <f t="shared" si="13"/>
        <v>0</v>
      </c>
      <c r="F106" s="4">
        <f t="shared" si="10"/>
        <v>0</v>
      </c>
      <c r="G106" s="4">
        <f t="shared" si="14"/>
        <v>0</v>
      </c>
    </row>
    <row r="107" spans="2:7" x14ac:dyDescent="0.2">
      <c r="B107" s="2">
        <v>90</v>
      </c>
      <c r="C107" s="4">
        <f t="shared" si="11"/>
        <v>0</v>
      </c>
      <c r="D107" s="5">
        <f t="shared" si="12"/>
        <v>0</v>
      </c>
      <c r="E107" s="4">
        <f t="shared" si="13"/>
        <v>0</v>
      </c>
      <c r="F107" s="4">
        <f t="shared" si="10"/>
        <v>0</v>
      </c>
      <c r="G107" s="4">
        <f t="shared" si="14"/>
        <v>0</v>
      </c>
    </row>
    <row r="108" spans="2:7" x14ac:dyDescent="0.2">
      <c r="B108" s="2">
        <v>91</v>
      </c>
      <c r="C108" s="4">
        <f t="shared" si="11"/>
        <v>0</v>
      </c>
      <c r="D108" s="5">
        <f t="shared" si="12"/>
        <v>0</v>
      </c>
      <c r="E108" s="4">
        <f t="shared" si="13"/>
        <v>0</v>
      </c>
      <c r="F108" s="4">
        <f t="shared" si="10"/>
        <v>0</v>
      </c>
      <c r="G108" s="4">
        <f t="shared" si="14"/>
        <v>0</v>
      </c>
    </row>
    <row r="109" spans="2:7" x14ac:dyDescent="0.2">
      <c r="B109" s="2">
        <v>92</v>
      </c>
      <c r="C109" s="4">
        <f t="shared" si="11"/>
        <v>0</v>
      </c>
      <c r="D109" s="5">
        <f t="shared" si="12"/>
        <v>0</v>
      </c>
      <c r="E109" s="4">
        <f t="shared" si="13"/>
        <v>0</v>
      </c>
      <c r="F109" s="4">
        <f t="shared" si="10"/>
        <v>0</v>
      </c>
      <c r="G109" s="4">
        <f t="shared" si="14"/>
        <v>0</v>
      </c>
    </row>
    <row r="110" spans="2:7" x14ac:dyDescent="0.2">
      <c r="B110" s="2">
        <v>93</v>
      </c>
      <c r="C110" s="4">
        <f t="shared" si="11"/>
        <v>0</v>
      </c>
      <c r="D110" s="5">
        <f t="shared" si="12"/>
        <v>0</v>
      </c>
      <c r="E110" s="4">
        <f t="shared" si="13"/>
        <v>0</v>
      </c>
      <c r="F110" s="4">
        <f t="shared" si="10"/>
        <v>0</v>
      </c>
      <c r="G110" s="4">
        <f t="shared" si="14"/>
        <v>0</v>
      </c>
    </row>
    <row r="111" spans="2:7" x14ac:dyDescent="0.2">
      <c r="B111" s="2">
        <v>94</v>
      </c>
      <c r="C111" s="4">
        <f t="shared" si="11"/>
        <v>0</v>
      </c>
      <c r="D111" s="5">
        <f t="shared" si="12"/>
        <v>0</v>
      </c>
      <c r="E111" s="4">
        <f t="shared" si="13"/>
        <v>0</v>
      </c>
      <c r="F111" s="4">
        <f t="shared" si="10"/>
        <v>0</v>
      </c>
      <c r="G111" s="4">
        <f t="shared" si="14"/>
        <v>0</v>
      </c>
    </row>
    <row r="112" spans="2:7" x14ac:dyDescent="0.2">
      <c r="B112" s="2">
        <v>95</v>
      </c>
      <c r="C112" s="4">
        <f t="shared" si="11"/>
        <v>0</v>
      </c>
      <c r="D112" s="5">
        <f t="shared" si="12"/>
        <v>0</v>
      </c>
      <c r="E112" s="4">
        <f t="shared" si="13"/>
        <v>0</v>
      </c>
      <c r="F112" s="4">
        <f t="shared" si="10"/>
        <v>0</v>
      </c>
      <c r="G112" s="4">
        <f t="shared" si="14"/>
        <v>0</v>
      </c>
    </row>
    <row r="113" spans="2:7" x14ac:dyDescent="0.2">
      <c r="B113" s="2">
        <v>96</v>
      </c>
      <c r="C113" s="4">
        <f t="shared" si="11"/>
        <v>0</v>
      </c>
      <c r="D113" s="5">
        <f t="shared" si="12"/>
        <v>0</v>
      </c>
      <c r="E113" s="4">
        <f t="shared" si="13"/>
        <v>0</v>
      </c>
      <c r="F113" s="4">
        <f t="shared" si="10"/>
        <v>0</v>
      </c>
      <c r="G113" s="4">
        <f t="shared" si="14"/>
        <v>0</v>
      </c>
    </row>
    <row r="114" spans="2:7" x14ac:dyDescent="0.2">
      <c r="B114" s="2">
        <v>97</v>
      </c>
      <c r="C114" s="4">
        <f t="shared" si="11"/>
        <v>0</v>
      </c>
      <c r="D114" s="5">
        <f t="shared" si="12"/>
        <v>0</v>
      </c>
      <c r="E114" s="4">
        <f t="shared" si="13"/>
        <v>0</v>
      </c>
      <c r="F114" s="4">
        <f t="shared" si="10"/>
        <v>0</v>
      </c>
      <c r="G114" s="4">
        <f t="shared" si="14"/>
        <v>0</v>
      </c>
    </row>
    <row r="115" spans="2:7" x14ac:dyDescent="0.2">
      <c r="B115" s="2">
        <v>98</v>
      </c>
      <c r="C115" s="4">
        <f t="shared" si="11"/>
        <v>0</v>
      </c>
      <c r="D115" s="5">
        <f t="shared" si="12"/>
        <v>0</v>
      </c>
      <c r="E115" s="4">
        <f t="shared" si="13"/>
        <v>0</v>
      </c>
      <c r="F115" s="4">
        <f t="shared" si="10"/>
        <v>0</v>
      </c>
      <c r="G115" s="4">
        <f t="shared" si="14"/>
        <v>0</v>
      </c>
    </row>
    <row r="116" spans="2:7" x14ac:dyDescent="0.2">
      <c r="B116" s="2">
        <v>99</v>
      </c>
      <c r="C116" s="4">
        <f t="shared" si="11"/>
        <v>0</v>
      </c>
      <c r="D116" s="5">
        <f t="shared" si="12"/>
        <v>0</v>
      </c>
      <c r="E116" s="4">
        <f t="shared" si="13"/>
        <v>0</v>
      </c>
      <c r="F116" s="4">
        <f t="shared" si="10"/>
        <v>0</v>
      </c>
      <c r="G116" s="4">
        <f t="shared" si="14"/>
        <v>0</v>
      </c>
    </row>
    <row r="117" spans="2:7" x14ac:dyDescent="0.2">
      <c r="C117" s="4"/>
      <c r="D117" s="5"/>
      <c r="E117" s="4"/>
      <c r="F117" s="4"/>
      <c r="G117" s="4"/>
    </row>
    <row r="118" spans="2:7" x14ac:dyDescent="0.2">
      <c r="C118" s="4"/>
      <c r="D118" s="5"/>
      <c r="E118" s="4"/>
      <c r="F118" s="4"/>
      <c r="G118" s="4"/>
    </row>
    <row r="119" spans="2:7" x14ac:dyDescent="0.2">
      <c r="C119" s="4"/>
      <c r="D119" s="5"/>
      <c r="E119" s="4"/>
      <c r="F119" s="4"/>
      <c r="G119" s="4"/>
    </row>
    <row r="120" spans="2:7" x14ac:dyDescent="0.2">
      <c r="C120" s="4"/>
      <c r="D120" s="5"/>
      <c r="E120" s="4"/>
      <c r="F120" s="4"/>
      <c r="G120" s="4"/>
    </row>
    <row r="121" spans="2:7" x14ac:dyDescent="0.2">
      <c r="C121" s="4"/>
      <c r="D121" s="5"/>
      <c r="E121" s="4"/>
      <c r="F121" s="4"/>
      <c r="G121" s="4"/>
    </row>
    <row r="122" spans="2:7" x14ac:dyDescent="0.2">
      <c r="C122" s="4"/>
      <c r="D122" s="5"/>
      <c r="E122" s="4"/>
      <c r="F122" s="4"/>
      <c r="G122" s="4"/>
    </row>
  </sheetData>
  <mergeCells count="9">
    <mergeCell ref="B13:F13"/>
    <mergeCell ref="B12:F12"/>
    <mergeCell ref="B3:G3"/>
    <mergeCell ref="B5:F5"/>
    <mergeCell ref="B6:F6"/>
    <mergeCell ref="B7:F7"/>
    <mergeCell ref="B8:F8"/>
    <mergeCell ref="B9:F9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Alvin Ulido Lumbanraja</dc:creator>
  <cp:lastModifiedBy>Alvin Ulido Lumbanraja</cp:lastModifiedBy>
  <dcterms:created xsi:type="dcterms:W3CDTF">2020-10-24T10:29:47Z</dcterms:created>
  <dcterms:modified xsi:type="dcterms:W3CDTF">2021-01-28T07:49:24Z</dcterms:modified>
</cp:coreProperties>
</file>