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ntregas Motoboy" sheetId="1" state="visible" r:id="rId2"/>
    <sheet name="Centrais" sheetId="2" state="visible" r:id="rId3"/>
    <sheet name="Desvio Padrão" sheetId="3" state="visible" r:id="rId4"/>
    <sheet name="Crescimento" sheetId="4" state="visible" r:id="rId5"/>
    <sheet name="Médias" sheetId="5" state="visible" r:id="rId6"/>
    <sheet name="Média" sheetId="6" state="visible" r:id="rId7"/>
    <sheet name="__Solver__" sheetId="7" state="hidden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<sst xmlns="http://schemas.openxmlformats.org/spreadsheetml/2006/main" count="56" uniqueCount="41">
  <si>
    <t xml:space="preserve">Distancia (km)</t>
  </si>
  <si>
    <t xml:space="preserve">Tempo (minutos)</t>
  </si>
  <si>
    <t xml:space="preserve">Velocidade (km/m)</t>
  </si>
  <si>
    <t xml:space="preserve">Velocidade (km/h)</t>
  </si>
  <si>
    <t xml:space="preserve">Valor Mínimo</t>
  </si>
  <si>
    <t xml:space="preserve">1o Quartil</t>
  </si>
  <si>
    <t xml:space="preserve">2o Quartil/Mediana</t>
  </si>
  <si>
    <t xml:space="preserve">3o Quartil</t>
  </si>
  <si>
    <t xml:space="preserve">Valor Máximo</t>
  </si>
  <si>
    <t xml:space="preserve">Média</t>
  </si>
  <si>
    <t xml:space="preserve">Desvio Padrão</t>
  </si>
  <si>
    <t xml:space="preserve">Valor mínimo</t>
  </si>
  <si>
    <t xml:space="preserve">2o Quartil</t>
  </si>
  <si>
    <t xml:space="preserve">Mediana</t>
  </si>
  <si>
    <t xml:space="preserve">Valor máximo</t>
  </si>
  <si>
    <t xml:space="preserve">Desvio Padrão:</t>
  </si>
  <si>
    <t xml:space="preserve">A</t>
  </si>
  <si>
    <t xml:space="preserve">B</t>
  </si>
  <si>
    <t xml:space="preserve">C</t>
  </si>
  <si>
    <t xml:space="preserve">A Jumping Cats cresceu em 2014:</t>
  </si>
  <si>
    <t xml:space="preserve">Mês:</t>
  </si>
  <si>
    <t xml:space="preserve">Vendas (R$)</t>
  </si>
  <si>
    <t xml:space="preserve">Crescimento:</t>
  </si>
  <si>
    <t xml:space="preserve">Teste:</t>
  </si>
  <si>
    <t xml:space="preserve">Quanto a Jumping Cats cresceu EM MÉDIA em 2014 ?</t>
  </si>
  <si>
    <t xml:space="preserve">Produto</t>
  </si>
  <si>
    <t xml:space="preserve">Média Geométrica</t>
  </si>
  <si>
    <t xml:space="preserve">A </t>
  </si>
  <si>
    <t xml:space="preserve">Média Aritimética</t>
  </si>
  <si>
    <t xml:space="preserve">Média Harmônica</t>
  </si>
  <si>
    <t xml:space="preserve">Média ARITIMÉTICA</t>
  </si>
  <si>
    <t xml:space="preserve">Valores:</t>
  </si>
  <si>
    <t xml:space="preserve">Média aritimética:</t>
  </si>
  <si>
    <t xml:space="preserve">Acumulativo:</t>
  </si>
  <si>
    <t xml:space="preserve">Acumulado (média)</t>
  </si>
  <si>
    <t xml:space="preserve">Média GEOMÉTRICA</t>
  </si>
  <si>
    <t xml:space="preserve">20158241443123610230</t>
  </si>
  <si>
    <t xml:space="preserve">dGCyXUmmZGElXcub</t>
  </si>
  <si>
    <t xml:space="preserve">KBc=</t>
  </si>
  <si>
    <t xml:space="preserve">VGlzSWhlXVx2dmlcdFJZUkp3c0lreV1Ba3d1QGhPRUxUcHZVa2VBXHZ3</t>
  </si>
  <si>
    <t xml:space="preserve">V3Y=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</si>
</sst>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"/>
    <numFmt numFmtId="166" formatCode="0.0"/>
    <numFmt numFmtId="167" formatCode="0"/>
    <numFmt numFmtId="168" formatCode="0.00%"/>
    <numFmt numFmtId="169" formatCode="M/D/YYYY"/>
    <numFmt numFmtId="170" formatCode="#,##0"/>
    <numFmt numFmtId="171" formatCode="0.0%"/>
    <numFmt numFmtId="172" formatCode="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3"/>
      <name val="Arial"/>
      <family val="2"/>
    </font>
    <font>
      <sz val="10"/>
      <name val="Arial"/>
      <family val="2"/>
    </font>
    <font>
      <sz val="1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Histograma de Distancia (km)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'Entregas Motoboy'!$A$1</c:f>
              <c:strCache>
                <c:ptCount val="1"/>
                <c:pt idx="0">
                  <c:v>Distancia (km)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'Entregas Motoboy'!$A$2:$A$251</c:f>
              <c:numCache>
                <c:formatCode>General</c:formatCode>
                <c:ptCount val="250"/>
                <c:pt idx="0">
                  <c:v>29</c:v>
                </c:pt>
                <c:pt idx="1">
                  <c:v>27</c:v>
                </c:pt>
                <c:pt idx="2">
                  <c:v>105</c:v>
                </c:pt>
                <c:pt idx="3">
                  <c:v>70</c:v>
                </c:pt>
                <c:pt idx="4">
                  <c:v>120</c:v>
                </c:pt>
                <c:pt idx="5">
                  <c:v>85</c:v>
                </c:pt>
                <c:pt idx="6">
                  <c:v>38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33</c:v>
                </c:pt>
                <c:pt idx="11">
                  <c:v>32</c:v>
                </c:pt>
                <c:pt idx="12">
                  <c:v>52</c:v>
                </c:pt>
                <c:pt idx="13">
                  <c:v>36</c:v>
                </c:pt>
                <c:pt idx="14">
                  <c:v>53</c:v>
                </c:pt>
                <c:pt idx="15">
                  <c:v>18</c:v>
                </c:pt>
                <c:pt idx="16">
                  <c:v>13</c:v>
                </c:pt>
                <c:pt idx="17">
                  <c:v>68</c:v>
                </c:pt>
                <c:pt idx="18">
                  <c:v>77</c:v>
                </c:pt>
                <c:pt idx="19">
                  <c:v>66</c:v>
                </c:pt>
                <c:pt idx="20">
                  <c:v>51</c:v>
                </c:pt>
                <c:pt idx="21">
                  <c:v>94</c:v>
                </c:pt>
                <c:pt idx="22">
                  <c:v>51</c:v>
                </c:pt>
                <c:pt idx="23">
                  <c:v>99</c:v>
                </c:pt>
                <c:pt idx="24">
                  <c:v>44</c:v>
                </c:pt>
                <c:pt idx="25">
                  <c:v>50</c:v>
                </c:pt>
                <c:pt idx="26">
                  <c:v>11</c:v>
                </c:pt>
                <c:pt idx="27">
                  <c:v>87</c:v>
                </c:pt>
                <c:pt idx="28">
                  <c:v>55</c:v>
                </c:pt>
                <c:pt idx="29">
                  <c:v>21</c:v>
                </c:pt>
                <c:pt idx="30">
                  <c:v>33</c:v>
                </c:pt>
                <c:pt idx="31">
                  <c:v>96</c:v>
                </c:pt>
                <c:pt idx="32">
                  <c:v>16</c:v>
                </c:pt>
                <c:pt idx="33">
                  <c:v>103</c:v>
                </c:pt>
                <c:pt idx="34">
                  <c:v>21</c:v>
                </c:pt>
                <c:pt idx="35">
                  <c:v>43</c:v>
                </c:pt>
                <c:pt idx="36">
                  <c:v>72</c:v>
                </c:pt>
                <c:pt idx="37">
                  <c:v>64</c:v>
                </c:pt>
                <c:pt idx="38">
                  <c:v>18</c:v>
                </c:pt>
                <c:pt idx="39">
                  <c:v>43</c:v>
                </c:pt>
                <c:pt idx="40">
                  <c:v>72</c:v>
                </c:pt>
                <c:pt idx="41">
                  <c:v>26</c:v>
                </c:pt>
                <c:pt idx="42">
                  <c:v>60</c:v>
                </c:pt>
                <c:pt idx="43">
                  <c:v>45</c:v>
                </c:pt>
                <c:pt idx="44">
                  <c:v>100</c:v>
                </c:pt>
                <c:pt idx="45">
                  <c:v>78</c:v>
                </c:pt>
                <c:pt idx="46">
                  <c:v>60</c:v>
                </c:pt>
                <c:pt idx="47">
                  <c:v>71</c:v>
                </c:pt>
                <c:pt idx="48">
                  <c:v>108</c:v>
                </c:pt>
                <c:pt idx="49">
                  <c:v>37</c:v>
                </c:pt>
                <c:pt idx="50">
                  <c:v>23</c:v>
                </c:pt>
                <c:pt idx="51">
                  <c:v>69</c:v>
                </c:pt>
                <c:pt idx="52">
                  <c:v>89</c:v>
                </c:pt>
                <c:pt idx="53">
                  <c:v>107</c:v>
                </c:pt>
                <c:pt idx="54">
                  <c:v>48</c:v>
                </c:pt>
                <c:pt idx="55">
                  <c:v>87</c:v>
                </c:pt>
                <c:pt idx="56">
                  <c:v>50</c:v>
                </c:pt>
                <c:pt idx="57">
                  <c:v>82</c:v>
                </c:pt>
                <c:pt idx="58">
                  <c:v>26</c:v>
                </c:pt>
                <c:pt idx="59">
                  <c:v>69</c:v>
                </c:pt>
                <c:pt idx="60">
                  <c:v>76</c:v>
                </c:pt>
                <c:pt idx="61">
                  <c:v>50</c:v>
                </c:pt>
                <c:pt idx="62">
                  <c:v>63</c:v>
                </c:pt>
                <c:pt idx="63">
                  <c:v>100</c:v>
                </c:pt>
                <c:pt idx="64">
                  <c:v>93</c:v>
                </c:pt>
                <c:pt idx="65">
                  <c:v>83</c:v>
                </c:pt>
                <c:pt idx="66">
                  <c:v>90</c:v>
                </c:pt>
                <c:pt idx="67">
                  <c:v>89</c:v>
                </c:pt>
                <c:pt idx="68">
                  <c:v>117</c:v>
                </c:pt>
                <c:pt idx="69">
                  <c:v>66</c:v>
                </c:pt>
                <c:pt idx="70">
                  <c:v>24</c:v>
                </c:pt>
                <c:pt idx="71">
                  <c:v>10</c:v>
                </c:pt>
                <c:pt idx="72">
                  <c:v>33</c:v>
                </c:pt>
                <c:pt idx="73">
                  <c:v>26</c:v>
                </c:pt>
                <c:pt idx="74">
                  <c:v>115</c:v>
                </c:pt>
                <c:pt idx="75">
                  <c:v>32</c:v>
                </c:pt>
                <c:pt idx="76">
                  <c:v>99</c:v>
                </c:pt>
                <c:pt idx="77">
                  <c:v>51</c:v>
                </c:pt>
                <c:pt idx="78">
                  <c:v>116</c:v>
                </c:pt>
                <c:pt idx="79">
                  <c:v>105</c:v>
                </c:pt>
                <c:pt idx="80">
                  <c:v>94</c:v>
                </c:pt>
                <c:pt idx="81">
                  <c:v>114</c:v>
                </c:pt>
                <c:pt idx="82">
                  <c:v>65</c:v>
                </c:pt>
                <c:pt idx="83">
                  <c:v>81</c:v>
                </c:pt>
                <c:pt idx="84">
                  <c:v>113</c:v>
                </c:pt>
                <c:pt idx="85">
                  <c:v>119</c:v>
                </c:pt>
                <c:pt idx="86">
                  <c:v>100</c:v>
                </c:pt>
                <c:pt idx="87">
                  <c:v>24</c:v>
                </c:pt>
                <c:pt idx="88">
                  <c:v>76</c:v>
                </c:pt>
                <c:pt idx="89">
                  <c:v>66</c:v>
                </c:pt>
                <c:pt idx="90">
                  <c:v>81</c:v>
                </c:pt>
                <c:pt idx="91">
                  <c:v>29</c:v>
                </c:pt>
                <c:pt idx="92">
                  <c:v>76</c:v>
                </c:pt>
                <c:pt idx="93">
                  <c:v>40</c:v>
                </c:pt>
                <c:pt idx="94">
                  <c:v>84</c:v>
                </c:pt>
                <c:pt idx="95">
                  <c:v>48</c:v>
                </c:pt>
                <c:pt idx="96">
                  <c:v>54</c:v>
                </c:pt>
                <c:pt idx="97">
                  <c:v>45</c:v>
                </c:pt>
                <c:pt idx="98">
                  <c:v>48</c:v>
                </c:pt>
                <c:pt idx="99">
                  <c:v>119</c:v>
                </c:pt>
                <c:pt idx="100">
                  <c:v>11</c:v>
                </c:pt>
                <c:pt idx="101">
                  <c:v>55</c:v>
                </c:pt>
                <c:pt idx="102">
                  <c:v>112</c:v>
                </c:pt>
                <c:pt idx="103">
                  <c:v>75</c:v>
                </c:pt>
                <c:pt idx="104">
                  <c:v>85</c:v>
                </c:pt>
                <c:pt idx="105">
                  <c:v>36</c:v>
                </c:pt>
                <c:pt idx="106">
                  <c:v>64</c:v>
                </c:pt>
                <c:pt idx="107">
                  <c:v>56</c:v>
                </c:pt>
                <c:pt idx="108">
                  <c:v>60</c:v>
                </c:pt>
                <c:pt idx="109">
                  <c:v>84</c:v>
                </c:pt>
                <c:pt idx="110">
                  <c:v>97</c:v>
                </c:pt>
                <c:pt idx="111">
                  <c:v>104</c:v>
                </c:pt>
                <c:pt idx="112">
                  <c:v>94</c:v>
                </c:pt>
                <c:pt idx="113">
                  <c:v>88</c:v>
                </c:pt>
                <c:pt idx="114">
                  <c:v>51</c:v>
                </c:pt>
                <c:pt idx="115">
                  <c:v>59</c:v>
                </c:pt>
                <c:pt idx="116">
                  <c:v>24</c:v>
                </c:pt>
                <c:pt idx="117">
                  <c:v>30</c:v>
                </c:pt>
                <c:pt idx="118">
                  <c:v>73</c:v>
                </c:pt>
                <c:pt idx="119">
                  <c:v>65</c:v>
                </c:pt>
                <c:pt idx="120">
                  <c:v>100</c:v>
                </c:pt>
                <c:pt idx="121">
                  <c:v>78</c:v>
                </c:pt>
                <c:pt idx="122">
                  <c:v>20</c:v>
                </c:pt>
                <c:pt idx="123">
                  <c:v>109</c:v>
                </c:pt>
                <c:pt idx="124">
                  <c:v>14</c:v>
                </c:pt>
                <c:pt idx="125">
                  <c:v>18</c:v>
                </c:pt>
                <c:pt idx="126">
                  <c:v>15</c:v>
                </c:pt>
                <c:pt idx="127">
                  <c:v>109</c:v>
                </c:pt>
                <c:pt idx="128">
                  <c:v>25</c:v>
                </c:pt>
                <c:pt idx="129">
                  <c:v>33</c:v>
                </c:pt>
                <c:pt idx="130">
                  <c:v>52</c:v>
                </c:pt>
                <c:pt idx="131">
                  <c:v>120</c:v>
                </c:pt>
                <c:pt idx="132">
                  <c:v>50</c:v>
                </c:pt>
                <c:pt idx="133">
                  <c:v>104</c:v>
                </c:pt>
                <c:pt idx="134">
                  <c:v>20</c:v>
                </c:pt>
                <c:pt idx="135">
                  <c:v>34</c:v>
                </c:pt>
                <c:pt idx="136">
                  <c:v>85</c:v>
                </c:pt>
                <c:pt idx="137">
                  <c:v>41</c:v>
                </c:pt>
                <c:pt idx="138">
                  <c:v>19</c:v>
                </c:pt>
                <c:pt idx="139">
                  <c:v>99</c:v>
                </c:pt>
                <c:pt idx="140">
                  <c:v>35</c:v>
                </c:pt>
                <c:pt idx="141">
                  <c:v>27</c:v>
                </c:pt>
                <c:pt idx="142">
                  <c:v>62</c:v>
                </c:pt>
                <c:pt idx="143">
                  <c:v>110</c:v>
                </c:pt>
                <c:pt idx="144">
                  <c:v>42</c:v>
                </c:pt>
                <c:pt idx="145">
                  <c:v>69</c:v>
                </c:pt>
                <c:pt idx="146">
                  <c:v>51</c:v>
                </c:pt>
                <c:pt idx="147">
                  <c:v>101</c:v>
                </c:pt>
                <c:pt idx="148">
                  <c:v>113</c:v>
                </c:pt>
                <c:pt idx="149">
                  <c:v>34</c:v>
                </c:pt>
                <c:pt idx="150">
                  <c:v>49</c:v>
                </c:pt>
                <c:pt idx="151">
                  <c:v>47</c:v>
                </c:pt>
                <c:pt idx="152">
                  <c:v>56</c:v>
                </c:pt>
                <c:pt idx="153">
                  <c:v>120</c:v>
                </c:pt>
                <c:pt idx="154">
                  <c:v>30</c:v>
                </c:pt>
                <c:pt idx="155">
                  <c:v>95</c:v>
                </c:pt>
                <c:pt idx="156">
                  <c:v>93</c:v>
                </c:pt>
                <c:pt idx="157">
                  <c:v>68</c:v>
                </c:pt>
                <c:pt idx="158">
                  <c:v>114</c:v>
                </c:pt>
                <c:pt idx="159">
                  <c:v>92</c:v>
                </c:pt>
                <c:pt idx="160">
                  <c:v>17</c:v>
                </c:pt>
                <c:pt idx="161">
                  <c:v>80</c:v>
                </c:pt>
                <c:pt idx="162">
                  <c:v>92</c:v>
                </c:pt>
                <c:pt idx="163">
                  <c:v>43</c:v>
                </c:pt>
                <c:pt idx="164">
                  <c:v>26</c:v>
                </c:pt>
                <c:pt idx="165">
                  <c:v>73</c:v>
                </c:pt>
                <c:pt idx="166">
                  <c:v>45</c:v>
                </c:pt>
                <c:pt idx="167">
                  <c:v>45</c:v>
                </c:pt>
                <c:pt idx="168">
                  <c:v>43</c:v>
                </c:pt>
                <c:pt idx="169">
                  <c:v>102</c:v>
                </c:pt>
                <c:pt idx="170">
                  <c:v>11</c:v>
                </c:pt>
                <c:pt idx="171">
                  <c:v>40</c:v>
                </c:pt>
                <c:pt idx="172">
                  <c:v>117</c:v>
                </c:pt>
                <c:pt idx="173">
                  <c:v>102</c:v>
                </c:pt>
                <c:pt idx="174">
                  <c:v>47</c:v>
                </c:pt>
                <c:pt idx="175">
                  <c:v>27</c:v>
                </c:pt>
                <c:pt idx="176">
                  <c:v>88</c:v>
                </c:pt>
                <c:pt idx="177">
                  <c:v>26</c:v>
                </c:pt>
                <c:pt idx="178">
                  <c:v>58</c:v>
                </c:pt>
                <c:pt idx="179">
                  <c:v>76</c:v>
                </c:pt>
                <c:pt idx="180">
                  <c:v>90</c:v>
                </c:pt>
                <c:pt idx="181">
                  <c:v>29</c:v>
                </c:pt>
                <c:pt idx="182">
                  <c:v>42</c:v>
                </c:pt>
                <c:pt idx="183">
                  <c:v>54</c:v>
                </c:pt>
                <c:pt idx="184">
                  <c:v>50</c:v>
                </c:pt>
                <c:pt idx="185">
                  <c:v>70</c:v>
                </c:pt>
                <c:pt idx="186">
                  <c:v>46</c:v>
                </c:pt>
                <c:pt idx="187">
                  <c:v>17</c:v>
                </c:pt>
                <c:pt idx="188">
                  <c:v>49</c:v>
                </c:pt>
                <c:pt idx="189">
                  <c:v>56</c:v>
                </c:pt>
                <c:pt idx="190">
                  <c:v>69</c:v>
                </c:pt>
                <c:pt idx="191">
                  <c:v>93</c:v>
                </c:pt>
                <c:pt idx="192">
                  <c:v>64</c:v>
                </c:pt>
                <c:pt idx="193">
                  <c:v>33</c:v>
                </c:pt>
                <c:pt idx="194">
                  <c:v>98</c:v>
                </c:pt>
                <c:pt idx="195">
                  <c:v>59</c:v>
                </c:pt>
                <c:pt idx="196">
                  <c:v>112</c:v>
                </c:pt>
                <c:pt idx="197">
                  <c:v>94</c:v>
                </c:pt>
                <c:pt idx="198">
                  <c:v>52</c:v>
                </c:pt>
                <c:pt idx="199">
                  <c:v>39</c:v>
                </c:pt>
                <c:pt idx="200">
                  <c:v>80</c:v>
                </c:pt>
                <c:pt idx="201">
                  <c:v>53</c:v>
                </c:pt>
                <c:pt idx="202">
                  <c:v>14</c:v>
                </c:pt>
                <c:pt idx="203">
                  <c:v>107</c:v>
                </c:pt>
                <c:pt idx="204">
                  <c:v>16</c:v>
                </c:pt>
                <c:pt idx="205">
                  <c:v>35</c:v>
                </c:pt>
                <c:pt idx="206">
                  <c:v>113</c:v>
                </c:pt>
                <c:pt idx="207">
                  <c:v>118</c:v>
                </c:pt>
                <c:pt idx="208">
                  <c:v>25</c:v>
                </c:pt>
                <c:pt idx="209">
                  <c:v>10</c:v>
                </c:pt>
                <c:pt idx="210">
                  <c:v>54</c:v>
                </c:pt>
                <c:pt idx="211">
                  <c:v>56</c:v>
                </c:pt>
                <c:pt idx="212">
                  <c:v>34</c:v>
                </c:pt>
                <c:pt idx="213">
                  <c:v>61</c:v>
                </c:pt>
                <c:pt idx="214">
                  <c:v>84</c:v>
                </c:pt>
                <c:pt idx="215">
                  <c:v>112</c:v>
                </c:pt>
                <c:pt idx="216">
                  <c:v>44</c:v>
                </c:pt>
                <c:pt idx="217">
                  <c:v>11</c:v>
                </c:pt>
                <c:pt idx="218">
                  <c:v>69</c:v>
                </c:pt>
                <c:pt idx="219">
                  <c:v>120</c:v>
                </c:pt>
                <c:pt idx="220">
                  <c:v>23</c:v>
                </c:pt>
                <c:pt idx="221">
                  <c:v>51</c:v>
                </c:pt>
                <c:pt idx="222">
                  <c:v>110</c:v>
                </c:pt>
                <c:pt idx="223">
                  <c:v>66</c:v>
                </c:pt>
                <c:pt idx="224">
                  <c:v>57</c:v>
                </c:pt>
                <c:pt idx="225">
                  <c:v>78</c:v>
                </c:pt>
                <c:pt idx="226">
                  <c:v>70</c:v>
                </c:pt>
                <c:pt idx="227">
                  <c:v>59</c:v>
                </c:pt>
                <c:pt idx="228">
                  <c:v>93</c:v>
                </c:pt>
                <c:pt idx="229">
                  <c:v>78</c:v>
                </c:pt>
                <c:pt idx="230">
                  <c:v>72</c:v>
                </c:pt>
                <c:pt idx="231">
                  <c:v>45</c:v>
                </c:pt>
                <c:pt idx="232">
                  <c:v>68</c:v>
                </c:pt>
                <c:pt idx="233">
                  <c:v>113</c:v>
                </c:pt>
                <c:pt idx="234">
                  <c:v>114</c:v>
                </c:pt>
                <c:pt idx="235">
                  <c:v>33</c:v>
                </c:pt>
                <c:pt idx="236">
                  <c:v>110</c:v>
                </c:pt>
                <c:pt idx="237">
                  <c:v>101</c:v>
                </c:pt>
                <c:pt idx="238">
                  <c:v>88</c:v>
                </c:pt>
                <c:pt idx="239">
                  <c:v>92</c:v>
                </c:pt>
                <c:pt idx="240">
                  <c:v>83</c:v>
                </c:pt>
                <c:pt idx="241">
                  <c:v>87</c:v>
                </c:pt>
                <c:pt idx="242">
                  <c:v>99</c:v>
                </c:pt>
                <c:pt idx="243">
                  <c:v>105</c:v>
                </c:pt>
                <c:pt idx="244">
                  <c:v>35</c:v>
                </c:pt>
                <c:pt idx="245">
                  <c:v>15</c:v>
                </c:pt>
                <c:pt idx="246">
                  <c:v>109</c:v>
                </c:pt>
                <c:pt idx="247">
                  <c:v>33</c:v>
                </c:pt>
                <c:pt idx="248">
                  <c:v>17</c:v>
                </c:pt>
                <c:pt idx="249">
                  <c:v>14</c:v>
                </c:pt>
              </c:numCache>
            </c:numRef>
          </c:val>
        </c:ser>
        <c:gapWidth val="100"/>
        <c:overlap val="0"/>
        <c:axId val="66646368"/>
        <c:axId val="65582906"/>
      </c:barChart>
      <c:catAx>
        <c:axId val="666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5582906"/>
        <c:crosses val="autoZero"/>
        <c:auto val="1"/>
        <c:lblAlgn val="ctr"/>
        <c:lblOffset val="100"/>
      </c:catAx>
      <c:valAx>
        <c:axId val="65582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66463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Histograma do Tempo (minutos)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'Entregas Motoboy'!$B$1</c:f>
              <c:strCache>
                <c:ptCount val="1"/>
                <c:pt idx="0">
                  <c:v>Tempo (minutos)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'Entregas Motoboy'!$B$2:$B$251</c:f>
              <c:numCache>
                <c:formatCode>General</c:formatCode>
                <c:ptCount val="250"/>
                <c:pt idx="0">
                  <c:v>78.4062962577456</c:v>
                </c:pt>
                <c:pt idx="1">
                  <c:v>32.4221276135344</c:v>
                </c:pt>
                <c:pt idx="2">
                  <c:v>119.932942203225</c:v>
                </c:pt>
                <c:pt idx="3">
                  <c:v>143.502907029023</c:v>
                </c:pt>
                <c:pt idx="4">
                  <c:v>115.852782574542</c:v>
                </c:pt>
                <c:pt idx="5">
                  <c:v>118.978348116186</c:v>
                </c:pt>
                <c:pt idx="6">
                  <c:v>42.709463387222</c:v>
                </c:pt>
                <c:pt idx="7">
                  <c:v>36.2058160900883</c:v>
                </c:pt>
                <c:pt idx="8">
                  <c:v>30.5869231284212</c:v>
                </c:pt>
                <c:pt idx="9">
                  <c:v>37.6373456364287</c:v>
                </c:pt>
                <c:pt idx="10">
                  <c:v>39.1422459602067</c:v>
                </c:pt>
                <c:pt idx="11">
                  <c:v>35.8097964707695</c:v>
                </c:pt>
                <c:pt idx="12">
                  <c:v>79.459171266726</c:v>
                </c:pt>
                <c:pt idx="13">
                  <c:v>56.2803423935615</c:v>
                </c:pt>
                <c:pt idx="14">
                  <c:v>56.014264984902</c:v>
                </c:pt>
                <c:pt idx="15">
                  <c:v>20.2844106599205</c:v>
                </c:pt>
                <c:pt idx="16">
                  <c:v>14.8991615038809</c:v>
                </c:pt>
                <c:pt idx="17">
                  <c:v>97.8691982602061</c:v>
                </c:pt>
                <c:pt idx="18">
                  <c:v>71.0370912247187</c:v>
                </c:pt>
                <c:pt idx="19">
                  <c:v>73.0318659319759</c:v>
                </c:pt>
                <c:pt idx="20">
                  <c:v>56.4764167227278</c:v>
                </c:pt>
                <c:pt idx="21">
                  <c:v>90.1068700829291</c:v>
                </c:pt>
                <c:pt idx="22">
                  <c:v>52.3136169692961</c:v>
                </c:pt>
                <c:pt idx="23">
                  <c:v>113.143738190574</c:v>
                </c:pt>
                <c:pt idx="24">
                  <c:v>56.490407013023</c:v>
                </c:pt>
                <c:pt idx="25">
                  <c:v>183.00921655396</c:v>
                </c:pt>
                <c:pt idx="26">
                  <c:v>10.3394106287902</c:v>
                </c:pt>
                <c:pt idx="27">
                  <c:v>98.1385392394153</c:v>
                </c:pt>
                <c:pt idx="28">
                  <c:v>50.4963868548609</c:v>
                </c:pt>
                <c:pt idx="29">
                  <c:v>22.5472692325471</c:v>
                </c:pt>
                <c:pt idx="30">
                  <c:v>43.5939438430483</c:v>
                </c:pt>
                <c:pt idx="31">
                  <c:v>140.100819957448</c:v>
                </c:pt>
                <c:pt idx="32">
                  <c:v>18.8872612274905</c:v>
                </c:pt>
                <c:pt idx="33">
                  <c:v>148.923681068351</c:v>
                </c:pt>
                <c:pt idx="34">
                  <c:v>33.296598136248</c:v>
                </c:pt>
                <c:pt idx="35">
                  <c:v>65.8948562292357</c:v>
                </c:pt>
                <c:pt idx="36">
                  <c:v>85.5195930331922</c:v>
                </c:pt>
                <c:pt idx="37">
                  <c:v>64.9063047624558</c:v>
                </c:pt>
                <c:pt idx="38">
                  <c:v>21.3619923610158</c:v>
                </c:pt>
                <c:pt idx="39">
                  <c:v>71.5006823865039</c:v>
                </c:pt>
                <c:pt idx="40">
                  <c:v>85.7174169632576</c:v>
                </c:pt>
                <c:pt idx="41">
                  <c:v>34.8207565543804</c:v>
                </c:pt>
                <c:pt idx="42">
                  <c:v>79.2515886827251</c:v>
                </c:pt>
                <c:pt idx="43">
                  <c:v>63.1737353121162</c:v>
                </c:pt>
                <c:pt idx="44">
                  <c:v>111.654203370117</c:v>
                </c:pt>
                <c:pt idx="45">
                  <c:v>89.8763655343423</c:v>
                </c:pt>
                <c:pt idx="46">
                  <c:v>80.1618299339971</c:v>
                </c:pt>
                <c:pt idx="47">
                  <c:v>67.1409344287175</c:v>
                </c:pt>
                <c:pt idx="48">
                  <c:v>98.6265613734989</c:v>
                </c:pt>
                <c:pt idx="49">
                  <c:v>47.0753733930516</c:v>
                </c:pt>
                <c:pt idx="50">
                  <c:v>27.3535736765822</c:v>
                </c:pt>
                <c:pt idx="51">
                  <c:v>99.4711680008477</c:v>
                </c:pt>
                <c:pt idx="52">
                  <c:v>116.677227952896</c:v>
                </c:pt>
                <c:pt idx="53">
                  <c:v>117.586003447458</c:v>
                </c:pt>
                <c:pt idx="54">
                  <c:v>52.0377699031769</c:v>
                </c:pt>
                <c:pt idx="55">
                  <c:v>117.42635001762</c:v>
                </c:pt>
                <c:pt idx="56">
                  <c:v>157.536377025972</c:v>
                </c:pt>
                <c:pt idx="57">
                  <c:v>105.640353604707</c:v>
                </c:pt>
                <c:pt idx="58">
                  <c:v>32.2939101797005</c:v>
                </c:pt>
                <c:pt idx="59">
                  <c:v>67.9932071684524</c:v>
                </c:pt>
                <c:pt idx="60">
                  <c:v>76.3694915428008</c:v>
                </c:pt>
                <c:pt idx="61">
                  <c:v>50.8139516178369</c:v>
                </c:pt>
                <c:pt idx="62">
                  <c:v>73.5936615577216</c:v>
                </c:pt>
                <c:pt idx="63">
                  <c:v>135.783795825279</c:v>
                </c:pt>
                <c:pt idx="64">
                  <c:v>109.881022654205</c:v>
                </c:pt>
                <c:pt idx="65">
                  <c:v>112.153709241055</c:v>
                </c:pt>
                <c:pt idx="66">
                  <c:v>121.554268957234</c:v>
                </c:pt>
                <c:pt idx="67">
                  <c:v>120.981794037673</c:v>
                </c:pt>
                <c:pt idx="68">
                  <c:v>120.396372808158</c:v>
                </c:pt>
                <c:pt idx="69">
                  <c:v>61.2735395789229</c:v>
                </c:pt>
                <c:pt idx="70">
                  <c:v>40.5796499049504</c:v>
                </c:pt>
                <c:pt idx="71">
                  <c:v>12.4484253802928</c:v>
                </c:pt>
                <c:pt idx="72">
                  <c:v>45.6546376161839</c:v>
                </c:pt>
                <c:pt idx="73">
                  <c:v>54.988802745483</c:v>
                </c:pt>
                <c:pt idx="74">
                  <c:v>257.278941036937</c:v>
                </c:pt>
                <c:pt idx="75">
                  <c:v>31.8586434389562</c:v>
                </c:pt>
                <c:pt idx="76">
                  <c:v>135.216517485844</c:v>
                </c:pt>
                <c:pt idx="77">
                  <c:v>83.0924679736131</c:v>
                </c:pt>
                <c:pt idx="78">
                  <c:v>198.210546520734</c:v>
                </c:pt>
                <c:pt idx="79">
                  <c:v>110.900850551153</c:v>
                </c:pt>
                <c:pt idx="80">
                  <c:v>105.258431149931</c:v>
                </c:pt>
                <c:pt idx="81">
                  <c:v>110.148361423039</c:v>
                </c:pt>
                <c:pt idx="82">
                  <c:v>69.1748555461994</c:v>
                </c:pt>
                <c:pt idx="83">
                  <c:v>100.514904181336</c:v>
                </c:pt>
                <c:pt idx="84">
                  <c:v>165.749040165947</c:v>
                </c:pt>
                <c:pt idx="85">
                  <c:v>124.145272110555</c:v>
                </c:pt>
                <c:pt idx="86">
                  <c:v>104.94594524116</c:v>
                </c:pt>
                <c:pt idx="87">
                  <c:v>21.1156050819392</c:v>
                </c:pt>
                <c:pt idx="88">
                  <c:v>88.5750334537881</c:v>
                </c:pt>
                <c:pt idx="89">
                  <c:v>94.6063138334708</c:v>
                </c:pt>
                <c:pt idx="90">
                  <c:v>98.5275857163668</c:v>
                </c:pt>
                <c:pt idx="91">
                  <c:v>61.7729064804143</c:v>
                </c:pt>
                <c:pt idx="92">
                  <c:v>115.764207854064</c:v>
                </c:pt>
                <c:pt idx="93">
                  <c:v>57.2231759428984</c:v>
                </c:pt>
                <c:pt idx="94">
                  <c:v>164.818718003308</c:v>
                </c:pt>
                <c:pt idx="95">
                  <c:v>52.3686006387437</c:v>
                </c:pt>
                <c:pt idx="96">
                  <c:v>57.1922334339742</c:v>
                </c:pt>
                <c:pt idx="97">
                  <c:v>76.8201411801587</c:v>
                </c:pt>
                <c:pt idx="98">
                  <c:v>76.9090903211965</c:v>
                </c:pt>
                <c:pt idx="99">
                  <c:v>129.149139619227</c:v>
                </c:pt>
                <c:pt idx="100">
                  <c:v>15.266417053127</c:v>
                </c:pt>
                <c:pt idx="101">
                  <c:v>59.6646057135</c:v>
                </c:pt>
                <c:pt idx="102">
                  <c:v>101.237025495478</c:v>
                </c:pt>
                <c:pt idx="103">
                  <c:v>118.784686507521</c:v>
                </c:pt>
                <c:pt idx="104">
                  <c:v>107.083158518289</c:v>
                </c:pt>
                <c:pt idx="105">
                  <c:v>40.1215897206319</c:v>
                </c:pt>
                <c:pt idx="106">
                  <c:v>73.9925216225478</c:v>
                </c:pt>
                <c:pt idx="107">
                  <c:v>134.6972401606</c:v>
                </c:pt>
                <c:pt idx="108">
                  <c:v>70.0455907949978</c:v>
                </c:pt>
                <c:pt idx="109">
                  <c:v>98.9818841894144</c:v>
                </c:pt>
                <c:pt idx="110">
                  <c:v>293.52944315906</c:v>
                </c:pt>
                <c:pt idx="111">
                  <c:v>145.706377019304</c:v>
                </c:pt>
                <c:pt idx="112">
                  <c:v>100.322012758309</c:v>
                </c:pt>
                <c:pt idx="113">
                  <c:v>109.15052785691</c:v>
                </c:pt>
                <c:pt idx="114">
                  <c:v>70.4411745773291</c:v>
                </c:pt>
                <c:pt idx="115">
                  <c:v>72.0673522219587</c:v>
                </c:pt>
                <c:pt idx="116">
                  <c:v>28.2824503125461</c:v>
                </c:pt>
                <c:pt idx="117">
                  <c:v>30.8937885303088</c:v>
                </c:pt>
                <c:pt idx="118">
                  <c:v>82.3367591436225</c:v>
                </c:pt>
                <c:pt idx="119">
                  <c:v>89.8224083016226</c:v>
                </c:pt>
                <c:pt idx="120">
                  <c:v>132.694613909421</c:v>
                </c:pt>
                <c:pt idx="121">
                  <c:v>119.597144417466</c:v>
                </c:pt>
                <c:pt idx="122">
                  <c:v>18.414685952015</c:v>
                </c:pt>
                <c:pt idx="123">
                  <c:v>174.401574421763</c:v>
                </c:pt>
                <c:pt idx="124">
                  <c:v>17.1180196772884</c:v>
                </c:pt>
                <c:pt idx="125">
                  <c:v>16.3493787296811</c:v>
                </c:pt>
                <c:pt idx="126">
                  <c:v>14.9589363166172</c:v>
                </c:pt>
                <c:pt idx="127">
                  <c:v>209.413482942449</c:v>
                </c:pt>
                <c:pt idx="128">
                  <c:v>25.8904373439394</c:v>
                </c:pt>
                <c:pt idx="129">
                  <c:v>36.9242665427453</c:v>
                </c:pt>
                <c:pt idx="130">
                  <c:v>52.6930732137513</c:v>
                </c:pt>
                <c:pt idx="131">
                  <c:v>209.921549507626</c:v>
                </c:pt>
                <c:pt idx="132">
                  <c:v>61.9682242697451</c:v>
                </c:pt>
                <c:pt idx="133">
                  <c:v>157.568851496535</c:v>
                </c:pt>
                <c:pt idx="134">
                  <c:v>24.1586680742392</c:v>
                </c:pt>
                <c:pt idx="135">
                  <c:v>137.812341445391</c:v>
                </c:pt>
                <c:pt idx="136">
                  <c:v>76.3689716140283</c:v>
                </c:pt>
                <c:pt idx="137">
                  <c:v>58.6618307750623</c:v>
                </c:pt>
                <c:pt idx="138">
                  <c:v>30.4209219415312</c:v>
                </c:pt>
                <c:pt idx="139">
                  <c:v>107.018632506879</c:v>
                </c:pt>
                <c:pt idx="140">
                  <c:v>43.2171054807482</c:v>
                </c:pt>
                <c:pt idx="141">
                  <c:v>30.5778832014832</c:v>
                </c:pt>
                <c:pt idx="142">
                  <c:v>91.341884236542</c:v>
                </c:pt>
                <c:pt idx="143">
                  <c:v>168.202429712827</c:v>
                </c:pt>
                <c:pt idx="144">
                  <c:v>44.8562202008053</c:v>
                </c:pt>
                <c:pt idx="145">
                  <c:v>76.7073687574398</c:v>
                </c:pt>
                <c:pt idx="146">
                  <c:v>82.8106857073585</c:v>
                </c:pt>
                <c:pt idx="147">
                  <c:v>113.070245698448</c:v>
                </c:pt>
                <c:pt idx="148">
                  <c:v>143.523553926557</c:v>
                </c:pt>
                <c:pt idx="149">
                  <c:v>44.4545822116609</c:v>
                </c:pt>
                <c:pt idx="150">
                  <c:v>59.4530378349529</c:v>
                </c:pt>
                <c:pt idx="151">
                  <c:v>46.3587993348078</c:v>
                </c:pt>
                <c:pt idx="152">
                  <c:v>49.2490876297406</c:v>
                </c:pt>
                <c:pt idx="153">
                  <c:v>150.659131059016</c:v>
                </c:pt>
                <c:pt idx="154">
                  <c:v>95.0481277492629</c:v>
                </c:pt>
                <c:pt idx="155">
                  <c:v>81.1663679172048</c:v>
                </c:pt>
                <c:pt idx="156">
                  <c:v>112.171247018366</c:v>
                </c:pt>
                <c:pt idx="157">
                  <c:v>105.461752528877</c:v>
                </c:pt>
                <c:pt idx="158">
                  <c:v>139.883231917117</c:v>
                </c:pt>
                <c:pt idx="159">
                  <c:v>132.650600050624</c:v>
                </c:pt>
                <c:pt idx="160">
                  <c:v>18.7524759292164</c:v>
                </c:pt>
                <c:pt idx="161">
                  <c:v>116.465388627292</c:v>
                </c:pt>
                <c:pt idx="162">
                  <c:v>85.1736249949604</c:v>
                </c:pt>
                <c:pt idx="163">
                  <c:v>59.9917329346695</c:v>
                </c:pt>
                <c:pt idx="164">
                  <c:v>34.3919332058591</c:v>
                </c:pt>
                <c:pt idx="165">
                  <c:v>72.3409059289529</c:v>
                </c:pt>
                <c:pt idx="166">
                  <c:v>67.2946510526417</c:v>
                </c:pt>
                <c:pt idx="167">
                  <c:v>52.2376447221239</c:v>
                </c:pt>
                <c:pt idx="168">
                  <c:v>80.1474295399317</c:v>
                </c:pt>
                <c:pt idx="169">
                  <c:v>279.037699658008</c:v>
                </c:pt>
                <c:pt idx="170">
                  <c:v>12.9614367658727</c:v>
                </c:pt>
                <c:pt idx="171">
                  <c:v>48.6436963085186</c:v>
                </c:pt>
                <c:pt idx="172">
                  <c:v>231.620813783711</c:v>
                </c:pt>
                <c:pt idx="173">
                  <c:v>336.150018263075</c:v>
                </c:pt>
                <c:pt idx="174">
                  <c:v>45.2517169351817</c:v>
                </c:pt>
                <c:pt idx="175">
                  <c:v>21.3274437474396</c:v>
                </c:pt>
                <c:pt idx="176">
                  <c:v>236.446390808865</c:v>
                </c:pt>
                <c:pt idx="177">
                  <c:v>50.024660419698</c:v>
                </c:pt>
                <c:pt idx="178">
                  <c:v>59.9564668346958</c:v>
                </c:pt>
                <c:pt idx="179">
                  <c:v>107.711979336527</c:v>
                </c:pt>
                <c:pt idx="180">
                  <c:v>101.80766147752</c:v>
                </c:pt>
                <c:pt idx="181">
                  <c:v>36.5656245052026</c:v>
                </c:pt>
                <c:pt idx="182">
                  <c:v>63.6382423842511</c:v>
                </c:pt>
                <c:pt idx="183">
                  <c:v>61.1265913431389</c:v>
                </c:pt>
                <c:pt idx="184">
                  <c:v>100.687573499115</c:v>
                </c:pt>
                <c:pt idx="185">
                  <c:v>102.827686952855</c:v>
                </c:pt>
                <c:pt idx="186">
                  <c:v>69.649773519526</c:v>
                </c:pt>
                <c:pt idx="187">
                  <c:v>33.0323002748507</c:v>
                </c:pt>
                <c:pt idx="188">
                  <c:v>72.2439659992833</c:v>
                </c:pt>
                <c:pt idx="189">
                  <c:v>50.087848452544</c:v>
                </c:pt>
                <c:pt idx="190">
                  <c:v>95.4185625284991</c:v>
                </c:pt>
                <c:pt idx="191">
                  <c:v>144.665968763359</c:v>
                </c:pt>
                <c:pt idx="192">
                  <c:v>81.9237574736859</c:v>
                </c:pt>
                <c:pt idx="193">
                  <c:v>65.8734441142251</c:v>
                </c:pt>
                <c:pt idx="194">
                  <c:v>79.139059529028</c:v>
                </c:pt>
                <c:pt idx="195">
                  <c:v>66.9086680954938</c:v>
                </c:pt>
                <c:pt idx="196">
                  <c:v>141.923649888035</c:v>
                </c:pt>
                <c:pt idx="197">
                  <c:v>156.247211886711</c:v>
                </c:pt>
                <c:pt idx="198">
                  <c:v>53.5908585243754</c:v>
                </c:pt>
                <c:pt idx="199">
                  <c:v>34.8082048588337</c:v>
                </c:pt>
                <c:pt idx="200">
                  <c:v>125.860703346639</c:v>
                </c:pt>
                <c:pt idx="201">
                  <c:v>45.5911371714063</c:v>
                </c:pt>
                <c:pt idx="202">
                  <c:v>13.9748285381081</c:v>
                </c:pt>
                <c:pt idx="203">
                  <c:v>121.639774893751</c:v>
                </c:pt>
                <c:pt idx="204">
                  <c:v>20.4578254536069</c:v>
                </c:pt>
                <c:pt idx="205">
                  <c:v>52.9262567827213</c:v>
                </c:pt>
                <c:pt idx="206">
                  <c:v>188.435770830282</c:v>
                </c:pt>
                <c:pt idx="207">
                  <c:v>140.958423939231</c:v>
                </c:pt>
                <c:pt idx="208">
                  <c:v>24.1376190052782</c:v>
                </c:pt>
                <c:pt idx="209">
                  <c:v>8.76805111463094</c:v>
                </c:pt>
                <c:pt idx="210">
                  <c:v>63.3408181199163</c:v>
                </c:pt>
                <c:pt idx="211">
                  <c:v>98.3633504789673</c:v>
                </c:pt>
                <c:pt idx="212">
                  <c:v>36.9107708150378</c:v>
                </c:pt>
                <c:pt idx="213">
                  <c:v>83.457219054016</c:v>
                </c:pt>
                <c:pt idx="214">
                  <c:v>90.8037931660398</c:v>
                </c:pt>
                <c:pt idx="215">
                  <c:v>121.126367425817</c:v>
                </c:pt>
                <c:pt idx="216">
                  <c:v>42.9100643598967</c:v>
                </c:pt>
                <c:pt idx="217">
                  <c:v>16.4966375004887</c:v>
                </c:pt>
                <c:pt idx="218">
                  <c:v>141.661079988083</c:v>
                </c:pt>
                <c:pt idx="219">
                  <c:v>128.109732252161</c:v>
                </c:pt>
                <c:pt idx="220">
                  <c:v>24.4265236367885</c:v>
                </c:pt>
                <c:pt idx="221">
                  <c:v>48.8532168505476</c:v>
                </c:pt>
                <c:pt idx="222">
                  <c:v>142.361482834218</c:v>
                </c:pt>
                <c:pt idx="223">
                  <c:v>63.8611179867499</c:v>
                </c:pt>
                <c:pt idx="224">
                  <c:v>54.2656537623036</c:v>
                </c:pt>
                <c:pt idx="225">
                  <c:v>78.0028205128652</c:v>
                </c:pt>
                <c:pt idx="226">
                  <c:v>122.303916911717</c:v>
                </c:pt>
                <c:pt idx="227">
                  <c:v>63.1479965041193</c:v>
                </c:pt>
                <c:pt idx="228">
                  <c:v>138.181923325158</c:v>
                </c:pt>
                <c:pt idx="229">
                  <c:v>202.235101306652</c:v>
                </c:pt>
                <c:pt idx="230">
                  <c:v>85.3052161341841</c:v>
                </c:pt>
                <c:pt idx="231">
                  <c:v>54.3875571616737</c:v>
                </c:pt>
                <c:pt idx="232">
                  <c:v>123.592007626281</c:v>
                </c:pt>
                <c:pt idx="233">
                  <c:v>136.080748002835</c:v>
                </c:pt>
                <c:pt idx="234">
                  <c:v>135.576197677745</c:v>
                </c:pt>
                <c:pt idx="235">
                  <c:v>75.680050853133</c:v>
                </c:pt>
                <c:pt idx="236">
                  <c:v>119.597083471468</c:v>
                </c:pt>
                <c:pt idx="237">
                  <c:v>143.434470901043</c:v>
                </c:pt>
                <c:pt idx="238">
                  <c:v>97.3524701210859</c:v>
                </c:pt>
                <c:pt idx="239">
                  <c:v>144.668239713674</c:v>
                </c:pt>
                <c:pt idx="240">
                  <c:v>134.270562743913</c:v>
                </c:pt>
                <c:pt idx="241">
                  <c:v>95.5640049056109</c:v>
                </c:pt>
                <c:pt idx="242">
                  <c:v>167.519588400338</c:v>
                </c:pt>
                <c:pt idx="243">
                  <c:v>129.322878081048</c:v>
                </c:pt>
                <c:pt idx="244">
                  <c:v>44.6990139593274</c:v>
                </c:pt>
                <c:pt idx="245">
                  <c:v>16.576788662325</c:v>
                </c:pt>
                <c:pt idx="246">
                  <c:v>101.81875954994</c:v>
                </c:pt>
                <c:pt idx="247">
                  <c:v>29.4896846928497</c:v>
                </c:pt>
                <c:pt idx="248">
                  <c:v>29.3450666226424</c:v>
                </c:pt>
                <c:pt idx="249">
                  <c:v>18.4480186088813</c:v>
                </c:pt>
              </c:numCache>
            </c:numRef>
          </c:val>
        </c:ser>
        <c:gapWidth val="100"/>
        <c:overlap val="0"/>
        <c:axId val="31529235"/>
        <c:axId val="90588664"/>
      </c:barChart>
      <c:catAx>
        <c:axId val="315292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0588664"/>
        <c:crosses val="autoZero"/>
        <c:auto val="1"/>
        <c:lblAlgn val="ctr"/>
        <c:lblOffset val="100"/>
      </c:catAx>
      <c:valAx>
        <c:axId val="90588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15292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'Entregas Motoboy'!$D$1</c:f>
              <c:strCache>
                <c:ptCount val="1"/>
                <c:pt idx="0">
                  <c:v>Velocidade (km/h)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'Entregas Motoboy'!$D$2:$D$251</c:f>
              <c:numCache>
                <c:formatCode>General</c:formatCode>
                <c:ptCount val="250"/>
                <c:pt idx="0">
                  <c:v>22.1920953169384</c:v>
                </c:pt>
                <c:pt idx="1">
                  <c:v>49.9658757534388</c:v>
                </c:pt>
                <c:pt idx="2">
                  <c:v>52.52935418965</c:v>
                </c:pt>
                <c:pt idx="3">
                  <c:v>29.2676997766363</c:v>
                </c:pt>
                <c:pt idx="4">
                  <c:v>62.1478383168515</c:v>
                </c:pt>
                <c:pt idx="5">
                  <c:v>42.8649420734912</c:v>
                </c:pt>
                <c:pt idx="6">
                  <c:v>53.3839533250174</c:v>
                </c:pt>
                <c:pt idx="7">
                  <c:v>43.08700005873</c:v>
                </c:pt>
                <c:pt idx="8">
                  <c:v>47.0789426564439</c:v>
                </c:pt>
                <c:pt idx="9">
                  <c:v>33.4773873846317</c:v>
                </c:pt>
                <c:pt idx="10">
                  <c:v>50.5847314436921</c:v>
                </c:pt>
                <c:pt idx="11">
                  <c:v>53.6166130284276</c:v>
                </c:pt>
                <c:pt idx="12">
                  <c:v>39.2654485349071</c:v>
                </c:pt>
                <c:pt idx="13">
                  <c:v>38.3792974267176</c:v>
                </c:pt>
                <c:pt idx="14">
                  <c:v>56.7712528381321</c:v>
                </c:pt>
                <c:pt idx="15">
                  <c:v>53.2428581784705</c:v>
                </c:pt>
                <c:pt idx="16">
                  <c:v>52.3519393891277</c:v>
                </c:pt>
                <c:pt idx="17">
                  <c:v>41.6882949133031</c:v>
                </c:pt>
                <c:pt idx="18">
                  <c:v>65.0364467399868</c:v>
                </c:pt>
                <c:pt idx="19">
                  <c:v>54.2229059803629</c:v>
                </c:pt>
                <c:pt idx="20">
                  <c:v>54.1819077336854</c:v>
                </c:pt>
                <c:pt idx="21">
                  <c:v>62.5923416805985</c:v>
                </c:pt>
                <c:pt idx="22">
                  <c:v>58.4933747134322</c:v>
                </c:pt>
                <c:pt idx="23">
                  <c:v>52.4995911836938</c:v>
                </c:pt>
                <c:pt idx="24">
                  <c:v>46.7335984920659</c:v>
                </c:pt>
                <c:pt idx="25">
                  <c:v>16.3926170303857</c:v>
                </c:pt>
                <c:pt idx="26">
                  <c:v>63.8334256850409</c:v>
                </c:pt>
                <c:pt idx="27">
                  <c:v>53.1901130835611</c:v>
                </c:pt>
                <c:pt idx="28">
                  <c:v>65.3512103645161</c:v>
                </c:pt>
                <c:pt idx="29">
                  <c:v>55.8825987752513</c:v>
                </c:pt>
                <c:pt idx="30">
                  <c:v>45.4191528788635</c:v>
                </c:pt>
                <c:pt idx="31">
                  <c:v>41.1132497422175</c:v>
                </c:pt>
                <c:pt idx="32">
                  <c:v>50.8279092684289</c:v>
                </c:pt>
                <c:pt idx="33">
                  <c:v>41.4977655377965</c:v>
                </c:pt>
                <c:pt idx="34">
                  <c:v>37.8417036732744</c:v>
                </c:pt>
                <c:pt idx="35">
                  <c:v>39.1532836952352</c:v>
                </c:pt>
                <c:pt idx="36">
                  <c:v>50.5147399184103</c:v>
                </c:pt>
                <c:pt idx="37">
                  <c:v>59.1622033337692</c:v>
                </c:pt>
                <c:pt idx="38">
                  <c:v>50.5570820243775</c:v>
                </c:pt>
                <c:pt idx="39">
                  <c:v>36.0835717071</c:v>
                </c:pt>
                <c:pt idx="40">
                  <c:v>50.3981588928624</c:v>
                </c:pt>
                <c:pt idx="41">
                  <c:v>44.8008646096966</c:v>
                </c:pt>
                <c:pt idx="42">
                  <c:v>45.4249568978636</c:v>
                </c:pt>
                <c:pt idx="43">
                  <c:v>42.7392805991347</c:v>
                </c:pt>
                <c:pt idx="44">
                  <c:v>53.7373409947754</c:v>
                </c:pt>
                <c:pt idx="45">
                  <c:v>52.0715315108257</c:v>
                </c:pt>
                <c:pt idx="46">
                  <c:v>44.9091544312815</c:v>
                </c:pt>
                <c:pt idx="47">
                  <c:v>63.448625436138</c:v>
                </c:pt>
                <c:pt idx="48">
                  <c:v>65.7023818914281</c:v>
                </c:pt>
                <c:pt idx="49">
                  <c:v>47.1584151115342</c:v>
                </c:pt>
                <c:pt idx="50">
                  <c:v>50.450446304259</c:v>
                </c:pt>
                <c:pt idx="51">
                  <c:v>41.6201004090423</c:v>
                </c:pt>
                <c:pt idx="52">
                  <c:v>45.7672854736987</c:v>
                </c:pt>
                <c:pt idx="53">
                  <c:v>54.5983349359153</c:v>
                </c:pt>
                <c:pt idx="54">
                  <c:v>55.3444162837612</c:v>
                </c:pt>
                <c:pt idx="55">
                  <c:v>44.4533956749633</c:v>
                </c:pt>
                <c:pt idx="56">
                  <c:v>19.0432207254926</c:v>
                </c:pt>
                <c:pt idx="57">
                  <c:v>46.5731118092432</c:v>
                </c:pt>
                <c:pt idx="58">
                  <c:v>48.3063212636479</c:v>
                </c:pt>
                <c:pt idx="59">
                  <c:v>60.8884353659506</c:v>
                </c:pt>
                <c:pt idx="60">
                  <c:v>59.7097074745401</c:v>
                </c:pt>
                <c:pt idx="61">
                  <c:v>59.0389037751382</c:v>
                </c:pt>
                <c:pt idx="62">
                  <c:v>51.3631190511595</c:v>
                </c:pt>
                <c:pt idx="63">
                  <c:v>44.1878941705278</c:v>
                </c:pt>
                <c:pt idx="64">
                  <c:v>50.7821993754118</c:v>
                </c:pt>
                <c:pt idx="65">
                  <c:v>44.4033463868445</c:v>
                </c:pt>
                <c:pt idx="66">
                  <c:v>44.4246018368951</c:v>
                </c:pt>
                <c:pt idx="67">
                  <c:v>44.1388726500216</c:v>
                </c:pt>
                <c:pt idx="68">
                  <c:v>58.3074044197809</c:v>
                </c:pt>
                <c:pt idx="69">
                  <c:v>64.62822332794</c:v>
                </c:pt>
                <c:pt idx="70">
                  <c:v>35.4857669638084</c:v>
                </c:pt>
                <c:pt idx="71">
                  <c:v>48.1988670591113</c:v>
                </c:pt>
                <c:pt idx="72">
                  <c:v>43.3690880791948</c:v>
                </c:pt>
                <c:pt idx="73">
                  <c:v>28.3694119913921</c:v>
                </c:pt>
                <c:pt idx="74">
                  <c:v>26.8191402381798</c:v>
                </c:pt>
                <c:pt idx="75">
                  <c:v>60.2662195482013</c:v>
                </c:pt>
                <c:pt idx="76">
                  <c:v>43.9295443370804</c:v>
                </c:pt>
                <c:pt idx="77">
                  <c:v>36.826442572048</c:v>
                </c:pt>
                <c:pt idx="78">
                  <c:v>35.1141759213703</c:v>
                </c:pt>
                <c:pt idx="79">
                  <c:v>56.8074993896832</c:v>
                </c:pt>
                <c:pt idx="80">
                  <c:v>53.5824060684159</c:v>
                </c:pt>
                <c:pt idx="81">
                  <c:v>62.098064025938</c:v>
                </c:pt>
                <c:pt idx="82">
                  <c:v>56.3788672806888</c:v>
                </c:pt>
                <c:pt idx="83">
                  <c:v>48.3510384811411</c:v>
                </c:pt>
                <c:pt idx="84">
                  <c:v>40.9052142516898</c:v>
                </c:pt>
                <c:pt idx="85">
                  <c:v>57.5132655365373</c:v>
                </c:pt>
                <c:pt idx="86">
                  <c:v>57.1722898508594</c:v>
                </c:pt>
                <c:pt idx="87">
                  <c:v>68.1960092742819</c:v>
                </c:pt>
                <c:pt idx="88">
                  <c:v>51.4817756448161</c:v>
                </c:pt>
                <c:pt idx="89">
                  <c:v>41.8576714337536</c:v>
                </c:pt>
                <c:pt idx="90">
                  <c:v>49.326287299788</c:v>
                </c:pt>
                <c:pt idx="91">
                  <c:v>28.1676887026788</c:v>
                </c:pt>
                <c:pt idx="92">
                  <c:v>39.3904133628977</c:v>
                </c:pt>
                <c:pt idx="93">
                  <c:v>41.9410485428998</c:v>
                </c:pt>
                <c:pt idx="94">
                  <c:v>30.5790510996382</c:v>
                </c:pt>
                <c:pt idx="95">
                  <c:v>54.9947862817113</c:v>
                </c:pt>
                <c:pt idx="96">
                  <c:v>56.651048673251</c:v>
                </c:pt>
                <c:pt idx="97">
                  <c:v>35.1470325167453</c:v>
                </c:pt>
                <c:pt idx="98">
                  <c:v>37.4468087968823</c:v>
                </c:pt>
                <c:pt idx="99">
                  <c:v>55.2849211465986</c:v>
                </c:pt>
                <c:pt idx="100">
                  <c:v>43.2321479036767</c:v>
                </c:pt>
                <c:pt idx="101">
                  <c:v>55.3091730103116</c:v>
                </c:pt>
                <c:pt idx="102">
                  <c:v>66.378876375622</c:v>
                </c:pt>
                <c:pt idx="103">
                  <c:v>37.883671138999</c:v>
                </c:pt>
                <c:pt idx="104">
                  <c:v>47.6265368949585</c:v>
                </c:pt>
                <c:pt idx="105">
                  <c:v>53.8363513270576</c:v>
                </c:pt>
                <c:pt idx="106">
                  <c:v>51.8971365726483</c:v>
                </c:pt>
                <c:pt idx="107">
                  <c:v>24.9448318020018</c:v>
                </c:pt>
                <c:pt idx="108">
                  <c:v>51.3950979517912</c:v>
                </c:pt>
                <c:pt idx="109">
                  <c:v>50.9184083660735</c:v>
                </c:pt>
                <c:pt idx="110">
                  <c:v>19.8276531899603</c:v>
                </c:pt>
                <c:pt idx="111">
                  <c:v>42.8258538002992</c:v>
                </c:pt>
                <c:pt idx="112">
                  <c:v>56.2189677512516</c:v>
                </c:pt>
                <c:pt idx="113">
                  <c:v>48.373563588458</c:v>
                </c:pt>
                <c:pt idx="114">
                  <c:v>43.4405022113989</c:v>
                </c:pt>
                <c:pt idx="115">
                  <c:v>49.1207168135889</c:v>
                </c:pt>
                <c:pt idx="116">
                  <c:v>50.9149661393099</c:v>
                </c:pt>
                <c:pt idx="117">
                  <c:v>58.2641393506686</c:v>
                </c:pt>
                <c:pt idx="118">
                  <c:v>53.1961671257893</c:v>
                </c:pt>
                <c:pt idx="119">
                  <c:v>43.4190095071137</c:v>
                </c:pt>
                <c:pt idx="120">
                  <c:v>45.2166054312927</c:v>
                </c:pt>
                <c:pt idx="121">
                  <c:v>39.1313690874088</c:v>
                </c:pt>
                <c:pt idx="122">
                  <c:v>65.1653795849119</c:v>
                </c:pt>
                <c:pt idx="123">
                  <c:v>37.4996614662666</c:v>
                </c:pt>
                <c:pt idx="124">
                  <c:v>49.0710967644512</c:v>
                </c:pt>
                <c:pt idx="125">
                  <c:v>66.0575559387673</c:v>
                </c:pt>
                <c:pt idx="126">
                  <c:v>60.1647056281825</c:v>
                </c:pt>
                <c:pt idx="127">
                  <c:v>31.2300808338942</c:v>
                </c:pt>
                <c:pt idx="128">
                  <c:v>57.93644889321</c:v>
                </c:pt>
                <c:pt idx="129">
                  <c:v>53.6232723189737</c:v>
                </c:pt>
                <c:pt idx="130">
                  <c:v>59.2108186088067</c:v>
                </c:pt>
                <c:pt idx="131">
                  <c:v>34.2985273159792</c:v>
                </c:pt>
                <c:pt idx="132">
                  <c:v>48.4119084474831</c:v>
                </c:pt>
                <c:pt idx="133">
                  <c:v>39.6017356268998</c:v>
                </c:pt>
                <c:pt idx="134">
                  <c:v>49.6716125372648</c:v>
                </c:pt>
                <c:pt idx="135">
                  <c:v>14.8027381191282</c:v>
                </c:pt>
                <c:pt idx="136">
                  <c:v>66.7810485359891</c:v>
                </c:pt>
                <c:pt idx="137">
                  <c:v>41.9352749052928</c:v>
                </c:pt>
                <c:pt idx="138">
                  <c:v>37.4742094335955</c:v>
                </c:pt>
                <c:pt idx="139">
                  <c:v>55.5043534089095</c:v>
                </c:pt>
                <c:pt idx="140">
                  <c:v>48.5918706641629</c:v>
                </c:pt>
                <c:pt idx="141">
                  <c:v>52.9794685042625</c:v>
                </c:pt>
                <c:pt idx="142">
                  <c:v>40.7261141051849</c:v>
                </c:pt>
                <c:pt idx="143">
                  <c:v>39.2384343749863</c:v>
                </c:pt>
                <c:pt idx="144">
                  <c:v>56.1794994923527</c:v>
                </c:pt>
                <c:pt idx="145">
                  <c:v>53.9713467827492</c:v>
                </c:pt>
                <c:pt idx="146">
                  <c:v>36.9517529514683</c:v>
                </c:pt>
                <c:pt idx="147">
                  <c:v>53.5950016077764</c:v>
                </c:pt>
                <c:pt idx="148">
                  <c:v>47.2396329000426</c:v>
                </c:pt>
                <c:pt idx="149">
                  <c:v>45.8895326085167</c:v>
                </c:pt>
                <c:pt idx="150">
                  <c:v>49.4507952337391</c:v>
                </c:pt>
                <c:pt idx="151">
                  <c:v>60.829875675461</c:v>
                </c:pt>
                <c:pt idx="152">
                  <c:v>68.2246141341908</c:v>
                </c:pt>
                <c:pt idx="153">
                  <c:v>47.7900008409026</c:v>
                </c:pt>
                <c:pt idx="154">
                  <c:v>18.9377743951822</c:v>
                </c:pt>
                <c:pt idx="155">
                  <c:v>70.226131170664</c:v>
                </c:pt>
                <c:pt idx="156">
                  <c:v>49.7453683392355</c:v>
                </c:pt>
                <c:pt idx="157">
                  <c:v>38.6870111880877</c:v>
                </c:pt>
                <c:pt idx="158">
                  <c:v>48.8979265510024</c:v>
                </c:pt>
                <c:pt idx="159">
                  <c:v>41.6130797591068</c:v>
                </c:pt>
                <c:pt idx="160">
                  <c:v>54.3928174524856</c:v>
                </c:pt>
                <c:pt idx="161">
                  <c:v>41.2139611310685</c:v>
                </c:pt>
                <c:pt idx="162">
                  <c:v>64.808794979979</c:v>
                </c:pt>
                <c:pt idx="163">
                  <c:v>43.0059255466015</c:v>
                </c:pt>
                <c:pt idx="164">
                  <c:v>45.3594739982292</c:v>
                </c:pt>
                <c:pt idx="165">
                  <c:v>60.5466567463457</c:v>
                </c:pt>
                <c:pt idx="166">
                  <c:v>40.122059595612</c:v>
                </c:pt>
                <c:pt idx="167">
                  <c:v>51.6868632642713</c:v>
                </c:pt>
                <c:pt idx="168">
                  <c:v>32.1906767916315</c:v>
                </c:pt>
                <c:pt idx="169">
                  <c:v>21.9325202562261</c:v>
                </c:pt>
                <c:pt idx="170">
                  <c:v>50.9202808239415</c:v>
                </c:pt>
                <c:pt idx="171">
                  <c:v>49.3383558843514</c:v>
                </c:pt>
                <c:pt idx="172">
                  <c:v>30.3081570491127</c:v>
                </c:pt>
                <c:pt idx="173">
                  <c:v>18.2061569760511</c:v>
                </c:pt>
                <c:pt idx="174">
                  <c:v>62.3180774342629</c:v>
                </c:pt>
                <c:pt idx="175">
                  <c:v>75.9584701844302</c:v>
                </c:pt>
                <c:pt idx="176">
                  <c:v>22.3306432461816</c:v>
                </c:pt>
                <c:pt idx="177">
                  <c:v>31.1846194839081</c:v>
                </c:pt>
                <c:pt idx="178">
                  <c:v>58.0421126147177</c:v>
                </c:pt>
                <c:pt idx="179">
                  <c:v>42.3351239860989</c:v>
                </c:pt>
                <c:pt idx="180">
                  <c:v>53.041194755194</c:v>
                </c:pt>
                <c:pt idx="181">
                  <c:v>47.5856770818294</c:v>
                </c:pt>
                <c:pt idx="182">
                  <c:v>39.5988309165439</c:v>
                </c:pt>
                <c:pt idx="183">
                  <c:v>53.0047550306218</c:v>
                </c:pt>
                <c:pt idx="184">
                  <c:v>29.7951365371454</c:v>
                </c:pt>
                <c:pt idx="185">
                  <c:v>40.8450304043662</c:v>
                </c:pt>
                <c:pt idx="186">
                  <c:v>39.6268338076684</c:v>
                </c:pt>
                <c:pt idx="187">
                  <c:v>30.8788667913806</c:v>
                </c:pt>
                <c:pt idx="188">
                  <c:v>40.6954402258199</c:v>
                </c:pt>
                <c:pt idx="189">
                  <c:v>67.0821387583348</c:v>
                </c:pt>
                <c:pt idx="190">
                  <c:v>43.3877842035557</c:v>
                </c:pt>
                <c:pt idx="191">
                  <c:v>38.571614649245</c:v>
                </c:pt>
                <c:pt idx="192">
                  <c:v>46.8728500549235</c:v>
                </c:pt>
                <c:pt idx="193">
                  <c:v>30.0576359202756</c:v>
                </c:pt>
                <c:pt idx="194">
                  <c:v>74.2995940941556</c:v>
                </c:pt>
                <c:pt idx="195">
                  <c:v>52.9079430328462</c:v>
                </c:pt>
                <c:pt idx="196">
                  <c:v>47.3494023392257</c:v>
                </c:pt>
                <c:pt idx="197">
                  <c:v>36.0966441058121</c:v>
                </c:pt>
                <c:pt idx="198">
                  <c:v>58.2188844498711</c:v>
                </c:pt>
                <c:pt idx="199">
                  <c:v>67.225529425892</c:v>
                </c:pt>
                <c:pt idx="200">
                  <c:v>38.1374000968363</c:v>
                </c:pt>
                <c:pt idx="201">
                  <c:v>69.7503988120398</c:v>
                </c:pt>
                <c:pt idx="202">
                  <c:v>60.1080720031301</c:v>
                </c:pt>
                <c:pt idx="203">
                  <c:v>52.7787888921011</c:v>
                </c:pt>
                <c:pt idx="204">
                  <c:v>46.9258085213913</c:v>
                </c:pt>
                <c:pt idx="205">
                  <c:v>39.6778485321785</c:v>
                </c:pt>
                <c:pt idx="206">
                  <c:v>35.980429671745</c:v>
                </c:pt>
                <c:pt idx="207">
                  <c:v>50.2275763458613</c:v>
                </c:pt>
                <c:pt idx="208">
                  <c:v>62.1436604692447</c:v>
                </c:pt>
                <c:pt idx="209">
                  <c:v>68.4302580078259</c:v>
                </c:pt>
                <c:pt idx="210">
                  <c:v>51.1518495682525</c:v>
                </c:pt>
                <c:pt idx="211">
                  <c:v>34.1590641599633</c:v>
                </c:pt>
                <c:pt idx="212">
                  <c:v>55.2684204353946</c:v>
                </c:pt>
                <c:pt idx="213">
                  <c:v>43.8548041917277</c:v>
                </c:pt>
                <c:pt idx="214">
                  <c:v>55.5042892402532</c:v>
                </c:pt>
                <c:pt idx="215">
                  <c:v>55.4792498348109</c:v>
                </c:pt>
                <c:pt idx="216">
                  <c:v>61.5240279729647</c:v>
                </c:pt>
                <c:pt idx="217">
                  <c:v>40.0081531754849</c:v>
                </c:pt>
                <c:pt idx="218">
                  <c:v>29.2246818981493</c:v>
                </c:pt>
                <c:pt idx="219">
                  <c:v>56.2018191235316</c:v>
                </c:pt>
                <c:pt idx="220">
                  <c:v>56.4959639988066</c:v>
                </c:pt>
                <c:pt idx="221">
                  <c:v>62.6366122288567</c:v>
                </c:pt>
                <c:pt idx="222">
                  <c:v>46.360854555623</c:v>
                </c:pt>
                <c:pt idx="223">
                  <c:v>62.0095627016995</c:v>
                </c:pt>
                <c:pt idx="224">
                  <c:v>63.0232893715868</c:v>
                </c:pt>
                <c:pt idx="225">
                  <c:v>59.9978304531708</c:v>
                </c:pt>
                <c:pt idx="226">
                  <c:v>34.3406826702998</c:v>
                </c:pt>
                <c:pt idx="227">
                  <c:v>56.0587856460193</c:v>
                </c:pt>
                <c:pt idx="228">
                  <c:v>40.3815482208162</c:v>
                </c:pt>
                <c:pt idx="229">
                  <c:v>23.141383319524</c:v>
                </c:pt>
                <c:pt idx="230">
                  <c:v>50.6416863560218</c:v>
                </c:pt>
                <c:pt idx="231">
                  <c:v>49.6437078792474</c:v>
                </c:pt>
                <c:pt idx="232">
                  <c:v>33.0118433898828</c:v>
                </c:pt>
                <c:pt idx="233">
                  <c:v>49.8233592885508</c:v>
                </c:pt>
                <c:pt idx="234">
                  <c:v>50.4513337677327</c:v>
                </c:pt>
                <c:pt idx="235">
                  <c:v>26.1627731176139</c:v>
                </c:pt>
                <c:pt idx="236">
                  <c:v>55.1852922197266</c:v>
                </c:pt>
                <c:pt idx="237">
                  <c:v>42.2492582287341</c:v>
                </c:pt>
                <c:pt idx="238">
                  <c:v>54.2359119746299</c:v>
                </c:pt>
                <c:pt idx="239">
                  <c:v>38.1562671317845</c:v>
                </c:pt>
                <c:pt idx="240">
                  <c:v>37.0892911910863</c:v>
                </c:pt>
                <c:pt idx="241">
                  <c:v>54.6230770168728</c:v>
                </c:pt>
                <c:pt idx="242">
                  <c:v>35.4585398443351</c:v>
                </c:pt>
                <c:pt idx="243">
                  <c:v>48.7152783288021</c:v>
                </c:pt>
                <c:pt idx="244">
                  <c:v>46.9809021270768</c:v>
                </c:pt>
                <c:pt idx="245">
                  <c:v>54.2927836225288</c:v>
                </c:pt>
                <c:pt idx="246">
                  <c:v>64.2317783963204</c:v>
                </c:pt>
                <c:pt idx="247">
                  <c:v>67.142121749443</c:v>
                </c:pt>
                <c:pt idx="248">
                  <c:v>34.7588237953762</c:v>
                </c:pt>
                <c:pt idx="249">
                  <c:v>45.5333452230802</c:v>
                </c:pt>
              </c:numCache>
            </c:numRef>
          </c:val>
        </c:ser>
        <c:gapWidth val="100"/>
        <c:overlap val="0"/>
        <c:axId val="77571189"/>
        <c:axId val="75271642"/>
      </c:barChart>
      <c:catAx>
        <c:axId val="775711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5271642"/>
        <c:crosses val="autoZero"/>
        <c:auto val="1"/>
        <c:lblAlgn val="ctr"/>
        <c:lblOffset val="100"/>
      </c:catAx>
      <c:valAx>
        <c:axId val="75271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75711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46800</xdr:colOff>
      <xdr:row>1</xdr:row>
      <xdr:rowOff>38160</xdr:rowOff>
    </xdr:from>
    <xdr:to>
      <xdr:col>17</xdr:col>
      <xdr:colOff>330480</xdr:colOff>
      <xdr:row>17</xdr:row>
      <xdr:rowOff>76320</xdr:rowOff>
    </xdr:to>
    <xdr:graphicFrame>
      <xdr:nvGraphicFramePr>
        <xdr:cNvPr id="0" name=""/>
        <xdr:cNvGraphicFramePr/>
      </xdr:nvGraphicFramePr>
      <xdr:xfrm>
        <a:off x="3887640" y="237960"/>
        <a:ext cx="13971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105840</xdr:colOff>
      <xdr:row>23</xdr:row>
      <xdr:rowOff>66600</xdr:rowOff>
    </xdr:from>
    <xdr:to>
      <xdr:col>17</xdr:col>
      <xdr:colOff>271440</xdr:colOff>
      <xdr:row>39</xdr:row>
      <xdr:rowOff>104760</xdr:rowOff>
    </xdr:to>
    <xdr:graphicFrame>
      <xdr:nvGraphicFramePr>
        <xdr:cNvPr id="1" name=""/>
        <xdr:cNvGraphicFramePr/>
      </xdr:nvGraphicFramePr>
      <xdr:xfrm>
        <a:off x="3946680" y="4667040"/>
        <a:ext cx="138531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46800</xdr:colOff>
      <xdr:row>50</xdr:row>
      <xdr:rowOff>19080</xdr:rowOff>
    </xdr:from>
    <xdr:to>
      <xdr:col>17</xdr:col>
      <xdr:colOff>251640</xdr:colOff>
      <xdr:row>66</xdr:row>
      <xdr:rowOff>57240</xdr:rowOff>
    </xdr:to>
    <xdr:graphicFrame>
      <xdr:nvGraphicFramePr>
        <xdr:cNvPr id="2" name=""/>
        <xdr:cNvGraphicFramePr/>
      </xdr:nvGraphicFramePr>
      <xdr:xfrm>
        <a:off x="3887640" y="10020240"/>
        <a:ext cx="13892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5.7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7.86"/>
    <col collapsed="false" customWidth="true" hidden="true" outlineLevel="0" max="3" min="3" style="0" width="16.43"/>
    <col collapsed="false" customWidth="true" hidden="false" outlineLevel="0" max="4" min="4" style="0" width="17"/>
    <col collapsed="false" customWidth="true" hidden="false" outlineLevel="0" max="5" min="5" style="0" width="17.58"/>
    <col collapsed="false" customWidth="true" hidden="false" outlineLevel="0" max="6" min="6" style="0" width="13.7"/>
    <col collapsed="false" customWidth="true" hidden="false" outlineLevel="0" max="7" min="7" style="0" width="16"/>
    <col collapsed="false" customWidth="true" hidden="false" outlineLevel="0" max="8" min="8" style="0" width="16.87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</row>
    <row r="2" customFormat="false" ht="15.75" hidden="false" customHeight="false" outlineLevel="0" collapsed="false">
      <c r="A2" s="4" t="n">
        <v>29</v>
      </c>
      <c r="B2" s="5" t="n">
        <v>78.4062962577456</v>
      </c>
      <c r="C2" s="6" t="n">
        <f aca="false">A2/B2</f>
        <v>0.369868255282307</v>
      </c>
      <c r="D2" s="7" t="n">
        <f aca="false">C2*60</f>
        <v>22.1920953169384</v>
      </c>
    </row>
    <row r="3" customFormat="false" ht="15.75" hidden="false" customHeight="false" outlineLevel="0" collapsed="false">
      <c r="A3" s="4" t="n">
        <v>27</v>
      </c>
      <c r="B3" s="5" t="n">
        <v>32.4221276135344</v>
      </c>
      <c r="C3" s="6" t="n">
        <f aca="false">A3/B3</f>
        <v>0.832764595890647</v>
      </c>
      <c r="D3" s="7" t="n">
        <f aca="false">C3*60</f>
        <v>49.9658757534388</v>
      </c>
    </row>
    <row r="4" customFormat="false" ht="15.75" hidden="false" customHeight="false" outlineLevel="0" collapsed="false">
      <c r="A4" s="4" t="n">
        <v>105</v>
      </c>
      <c r="B4" s="5" t="n">
        <v>119.932942203225</v>
      </c>
      <c r="C4" s="6" t="n">
        <f aca="false">A4/B4</f>
        <v>0.875489236494166</v>
      </c>
      <c r="D4" s="7" t="n">
        <f aca="false">C4*60</f>
        <v>52.52935418965</v>
      </c>
    </row>
    <row r="5" customFormat="false" ht="15.75" hidden="false" customHeight="false" outlineLevel="0" collapsed="false">
      <c r="A5" s="4" t="n">
        <v>70</v>
      </c>
      <c r="B5" s="5" t="n">
        <v>143.502907029023</v>
      </c>
      <c r="C5" s="6" t="n">
        <f aca="false">A5/B5</f>
        <v>0.487794996277271</v>
      </c>
      <c r="D5" s="7" t="n">
        <f aca="false">C5*60</f>
        <v>29.2676997766363</v>
      </c>
    </row>
    <row r="6" customFormat="false" ht="15.75" hidden="false" customHeight="false" outlineLevel="0" collapsed="false">
      <c r="A6" s="4" t="n">
        <v>120</v>
      </c>
      <c r="B6" s="5" t="n">
        <v>115.852782574542</v>
      </c>
      <c r="C6" s="6" t="n">
        <f aca="false">A6/B6</f>
        <v>1.03579730528086</v>
      </c>
      <c r="D6" s="7" t="n">
        <f aca="false">C6*60</f>
        <v>62.1478383168515</v>
      </c>
    </row>
    <row r="7" customFormat="false" ht="15.75" hidden="false" customHeight="false" outlineLevel="0" collapsed="false">
      <c r="A7" s="4" t="n">
        <v>85</v>
      </c>
      <c r="B7" s="5" t="n">
        <v>118.978348116186</v>
      </c>
      <c r="C7" s="6" t="n">
        <f aca="false">A7/B7</f>
        <v>0.714415701224853</v>
      </c>
      <c r="D7" s="7" t="n">
        <f aca="false">C7*60</f>
        <v>42.8649420734912</v>
      </c>
    </row>
    <row r="8" customFormat="false" ht="15.75" hidden="false" customHeight="false" outlineLevel="0" collapsed="false">
      <c r="A8" s="4" t="n">
        <v>38</v>
      </c>
      <c r="B8" s="5" t="n">
        <v>42.709463387222</v>
      </c>
      <c r="C8" s="6" t="n">
        <f aca="false">A8/B8</f>
        <v>0.889732555416956</v>
      </c>
      <c r="D8" s="7" t="n">
        <f aca="false">C8*60</f>
        <v>53.3839533250174</v>
      </c>
    </row>
    <row r="9" customFormat="false" ht="15.75" hidden="false" customHeight="false" outlineLevel="0" collapsed="false">
      <c r="A9" s="4" t="n">
        <v>26</v>
      </c>
      <c r="B9" s="5" t="n">
        <v>36.2058160900883</v>
      </c>
      <c r="C9" s="6" t="n">
        <f aca="false">A9/B9</f>
        <v>0.718116667645499</v>
      </c>
      <c r="D9" s="7" t="n">
        <f aca="false">C9*60</f>
        <v>43.08700005873</v>
      </c>
    </row>
    <row r="10" customFormat="false" ht="15.75" hidden="false" customHeight="false" outlineLevel="0" collapsed="false">
      <c r="A10" s="4" t="n">
        <v>24</v>
      </c>
      <c r="B10" s="5" t="n">
        <v>30.5869231284212</v>
      </c>
      <c r="C10" s="6" t="n">
        <f aca="false">A10/B10</f>
        <v>0.784649044274066</v>
      </c>
      <c r="D10" s="7" t="n">
        <f aca="false">C10*60</f>
        <v>47.0789426564439</v>
      </c>
    </row>
    <row r="11" customFormat="false" ht="15.75" hidden="false" customHeight="false" outlineLevel="0" collapsed="false">
      <c r="A11" s="4" t="n">
        <v>21</v>
      </c>
      <c r="B11" s="5" t="n">
        <v>37.6373456364287</v>
      </c>
      <c r="C11" s="6" t="n">
        <f aca="false">A11/B11</f>
        <v>0.557956456410528</v>
      </c>
      <c r="D11" s="7" t="n">
        <f aca="false">C11*60</f>
        <v>33.4773873846317</v>
      </c>
    </row>
    <row r="12" customFormat="false" ht="15.75" hidden="false" customHeight="false" outlineLevel="0" collapsed="false">
      <c r="A12" s="4" t="n">
        <v>33</v>
      </c>
      <c r="B12" s="5" t="n">
        <v>39.1422459602067</v>
      </c>
      <c r="C12" s="6" t="n">
        <f aca="false">A12/B12</f>
        <v>0.843078857394868</v>
      </c>
      <c r="D12" s="7" t="n">
        <f aca="false">C12*60</f>
        <v>50.5847314436921</v>
      </c>
      <c r="E12" s="4"/>
      <c r="F12" s="4"/>
      <c r="G12" s="4"/>
      <c r="H12" s="4"/>
    </row>
    <row r="13" customFormat="false" ht="15.75" hidden="false" customHeight="false" outlineLevel="0" collapsed="false">
      <c r="A13" s="4" t="n">
        <v>32</v>
      </c>
      <c r="B13" s="5" t="n">
        <v>35.8097964707695</v>
      </c>
      <c r="C13" s="6" t="n">
        <f aca="false">A13/B13</f>
        <v>0.89361021714046</v>
      </c>
      <c r="D13" s="7" t="n">
        <f aca="false">C13*60</f>
        <v>53.6166130284276</v>
      </c>
    </row>
    <row r="14" customFormat="false" ht="15.75" hidden="false" customHeight="false" outlineLevel="0" collapsed="false">
      <c r="A14" s="4" t="n">
        <v>52</v>
      </c>
      <c r="B14" s="5" t="n">
        <v>79.459171266726</v>
      </c>
      <c r="C14" s="6" t="n">
        <f aca="false">A14/B14</f>
        <v>0.654424142248452</v>
      </c>
      <c r="D14" s="7" t="n">
        <f aca="false">C14*60</f>
        <v>39.2654485349071</v>
      </c>
    </row>
    <row r="15" customFormat="false" ht="15.75" hidden="false" customHeight="false" outlineLevel="0" collapsed="false">
      <c r="A15" s="4" t="n">
        <v>36</v>
      </c>
      <c r="B15" s="5" t="n">
        <v>56.2803423935615</v>
      </c>
      <c r="C15" s="6" t="n">
        <f aca="false">A15/B15</f>
        <v>0.63965495711196</v>
      </c>
      <c r="D15" s="7" t="n">
        <f aca="false">C15*60</f>
        <v>38.3792974267176</v>
      </c>
    </row>
    <row r="16" customFormat="false" ht="15.75" hidden="false" customHeight="false" outlineLevel="0" collapsed="false">
      <c r="A16" s="4" t="n">
        <v>53</v>
      </c>
      <c r="B16" s="5" t="n">
        <v>56.014264984902</v>
      </c>
      <c r="C16" s="6" t="n">
        <f aca="false">A16/B16</f>
        <v>0.946187547302202</v>
      </c>
      <c r="D16" s="7" t="n">
        <f aca="false">C16*60</f>
        <v>56.7712528381321</v>
      </c>
    </row>
    <row r="17" customFormat="false" ht="15.75" hidden="false" customHeight="false" outlineLevel="0" collapsed="false">
      <c r="A17" s="4" t="n">
        <v>18</v>
      </c>
      <c r="B17" s="5" t="n">
        <v>20.2844106599205</v>
      </c>
      <c r="C17" s="6" t="n">
        <f aca="false">A17/B17</f>
        <v>0.887380969641175</v>
      </c>
      <c r="D17" s="7" t="n">
        <f aca="false">C17*60</f>
        <v>53.2428581784705</v>
      </c>
    </row>
    <row r="18" customFormat="false" ht="15.75" hidden="false" customHeight="false" outlineLevel="0" collapsed="false">
      <c r="A18" s="4" t="n">
        <v>13</v>
      </c>
      <c r="B18" s="5" t="n">
        <v>14.8991615038809</v>
      </c>
      <c r="C18" s="6" t="n">
        <f aca="false">A18/B18</f>
        <v>0.872532323152129</v>
      </c>
      <c r="D18" s="7" t="n">
        <f aca="false">C18*60</f>
        <v>52.3519393891277</v>
      </c>
    </row>
    <row r="19" customFormat="false" ht="15.75" hidden="false" customHeight="false" outlineLevel="0" collapsed="false">
      <c r="A19" s="4" t="n">
        <v>68</v>
      </c>
      <c r="B19" s="5" t="n">
        <v>97.8691982602061</v>
      </c>
      <c r="C19" s="6" t="n">
        <f aca="false">A19/B19</f>
        <v>0.694804915221718</v>
      </c>
      <c r="D19" s="7" t="n">
        <f aca="false">C19*60</f>
        <v>41.6882949133031</v>
      </c>
    </row>
    <row r="20" customFormat="false" ht="15.75" hidden="false" customHeight="false" outlineLevel="0" collapsed="false">
      <c r="A20" s="4" t="n">
        <v>77</v>
      </c>
      <c r="B20" s="5" t="n">
        <v>71.0370912247187</v>
      </c>
      <c r="C20" s="6" t="n">
        <f aca="false">A20/B20</f>
        <v>1.08394077899978</v>
      </c>
      <c r="D20" s="7" t="n">
        <f aca="false">C20*60</f>
        <v>65.0364467399868</v>
      </c>
    </row>
    <row r="21" customFormat="false" ht="15.75" hidden="false" customHeight="false" outlineLevel="0" collapsed="false">
      <c r="A21" s="4" t="n">
        <v>66</v>
      </c>
      <c r="B21" s="5" t="n">
        <v>73.0318659319759</v>
      </c>
      <c r="C21" s="6" t="n">
        <f aca="false">A21/B21</f>
        <v>0.903715099672715</v>
      </c>
      <c r="D21" s="7" t="n">
        <f aca="false">C21*60</f>
        <v>54.2229059803629</v>
      </c>
    </row>
    <row r="22" customFormat="false" ht="15.75" hidden="false" customHeight="false" outlineLevel="0" collapsed="false">
      <c r="A22" s="4" t="n">
        <v>51</v>
      </c>
      <c r="B22" s="5" t="n">
        <v>56.4764167227278</v>
      </c>
      <c r="C22" s="6" t="n">
        <f aca="false">A22/B22</f>
        <v>0.903031795561423</v>
      </c>
      <c r="D22" s="7" t="n">
        <f aca="false">C22*60</f>
        <v>54.1819077336854</v>
      </c>
    </row>
    <row r="23" customFormat="false" ht="15.75" hidden="false" customHeight="false" outlineLevel="0" collapsed="false">
      <c r="A23" s="4" t="n">
        <v>94</v>
      </c>
      <c r="B23" s="5" t="n">
        <v>90.1068700829291</v>
      </c>
      <c r="C23" s="6" t="n">
        <f aca="false">A23/B23</f>
        <v>1.04320569467664</v>
      </c>
      <c r="D23" s="7" t="n">
        <f aca="false">C23*60</f>
        <v>62.5923416805985</v>
      </c>
    </row>
    <row r="24" customFormat="false" ht="15.75" hidden="false" customHeight="false" outlineLevel="0" collapsed="false">
      <c r="A24" s="4" t="n">
        <v>51</v>
      </c>
      <c r="B24" s="5" t="n">
        <v>52.3136169692961</v>
      </c>
      <c r="C24" s="6" t="n">
        <f aca="false">A24/B24</f>
        <v>0.974889578557203</v>
      </c>
      <c r="D24" s="7" t="n">
        <f aca="false">C24*60</f>
        <v>58.4933747134322</v>
      </c>
    </row>
    <row r="25" customFormat="false" ht="15.75" hidden="false" customHeight="false" outlineLevel="0" collapsed="false">
      <c r="A25" s="4" t="n">
        <v>99</v>
      </c>
      <c r="B25" s="5" t="n">
        <v>113.143738190574</v>
      </c>
      <c r="C25" s="6" t="n">
        <f aca="false">A25/B25</f>
        <v>0.874993186394897</v>
      </c>
      <c r="D25" s="7" t="n">
        <f aca="false">C25*60</f>
        <v>52.4995911836938</v>
      </c>
    </row>
    <row r="26" customFormat="false" ht="15.75" hidden="false" customHeight="false" outlineLevel="0" collapsed="false">
      <c r="A26" s="4" t="n">
        <v>44</v>
      </c>
      <c r="B26" s="5" t="n">
        <v>56.490407013023</v>
      </c>
      <c r="C26" s="6" t="n">
        <f aca="false">A26/B26</f>
        <v>0.778893308201098</v>
      </c>
      <c r="D26" s="7" t="n">
        <f aca="false">C26*60</f>
        <v>46.7335984920659</v>
      </c>
    </row>
    <row r="27" customFormat="false" ht="15.75" hidden="false" customHeight="false" outlineLevel="0" collapsed="false">
      <c r="A27" s="4" t="n">
        <v>50</v>
      </c>
      <c r="B27" s="5" t="n">
        <v>183.00921655396</v>
      </c>
      <c r="C27" s="6" t="n">
        <f aca="false">A27/B27</f>
        <v>0.273210283839762</v>
      </c>
      <c r="D27" s="7" t="n">
        <f aca="false">C27*60</f>
        <v>16.3926170303857</v>
      </c>
    </row>
    <row r="28" customFormat="false" ht="15.75" hidden="false" customHeight="false" outlineLevel="0" collapsed="false">
      <c r="A28" s="4" t="n">
        <v>11</v>
      </c>
      <c r="B28" s="5" t="n">
        <v>10.3394106287902</v>
      </c>
      <c r="C28" s="6" t="n">
        <f aca="false">A28/B28</f>
        <v>1.06389042808402</v>
      </c>
      <c r="D28" s="7" t="n">
        <f aca="false">C28*60</f>
        <v>63.8334256850409</v>
      </c>
    </row>
    <row r="29" customFormat="false" ht="15.75" hidden="false" customHeight="false" outlineLevel="0" collapsed="false">
      <c r="A29" s="4" t="n">
        <v>87</v>
      </c>
      <c r="B29" s="5" t="n">
        <v>98.1385392394153</v>
      </c>
      <c r="C29" s="6" t="n">
        <f aca="false">A29/B29</f>
        <v>0.886501884726019</v>
      </c>
      <c r="D29" s="7" t="n">
        <f aca="false">C29*60</f>
        <v>53.1901130835611</v>
      </c>
    </row>
    <row r="30" customFormat="false" ht="15.75" hidden="false" customHeight="false" outlineLevel="0" collapsed="false">
      <c r="A30" s="4" t="n">
        <v>55</v>
      </c>
      <c r="B30" s="5" t="n">
        <v>50.4963868548609</v>
      </c>
      <c r="C30" s="6" t="n">
        <f aca="false">A30/B30</f>
        <v>1.0891868394086</v>
      </c>
      <c r="D30" s="7" t="n">
        <f aca="false">C30*60</f>
        <v>65.3512103645161</v>
      </c>
    </row>
    <row r="31" customFormat="false" ht="15.75" hidden="false" customHeight="false" outlineLevel="0" collapsed="false">
      <c r="A31" s="4" t="n">
        <v>21</v>
      </c>
      <c r="B31" s="5" t="n">
        <v>22.5472692325471</v>
      </c>
      <c r="C31" s="6" t="n">
        <f aca="false">A31/B31</f>
        <v>0.931376646254189</v>
      </c>
      <c r="D31" s="7" t="n">
        <f aca="false">C31*60</f>
        <v>55.8825987752513</v>
      </c>
    </row>
    <row r="32" customFormat="false" ht="15.75" hidden="false" customHeight="false" outlineLevel="0" collapsed="false">
      <c r="A32" s="4" t="n">
        <v>33</v>
      </c>
      <c r="B32" s="5" t="n">
        <v>43.5939438430483</v>
      </c>
      <c r="C32" s="6" t="n">
        <f aca="false">A32/B32</f>
        <v>0.756985881314391</v>
      </c>
      <c r="D32" s="7" t="n">
        <f aca="false">C32*60</f>
        <v>45.4191528788635</v>
      </c>
    </row>
    <row r="33" customFormat="false" ht="15.75" hidden="false" customHeight="false" outlineLevel="0" collapsed="false">
      <c r="A33" s="4" t="n">
        <v>96</v>
      </c>
      <c r="B33" s="5" t="n">
        <v>140.100819957448</v>
      </c>
      <c r="C33" s="6" t="n">
        <f aca="false">A33/B33</f>
        <v>0.685220829036959</v>
      </c>
      <c r="D33" s="7" t="n">
        <f aca="false">C33*60</f>
        <v>41.1132497422175</v>
      </c>
    </row>
    <row r="34" customFormat="false" ht="15.75" hidden="false" customHeight="false" outlineLevel="0" collapsed="false">
      <c r="A34" s="4" t="n">
        <v>16</v>
      </c>
      <c r="B34" s="5" t="n">
        <v>18.8872612274905</v>
      </c>
      <c r="C34" s="6" t="n">
        <f aca="false">A34/B34</f>
        <v>0.847131821140481</v>
      </c>
      <c r="D34" s="7" t="n">
        <f aca="false">C34*60</f>
        <v>50.8279092684289</v>
      </c>
    </row>
    <row r="35" customFormat="false" ht="15.75" hidden="false" customHeight="false" outlineLevel="0" collapsed="false">
      <c r="A35" s="4" t="n">
        <v>103</v>
      </c>
      <c r="B35" s="5" t="n">
        <v>148.923681068351</v>
      </c>
      <c r="C35" s="6" t="n">
        <f aca="false">A35/B35</f>
        <v>0.691629425629941</v>
      </c>
      <c r="D35" s="7" t="n">
        <f aca="false">C35*60</f>
        <v>41.4977655377965</v>
      </c>
    </row>
    <row r="36" customFormat="false" ht="15.75" hidden="false" customHeight="false" outlineLevel="0" collapsed="false">
      <c r="A36" s="4" t="n">
        <v>21</v>
      </c>
      <c r="B36" s="5" t="n">
        <v>33.296598136248</v>
      </c>
      <c r="C36" s="6" t="n">
        <f aca="false">A36/B36</f>
        <v>0.63069506122124</v>
      </c>
      <c r="D36" s="7" t="n">
        <f aca="false">C36*60</f>
        <v>37.8417036732744</v>
      </c>
    </row>
    <row r="37" customFormat="false" ht="15.75" hidden="false" customHeight="false" outlineLevel="0" collapsed="false">
      <c r="A37" s="4" t="n">
        <v>43</v>
      </c>
      <c r="B37" s="5" t="n">
        <v>65.8948562292357</v>
      </c>
      <c r="C37" s="6" t="n">
        <f aca="false">A37/B37</f>
        <v>0.65255472825392</v>
      </c>
      <c r="D37" s="7" t="n">
        <f aca="false">C37*60</f>
        <v>39.1532836952352</v>
      </c>
    </row>
    <row r="38" customFormat="false" ht="15.75" hidden="false" customHeight="false" outlineLevel="0" collapsed="false">
      <c r="A38" s="4" t="n">
        <v>72</v>
      </c>
      <c r="B38" s="5" t="n">
        <v>85.5195930331922</v>
      </c>
      <c r="C38" s="6" t="n">
        <f aca="false">A38/B38</f>
        <v>0.841912331973505</v>
      </c>
      <c r="D38" s="7" t="n">
        <f aca="false">C38*60</f>
        <v>50.5147399184103</v>
      </c>
    </row>
    <row r="39" customFormat="false" ht="15.75" hidden="false" customHeight="false" outlineLevel="0" collapsed="false">
      <c r="A39" s="4" t="n">
        <v>64</v>
      </c>
      <c r="B39" s="5" t="n">
        <v>64.9063047624558</v>
      </c>
      <c r="C39" s="6" t="n">
        <f aca="false">A39/B39</f>
        <v>0.986036722229486</v>
      </c>
      <c r="D39" s="7" t="n">
        <f aca="false">C39*60</f>
        <v>59.1622033337692</v>
      </c>
    </row>
    <row r="40" customFormat="false" ht="15.75" hidden="false" customHeight="false" outlineLevel="0" collapsed="false">
      <c r="A40" s="4" t="n">
        <v>18</v>
      </c>
      <c r="B40" s="5" t="n">
        <v>21.3619923610158</v>
      </c>
      <c r="C40" s="6" t="n">
        <f aca="false">A40/B40</f>
        <v>0.842618033739625</v>
      </c>
      <c r="D40" s="7" t="n">
        <f aca="false">C40*60</f>
        <v>50.5570820243775</v>
      </c>
    </row>
    <row r="41" customFormat="false" ht="15.75" hidden="false" customHeight="false" outlineLevel="0" collapsed="false">
      <c r="A41" s="4" t="n">
        <v>43</v>
      </c>
      <c r="B41" s="5" t="n">
        <v>71.5006823865039</v>
      </c>
      <c r="C41" s="6" t="n">
        <f aca="false">A41/B41</f>
        <v>0.601392861785001</v>
      </c>
      <c r="D41" s="7" t="n">
        <f aca="false">C41*60</f>
        <v>36.0835717071</v>
      </c>
    </row>
    <row r="42" customFormat="false" ht="15.75" hidden="false" customHeight="false" outlineLevel="0" collapsed="false">
      <c r="A42" s="4" t="n">
        <v>72</v>
      </c>
      <c r="B42" s="5" t="n">
        <v>85.7174169632576</v>
      </c>
      <c r="C42" s="6" t="n">
        <f aca="false">A42/B42</f>
        <v>0.83996931488104</v>
      </c>
      <c r="D42" s="7" t="n">
        <f aca="false">C42*60</f>
        <v>50.3981588928624</v>
      </c>
    </row>
    <row r="43" customFormat="false" ht="15.75" hidden="false" customHeight="false" outlineLevel="0" collapsed="false">
      <c r="A43" s="4" t="n">
        <v>26</v>
      </c>
      <c r="B43" s="5" t="n">
        <v>34.8207565543804</v>
      </c>
      <c r="C43" s="6" t="n">
        <f aca="false">A43/B43</f>
        <v>0.746681076828276</v>
      </c>
      <c r="D43" s="7" t="n">
        <f aca="false">C43*60</f>
        <v>44.8008646096966</v>
      </c>
      <c r="E43" s="8"/>
      <c r="F43" s="9" t="s">
        <v>0</v>
      </c>
      <c r="G43" s="9" t="s">
        <v>1</v>
      </c>
      <c r="H43" s="10" t="s">
        <v>3</v>
      </c>
    </row>
    <row r="44" customFormat="false" ht="15.75" hidden="false" customHeight="false" outlineLevel="0" collapsed="false">
      <c r="A44" s="4" t="n">
        <v>60</v>
      </c>
      <c r="B44" s="5" t="n">
        <v>79.2515886827251</v>
      </c>
      <c r="C44" s="6" t="n">
        <f aca="false">A44/B44</f>
        <v>0.757082614964393</v>
      </c>
      <c r="D44" s="7" t="n">
        <f aca="false">C44*60</f>
        <v>45.4249568978636</v>
      </c>
      <c r="E44" s="11" t="s">
        <v>4</v>
      </c>
      <c r="F44" s="4" t="n">
        <f aca="false">MIN(A:A)</f>
        <v>10</v>
      </c>
      <c r="G44" s="12" t="n">
        <f aca="false">MIN(B:B)</f>
        <v>8.76805111463094</v>
      </c>
      <c r="H44" s="13" t="n">
        <f aca="false">MIN(D:D)</f>
        <v>14.8027381191282</v>
      </c>
    </row>
    <row r="45" customFormat="false" ht="15.75" hidden="false" customHeight="false" outlineLevel="0" collapsed="false">
      <c r="A45" s="4" t="n">
        <v>45</v>
      </c>
      <c r="B45" s="5" t="n">
        <v>63.1737353121162</v>
      </c>
      <c r="C45" s="6" t="n">
        <f aca="false">A45/B45</f>
        <v>0.712321343318912</v>
      </c>
      <c r="D45" s="7" t="n">
        <f aca="false">C45*60</f>
        <v>42.7392805991347</v>
      </c>
      <c r="E45" s="11" t="s">
        <v>5</v>
      </c>
      <c r="F45" s="14" t="n">
        <f aca="false">QUARTILE(A:A,1)</f>
        <v>35.25</v>
      </c>
      <c r="G45" s="7" t="n">
        <f aca="false">QUARTILE(B:B,1)</f>
        <v>47.4674541219183</v>
      </c>
      <c r="H45" s="15" t="n">
        <f aca="false">QUARTILE(D:D,1)</f>
        <v>40.4600212220671</v>
      </c>
    </row>
    <row r="46" customFormat="false" ht="15.75" hidden="false" customHeight="false" outlineLevel="0" collapsed="false">
      <c r="A46" s="4" t="n">
        <v>100</v>
      </c>
      <c r="B46" s="5" t="n">
        <v>111.654203370117</v>
      </c>
      <c r="C46" s="6" t="n">
        <f aca="false">A46/B46</f>
        <v>0.895622349912923</v>
      </c>
      <c r="D46" s="7" t="n">
        <f aca="false">C46*60</f>
        <v>53.7373409947754</v>
      </c>
      <c r="E46" s="11" t="s">
        <v>6</v>
      </c>
      <c r="F46" s="14" t="n">
        <f aca="false">QUARTILE(A:A,2)</f>
        <v>60.5</v>
      </c>
      <c r="G46" s="7" t="n">
        <f aca="false">QUARTILE(B:B,2)</f>
        <v>77.4559554170309</v>
      </c>
      <c r="H46" s="15" t="n">
        <f aca="false">QUARTILE(D:D,2)</f>
        <v>48.9845116577268</v>
      </c>
      <c r="I46" s="4"/>
    </row>
    <row r="47" customFormat="false" ht="15.75" hidden="false" customHeight="false" outlineLevel="0" collapsed="false">
      <c r="A47" s="4" t="n">
        <v>78</v>
      </c>
      <c r="B47" s="5" t="n">
        <v>89.8763655343423</v>
      </c>
      <c r="C47" s="6" t="n">
        <f aca="false">A47/B47</f>
        <v>0.867858858513762</v>
      </c>
      <c r="D47" s="7" t="n">
        <f aca="false">C47*60</f>
        <v>52.0715315108257</v>
      </c>
      <c r="E47" s="11" t="s">
        <v>7</v>
      </c>
      <c r="F47" s="14" t="n">
        <f aca="false">QUARTILE(A:A,3)</f>
        <v>91.5</v>
      </c>
      <c r="G47" s="7" t="n">
        <f aca="false">QUARTILE(B:B,3)</f>
        <v>117.239069501439</v>
      </c>
      <c r="H47" s="15" t="n">
        <f aca="false">QUARTILE(D:D,3)</f>
        <v>55.4455414470485</v>
      </c>
    </row>
    <row r="48" customFormat="false" ht="15.75" hidden="false" customHeight="false" outlineLevel="0" collapsed="false">
      <c r="A48" s="4" t="n">
        <v>60</v>
      </c>
      <c r="B48" s="5" t="n">
        <v>80.1618299339971</v>
      </c>
      <c r="C48" s="6" t="n">
        <f aca="false">A48/B48</f>
        <v>0.748485907188025</v>
      </c>
      <c r="D48" s="7" t="n">
        <f aca="false">C48*60</f>
        <v>44.9091544312815</v>
      </c>
      <c r="E48" s="11" t="s">
        <v>8</v>
      </c>
      <c r="F48" s="4" t="n">
        <f aca="false">MAX(A:A)</f>
        <v>120</v>
      </c>
      <c r="G48" s="7" t="n">
        <f aca="false">MAX(B:B)</f>
        <v>336.150018263075</v>
      </c>
      <c r="H48" s="13" t="n">
        <f aca="false">MAX(D:D)</f>
        <v>75.9584701844302</v>
      </c>
    </row>
    <row r="49" customFormat="false" ht="15.75" hidden="false" customHeight="false" outlineLevel="0" collapsed="false">
      <c r="A49" s="4" t="n">
        <v>71</v>
      </c>
      <c r="B49" s="5" t="n">
        <v>67.1409344287175</v>
      </c>
      <c r="C49" s="6" t="n">
        <f aca="false">A49/B49</f>
        <v>1.0574770906023</v>
      </c>
      <c r="D49" s="7" t="n">
        <f aca="false">C49*60</f>
        <v>63.448625436138</v>
      </c>
      <c r="E49" s="11" t="s">
        <v>9</v>
      </c>
      <c r="F49" s="4" t="n">
        <f aca="false">AVERAGE(A:A)</f>
        <v>63.48</v>
      </c>
      <c r="G49" s="7" t="n">
        <f aca="false">AVERAGE(B:B)</f>
        <v>86.2258982964673</v>
      </c>
      <c r="H49" s="13" t="n">
        <f aca="false">AVERAGE(D:D)</f>
        <v>47.8273585643713</v>
      </c>
    </row>
    <row r="50" customFormat="false" ht="15.75" hidden="false" customHeight="false" outlineLevel="0" collapsed="false">
      <c r="A50" s="4" t="n">
        <v>108</v>
      </c>
      <c r="B50" s="5" t="n">
        <v>98.6265613734989</v>
      </c>
      <c r="C50" s="6" t="n">
        <f aca="false">A50/B50</f>
        <v>1.09503969819047</v>
      </c>
      <c r="D50" s="7" t="n">
        <f aca="false">C50*60</f>
        <v>65.7023818914281</v>
      </c>
      <c r="E50" s="16" t="s">
        <v>10</v>
      </c>
      <c r="F50" s="17" t="n">
        <f aca="false">STDEV(A:A)</f>
        <v>31.6410845726206</v>
      </c>
      <c r="G50" s="18" t="n">
        <f aca="false">STDEV(B:B)</f>
        <v>53.1180340250536</v>
      </c>
      <c r="H50" s="19" t="n">
        <f aca="false">STDEV(D:D)</f>
        <v>11.6227018896163</v>
      </c>
    </row>
    <row r="51" customFormat="false" ht="15.75" hidden="false" customHeight="false" outlineLevel="0" collapsed="false">
      <c r="A51" s="4" t="n">
        <v>37</v>
      </c>
      <c r="B51" s="5" t="n">
        <v>47.0753733930516</v>
      </c>
      <c r="C51" s="6" t="n">
        <f aca="false">A51/B51</f>
        <v>0.785973585192237</v>
      </c>
      <c r="D51" s="7" t="n">
        <f aca="false">C51*60</f>
        <v>47.1584151115342</v>
      </c>
      <c r="F51" s="4"/>
    </row>
    <row r="52" customFormat="false" ht="15.75" hidden="false" customHeight="false" outlineLevel="0" collapsed="false">
      <c r="A52" s="4" t="n">
        <v>23</v>
      </c>
      <c r="B52" s="5" t="n">
        <v>27.3535736765822</v>
      </c>
      <c r="C52" s="6" t="n">
        <f aca="false">A52/B52</f>
        <v>0.840840771737649</v>
      </c>
      <c r="D52" s="7" t="n">
        <f aca="false">C52*60</f>
        <v>50.450446304259</v>
      </c>
    </row>
    <row r="53" customFormat="false" ht="15.75" hidden="false" customHeight="false" outlineLevel="0" collapsed="false">
      <c r="A53" s="4" t="n">
        <v>69</v>
      </c>
      <c r="B53" s="5" t="n">
        <v>99.4711680008477</v>
      </c>
      <c r="C53" s="6" t="n">
        <f aca="false">A53/B53</f>
        <v>0.693668340150706</v>
      </c>
      <c r="D53" s="7" t="n">
        <f aca="false">C53*60</f>
        <v>41.6201004090423</v>
      </c>
    </row>
    <row r="54" customFormat="false" ht="15.75" hidden="false" customHeight="false" outlineLevel="0" collapsed="false">
      <c r="A54" s="4" t="n">
        <v>89</v>
      </c>
      <c r="B54" s="5" t="n">
        <v>116.677227952896</v>
      </c>
      <c r="C54" s="6" t="n">
        <f aca="false">A54/B54</f>
        <v>0.762788091228312</v>
      </c>
      <c r="D54" s="7" t="n">
        <f aca="false">C54*60</f>
        <v>45.7672854736987</v>
      </c>
    </row>
    <row r="55" customFormat="false" ht="15.75" hidden="false" customHeight="false" outlineLevel="0" collapsed="false">
      <c r="A55" s="4" t="n">
        <v>107</v>
      </c>
      <c r="B55" s="5" t="n">
        <v>117.586003447458</v>
      </c>
      <c r="C55" s="6" t="n">
        <f aca="false">A55/B55</f>
        <v>0.909972248931921</v>
      </c>
      <c r="D55" s="7" t="n">
        <f aca="false">C55*60</f>
        <v>54.5983349359153</v>
      </c>
    </row>
    <row r="56" customFormat="false" ht="15.75" hidden="false" customHeight="false" outlineLevel="0" collapsed="false">
      <c r="A56" s="4" t="n">
        <v>48</v>
      </c>
      <c r="B56" s="5" t="n">
        <v>52.0377699031769</v>
      </c>
      <c r="C56" s="6" t="n">
        <f aca="false">A56/B56</f>
        <v>0.922406938062686</v>
      </c>
      <c r="D56" s="7" t="n">
        <f aca="false">C56*60</f>
        <v>55.3444162837612</v>
      </c>
    </row>
    <row r="57" customFormat="false" ht="15.75" hidden="false" customHeight="false" outlineLevel="0" collapsed="false">
      <c r="A57" s="4" t="n">
        <v>87</v>
      </c>
      <c r="B57" s="5" t="n">
        <v>117.42635001762</v>
      </c>
      <c r="C57" s="6" t="n">
        <f aca="false">A57/B57</f>
        <v>0.740889927916055</v>
      </c>
      <c r="D57" s="7" t="n">
        <f aca="false">C57*60</f>
        <v>44.4533956749633</v>
      </c>
    </row>
    <row r="58" customFormat="false" ht="15.75" hidden="false" customHeight="false" outlineLevel="0" collapsed="false">
      <c r="A58" s="4" t="n">
        <v>50</v>
      </c>
      <c r="B58" s="5" t="n">
        <v>157.536377025972</v>
      </c>
      <c r="C58" s="6" t="n">
        <f aca="false">A58/B58</f>
        <v>0.317387012091543</v>
      </c>
      <c r="D58" s="7" t="n">
        <f aca="false">C58*60</f>
        <v>19.0432207254926</v>
      </c>
    </row>
    <row r="59" customFormat="false" ht="15.75" hidden="false" customHeight="false" outlineLevel="0" collapsed="false">
      <c r="A59" s="4" t="n">
        <v>82</v>
      </c>
      <c r="B59" s="5" t="n">
        <v>105.640353604707</v>
      </c>
      <c r="C59" s="6" t="n">
        <f aca="false">A59/B59</f>
        <v>0.776218530154054</v>
      </c>
      <c r="D59" s="7" t="n">
        <f aca="false">C59*60</f>
        <v>46.5731118092432</v>
      </c>
    </row>
    <row r="60" customFormat="false" ht="15.75" hidden="false" customHeight="false" outlineLevel="0" collapsed="false">
      <c r="A60" s="4" t="n">
        <v>26</v>
      </c>
      <c r="B60" s="5" t="n">
        <v>32.2939101797005</v>
      </c>
      <c r="C60" s="6" t="n">
        <f aca="false">A60/B60</f>
        <v>0.805105354394132</v>
      </c>
      <c r="D60" s="7" t="n">
        <f aca="false">C60*60</f>
        <v>48.3063212636479</v>
      </c>
    </row>
    <row r="61" customFormat="false" ht="15.75" hidden="false" customHeight="false" outlineLevel="0" collapsed="false">
      <c r="A61" s="4" t="n">
        <v>69</v>
      </c>
      <c r="B61" s="5" t="n">
        <v>67.9932071684524</v>
      </c>
      <c r="C61" s="6" t="n">
        <f aca="false">A61/B61</f>
        <v>1.01480725609918</v>
      </c>
      <c r="D61" s="7" t="n">
        <f aca="false">C61*60</f>
        <v>60.8884353659506</v>
      </c>
    </row>
    <row r="62" customFormat="false" ht="15.75" hidden="false" customHeight="false" outlineLevel="0" collapsed="false">
      <c r="A62" s="4" t="n">
        <v>76</v>
      </c>
      <c r="B62" s="5" t="n">
        <v>76.3694915428008</v>
      </c>
      <c r="C62" s="6" t="n">
        <f aca="false">A62/B62</f>
        <v>0.995161791242336</v>
      </c>
      <c r="D62" s="7" t="n">
        <f aca="false">C62*60</f>
        <v>59.7097074745401</v>
      </c>
    </row>
    <row r="63" customFormat="false" ht="15.75" hidden="false" customHeight="false" outlineLevel="0" collapsed="false">
      <c r="A63" s="4" t="n">
        <v>50</v>
      </c>
      <c r="B63" s="5" t="n">
        <v>50.8139516178369</v>
      </c>
      <c r="C63" s="6" t="n">
        <f aca="false">A63/B63</f>
        <v>0.983981729585636</v>
      </c>
      <c r="D63" s="7" t="n">
        <f aca="false">C63*60</f>
        <v>59.0389037751382</v>
      </c>
    </row>
    <row r="64" customFormat="false" ht="15.75" hidden="false" customHeight="false" outlineLevel="0" collapsed="false">
      <c r="A64" s="4" t="n">
        <v>63</v>
      </c>
      <c r="B64" s="5" t="n">
        <v>73.5936615577216</v>
      </c>
      <c r="C64" s="6" t="n">
        <f aca="false">A64/B64</f>
        <v>0.856051984185992</v>
      </c>
      <c r="D64" s="7" t="n">
        <f aca="false">C64*60</f>
        <v>51.3631190511595</v>
      </c>
    </row>
    <row r="65" customFormat="false" ht="15.75" hidden="false" customHeight="false" outlineLevel="0" collapsed="false">
      <c r="A65" s="4" t="n">
        <v>100</v>
      </c>
      <c r="B65" s="5" t="n">
        <v>135.783795825279</v>
      </c>
      <c r="C65" s="6" t="n">
        <f aca="false">A65/B65</f>
        <v>0.73646490284213</v>
      </c>
      <c r="D65" s="7" t="n">
        <f aca="false">C65*60</f>
        <v>44.1878941705278</v>
      </c>
    </row>
    <row r="66" customFormat="false" ht="15.75" hidden="false" customHeight="false" outlineLevel="0" collapsed="false">
      <c r="A66" s="4" t="n">
        <v>93</v>
      </c>
      <c r="B66" s="5" t="n">
        <v>109.881022654205</v>
      </c>
      <c r="C66" s="6" t="n">
        <f aca="false">A66/B66</f>
        <v>0.846369989590197</v>
      </c>
      <c r="D66" s="7" t="n">
        <f aca="false">C66*60</f>
        <v>50.7821993754118</v>
      </c>
    </row>
    <row r="67" customFormat="false" ht="15.75" hidden="false" customHeight="false" outlineLevel="0" collapsed="false">
      <c r="A67" s="4" t="n">
        <v>83</v>
      </c>
      <c r="B67" s="5" t="n">
        <v>112.153709241055</v>
      </c>
      <c r="C67" s="6" t="n">
        <f aca="false">A67/B67</f>
        <v>0.740055773114076</v>
      </c>
      <c r="D67" s="7" t="n">
        <f aca="false">C67*60</f>
        <v>44.4033463868445</v>
      </c>
    </row>
    <row r="68" customFormat="false" ht="15.75" hidden="false" customHeight="false" outlineLevel="0" collapsed="false">
      <c r="A68" s="4" t="n">
        <v>90</v>
      </c>
      <c r="B68" s="5" t="n">
        <v>121.554268957234</v>
      </c>
      <c r="C68" s="6" t="n">
        <f aca="false">A68/B68</f>
        <v>0.740410030614919</v>
      </c>
      <c r="D68" s="7" t="n">
        <f aca="false">C68*60</f>
        <v>44.4246018368951</v>
      </c>
    </row>
    <row r="69" customFormat="false" ht="15.75" hidden="false" customHeight="false" outlineLevel="0" collapsed="false">
      <c r="A69" s="4" t="n">
        <v>89</v>
      </c>
      <c r="B69" s="5" t="n">
        <v>120.981794037673</v>
      </c>
      <c r="C69" s="6" t="n">
        <f aca="false">A69/B69</f>
        <v>0.73564787750036</v>
      </c>
      <c r="D69" s="7" t="n">
        <f aca="false">C69*60</f>
        <v>44.1388726500216</v>
      </c>
    </row>
    <row r="70" customFormat="false" ht="15.75" hidden="false" customHeight="false" outlineLevel="0" collapsed="false">
      <c r="A70" s="4" t="n">
        <v>117</v>
      </c>
      <c r="B70" s="5" t="n">
        <v>120.396372808158</v>
      </c>
      <c r="C70" s="6" t="n">
        <f aca="false">A70/B70</f>
        <v>0.971790073663015</v>
      </c>
      <c r="D70" s="7" t="n">
        <f aca="false">C70*60</f>
        <v>58.3074044197809</v>
      </c>
    </row>
    <row r="71" customFormat="false" ht="15.75" hidden="false" customHeight="false" outlineLevel="0" collapsed="false">
      <c r="A71" s="4" t="n">
        <v>66</v>
      </c>
      <c r="B71" s="5" t="n">
        <v>61.2735395789229</v>
      </c>
      <c r="C71" s="6" t="n">
        <f aca="false">A71/B71</f>
        <v>1.07713705546567</v>
      </c>
      <c r="D71" s="7" t="n">
        <f aca="false">C71*60</f>
        <v>64.62822332794</v>
      </c>
    </row>
    <row r="72" customFormat="false" ht="15.75" hidden="false" customHeight="false" outlineLevel="0" collapsed="false">
      <c r="A72" s="4" t="n">
        <v>24</v>
      </c>
      <c r="B72" s="5" t="n">
        <v>40.5796499049504</v>
      </c>
      <c r="C72" s="6" t="n">
        <f aca="false">A72/B72</f>
        <v>0.591429449396806</v>
      </c>
      <c r="D72" s="7" t="n">
        <f aca="false">C72*60</f>
        <v>35.4857669638084</v>
      </c>
    </row>
    <row r="73" customFormat="false" ht="15.75" hidden="false" customHeight="false" outlineLevel="0" collapsed="false">
      <c r="A73" s="4" t="n">
        <v>10</v>
      </c>
      <c r="B73" s="5" t="n">
        <v>12.4484253802928</v>
      </c>
      <c r="C73" s="6" t="n">
        <f aca="false">A73/B73</f>
        <v>0.803314450985188</v>
      </c>
      <c r="D73" s="7" t="n">
        <f aca="false">C73*60</f>
        <v>48.1988670591113</v>
      </c>
    </row>
    <row r="74" customFormat="false" ht="15.75" hidden="false" customHeight="false" outlineLevel="0" collapsed="false">
      <c r="A74" s="4" t="n">
        <v>33</v>
      </c>
      <c r="B74" s="5" t="n">
        <v>45.6546376161839</v>
      </c>
      <c r="C74" s="6" t="n">
        <f aca="false">A74/B74</f>
        <v>0.722818134653246</v>
      </c>
      <c r="D74" s="7" t="n">
        <f aca="false">C74*60</f>
        <v>43.3690880791948</v>
      </c>
    </row>
    <row r="75" customFormat="false" ht="15.75" hidden="false" customHeight="false" outlineLevel="0" collapsed="false">
      <c r="A75" s="4" t="n">
        <v>26</v>
      </c>
      <c r="B75" s="5" t="n">
        <v>54.988802745483</v>
      </c>
      <c r="C75" s="6" t="n">
        <f aca="false">A75/B75</f>
        <v>0.472823533189869</v>
      </c>
      <c r="D75" s="7" t="n">
        <f aca="false">C75*60</f>
        <v>28.3694119913921</v>
      </c>
    </row>
    <row r="76" customFormat="false" ht="15.75" hidden="false" customHeight="false" outlineLevel="0" collapsed="false">
      <c r="A76" s="4" t="n">
        <v>115</v>
      </c>
      <c r="B76" s="5" t="n">
        <v>257.278941036937</v>
      </c>
      <c r="C76" s="6" t="n">
        <f aca="false">A76/B76</f>
        <v>0.44698567063633</v>
      </c>
      <c r="D76" s="7" t="n">
        <f aca="false">C76*60</f>
        <v>26.8191402381798</v>
      </c>
    </row>
    <row r="77" customFormat="false" ht="15.75" hidden="false" customHeight="false" outlineLevel="0" collapsed="false">
      <c r="A77" s="4" t="n">
        <v>32</v>
      </c>
      <c r="B77" s="5" t="n">
        <v>31.8586434389562</v>
      </c>
      <c r="C77" s="6" t="n">
        <f aca="false">A77/B77</f>
        <v>1.00443699247002</v>
      </c>
      <c r="D77" s="7" t="n">
        <f aca="false">C77*60</f>
        <v>60.2662195482013</v>
      </c>
    </row>
    <row r="78" customFormat="false" ht="15.75" hidden="false" customHeight="false" outlineLevel="0" collapsed="false">
      <c r="A78" s="4" t="n">
        <v>99</v>
      </c>
      <c r="B78" s="5" t="n">
        <v>135.216517485844</v>
      </c>
      <c r="C78" s="6" t="n">
        <f aca="false">A78/B78</f>
        <v>0.732159072284674</v>
      </c>
      <c r="D78" s="7" t="n">
        <f aca="false">C78*60</f>
        <v>43.9295443370804</v>
      </c>
    </row>
    <row r="79" customFormat="false" ht="15.75" hidden="false" customHeight="false" outlineLevel="0" collapsed="false">
      <c r="A79" s="4" t="n">
        <v>51</v>
      </c>
      <c r="B79" s="5" t="n">
        <v>83.0924679736131</v>
      </c>
      <c r="C79" s="6" t="n">
        <f aca="false">A79/B79</f>
        <v>0.613774042867467</v>
      </c>
      <c r="D79" s="7" t="n">
        <f aca="false">C79*60</f>
        <v>36.826442572048</v>
      </c>
    </row>
    <row r="80" customFormat="false" ht="15.75" hidden="false" customHeight="false" outlineLevel="0" collapsed="false">
      <c r="A80" s="4" t="n">
        <v>116</v>
      </c>
      <c r="B80" s="5" t="n">
        <v>198.210546520734</v>
      </c>
      <c r="C80" s="6" t="n">
        <f aca="false">A80/B80</f>
        <v>0.585236265356171</v>
      </c>
      <c r="D80" s="7" t="n">
        <f aca="false">C80*60</f>
        <v>35.1141759213703</v>
      </c>
    </row>
    <row r="81" customFormat="false" ht="15.75" hidden="false" customHeight="false" outlineLevel="0" collapsed="false">
      <c r="A81" s="4" t="n">
        <v>105</v>
      </c>
      <c r="B81" s="5" t="n">
        <v>110.900850551153</v>
      </c>
      <c r="C81" s="6" t="n">
        <f aca="false">A81/B81</f>
        <v>0.946791656494721</v>
      </c>
      <c r="D81" s="7" t="n">
        <f aca="false">C81*60</f>
        <v>56.8074993896832</v>
      </c>
    </row>
    <row r="82" customFormat="false" ht="15.75" hidden="false" customHeight="false" outlineLevel="0" collapsed="false">
      <c r="A82" s="4" t="n">
        <v>94</v>
      </c>
      <c r="B82" s="5" t="n">
        <v>105.258431149931</v>
      </c>
      <c r="C82" s="6" t="n">
        <f aca="false">A82/B82</f>
        <v>0.893040101140265</v>
      </c>
      <c r="D82" s="7" t="n">
        <f aca="false">C82*60</f>
        <v>53.5824060684159</v>
      </c>
    </row>
    <row r="83" customFormat="false" ht="15.75" hidden="false" customHeight="false" outlineLevel="0" collapsed="false">
      <c r="A83" s="4" t="n">
        <v>114</v>
      </c>
      <c r="B83" s="5" t="n">
        <v>110.148361423039</v>
      </c>
      <c r="C83" s="6" t="n">
        <f aca="false">A83/B83</f>
        <v>1.03496773376563</v>
      </c>
      <c r="D83" s="7" t="n">
        <f aca="false">C83*60</f>
        <v>62.098064025938</v>
      </c>
    </row>
    <row r="84" customFormat="false" ht="15.75" hidden="false" customHeight="false" outlineLevel="0" collapsed="false">
      <c r="A84" s="4" t="n">
        <v>65</v>
      </c>
      <c r="B84" s="5" t="n">
        <v>69.1748555461994</v>
      </c>
      <c r="C84" s="6" t="n">
        <f aca="false">A84/B84</f>
        <v>0.939647788011481</v>
      </c>
      <c r="D84" s="7" t="n">
        <f aca="false">C84*60</f>
        <v>56.3788672806888</v>
      </c>
    </row>
    <row r="85" customFormat="false" ht="15.75" hidden="false" customHeight="false" outlineLevel="0" collapsed="false">
      <c r="A85" s="4" t="n">
        <v>81</v>
      </c>
      <c r="B85" s="5" t="n">
        <v>100.514904181336</v>
      </c>
      <c r="C85" s="6" t="n">
        <f aca="false">A85/B85</f>
        <v>0.805850641352352</v>
      </c>
      <c r="D85" s="7" t="n">
        <f aca="false">C85*60</f>
        <v>48.3510384811411</v>
      </c>
    </row>
    <row r="86" customFormat="false" ht="15.75" hidden="false" customHeight="false" outlineLevel="0" collapsed="false">
      <c r="A86" s="4" t="n">
        <v>113</v>
      </c>
      <c r="B86" s="5" t="n">
        <v>165.749040165947</v>
      </c>
      <c r="C86" s="6" t="n">
        <f aca="false">A86/B86</f>
        <v>0.681753570861496</v>
      </c>
      <c r="D86" s="7" t="n">
        <f aca="false">C86*60</f>
        <v>40.9052142516898</v>
      </c>
    </row>
    <row r="87" customFormat="false" ht="15.75" hidden="false" customHeight="false" outlineLevel="0" collapsed="false">
      <c r="A87" s="4" t="n">
        <v>119</v>
      </c>
      <c r="B87" s="5" t="n">
        <v>124.145272110555</v>
      </c>
      <c r="C87" s="6" t="n">
        <f aca="false">A87/B87</f>
        <v>0.958554425608955</v>
      </c>
      <c r="D87" s="7" t="n">
        <f aca="false">C87*60</f>
        <v>57.5132655365373</v>
      </c>
    </row>
    <row r="88" customFormat="false" ht="15.75" hidden="false" customHeight="false" outlineLevel="0" collapsed="false">
      <c r="A88" s="4" t="n">
        <v>100</v>
      </c>
      <c r="B88" s="5" t="n">
        <v>104.94594524116</v>
      </c>
      <c r="C88" s="6" t="n">
        <f aca="false">A88/B88</f>
        <v>0.952871497514323</v>
      </c>
      <c r="D88" s="7" t="n">
        <f aca="false">C88*60</f>
        <v>57.1722898508594</v>
      </c>
    </row>
    <row r="89" customFormat="false" ht="15.75" hidden="false" customHeight="false" outlineLevel="0" collapsed="false">
      <c r="A89" s="4" t="n">
        <v>24</v>
      </c>
      <c r="B89" s="5" t="n">
        <v>21.1156050819392</v>
      </c>
      <c r="C89" s="6" t="n">
        <f aca="false">A89/B89</f>
        <v>1.13660015457137</v>
      </c>
      <c r="D89" s="7" t="n">
        <f aca="false">C89*60</f>
        <v>68.1960092742819</v>
      </c>
    </row>
    <row r="90" customFormat="false" ht="15.75" hidden="false" customHeight="false" outlineLevel="0" collapsed="false">
      <c r="A90" s="4" t="n">
        <v>76</v>
      </c>
      <c r="B90" s="5" t="n">
        <v>88.5750334537881</v>
      </c>
      <c r="C90" s="6" t="n">
        <f aca="false">A90/B90</f>
        <v>0.858029594080268</v>
      </c>
      <c r="D90" s="7" t="n">
        <f aca="false">C90*60</f>
        <v>51.4817756448161</v>
      </c>
    </row>
    <row r="91" customFormat="false" ht="15.75" hidden="false" customHeight="false" outlineLevel="0" collapsed="false">
      <c r="A91" s="4" t="n">
        <v>66</v>
      </c>
      <c r="B91" s="5" t="n">
        <v>94.6063138334708</v>
      </c>
      <c r="C91" s="6" t="n">
        <f aca="false">A91/B91</f>
        <v>0.697627857229227</v>
      </c>
      <c r="D91" s="7" t="n">
        <f aca="false">C91*60</f>
        <v>41.8576714337536</v>
      </c>
    </row>
    <row r="92" customFormat="false" ht="15.75" hidden="false" customHeight="false" outlineLevel="0" collapsed="false">
      <c r="A92" s="4" t="n">
        <v>81</v>
      </c>
      <c r="B92" s="5" t="n">
        <v>98.5275857163668</v>
      </c>
      <c r="C92" s="6" t="n">
        <f aca="false">A92/B92</f>
        <v>0.822104788329801</v>
      </c>
      <c r="D92" s="7" t="n">
        <f aca="false">C92*60</f>
        <v>49.326287299788</v>
      </c>
    </row>
    <row r="93" customFormat="false" ht="15.75" hidden="false" customHeight="false" outlineLevel="0" collapsed="false">
      <c r="A93" s="4" t="n">
        <v>29</v>
      </c>
      <c r="B93" s="5" t="n">
        <v>61.7729064804143</v>
      </c>
      <c r="C93" s="6" t="n">
        <f aca="false">A93/B93</f>
        <v>0.46946147837798</v>
      </c>
      <c r="D93" s="7" t="n">
        <f aca="false">C93*60</f>
        <v>28.1676887026788</v>
      </c>
    </row>
    <row r="94" customFormat="false" ht="15.75" hidden="false" customHeight="false" outlineLevel="0" collapsed="false">
      <c r="A94" s="4" t="n">
        <v>76</v>
      </c>
      <c r="B94" s="5" t="n">
        <v>115.764207854064</v>
      </c>
      <c r="C94" s="6" t="n">
        <f aca="false">A94/B94</f>
        <v>0.656506889381629</v>
      </c>
      <c r="D94" s="7" t="n">
        <f aca="false">C94*60</f>
        <v>39.3904133628977</v>
      </c>
    </row>
    <row r="95" customFormat="false" ht="15.75" hidden="false" customHeight="false" outlineLevel="0" collapsed="false">
      <c r="A95" s="4" t="n">
        <v>40</v>
      </c>
      <c r="B95" s="5" t="n">
        <v>57.2231759428984</v>
      </c>
      <c r="C95" s="6" t="n">
        <f aca="false">A95/B95</f>
        <v>0.699017475714997</v>
      </c>
      <c r="D95" s="7" t="n">
        <f aca="false">C95*60</f>
        <v>41.9410485428998</v>
      </c>
    </row>
    <row r="96" customFormat="false" ht="15.75" hidden="false" customHeight="false" outlineLevel="0" collapsed="false">
      <c r="A96" s="4" t="n">
        <v>84</v>
      </c>
      <c r="B96" s="5" t="n">
        <v>164.818718003308</v>
      </c>
      <c r="C96" s="6" t="n">
        <f aca="false">A96/B96</f>
        <v>0.509650851660636</v>
      </c>
      <c r="D96" s="7" t="n">
        <f aca="false">C96*60</f>
        <v>30.5790510996382</v>
      </c>
    </row>
    <row r="97" customFormat="false" ht="15.75" hidden="false" customHeight="false" outlineLevel="0" collapsed="false">
      <c r="A97" s="4" t="n">
        <v>48</v>
      </c>
      <c r="B97" s="5" t="n">
        <v>52.3686006387437</v>
      </c>
      <c r="C97" s="6" t="n">
        <f aca="false">A97/B97</f>
        <v>0.916579771361855</v>
      </c>
      <c r="D97" s="7" t="n">
        <f aca="false">C97*60</f>
        <v>54.9947862817113</v>
      </c>
    </row>
    <row r="98" customFormat="false" ht="15.75" hidden="false" customHeight="false" outlineLevel="0" collapsed="false">
      <c r="A98" s="4" t="n">
        <v>54</v>
      </c>
      <c r="B98" s="5" t="n">
        <v>57.1922334339742</v>
      </c>
      <c r="C98" s="6" t="n">
        <f aca="false">A98/B98</f>
        <v>0.944184144554182</v>
      </c>
      <c r="D98" s="7" t="n">
        <f aca="false">C98*60</f>
        <v>56.651048673251</v>
      </c>
    </row>
    <row r="99" customFormat="false" ht="15.75" hidden="false" customHeight="false" outlineLevel="0" collapsed="false">
      <c r="A99" s="4" t="n">
        <v>45</v>
      </c>
      <c r="B99" s="5" t="n">
        <v>76.8201411801587</v>
      </c>
      <c r="C99" s="6" t="n">
        <f aca="false">A99/B99</f>
        <v>0.585783875279088</v>
      </c>
      <c r="D99" s="7" t="n">
        <f aca="false">C99*60</f>
        <v>35.1470325167453</v>
      </c>
    </row>
    <row r="100" customFormat="false" ht="15.75" hidden="false" customHeight="false" outlineLevel="0" collapsed="false">
      <c r="A100" s="4" t="n">
        <v>48</v>
      </c>
      <c r="B100" s="5" t="n">
        <v>76.9090903211965</v>
      </c>
      <c r="C100" s="6" t="n">
        <f aca="false">A100/B100</f>
        <v>0.624113479948039</v>
      </c>
      <c r="D100" s="7" t="n">
        <f aca="false">C100*60</f>
        <v>37.4468087968823</v>
      </c>
    </row>
    <row r="101" customFormat="false" ht="15.75" hidden="false" customHeight="false" outlineLevel="0" collapsed="false">
      <c r="A101" s="4" t="n">
        <v>119</v>
      </c>
      <c r="B101" s="5" t="n">
        <v>129.149139619227</v>
      </c>
      <c r="C101" s="6" t="n">
        <f aca="false">A101/B101</f>
        <v>0.921415352443309</v>
      </c>
      <c r="D101" s="7" t="n">
        <f aca="false">C101*60</f>
        <v>55.2849211465986</v>
      </c>
    </row>
    <row r="102" customFormat="false" ht="15.75" hidden="false" customHeight="false" outlineLevel="0" collapsed="false">
      <c r="A102" s="4" t="n">
        <v>11</v>
      </c>
      <c r="B102" s="5" t="n">
        <v>15.266417053127</v>
      </c>
      <c r="C102" s="6" t="n">
        <f aca="false">A102/B102</f>
        <v>0.720535798394612</v>
      </c>
      <c r="D102" s="7" t="n">
        <f aca="false">C102*60</f>
        <v>43.2321479036767</v>
      </c>
    </row>
    <row r="103" customFormat="false" ht="15.75" hidden="false" customHeight="false" outlineLevel="0" collapsed="false">
      <c r="A103" s="4" t="n">
        <v>55</v>
      </c>
      <c r="B103" s="5" t="n">
        <v>59.6646057135</v>
      </c>
      <c r="C103" s="6" t="n">
        <f aca="false">A103/B103</f>
        <v>0.92181955017186</v>
      </c>
      <c r="D103" s="7" t="n">
        <f aca="false">C103*60</f>
        <v>55.3091730103116</v>
      </c>
    </row>
    <row r="104" customFormat="false" ht="15.75" hidden="false" customHeight="false" outlineLevel="0" collapsed="false">
      <c r="A104" s="4" t="n">
        <v>112</v>
      </c>
      <c r="B104" s="5" t="n">
        <v>101.237025495478</v>
      </c>
      <c r="C104" s="6" t="n">
        <f aca="false">A104/B104</f>
        <v>1.10631460626037</v>
      </c>
      <c r="D104" s="7" t="n">
        <f aca="false">C104*60</f>
        <v>66.378876375622</v>
      </c>
    </row>
    <row r="105" customFormat="false" ht="15.75" hidden="false" customHeight="false" outlineLevel="0" collapsed="false">
      <c r="A105" s="4" t="n">
        <v>75</v>
      </c>
      <c r="B105" s="5" t="n">
        <v>118.784686507521</v>
      </c>
      <c r="C105" s="6" t="n">
        <f aca="false">A105/B105</f>
        <v>0.631394518983316</v>
      </c>
      <c r="D105" s="7" t="n">
        <f aca="false">C105*60</f>
        <v>37.883671138999</v>
      </c>
    </row>
    <row r="106" customFormat="false" ht="15.75" hidden="false" customHeight="false" outlineLevel="0" collapsed="false">
      <c r="A106" s="4" t="n">
        <v>85</v>
      </c>
      <c r="B106" s="5" t="n">
        <v>107.083158518289</v>
      </c>
      <c r="C106" s="6" t="n">
        <f aca="false">A106/B106</f>
        <v>0.793775614915975</v>
      </c>
      <c r="D106" s="7" t="n">
        <f aca="false">C106*60</f>
        <v>47.6265368949585</v>
      </c>
    </row>
    <row r="107" customFormat="false" ht="15.75" hidden="false" customHeight="false" outlineLevel="0" collapsed="false">
      <c r="A107" s="4" t="n">
        <v>36</v>
      </c>
      <c r="B107" s="5" t="n">
        <v>40.1215897206319</v>
      </c>
      <c r="C107" s="6" t="n">
        <f aca="false">A107/B107</f>
        <v>0.897272522117626</v>
      </c>
      <c r="D107" s="7" t="n">
        <f aca="false">C107*60</f>
        <v>53.8363513270576</v>
      </c>
    </row>
    <row r="108" customFormat="false" ht="15.75" hidden="false" customHeight="false" outlineLevel="0" collapsed="false">
      <c r="A108" s="4" t="n">
        <v>64</v>
      </c>
      <c r="B108" s="5" t="n">
        <v>73.9925216225478</v>
      </c>
      <c r="C108" s="6" t="n">
        <f aca="false">A108/B108</f>
        <v>0.864952276210805</v>
      </c>
      <c r="D108" s="7" t="n">
        <f aca="false">C108*60</f>
        <v>51.8971365726483</v>
      </c>
    </row>
    <row r="109" customFormat="false" ht="15.75" hidden="false" customHeight="false" outlineLevel="0" collapsed="false">
      <c r="A109" s="4" t="n">
        <v>56</v>
      </c>
      <c r="B109" s="5" t="n">
        <v>134.6972401606</v>
      </c>
      <c r="C109" s="6" t="n">
        <f aca="false">A109/B109</f>
        <v>0.41574719670003</v>
      </c>
      <c r="D109" s="7" t="n">
        <f aca="false">C109*60</f>
        <v>24.9448318020018</v>
      </c>
    </row>
    <row r="110" customFormat="false" ht="15.75" hidden="false" customHeight="false" outlineLevel="0" collapsed="false">
      <c r="A110" s="4" t="n">
        <v>60</v>
      </c>
      <c r="B110" s="5" t="n">
        <v>70.0455907949978</v>
      </c>
      <c r="C110" s="6" t="n">
        <f aca="false">A110/B110</f>
        <v>0.856584965863187</v>
      </c>
      <c r="D110" s="7" t="n">
        <f aca="false">C110*60</f>
        <v>51.3950979517912</v>
      </c>
    </row>
    <row r="111" customFormat="false" ht="15.75" hidden="false" customHeight="false" outlineLevel="0" collapsed="false">
      <c r="A111" s="4" t="n">
        <v>84</v>
      </c>
      <c r="B111" s="5" t="n">
        <v>98.9818841894144</v>
      </c>
      <c r="C111" s="6" t="n">
        <f aca="false">A111/B111</f>
        <v>0.848640139434559</v>
      </c>
      <c r="D111" s="7" t="n">
        <f aca="false">C111*60</f>
        <v>50.9184083660735</v>
      </c>
    </row>
    <row r="112" customFormat="false" ht="15.75" hidden="false" customHeight="false" outlineLevel="0" collapsed="false">
      <c r="A112" s="4" t="n">
        <v>97</v>
      </c>
      <c r="B112" s="5" t="n">
        <v>293.52944315906</v>
      </c>
      <c r="C112" s="6" t="n">
        <f aca="false">A112/B112</f>
        <v>0.330460886499338</v>
      </c>
      <c r="D112" s="7" t="n">
        <f aca="false">C112*60</f>
        <v>19.8276531899603</v>
      </c>
    </row>
    <row r="113" customFormat="false" ht="15.75" hidden="false" customHeight="false" outlineLevel="0" collapsed="false">
      <c r="A113" s="4" t="n">
        <v>104</v>
      </c>
      <c r="B113" s="5" t="n">
        <v>145.706377019304</v>
      </c>
      <c r="C113" s="6" t="n">
        <f aca="false">A113/B113</f>
        <v>0.713764230004987</v>
      </c>
      <c r="D113" s="7" t="n">
        <f aca="false">C113*60</f>
        <v>42.8258538002992</v>
      </c>
    </row>
    <row r="114" customFormat="false" ht="15.75" hidden="false" customHeight="false" outlineLevel="0" collapsed="false">
      <c r="A114" s="4" t="n">
        <v>94</v>
      </c>
      <c r="B114" s="5" t="n">
        <v>100.322012758309</v>
      </c>
      <c r="C114" s="6" t="n">
        <f aca="false">A114/B114</f>
        <v>0.936982795854193</v>
      </c>
      <c r="D114" s="7" t="n">
        <f aca="false">C114*60</f>
        <v>56.2189677512516</v>
      </c>
    </row>
    <row r="115" customFormat="false" ht="15.75" hidden="false" customHeight="false" outlineLevel="0" collapsed="false">
      <c r="A115" s="4" t="n">
        <v>88</v>
      </c>
      <c r="B115" s="5" t="n">
        <v>109.15052785691</v>
      </c>
      <c r="C115" s="6" t="n">
        <f aca="false">A115/B115</f>
        <v>0.806226059807633</v>
      </c>
      <c r="D115" s="7" t="n">
        <f aca="false">C115*60</f>
        <v>48.373563588458</v>
      </c>
    </row>
    <row r="116" customFormat="false" ht="15.75" hidden="false" customHeight="false" outlineLevel="0" collapsed="false">
      <c r="A116" s="4" t="n">
        <v>51</v>
      </c>
      <c r="B116" s="5" t="n">
        <v>70.4411745773291</v>
      </c>
      <c r="C116" s="6" t="n">
        <f aca="false">A116/B116</f>
        <v>0.724008370189982</v>
      </c>
      <c r="D116" s="7" t="n">
        <f aca="false">C116*60</f>
        <v>43.4405022113989</v>
      </c>
    </row>
    <row r="117" customFormat="false" ht="15.75" hidden="false" customHeight="false" outlineLevel="0" collapsed="false">
      <c r="A117" s="4" t="n">
        <v>59</v>
      </c>
      <c r="B117" s="5" t="n">
        <v>72.0673522219587</v>
      </c>
      <c r="C117" s="6" t="n">
        <f aca="false">A117/B117</f>
        <v>0.818678613559814</v>
      </c>
      <c r="D117" s="7" t="n">
        <f aca="false">C117*60</f>
        <v>49.1207168135889</v>
      </c>
    </row>
    <row r="118" customFormat="false" ht="15.75" hidden="false" customHeight="false" outlineLevel="0" collapsed="false">
      <c r="A118" s="4" t="n">
        <v>24</v>
      </c>
      <c r="B118" s="5" t="n">
        <v>28.2824503125461</v>
      </c>
      <c r="C118" s="6" t="n">
        <f aca="false">A118/B118</f>
        <v>0.848582768988498</v>
      </c>
      <c r="D118" s="7" t="n">
        <f aca="false">C118*60</f>
        <v>50.9149661393099</v>
      </c>
    </row>
    <row r="119" customFormat="false" ht="15.75" hidden="false" customHeight="false" outlineLevel="0" collapsed="false">
      <c r="A119" s="4" t="n">
        <v>30</v>
      </c>
      <c r="B119" s="5" t="n">
        <v>30.8937885303088</v>
      </c>
      <c r="C119" s="6" t="n">
        <f aca="false">A119/B119</f>
        <v>0.97106898917781</v>
      </c>
      <c r="D119" s="7" t="n">
        <f aca="false">C119*60</f>
        <v>58.2641393506686</v>
      </c>
    </row>
    <row r="120" customFormat="false" ht="15.75" hidden="false" customHeight="false" outlineLevel="0" collapsed="false">
      <c r="A120" s="4" t="n">
        <v>73</v>
      </c>
      <c r="B120" s="5" t="n">
        <v>82.3367591436225</v>
      </c>
      <c r="C120" s="6" t="n">
        <f aca="false">A120/B120</f>
        <v>0.886602785429821</v>
      </c>
      <c r="D120" s="7" t="n">
        <f aca="false">C120*60</f>
        <v>53.1961671257893</v>
      </c>
    </row>
    <row r="121" customFormat="false" ht="15.75" hidden="false" customHeight="false" outlineLevel="0" collapsed="false">
      <c r="A121" s="4" t="n">
        <v>65</v>
      </c>
      <c r="B121" s="5" t="n">
        <v>89.8224083016226</v>
      </c>
      <c r="C121" s="6" t="n">
        <f aca="false">A121/B121</f>
        <v>0.723650158451895</v>
      </c>
      <c r="D121" s="7" t="n">
        <f aca="false">C121*60</f>
        <v>43.4190095071137</v>
      </c>
    </row>
    <row r="122" customFormat="false" ht="15.75" hidden="false" customHeight="false" outlineLevel="0" collapsed="false">
      <c r="A122" s="4" t="n">
        <v>100</v>
      </c>
      <c r="B122" s="5" t="n">
        <v>132.694613909421</v>
      </c>
      <c r="C122" s="6" t="n">
        <f aca="false">A122/B122</f>
        <v>0.753610090521545</v>
      </c>
      <c r="D122" s="7" t="n">
        <f aca="false">C122*60</f>
        <v>45.2166054312927</v>
      </c>
    </row>
    <row r="123" customFormat="false" ht="15.75" hidden="false" customHeight="false" outlineLevel="0" collapsed="false">
      <c r="A123" s="4" t="n">
        <v>78</v>
      </c>
      <c r="B123" s="5" t="n">
        <v>119.597144417466</v>
      </c>
      <c r="C123" s="6" t="n">
        <f aca="false">A123/B123</f>
        <v>0.652189484790146</v>
      </c>
      <c r="D123" s="7" t="n">
        <f aca="false">C123*60</f>
        <v>39.1313690874088</v>
      </c>
    </row>
    <row r="124" customFormat="false" ht="15.75" hidden="false" customHeight="false" outlineLevel="0" collapsed="false">
      <c r="A124" s="4" t="n">
        <v>20</v>
      </c>
      <c r="B124" s="5" t="n">
        <v>18.414685952015</v>
      </c>
      <c r="C124" s="6" t="n">
        <f aca="false">A124/B124</f>
        <v>1.08608965974853</v>
      </c>
      <c r="D124" s="7" t="n">
        <f aca="false">C124*60</f>
        <v>65.1653795849119</v>
      </c>
    </row>
    <row r="125" customFormat="false" ht="15.75" hidden="false" customHeight="false" outlineLevel="0" collapsed="false">
      <c r="A125" s="4" t="n">
        <v>109</v>
      </c>
      <c r="B125" s="5" t="n">
        <v>174.401574421763</v>
      </c>
      <c r="C125" s="6" t="n">
        <f aca="false">A125/B125</f>
        <v>0.62499435777111</v>
      </c>
      <c r="D125" s="7" t="n">
        <f aca="false">C125*60</f>
        <v>37.4996614662666</v>
      </c>
    </row>
    <row r="126" customFormat="false" ht="15.75" hidden="false" customHeight="false" outlineLevel="0" collapsed="false">
      <c r="A126" s="4" t="n">
        <v>14</v>
      </c>
      <c r="B126" s="5" t="n">
        <v>17.1180196772884</v>
      </c>
      <c r="C126" s="6" t="n">
        <f aca="false">A126/B126</f>
        <v>0.817851612740853</v>
      </c>
      <c r="D126" s="7" t="n">
        <f aca="false">C126*60</f>
        <v>49.0710967644512</v>
      </c>
    </row>
    <row r="127" customFormat="false" ht="15.75" hidden="false" customHeight="false" outlineLevel="0" collapsed="false">
      <c r="A127" s="4" t="n">
        <v>18</v>
      </c>
      <c r="B127" s="5" t="n">
        <v>16.3493787296811</v>
      </c>
      <c r="C127" s="6" t="n">
        <f aca="false">A127/B127</f>
        <v>1.10095926564612</v>
      </c>
      <c r="D127" s="7" t="n">
        <f aca="false">C127*60</f>
        <v>66.0575559387673</v>
      </c>
    </row>
    <row r="128" customFormat="false" ht="15.75" hidden="false" customHeight="false" outlineLevel="0" collapsed="false">
      <c r="A128" s="4" t="n">
        <v>15</v>
      </c>
      <c r="B128" s="5" t="n">
        <v>14.9589363166172</v>
      </c>
      <c r="C128" s="6" t="n">
        <f aca="false">A128/B128</f>
        <v>1.00274509380304</v>
      </c>
      <c r="D128" s="7" t="n">
        <f aca="false">C128*60</f>
        <v>60.1647056281825</v>
      </c>
    </row>
    <row r="129" customFormat="false" ht="15.75" hidden="false" customHeight="false" outlineLevel="0" collapsed="false">
      <c r="A129" s="4" t="n">
        <v>109</v>
      </c>
      <c r="B129" s="5" t="n">
        <v>209.413482942449</v>
      </c>
      <c r="C129" s="6" t="n">
        <f aca="false">A129/B129</f>
        <v>0.52050134723157</v>
      </c>
      <c r="D129" s="7" t="n">
        <f aca="false">C129*60</f>
        <v>31.2300808338942</v>
      </c>
    </row>
    <row r="130" customFormat="false" ht="15.75" hidden="false" customHeight="false" outlineLevel="0" collapsed="false">
      <c r="A130" s="4" t="n">
        <v>25</v>
      </c>
      <c r="B130" s="5" t="n">
        <v>25.8904373439394</v>
      </c>
      <c r="C130" s="6" t="n">
        <f aca="false">A130/B130</f>
        <v>0.9656074815535</v>
      </c>
      <c r="D130" s="7" t="n">
        <f aca="false">C130*60</f>
        <v>57.93644889321</v>
      </c>
    </row>
    <row r="131" customFormat="false" ht="15.75" hidden="false" customHeight="false" outlineLevel="0" collapsed="false">
      <c r="A131" s="4" t="n">
        <v>33</v>
      </c>
      <c r="B131" s="5" t="n">
        <v>36.9242665427453</v>
      </c>
      <c r="C131" s="6" t="n">
        <f aca="false">A131/B131</f>
        <v>0.893721205316229</v>
      </c>
      <c r="D131" s="7" t="n">
        <f aca="false">C131*60</f>
        <v>53.6232723189737</v>
      </c>
    </row>
    <row r="132" customFormat="false" ht="15.75" hidden="false" customHeight="false" outlineLevel="0" collapsed="false">
      <c r="A132" s="4" t="n">
        <v>52</v>
      </c>
      <c r="B132" s="5" t="n">
        <v>52.6930732137513</v>
      </c>
      <c r="C132" s="6" t="n">
        <f aca="false">A132/B132</f>
        <v>0.986846976813445</v>
      </c>
      <c r="D132" s="7" t="n">
        <f aca="false">C132*60</f>
        <v>59.2108186088067</v>
      </c>
    </row>
    <row r="133" customFormat="false" ht="15.75" hidden="false" customHeight="false" outlineLevel="0" collapsed="false">
      <c r="A133" s="4" t="n">
        <v>120</v>
      </c>
      <c r="B133" s="5" t="n">
        <v>209.921549507626</v>
      </c>
      <c r="C133" s="6" t="n">
        <f aca="false">A133/B133</f>
        <v>0.571642121932987</v>
      </c>
      <c r="D133" s="7" t="n">
        <f aca="false">C133*60</f>
        <v>34.2985273159792</v>
      </c>
    </row>
    <row r="134" customFormat="false" ht="15.75" hidden="false" customHeight="false" outlineLevel="0" collapsed="false">
      <c r="A134" s="4" t="n">
        <v>50</v>
      </c>
      <c r="B134" s="5" t="n">
        <v>61.9682242697451</v>
      </c>
      <c r="C134" s="6" t="n">
        <f aca="false">A134/B134</f>
        <v>0.806865140791385</v>
      </c>
      <c r="D134" s="7" t="n">
        <f aca="false">C134*60</f>
        <v>48.4119084474831</v>
      </c>
    </row>
    <row r="135" customFormat="false" ht="15.75" hidden="false" customHeight="false" outlineLevel="0" collapsed="false">
      <c r="A135" s="4" t="n">
        <v>104</v>
      </c>
      <c r="B135" s="5" t="n">
        <v>157.568851496535</v>
      </c>
      <c r="C135" s="6" t="n">
        <f aca="false">A135/B135</f>
        <v>0.660028927114996</v>
      </c>
      <c r="D135" s="7" t="n">
        <f aca="false">C135*60</f>
        <v>39.6017356268998</v>
      </c>
    </row>
    <row r="136" customFormat="false" ht="15.75" hidden="false" customHeight="false" outlineLevel="0" collapsed="false">
      <c r="A136" s="4" t="n">
        <v>20</v>
      </c>
      <c r="B136" s="5" t="n">
        <v>24.1586680742392</v>
      </c>
      <c r="C136" s="6" t="n">
        <f aca="false">A136/B136</f>
        <v>0.827860208954413</v>
      </c>
      <c r="D136" s="7" t="n">
        <f aca="false">C136*60</f>
        <v>49.6716125372648</v>
      </c>
    </row>
    <row r="137" customFormat="false" ht="15.75" hidden="false" customHeight="false" outlineLevel="0" collapsed="false">
      <c r="A137" s="4" t="n">
        <v>34</v>
      </c>
      <c r="B137" s="5" t="n">
        <v>137.812341445391</v>
      </c>
      <c r="C137" s="6" t="n">
        <f aca="false">A137/B137</f>
        <v>0.24671230198547</v>
      </c>
      <c r="D137" s="7" t="n">
        <f aca="false">C137*60</f>
        <v>14.8027381191282</v>
      </c>
    </row>
    <row r="138" customFormat="false" ht="15.75" hidden="false" customHeight="false" outlineLevel="0" collapsed="false">
      <c r="A138" s="4" t="n">
        <v>85</v>
      </c>
      <c r="B138" s="5" t="n">
        <v>76.3689716140283</v>
      </c>
      <c r="C138" s="6" t="n">
        <f aca="false">A138/B138</f>
        <v>1.11301747559982</v>
      </c>
      <c r="D138" s="7" t="n">
        <f aca="false">C138*60</f>
        <v>66.7810485359891</v>
      </c>
    </row>
    <row r="139" customFormat="false" ht="15.75" hidden="false" customHeight="false" outlineLevel="0" collapsed="false">
      <c r="A139" s="4" t="n">
        <v>41</v>
      </c>
      <c r="B139" s="5" t="n">
        <v>58.6618307750623</v>
      </c>
      <c r="C139" s="6" t="n">
        <f aca="false">A139/B139</f>
        <v>0.698921248421546</v>
      </c>
      <c r="D139" s="7" t="n">
        <f aca="false">C139*60</f>
        <v>41.9352749052928</v>
      </c>
    </row>
    <row r="140" customFormat="false" ht="15.75" hidden="false" customHeight="false" outlineLevel="0" collapsed="false">
      <c r="A140" s="4" t="n">
        <v>19</v>
      </c>
      <c r="B140" s="5" t="n">
        <v>30.4209219415312</v>
      </c>
      <c r="C140" s="6" t="n">
        <f aca="false">A140/B140</f>
        <v>0.624570157226592</v>
      </c>
      <c r="D140" s="7" t="n">
        <f aca="false">C140*60</f>
        <v>37.4742094335955</v>
      </c>
    </row>
    <row r="141" customFormat="false" ht="15.75" hidden="false" customHeight="false" outlineLevel="0" collapsed="false">
      <c r="A141" s="4" t="n">
        <v>99</v>
      </c>
      <c r="B141" s="5" t="n">
        <v>107.018632506879</v>
      </c>
      <c r="C141" s="6" t="n">
        <f aca="false">A141/B141</f>
        <v>0.925072556815159</v>
      </c>
      <c r="D141" s="7" t="n">
        <f aca="false">C141*60</f>
        <v>55.5043534089095</v>
      </c>
    </row>
    <row r="142" customFormat="false" ht="15.75" hidden="false" customHeight="false" outlineLevel="0" collapsed="false">
      <c r="A142" s="4" t="n">
        <v>35</v>
      </c>
      <c r="B142" s="5" t="n">
        <v>43.2171054807482</v>
      </c>
      <c r="C142" s="6" t="n">
        <f aca="false">A142/B142</f>
        <v>0.809864511069381</v>
      </c>
      <c r="D142" s="7" t="n">
        <f aca="false">C142*60</f>
        <v>48.5918706641629</v>
      </c>
    </row>
    <row r="143" customFormat="false" ht="15.75" hidden="false" customHeight="false" outlineLevel="0" collapsed="false">
      <c r="A143" s="4" t="n">
        <v>27</v>
      </c>
      <c r="B143" s="5" t="n">
        <v>30.5778832014832</v>
      </c>
      <c r="C143" s="6" t="n">
        <f aca="false">A143/B143</f>
        <v>0.882991141737709</v>
      </c>
      <c r="D143" s="7" t="n">
        <f aca="false">C143*60</f>
        <v>52.9794685042625</v>
      </c>
    </row>
    <row r="144" customFormat="false" ht="15.75" hidden="false" customHeight="false" outlineLevel="0" collapsed="false">
      <c r="A144" s="4" t="n">
        <v>62</v>
      </c>
      <c r="B144" s="5" t="n">
        <v>91.341884236542</v>
      </c>
      <c r="C144" s="6" t="n">
        <f aca="false">A144/B144</f>
        <v>0.678768568419748</v>
      </c>
      <c r="D144" s="7" t="n">
        <f aca="false">C144*60</f>
        <v>40.7261141051849</v>
      </c>
    </row>
    <row r="145" customFormat="false" ht="15.75" hidden="false" customHeight="false" outlineLevel="0" collapsed="false">
      <c r="A145" s="4" t="n">
        <v>110</v>
      </c>
      <c r="B145" s="5" t="n">
        <v>168.202429712827</v>
      </c>
      <c r="C145" s="6" t="n">
        <f aca="false">A145/B145</f>
        <v>0.653973906249772</v>
      </c>
      <c r="D145" s="7" t="n">
        <f aca="false">C145*60</f>
        <v>39.2384343749863</v>
      </c>
    </row>
    <row r="146" customFormat="false" ht="15.75" hidden="false" customHeight="false" outlineLevel="0" collapsed="false">
      <c r="A146" s="4" t="n">
        <v>42</v>
      </c>
      <c r="B146" s="5" t="n">
        <v>44.8562202008053</v>
      </c>
      <c r="C146" s="6" t="n">
        <f aca="false">A146/B146</f>
        <v>0.936324991539212</v>
      </c>
      <c r="D146" s="7" t="n">
        <f aca="false">C146*60</f>
        <v>56.1794994923527</v>
      </c>
    </row>
    <row r="147" customFormat="false" ht="15.75" hidden="false" customHeight="false" outlineLevel="0" collapsed="false">
      <c r="A147" s="4" t="n">
        <v>69</v>
      </c>
      <c r="B147" s="5" t="n">
        <v>76.7073687574398</v>
      </c>
      <c r="C147" s="6" t="n">
        <f aca="false">A147/B147</f>
        <v>0.899522446379152</v>
      </c>
      <c r="D147" s="7" t="n">
        <f aca="false">C147*60</f>
        <v>53.9713467827492</v>
      </c>
    </row>
    <row r="148" customFormat="false" ht="15.75" hidden="false" customHeight="false" outlineLevel="0" collapsed="false">
      <c r="A148" s="4" t="n">
        <v>51</v>
      </c>
      <c r="B148" s="5" t="n">
        <v>82.8106857073585</v>
      </c>
      <c r="C148" s="6" t="n">
        <f aca="false">A148/B148</f>
        <v>0.615862549191139</v>
      </c>
      <c r="D148" s="7" t="n">
        <f aca="false">C148*60</f>
        <v>36.9517529514683</v>
      </c>
    </row>
    <row r="149" customFormat="false" ht="15.75" hidden="false" customHeight="false" outlineLevel="0" collapsed="false">
      <c r="A149" s="4" t="n">
        <v>101</v>
      </c>
      <c r="B149" s="5" t="n">
        <v>113.070245698448</v>
      </c>
      <c r="C149" s="6" t="n">
        <f aca="false">A149/B149</f>
        <v>0.893250026796273</v>
      </c>
      <c r="D149" s="7" t="n">
        <f aca="false">C149*60</f>
        <v>53.5950016077764</v>
      </c>
    </row>
    <row r="150" customFormat="false" ht="15.75" hidden="false" customHeight="false" outlineLevel="0" collapsed="false">
      <c r="A150" s="4" t="n">
        <v>113</v>
      </c>
      <c r="B150" s="5" t="n">
        <v>143.523553926557</v>
      </c>
      <c r="C150" s="6" t="n">
        <f aca="false">A150/B150</f>
        <v>0.787327215000709</v>
      </c>
      <c r="D150" s="7" t="n">
        <f aca="false">C150*60</f>
        <v>47.2396329000426</v>
      </c>
    </row>
    <row r="151" customFormat="false" ht="15.75" hidden="false" customHeight="false" outlineLevel="0" collapsed="false">
      <c r="A151" s="4" t="n">
        <v>34</v>
      </c>
      <c r="B151" s="5" t="n">
        <v>44.4545822116609</v>
      </c>
      <c r="C151" s="6" t="n">
        <f aca="false">A151/B151</f>
        <v>0.764825543475279</v>
      </c>
      <c r="D151" s="7" t="n">
        <f aca="false">C151*60</f>
        <v>45.8895326085167</v>
      </c>
    </row>
    <row r="152" customFormat="false" ht="15.75" hidden="false" customHeight="false" outlineLevel="0" collapsed="false">
      <c r="A152" s="4" t="n">
        <v>49</v>
      </c>
      <c r="B152" s="5" t="n">
        <v>59.4530378349529</v>
      </c>
      <c r="C152" s="6" t="n">
        <f aca="false">A152/B152</f>
        <v>0.824179920562319</v>
      </c>
      <c r="D152" s="7" t="n">
        <f aca="false">C152*60</f>
        <v>49.4507952337391</v>
      </c>
    </row>
    <row r="153" customFormat="false" ht="15.75" hidden="false" customHeight="false" outlineLevel="0" collapsed="false">
      <c r="A153" s="4" t="n">
        <v>47</v>
      </c>
      <c r="B153" s="5" t="n">
        <v>46.3587993348078</v>
      </c>
      <c r="C153" s="6" t="n">
        <f aca="false">A153/B153</f>
        <v>1.01383126125768</v>
      </c>
      <c r="D153" s="7" t="n">
        <f aca="false">C153*60</f>
        <v>60.829875675461</v>
      </c>
    </row>
    <row r="154" customFormat="false" ht="15.75" hidden="false" customHeight="false" outlineLevel="0" collapsed="false">
      <c r="A154" s="4" t="n">
        <v>56</v>
      </c>
      <c r="B154" s="5" t="n">
        <v>49.2490876297406</v>
      </c>
      <c r="C154" s="6" t="n">
        <f aca="false">A154/B154</f>
        <v>1.13707690223651</v>
      </c>
      <c r="D154" s="7" t="n">
        <f aca="false">C154*60</f>
        <v>68.2246141341908</v>
      </c>
    </row>
    <row r="155" customFormat="false" ht="15.75" hidden="false" customHeight="false" outlineLevel="0" collapsed="false">
      <c r="A155" s="4" t="n">
        <v>120</v>
      </c>
      <c r="B155" s="5" t="n">
        <v>150.659131059016</v>
      </c>
      <c r="C155" s="6" t="n">
        <f aca="false">A155/B155</f>
        <v>0.796500014015042</v>
      </c>
      <c r="D155" s="7" t="n">
        <f aca="false">C155*60</f>
        <v>47.7900008409026</v>
      </c>
    </row>
    <row r="156" customFormat="false" ht="15.75" hidden="false" customHeight="false" outlineLevel="0" collapsed="false">
      <c r="A156" s="4" t="n">
        <v>30</v>
      </c>
      <c r="B156" s="5" t="n">
        <v>95.0481277492629</v>
      </c>
      <c r="C156" s="6" t="n">
        <f aca="false">A156/B156</f>
        <v>0.315629573253037</v>
      </c>
      <c r="D156" s="7" t="n">
        <f aca="false">C156*60</f>
        <v>18.9377743951822</v>
      </c>
    </row>
    <row r="157" customFormat="false" ht="15.75" hidden="false" customHeight="false" outlineLevel="0" collapsed="false">
      <c r="A157" s="4" t="n">
        <v>95</v>
      </c>
      <c r="B157" s="5" t="n">
        <v>81.1663679172048</v>
      </c>
      <c r="C157" s="6" t="n">
        <f aca="false">A157/B157</f>
        <v>1.17043551951107</v>
      </c>
      <c r="D157" s="7" t="n">
        <f aca="false">C157*60</f>
        <v>70.226131170664</v>
      </c>
    </row>
    <row r="158" customFormat="false" ht="15.75" hidden="false" customHeight="false" outlineLevel="0" collapsed="false">
      <c r="A158" s="4" t="n">
        <v>93</v>
      </c>
      <c r="B158" s="5" t="n">
        <v>112.171247018366</v>
      </c>
      <c r="C158" s="6" t="n">
        <f aca="false">A158/B158</f>
        <v>0.829089472320591</v>
      </c>
      <c r="D158" s="7" t="n">
        <f aca="false">C158*60</f>
        <v>49.7453683392355</v>
      </c>
    </row>
    <row r="159" customFormat="false" ht="15.75" hidden="false" customHeight="false" outlineLevel="0" collapsed="false">
      <c r="A159" s="4" t="n">
        <v>68</v>
      </c>
      <c r="B159" s="5" t="n">
        <v>105.461752528877</v>
      </c>
      <c r="C159" s="6" t="n">
        <f aca="false">A159/B159</f>
        <v>0.644783519801462</v>
      </c>
      <c r="D159" s="7" t="n">
        <f aca="false">C159*60</f>
        <v>38.6870111880877</v>
      </c>
    </row>
    <row r="160" customFormat="false" ht="15.75" hidden="false" customHeight="false" outlineLevel="0" collapsed="false">
      <c r="A160" s="4" t="n">
        <v>114</v>
      </c>
      <c r="B160" s="5" t="n">
        <v>139.883231917117</v>
      </c>
      <c r="C160" s="6" t="n">
        <f aca="false">A160/B160</f>
        <v>0.814965442516706</v>
      </c>
      <c r="D160" s="7" t="n">
        <f aca="false">C160*60</f>
        <v>48.8979265510024</v>
      </c>
    </row>
    <row r="161" customFormat="false" ht="15.75" hidden="false" customHeight="false" outlineLevel="0" collapsed="false">
      <c r="A161" s="4" t="n">
        <v>92</v>
      </c>
      <c r="B161" s="5" t="n">
        <v>132.650600050624</v>
      </c>
      <c r="C161" s="6" t="n">
        <f aca="false">A161/B161</f>
        <v>0.693551329318447</v>
      </c>
      <c r="D161" s="7" t="n">
        <f aca="false">C161*60</f>
        <v>41.6130797591068</v>
      </c>
    </row>
    <row r="162" customFormat="false" ht="15.75" hidden="false" customHeight="false" outlineLevel="0" collapsed="false">
      <c r="A162" s="4" t="n">
        <v>17</v>
      </c>
      <c r="B162" s="5" t="n">
        <v>18.7524759292164</v>
      </c>
      <c r="C162" s="6" t="n">
        <f aca="false">A162/B162</f>
        <v>0.906546957541426</v>
      </c>
      <c r="D162" s="7" t="n">
        <f aca="false">C162*60</f>
        <v>54.3928174524856</v>
      </c>
    </row>
    <row r="163" customFormat="false" ht="15.75" hidden="false" customHeight="false" outlineLevel="0" collapsed="false">
      <c r="A163" s="4" t="n">
        <v>80</v>
      </c>
      <c r="B163" s="5" t="n">
        <v>116.465388627292</v>
      </c>
      <c r="C163" s="6" t="n">
        <f aca="false">A163/B163</f>
        <v>0.686899352184475</v>
      </c>
      <c r="D163" s="7" t="n">
        <f aca="false">C163*60</f>
        <v>41.2139611310685</v>
      </c>
    </row>
    <row r="164" customFormat="false" ht="15.75" hidden="false" customHeight="false" outlineLevel="0" collapsed="false">
      <c r="A164" s="4" t="n">
        <v>92</v>
      </c>
      <c r="B164" s="5" t="n">
        <v>85.1736249949604</v>
      </c>
      <c r="C164" s="6" t="n">
        <f aca="false">A164/B164</f>
        <v>1.08014658299965</v>
      </c>
      <c r="D164" s="7" t="n">
        <f aca="false">C164*60</f>
        <v>64.808794979979</v>
      </c>
    </row>
    <row r="165" customFormat="false" ht="15.75" hidden="false" customHeight="false" outlineLevel="0" collapsed="false">
      <c r="A165" s="4" t="n">
        <v>43</v>
      </c>
      <c r="B165" s="5" t="n">
        <v>59.9917329346695</v>
      </c>
      <c r="C165" s="6" t="n">
        <f aca="false">A165/B165</f>
        <v>0.716765425776692</v>
      </c>
      <c r="D165" s="7" t="n">
        <f aca="false">C165*60</f>
        <v>43.0059255466015</v>
      </c>
    </row>
    <row r="166" customFormat="false" ht="15.75" hidden="false" customHeight="false" outlineLevel="0" collapsed="false">
      <c r="A166" s="4" t="n">
        <v>26</v>
      </c>
      <c r="B166" s="5" t="n">
        <v>34.3919332058591</v>
      </c>
      <c r="C166" s="6" t="n">
        <f aca="false">A166/B166</f>
        <v>0.75599123330382</v>
      </c>
      <c r="D166" s="7" t="n">
        <f aca="false">C166*60</f>
        <v>45.3594739982292</v>
      </c>
    </row>
    <row r="167" customFormat="false" ht="15.75" hidden="false" customHeight="false" outlineLevel="0" collapsed="false">
      <c r="A167" s="4" t="n">
        <v>73</v>
      </c>
      <c r="B167" s="5" t="n">
        <v>72.3409059289529</v>
      </c>
      <c r="C167" s="6" t="n">
        <f aca="false">A167/B167</f>
        <v>1.00911094577243</v>
      </c>
      <c r="D167" s="7" t="n">
        <f aca="false">C167*60</f>
        <v>60.5466567463457</v>
      </c>
    </row>
    <row r="168" customFormat="false" ht="15.75" hidden="false" customHeight="false" outlineLevel="0" collapsed="false">
      <c r="A168" s="4" t="n">
        <v>45</v>
      </c>
      <c r="B168" s="5" t="n">
        <v>67.2946510526417</v>
      </c>
      <c r="C168" s="6" t="n">
        <f aca="false">A168/B168</f>
        <v>0.668700993260199</v>
      </c>
      <c r="D168" s="7" t="n">
        <f aca="false">C168*60</f>
        <v>40.122059595612</v>
      </c>
    </row>
    <row r="169" customFormat="false" ht="15.75" hidden="false" customHeight="false" outlineLevel="0" collapsed="false">
      <c r="A169" s="4" t="n">
        <v>45</v>
      </c>
      <c r="B169" s="5" t="n">
        <v>52.2376447221239</v>
      </c>
      <c r="C169" s="6" t="n">
        <f aca="false">A169/B169</f>
        <v>0.861447721071189</v>
      </c>
      <c r="D169" s="7" t="n">
        <f aca="false">C169*60</f>
        <v>51.6868632642713</v>
      </c>
    </row>
    <row r="170" customFormat="false" ht="15.75" hidden="false" customHeight="false" outlineLevel="0" collapsed="false">
      <c r="A170" s="4" t="n">
        <v>43</v>
      </c>
      <c r="B170" s="5" t="n">
        <v>80.1474295399317</v>
      </c>
      <c r="C170" s="6" t="n">
        <f aca="false">A170/B170</f>
        <v>0.536511279860525</v>
      </c>
      <c r="D170" s="7" t="n">
        <f aca="false">C170*60</f>
        <v>32.1906767916315</v>
      </c>
    </row>
    <row r="171" customFormat="false" ht="15.75" hidden="false" customHeight="false" outlineLevel="0" collapsed="false">
      <c r="A171" s="4" t="n">
        <v>102</v>
      </c>
      <c r="B171" s="5" t="n">
        <v>279.037699658008</v>
      </c>
      <c r="C171" s="6" t="n">
        <f aca="false">A171/B171</f>
        <v>0.365542004270435</v>
      </c>
      <c r="D171" s="7" t="n">
        <f aca="false">C171*60</f>
        <v>21.9325202562261</v>
      </c>
    </row>
    <row r="172" customFormat="false" ht="15.75" hidden="false" customHeight="false" outlineLevel="0" collapsed="false">
      <c r="A172" s="4" t="n">
        <v>11</v>
      </c>
      <c r="B172" s="5" t="n">
        <v>12.9614367658727</v>
      </c>
      <c r="C172" s="6" t="n">
        <f aca="false">A172/B172</f>
        <v>0.848671347065692</v>
      </c>
      <c r="D172" s="7" t="n">
        <f aca="false">C172*60</f>
        <v>50.9202808239415</v>
      </c>
    </row>
    <row r="173" customFormat="false" ht="15.75" hidden="false" customHeight="false" outlineLevel="0" collapsed="false">
      <c r="A173" s="4" t="n">
        <v>40</v>
      </c>
      <c r="B173" s="5" t="n">
        <v>48.6436963085186</v>
      </c>
      <c r="C173" s="6" t="n">
        <f aca="false">A173/B173</f>
        <v>0.822305931405856</v>
      </c>
      <c r="D173" s="7" t="n">
        <f aca="false">C173*60</f>
        <v>49.3383558843514</v>
      </c>
    </row>
    <row r="174" customFormat="false" ht="15.75" hidden="false" customHeight="false" outlineLevel="0" collapsed="false">
      <c r="A174" s="4" t="n">
        <v>117</v>
      </c>
      <c r="B174" s="5" t="n">
        <v>231.620813783711</v>
      </c>
      <c r="C174" s="6" t="n">
        <f aca="false">A174/B174</f>
        <v>0.505135950818545</v>
      </c>
      <c r="D174" s="7" t="n">
        <f aca="false">C174*60</f>
        <v>30.3081570491127</v>
      </c>
    </row>
    <row r="175" customFormat="false" ht="15.75" hidden="false" customHeight="false" outlineLevel="0" collapsed="false">
      <c r="A175" s="4" t="n">
        <v>102</v>
      </c>
      <c r="B175" s="5" t="n">
        <v>336.150018263075</v>
      </c>
      <c r="C175" s="6" t="n">
        <f aca="false">A175/B175</f>
        <v>0.303435949600852</v>
      </c>
      <c r="D175" s="7" t="n">
        <f aca="false">C175*60</f>
        <v>18.2061569760511</v>
      </c>
    </row>
    <row r="176" customFormat="false" ht="15.75" hidden="false" customHeight="false" outlineLevel="0" collapsed="false">
      <c r="A176" s="4" t="n">
        <v>47</v>
      </c>
      <c r="B176" s="5" t="n">
        <v>45.2517169351817</v>
      </c>
      <c r="C176" s="6" t="n">
        <f aca="false">A176/B176</f>
        <v>1.03863462390438</v>
      </c>
      <c r="D176" s="7" t="n">
        <f aca="false">C176*60</f>
        <v>62.3180774342629</v>
      </c>
    </row>
    <row r="177" customFormat="false" ht="15.75" hidden="false" customHeight="false" outlineLevel="0" collapsed="false">
      <c r="A177" s="4" t="n">
        <v>27</v>
      </c>
      <c r="B177" s="5" t="n">
        <v>21.3274437474396</v>
      </c>
      <c r="C177" s="6" t="n">
        <f aca="false">A177/B177</f>
        <v>1.26597450307384</v>
      </c>
      <c r="D177" s="7" t="n">
        <f aca="false">C177*60</f>
        <v>75.9584701844302</v>
      </c>
    </row>
    <row r="178" customFormat="false" ht="15.75" hidden="false" customHeight="false" outlineLevel="0" collapsed="false">
      <c r="A178" s="4" t="n">
        <v>88</v>
      </c>
      <c r="B178" s="5" t="n">
        <v>236.446390808865</v>
      </c>
      <c r="C178" s="6" t="n">
        <f aca="false">A178/B178</f>
        <v>0.37217738743636</v>
      </c>
      <c r="D178" s="7" t="n">
        <f aca="false">C178*60</f>
        <v>22.3306432461816</v>
      </c>
    </row>
    <row r="179" customFormat="false" ht="15.75" hidden="false" customHeight="false" outlineLevel="0" collapsed="false">
      <c r="A179" s="4" t="n">
        <v>26</v>
      </c>
      <c r="B179" s="5" t="n">
        <v>50.024660419698</v>
      </c>
      <c r="C179" s="6" t="n">
        <f aca="false">A179/B179</f>
        <v>0.519743658065135</v>
      </c>
      <c r="D179" s="7" t="n">
        <f aca="false">C179*60</f>
        <v>31.1846194839081</v>
      </c>
    </row>
    <row r="180" customFormat="false" ht="15.75" hidden="false" customHeight="false" outlineLevel="0" collapsed="false">
      <c r="A180" s="4" t="n">
        <v>58</v>
      </c>
      <c r="B180" s="5" t="n">
        <v>59.9564668346958</v>
      </c>
      <c r="C180" s="6" t="n">
        <f aca="false">A180/B180</f>
        <v>0.967368543578628</v>
      </c>
      <c r="D180" s="7" t="n">
        <f aca="false">C180*60</f>
        <v>58.0421126147177</v>
      </c>
    </row>
    <row r="181" customFormat="false" ht="15.75" hidden="false" customHeight="false" outlineLevel="0" collapsed="false">
      <c r="A181" s="4" t="n">
        <v>76</v>
      </c>
      <c r="B181" s="5" t="n">
        <v>107.711979336527</v>
      </c>
      <c r="C181" s="6" t="n">
        <f aca="false">A181/B181</f>
        <v>0.705585399768315</v>
      </c>
      <c r="D181" s="7" t="n">
        <f aca="false">C181*60</f>
        <v>42.3351239860989</v>
      </c>
    </row>
    <row r="182" customFormat="false" ht="15.75" hidden="false" customHeight="false" outlineLevel="0" collapsed="false">
      <c r="A182" s="4" t="n">
        <v>90</v>
      </c>
      <c r="B182" s="5" t="n">
        <v>101.80766147752</v>
      </c>
      <c r="C182" s="6" t="n">
        <f aca="false">A182/B182</f>
        <v>0.884019912586567</v>
      </c>
      <c r="D182" s="7" t="n">
        <f aca="false">C182*60</f>
        <v>53.041194755194</v>
      </c>
    </row>
    <row r="183" customFormat="false" ht="15.75" hidden="false" customHeight="false" outlineLevel="0" collapsed="false">
      <c r="A183" s="4" t="n">
        <v>29</v>
      </c>
      <c r="B183" s="5" t="n">
        <v>36.5656245052026</v>
      </c>
      <c r="C183" s="6" t="n">
        <f aca="false">A183/B183</f>
        <v>0.79309461803049</v>
      </c>
      <c r="D183" s="7" t="n">
        <f aca="false">C183*60</f>
        <v>47.5856770818294</v>
      </c>
    </row>
    <row r="184" customFormat="false" ht="15.75" hidden="false" customHeight="false" outlineLevel="0" collapsed="false">
      <c r="A184" s="4" t="n">
        <v>42</v>
      </c>
      <c r="B184" s="5" t="n">
        <v>63.6382423842511</v>
      </c>
      <c r="C184" s="6" t="n">
        <f aca="false">A184/B184</f>
        <v>0.659980515275732</v>
      </c>
      <c r="D184" s="7" t="n">
        <f aca="false">C184*60</f>
        <v>39.5988309165439</v>
      </c>
      <c r="F184" s="20"/>
    </row>
    <row r="185" customFormat="false" ht="15.75" hidden="false" customHeight="false" outlineLevel="0" collapsed="false">
      <c r="A185" s="4" t="n">
        <v>54</v>
      </c>
      <c r="B185" s="5" t="n">
        <v>61.1265913431389</v>
      </c>
      <c r="C185" s="6" t="n">
        <f aca="false">A185/B185</f>
        <v>0.883412583843696</v>
      </c>
      <c r="D185" s="7" t="n">
        <f aca="false">C185*60</f>
        <v>53.0047550306218</v>
      </c>
      <c r="F185" s="20"/>
    </row>
    <row r="186" customFormat="false" ht="15.75" hidden="false" customHeight="false" outlineLevel="0" collapsed="false">
      <c r="A186" s="4" t="n">
        <v>50</v>
      </c>
      <c r="B186" s="5" t="n">
        <v>100.687573499115</v>
      </c>
      <c r="C186" s="6" t="n">
        <f aca="false">A186/B186</f>
        <v>0.496585608952424</v>
      </c>
      <c r="D186" s="7" t="n">
        <f aca="false">C186*60</f>
        <v>29.7951365371454</v>
      </c>
      <c r="F186" s="20"/>
    </row>
    <row r="187" customFormat="false" ht="15.75" hidden="false" customHeight="false" outlineLevel="0" collapsed="false">
      <c r="A187" s="4" t="n">
        <v>70</v>
      </c>
      <c r="B187" s="5" t="n">
        <v>102.827686952855</v>
      </c>
      <c r="C187" s="6" t="n">
        <f aca="false">A187/B187</f>
        <v>0.680750506739436</v>
      </c>
      <c r="D187" s="7" t="n">
        <f aca="false">C187*60</f>
        <v>40.8450304043662</v>
      </c>
      <c r="F187" s="20"/>
    </row>
    <row r="188" customFormat="false" ht="15.75" hidden="false" customHeight="false" outlineLevel="0" collapsed="false">
      <c r="A188" s="4" t="n">
        <v>46</v>
      </c>
      <c r="B188" s="5" t="n">
        <v>69.649773519526</v>
      </c>
      <c r="C188" s="6" t="n">
        <f aca="false">A188/B188</f>
        <v>0.660447230127807</v>
      </c>
      <c r="D188" s="7" t="n">
        <f aca="false">C188*60</f>
        <v>39.6268338076684</v>
      </c>
      <c r="F188" s="20"/>
    </row>
    <row r="189" customFormat="false" ht="15.75" hidden="false" customHeight="false" outlineLevel="0" collapsed="false">
      <c r="A189" s="4" t="n">
        <v>17</v>
      </c>
      <c r="B189" s="5" t="n">
        <v>33.0323002748507</v>
      </c>
      <c r="C189" s="6" t="n">
        <f aca="false">A189/B189</f>
        <v>0.514647779856344</v>
      </c>
      <c r="D189" s="7" t="n">
        <f aca="false">C189*60</f>
        <v>30.8788667913806</v>
      </c>
      <c r="F189" s="20"/>
    </row>
    <row r="190" customFormat="false" ht="15.75" hidden="false" customHeight="false" outlineLevel="0" collapsed="false">
      <c r="A190" s="4" t="n">
        <v>49</v>
      </c>
      <c r="B190" s="5" t="n">
        <v>72.2439659992833</v>
      </c>
      <c r="C190" s="6" t="n">
        <f aca="false">A190/B190</f>
        <v>0.678257337096999</v>
      </c>
      <c r="D190" s="7" t="n">
        <f aca="false">C190*60</f>
        <v>40.6954402258199</v>
      </c>
      <c r="F190" s="20"/>
    </row>
    <row r="191" customFormat="false" ht="15.75" hidden="false" customHeight="false" outlineLevel="0" collapsed="false">
      <c r="A191" s="4" t="n">
        <v>56</v>
      </c>
      <c r="B191" s="5" t="n">
        <v>50.087848452544</v>
      </c>
      <c r="C191" s="6" t="n">
        <f aca="false">A191/B191</f>
        <v>1.11803564597225</v>
      </c>
      <c r="D191" s="7" t="n">
        <f aca="false">C191*60</f>
        <v>67.0821387583348</v>
      </c>
      <c r="F191" s="20"/>
    </row>
    <row r="192" customFormat="false" ht="15.75" hidden="false" customHeight="false" outlineLevel="0" collapsed="false">
      <c r="A192" s="4" t="n">
        <v>69</v>
      </c>
      <c r="B192" s="5" t="n">
        <v>95.4185625284991</v>
      </c>
      <c r="C192" s="6" t="n">
        <f aca="false">A192/B192</f>
        <v>0.723129736725928</v>
      </c>
      <c r="D192" s="7" t="n">
        <f aca="false">C192*60</f>
        <v>43.3877842035557</v>
      </c>
      <c r="F192" s="20"/>
    </row>
    <row r="193" customFormat="false" ht="15.75" hidden="false" customHeight="false" outlineLevel="0" collapsed="false">
      <c r="A193" s="4" t="n">
        <v>93</v>
      </c>
      <c r="B193" s="5" t="n">
        <v>144.665968763359</v>
      </c>
      <c r="C193" s="6" t="n">
        <f aca="false">A193/B193</f>
        <v>0.642860244154083</v>
      </c>
      <c r="D193" s="7" t="n">
        <f aca="false">C193*60</f>
        <v>38.571614649245</v>
      </c>
      <c r="F193" s="20"/>
    </row>
    <row r="194" customFormat="false" ht="15.75" hidden="false" customHeight="false" outlineLevel="0" collapsed="false">
      <c r="A194" s="4" t="n">
        <v>64</v>
      </c>
      <c r="B194" s="5" t="n">
        <v>81.9237574736859</v>
      </c>
      <c r="C194" s="6" t="n">
        <f aca="false">A194/B194</f>
        <v>0.781214167582059</v>
      </c>
      <c r="D194" s="7" t="n">
        <f aca="false">C194*60</f>
        <v>46.8728500549235</v>
      </c>
      <c r="F194" s="20"/>
    </row>
    <row r="195" customFormat="false" ht="15.75" hidden="false" customHeight="false" outlineLevel="0" collapsed="false">
      <c r="A195" s="4" t="n">
        <v>33</v>
      </c>
      <c r="B195" s="5" t="n">
        <v>65.8734441142251</v>
      </c>
      <c r="C195" s="6" t="n">
        <f aca="false">A195/B195</f>
        <v>0.50096059867126</v>
      </c>
      <c r="D195" s="7" t="n">
        <f aca="false">C195*60</f>
        <v>30.0576359202756</v>
      </c>
      <c r="F195" s="20"/>
    </row>
    <row r="196" customFormat="false" ht="15.75" hidden="false" customHeight="false" outlineLevel="0" collapsed="false">
      <c r="A196" s="4" t="n">
        <v>98</v>
      </c>
      <c r="B196" s="5" t="n">
        <v>79.139059529028</v>
      </c>
      <c r="C196" s="6" t="n">
        <f aca="false">A196/B196</f>
        <v>1.23832656823593</v>
      </c>
      <c r="D196" s="7" t="n">
        <f aca="false">C196*60</f>
        <v>74.2995940941556</v>
      </c>
      <c r="F196" s="20"/>
    </row>
    <row r="197" customFormat="false" ht="15.75" hidden="false" customHeight="false" outlineLevel="0" collapsed="false">
      <c r="A197" s="4" t="n">
        <v>59</v>
      </c>
      <c r="B197" s="5" t="n">
        <v>66.9086680954938</v>
      </c>
      <c r="C197" s="6" t="n">
        <f aca="false">A197/B197</f>
        <v>0.881799050547436</v>
      </c>
      <c r="D197" s="7" t="n">
        <f aca="false">C197*60</f>
        <v>52.9079430328462</v>
      </c>
      <c r="F197" s="20"/>
    </row>
    <row r="198" customFormat="false" ht="15.75" hidden="false" customHeight="false" outlineLevel="0" collapsed="false">
      <c r="A198" s="4" t="n">
        <v>112</v>
      </c>
      <c r="B198" s="5" t="n">
        <v>141.923649888035</v>
      </c>
      <c r="C198" s="6" t="n">
        <f aca="false">A198/B198</f>
        <v>0.789156705653762</v>
      </c>
      <c r="D198" s="7" t="n">
        <f aca="false">C198*60</f>
        <v>47.3494023392257</v>
      </c>
      <c r="F198" s="20"/>
    </row>
    <row r="199" customFormat="false" ht="15.75" hidden="false" customHeight="false" outlineLevel="0" collapsed="false">
      <c r="A199" s="4" t="n">
        <v>94</v>
      </c>
      <c r="B199" s="5" t="n">
        <v>156.247211886711</v>
      </c>
      <c r="C199" s="6" t="n">
        <f aca="false">A199/B199</f>
        <v>0.601610735096868</v>
      </c>
      <c r="D199" s="7" t="n">
        <f aca="false">C199*60</f>
        <v>36.0966441058121</v>
      </c>
      <c r="F199" s="20"/>
    </row>
    <row r="200" customFormat="false" ht="15.75" hidden="false" customHeight="false" outlineLevel="0" collapsed="false">
      <c r="A200" s="4" t="n">
        <v>52</v>
      </c>
      <c r="B200" s="5" t="n">
        <v>53.5908585243754</v>
      </c>
      <c r="C200" s="6" t="n">
        <f aca="false">A200/B200</f>
        <v>0.970314740831184</v>
      </c>
      <c r="D200" s="7" t="n">
        <f aca="false">C200*60</f>
        <v>58.2188844498711</v>
      </c>
      <c r="F200" s="20"/>
    </row>
    <row r="201" customFormat="false" ht="15.75" hidden="false" customHeight="false" outlineLevel="0" collapsed="false">
      <c r="A201" s="4" t="n">
        <v>39</v>
      </c>
      <c r="B201" s="5" t="n">
        <v>34.8082048588337</v>
      </c>
      <c r="C201" s="6" t="n">
        <f aca="false">A201/B201</f>
        <v>1.12042549043153</v>
      </c>
      <c r="D201" s="7" t="n">
        <f aca="false">C201*60</f>
        <v>67.225529425892</v>
      </c>
      <c r="F201" s="20"/>
    </row>
    <row r="202" customFormat="false" ht="15.75" hidden="false" customHeight="false" outlineLevel="0" collapsed="false">
      <c r="A202" s="4" t="n">
        <v>80</v>
      </c>
      <c r="B202" s="5" t="n">
        <v>125.860703346639</v>
      </c>
      <c r="C202" s="6" t="n">
        <f aca="false">A202/B202</f>
        <v>0.635623334947272</v>
      </c>
      <c r="D202" s="7" t="n">
        <f aca="false">C202*60</f>
        <v>38.1374000968363</v>
      </c>
      <c r="F202" s="20"/>
    </row>
    <row r="203" customFormat="false" ht="15.75" hidden="false" customHeight="false" outlineLevel="0" collapsed="false">
      <c r="A203" s="4" t="n">
        <v>53</v>
      </c>
      <c r="B203" s="5" t="n">
        <v>45.5911371714063</v>
      </c>
      <c r="C203" s="6" t="n">
        <f aca="false">A203/B203</f>
        <v>1.16250664686733</v>
      </c>
      <c r="D203" s="7" t="n">
        <f aca="false">C203*60</f>
        <v>69.7503988120398</v>
      </c>
      <c r="F203" s="20"/>
    </row>
    <row r="204" customFormat="false" ht="15.75" hidden="false" customHeight="false" outlineLevel="0" collapsed="false">
      <c r="A204" s="4" t="n">
        <v>14</v>
      </c>
      <c r="B204" s="5" t="n">
        <v>13.9748285381081</v>
      </c>
      <c r="C204" s="6" t="n">
        <f aca="false">A204/B204</f>
        <v>1.00180120005217</v>
      </c>
      <c r="D204" s="7" t="n">
        <f aca="false">C204*60</f>
        <v>60.1080720031301</v>
      </c>
      <c r="F204" s="20"/>
    </row>
    <row r="205" customFormat="false" ht="15.75" hidden="false" customHeight="false" outlineLevel="0" collapsed="false">
      <c r="A205" s="4" t="n">
        <v>107</v>
      </c>
      <c r="B205" s="5" t="n">
        <v>121.639774893751</v>
      </c>
      <c r="C205" s="6" t="n">
        <f aca="false">A205/B205</f>
        <v>0.879646481535018</v>
      </c>
      <c r="D205" s="7" t="n">
        <f aca="false">C205*60</f>
        <v>52.7787888921011</v>
      </c>
      <c r="F205" s="20"/>
    </row>
    <row r="206" customFormat="false" ht="15.75" hidden="false" customHeight="false" outlineLevel="0" collapsed="false">
      <c r="A206" s="4" t="n">
        <v>16</v>
      </c>
      <c r="B206" s="5" t="n">
        <v>20.4578254536069</v>
      </c>
      <c r="C206" s="6" t="n">
        <f aca="false">A206/B206</f>
        <v>0.782096808689854</v>
      </c>
      <c r="D206" s="7" t="n">
        <f aca="false">C206*60</f>
        <v>46.9258085213913</v>
      </c>
      <c r="F206" s="20"/>
    </row>
    <row r="207" customFormat="false" ht="15.75" hidden="false" customHeight="false" outlineLevel="0" collapsed="false">
      <c r="A207" s="4" t="n">
        <v>35</v>
      </c>
      <c r="B207" s="5" t="n">
        <v>52.9262567827213</v>
      </c>
      <c r="C207" s="6" t="n">
        <f aca="false">A207/B207</f>
        <v>0.661297475536308</v>
      </c>
      <c r="D207" s="7" t="n">
        <f aca="false">C207*60</f>
        <v>39.6778485321785</v>
      </c>
      <c r="F207" s="20"/>
    </row>
    <row r="208" customFormat="false" ht="15.75" hidden="false" customHeight="false" outlineLevel="0" collapsed="false">
      <c r="A208" s="4" t="n">
        <v>113</v>
      </c>
      <c r="B208" s="5" t="n">
        <v>188.435770830282</v>
      </c>
      <c r="C208" s="6" t="n">
        <f aca="false">A208/B208</f>
        <v>0.599673827862416</v>
      </c>
      <c r="D208" s="7" t="n">
        <f aca="false">C208*60</f>
        <v>35.980429671745</v>
      </c>
      <c r="F208" s="20"/>
    </row>
    <row r="209" customFormat="false" ht="15.75" hidden="false" customHeight="false" outlineLevel="0" collapsed="false">
      <c r="A209" s="4" t="n">
        <v>118</v>
      </c>
      <c r="B209" s="5" t="n">
        <v>140.958423939231</v>
      </c>
      <c r="C209" s="6" t="n">
        <f aca="false">A209/B209</f>
        <v>0.837126272431022</v>
      </c>
      <c r="D209" s="7" t="n">
        <f aca="false">C209*60</f>
        <v>50.2275763458613</v>
      </c>
      <c r="F209" s="20"/>
    </row>
    <row r="210" customFormat="false" ht="15.75" hidden="false" customHeight="false" outlineLevel="0" collapsed="false">
      <c r="A210" s="4" t="n">
        <v>25</v>
      </c>
      <c r="B210" s="5" t="n">
        <v>24.1376190052782</v>
      </c>
      <c r="C210" s="6" t="n">
        <f aca="false">A210/B210</f>
        <v>1.03572767448741</v>
      </c>
      <c r="D210" s="7" t="n">
        <f aca="false">C210*60</f>
        <v>62.1436604692447</v>
      </c>
      <c r="F210" s="20"/>
    </row>
    <row r="211" customFormat="false" ht="15.75" hidden="false" customHeight="false" outlineLevel="0" collapsed="false">
      <c r="A211" s="4" t="n">
        <v>10</v>
      </c>
      <c r="B211" s="5" t="n">
        <v>8.76805111463094</v>
      </c>
      <c r="C211" s="6" t="n">
        <f aca="false">A211/B211</f>
        <v>1.14050430013043</v>
      </c>
      <c r="D211" s="7" t="n">
        <f aca="false">C211*60</f>
        <v>68.4302580078259</v>
      </c>
      <c r="F211" s="20"/>
    </row>
    <row r="212" customFormat="false" ht="15.75" hidden="false" customHeight="false" outlineLevel="0" collapsed="false">
      <c r="A212" s="4" t="n">
        <v>54</v>
      </c>
      <c r="B212" s="5" t="n">
        <v>63.3408181199163</v>
      </c>
      <c r="C212" s="6" t="n">
        <f aca="false">A212/B212</f>
        <v>0.852530826137541</v>
      </c>
      <c r="D212" s="7" t="n">
        <f aca="false">C212*60</f>
        <v>51.1518495682525</v>
      </c>
      <c r="F212" s="20"/>
    </row>
    <row r="213" customFormat="false" ht="15.75" hidden="false" customHeight="false" outlineLevel="0" collapsed="false">
      <c r="A213" s="4" t="n">
        <v>56</v>
      </c>
      <c r="B213" s="5" t="n">
        <v>98.3633504789673</v>
      </c>
      <c r="C213" s="6" t="n">
        <f aca="false">A213/B213</f>
        <v>0.569317735999388</v>
      </c>
      <c r="D213" s="7" t="n">
        <f aca="false">C213*60</f>
        <v>34.1590641599633</v>
      </c>
      <c r="F213" s="20"/>
    </row>
    <row r="214" customFormat="false" ht="15.75" hidden="false" customHeight="false" outlineLevel="0" collapsed="false">
      <c r="A214" s="4" t="n">
        <v>34</v>
      </c>
      <c r="B214" s="5" t="n">
        <v>36.9107708150378</v>
      </c>
      <c r="C214" s="6" t="n">
        <f aca="false">A214/B214</f>
        <v>0.921140340589909</v>
      </c>
      <c r="D214" s="7" t="n">
        <f aca="false">C214*60</f>
        <v>55.2684204353946</v>
      </c>
      <c r="F214" s="20"/>
    </row>
    <row r="215" customFormat="false" ht="15.75" hidden="false" customHeight="false" outlineLevel="0" collapsed="false">
      <c r="A215" s="4" t="n">
        <v>61</v>
      </c>
      <c r="B215" s="5" t="n">
        <v>83.457219054016</v>
      </c>
      <c r="C215" s="6" t="n">
        <f aca="false">A215/B215</f>
        <v>0.730913403195462</v>
      </c>
      <c r="D215" s="7" t="n">
        <f aca="false">C215*60</f>
        <v>43.8548041917277</v>
      </c>
      <c r="F215" s="20"/>
    </row>
    <row r="216" customFormat="false" ht="15.75" hidden="false" customHeight="false" outlineLevel="0" collapsed="false">
      <c r="A216" s="4" t="n">
        <v>84</v>
      </c>
      <c r="B216" s="5" t="n">
        <v>90.8037931660398</v>
      </c>
      <c r="C216" s="6" t="n">
        <f aca="false">A216/B216</f>
        <v>0.925071487337553</v>
      </c>
      <c r="D216" s="7" t="n">
        <f aca="false">C216*60</f>
        <v>55.5042892402532</v>
      </c>
      <c r="F216" s="20"/>
    </row>
    <row r="217" customFormat="false" ht="15.75" hidden="false" customHeight="false" outlineLevel="0" collapsed="false">
      <c r="A217" s="4" t="n">
        <v>112</v>
      </c>
      <c r="B217" s="5" t="n">
        <v>121.126367425817</v>
      </c>
      <c r="C217" s="6" t="n">
        <f aca="false">A217/B217</f>
        <v>0.924654163913515</v>
      </c>
      <c r="D217" s="7" t="n">
        <f aca="false">C217*60</f>
        <v>55.4792498348109</v>
      </c>
      <c r="F217" s="20"/>
    </row>
    <row r="218" customFormat="false" ht="15.75" hidden="false" customHeight="false" outlineLevel="0" collapsed="false">
      <c r="A218" s="4" t="n">
        <v>44</v>
      </c>
      <c r="B218" s="5" t="n">
        <v>42.9100643598967</v>
      </c>
      <c r="C218" s="6" t="n">
        <f aca="false">A218/B218</f>
        <v>1.02540046621608</v>
      </c>
      <c r="D218" s="7" t="n">
        <f aca="false">C218*60</f>
        <v>61.5240279729647</v>
      </c>
      <c r="F218" s="20"/>
    </row>
    <row r="219" customFormat="false" ht="15.75" hidden="false" customHeight="false" outlineLevel="0" collapsed="false">
      <c r="A219" s="4" t="n">
        <v>11</v>
      </c>
      <c r="B219" s="5" t="n">
        <v>16.4966375004887</v>
      </c>
      <c r="C219" s="6" t="n">
        <f aca="false">A219/B219</f>
        <v>0.666802552924749</v>
      </c>
      <c r="D219" s="7" t="n">
        <f aca="false">C219*60</f>
        <v>40.0081531754849</v>
      </c>
      <c r="F219" s="20"/>
    </row>
    <row r="220" customFormat="false" ht="15.75" hidden="false" customHeight="false" outlineLevel="0" collapsed="false">
      <c r="A220" s="4" t="n">
        <v>69</v>
      </c>
      <c r="B220" s="5" t="n">
        <v>141.661079988083</v>
      </c>
      <c r="C220" s="6" t="n">
        <f aca="false">A220/B220</f>
        <v>0.487078031635821</v>
      </c>
      <c r="D220" s="7" t="n">
        <f aca="false">C220*60</f>
        <v>29.2246818981493</v>
      </c>
      <c r="F220" s="20"/>
    </row>
    <row r="221" customFormat="false" ht="15.75" hidden="false" customHeight="false" outlineLevel="0" collapsed="false">
      <c r="A221" s="4" t="n">
        <v>120</v>
      </c>
      <c r="B221" s="5" t="n">
        <v>128.109732252161</v>
      </c>
      <c r="C221" s="6" t="n">
        <f aca="false">A221/B221</f>
        <v>0.936696985392193</v>
      </c>
      <c r="D221" s="7" t="n">
        <f aca="false">C221*60</f>
        <v>56.2018191235316</v>
      </c>
      <c r="F221" s="20"/>
    </row>
    <row r="222" customFormat="false" ht="15.75" hidden="false" customHeight="false" outlineLevel="0" collapsed="false">
      <c r="A222" s="4" t="n">
        <v>23</v>
      </c>
      <c r="B222" s="5" t="n">
        <v>24.4265236367885</v>
      </c>
      <c r="C222" s="6" t="n">
        <f aca="false">A222/B222</f>
        <v>0.94159939998011</v>
      </c>
      <c r="D222" s="7" t="n">
        <f aca="false">C222*60</f>
        <v>56.4959639988066</v>
      </c>
      <c r="F222" s="20"/>
    </row>
    <row r="223" customFormat="false" ht="15.75" hidden="false" customHeight="false" outlineLevel="0" collapsed="false">
      <c r="A223" s="4" t="n">
        <v>51</v>
      </c>
      <c r="B223" s="5" t="n">
        <v>48.8532168505476</v>
      </c>
      <c r="C223" s="6" t="n">
        <f aca="false">A223/B223</f>
        <v>1.04394353714761</v>
      </c>
      <c r="D223" s="7" t="n">
        <f aca="false">C223*60</f>
        <v>62.6366122288567</v>
      </c>
      <c r="F223" s="20"/>
    </row>
    <row r="224" customFormat="false" ht="15.75" hidden="false" customHeight="false" outlineLevel="0" collapsed="false">
      <c r="A224" s="4" t="n">
        <v>110</v>
      </c>
      <c r="B224" s="5" t="n">
        <v>142.361482834218</v>
      </c>
      <c r="C224" s="6" t="n">
        <f aca="false">A224/B224</f>
        <v>0.772680909260383</v>
      </c>
      <c r="D224" s="7" t="n">
        <f aca="false">C224*60</f>
        <v>46.360854555623</v>
      </c>
      <c r="F224" s="20"/>
    </row>
    <row r="225" customFormat="false" ht="15.75" hidden="false" customHeight="false" outlineLevel="0" collapsed="false">
      <c r="A225" s="4" t="n">
        <v>66</v>
      </c>
      <c r="B225" s="5" t="n">
        <v>63.8611179867499</v>
      </c>
      <c r="C225" s="6" t="n">
        <f aca="false">A225/B225</f>
        <v>1.03349271169499</v>
      </c>
      <c r="D225" s="7" t="n">
        <f aca="false">C225*60</f>
        <v>62.0095627016995</v>
      </c>
      <c r="F225" s="20"/>
    </row>
    <row r="226" customFormat="false" ht="15.75" hidden="false" customHeight="false" outlineLevel="0" collapsed="false">
      <c r="A226" s="4" t="n">
        <v>57</v>
      </c>
      <c r="B226" s="5" t="n">
        <v>54.2656537623036</v>
      </c>
      <c r="C226" s="6" t="n">
        <f aca="false">A226/B226</f>
        <v>1.05038815619311</v>
      </c>
      <c r="D226" s="7" t="n">
        <f aca="false">C226*60</f>
        <v>63.0232893715868</v>
      </c>
      <c r="F226" s="20"/>
    </row>
    <row r="227" customFormat="false" ht="15.75" hidden="false" customHeight="false" outlineLevel="0" collapsed="false">
      <c r="A227" s="4" t="n">
        <v>78</v>
      </c>
      <c r="B227" s="5" t="n">
        <v>78.0028205128652</v>
      </c>
      <c r="C227" s="6" t="n">
        <f aca="false">A227/B227</f>
        <v>0.99996384088618</v>
      </c>
      <c r="D227" s="7" t="n">
        <f aca="false">C227*60</f>
        <v>59.9978304531708</v>
      </c>
      <c r="F227" s="20"/>
    </row>
    <row r="228" customFormat="false" ht="15.75" hidden="false" customHeight="false" outlineLevel="0" collapsed="false">
      <c r="A228" s="4" t="n">
        <v>70</v>
      </c>
      <c r="B228" s="5" t="n">
        <v>122.303916911717</v>
      </c>
      <c r="C228" s="6" t="n">
        <f aca="false">A228/B228</f>
        <v>0.572344711171664</v>
      </c>
      <c r="D228" s="7" t="n">
        <f aca="false">C228*60</f>
        <v>34.3406826702998</v>
      </c>
      <c r="F228" s="20"/>
    </row>
    <row r="229" customFormat="false" ht="15.75" hidden="false" customHeight="false" outlineLevel="0" collapsed="false">
      <c r="A229" s="4" t="n">
        <v>59</v>
      </c>
      <c r="B229" s="5" t="n">
        <v>63.1479965041193</v>
      </c>
      <c r="C229" s="6" t="n">
        <f aca="false">A229/B229</f>
        <v>0.934313094100322</v>
      </c>
      <c r="D229" s="7" t="n">
        <f aca="false">C229*60</f>
        <v>56.0587856460193</v>
      </c>
      <c r="F229" s="20"/>
    </row>
    <row r="230" customFormat="false" ht="15.75" hidden="false" customHeight="false" outlineLevel="0" collapsed="false">
      <c r="A230" s="4" t="n">
        <v>93</v>
      </c>
      <c r="B230" s="5" t="n">
        <v>138.181923325158</v>
      </c>
      <c r="C230" s="6" t="n">
        <f aca="false">A230/B230</f>
        <v>0.67302580368027</v>
      </c>
      <c r="D230" s="7" t="n">
        <f aca="false">C230*60</f>
        <v>40.3815482208162</v>
      </c>
      <c r="F230" s="20"/>
    </row>
    <row r="231" customFormat="false" ht="15.75" hidden="false" customHeight="false" outlineLevel="0" collapsed="false">
      <c r="A231" s="4" t="n">
        <v>78</v>
      </c>
      <c r="B231" s="5" t="n">
        <v>202.235101306652</v>
      </c>
      <c r="C231" s="6" t="n">
        <f aca="false">A231/B231</f>
        <v>0.385689721992066</v>
      </c>
      <c r="D231" s="7" t="n">
        <f aca="false">C231*60</f>
        <v>23.141383319524</v>
      </c>
      <c r="F231" s="20"/>
    </row>
    <row r="232" customFormat="false" ht="15.75" hidden="false" customHeight="false" outlineLevel="0" collapsed="false">
      <c r="A232" s="4" t="n">
        <v>72</v>
      </c>
      <c r="B232" s="5" t="n">
        <v>85.3052161341841</v>
      </c>
      <c r="C232" s="6" t="n">
        <f aca="false">A232/B232</f>
        <v>0.844028105933697</v>
      </c>
      <c r="D232" s="7" t="n">
        <f aca="false">C232*60</f>
        <v>50.6416863560218</v>
      </c>
      <c r="F232" s="20"/>
    </row>
    <row r="233" customFormat="false" ht="15.75" hidden="false" customHeight="false" outlineLevel="0" collapsed="false">
      <c r="A233" s="4" t="n">
        <v>45</v>
      </c>
      <c r="B233" s="5" t="n">
        <v>54.3875571616737</v>
      </c>
      <c r="C233" s="6" t="n">
        <f aca="false">A233/B233</f>
        <v>0.82739513132079</v>
      </c>
      <c r="D233" s="7" t="n">
        <f aca="false">C233*60</f>
        <v>49.6437078792474</v>
      </c>
      <c r="F233" s="20"/>
    </row>
    <row r="234" customFormat="false" ht="15.75" hidden="false" customHeight="false" outlineLevel="0" collapsed="false">
      <c r="A234" s="4" t="n">
        <v>68</v>
      </c>
      <c r="B234" s="5" t="n">
        <v>123.592007626281</v>
      </c>
      <c r="C234" s="6" t="n">
        <f aca="false">A234/B234</f>
        <v>0.55019738983138</v>
      </c>
      <c r="D234" s="7" t="n">
        <f aca="false">C234*60</f>
        <v>33.0118433898828</v>
      </c>
      <c r="F234" s="20"/>
    </row>
    <row r="235" customFormat="false" ht="15.75" hidden="false" customHeight="false" outlineLevel="0" collapsed="false">
      <c r="A235" s="4" t="n">
        <v>113</v>
      </c>
      <c r="B235" s="5" t="n">
        <v>136.080748002835</v>
      </c>
      <c r="C235" s="6" t="n">
        <f aca="false">A235/B235</f>
        <v>0.830389321475846</v>
      </c>
      <c r="D235" s="7" t="n">
        <f aca="false">C235*60</f>
        <v>49.8233592885508</v>
      </c>
      <c r="F235" s="20"/>
    </row>
    <row r="236" customFormat="false" ht="15.75" hidden="false" customHeight="false" outlineLevel="0" collapsed="false">
      <c r="A236" s="4" t="n">
        <v>114</v>
      </c>
      <c r="B236" s="5" t="n">
        <v>135.576197677745</v>
      </c>
      <c r="C236" s="6" t="n">
        <f aca="false">A236/B236</f>
        <v>0.840855562795545</v>
      </c>
      <c r="D236" s="7" t="n">
        <f aca="false">C236*60</f>
        <v>50.4513337677327</v>
      </c>
      <c r="F236" s="20"/>
    </row>
    <row r="237" customFormat="false" ht="15.75" hidden="false" customHeight="false" outlineLevel="0" collapsed="false">
      <c r="A237" s="4" t="n">
        <v>33</v>
      </c>
      <c r="B237" s="5" t="n">
        <v>75.680050853133</v>
      </c>
      <c r="C237" s="6" t="n">
        <f aca="false">A237/B237</f>
        <v>0.436046218626898</v>
      </c>
      <c r="D237" s="7" t="n">
        <f aca="false">C237*60</f>
        <v>26.1627731176139</v>
      </c>
      <c r="F237" s="20"/>
    </row>
    <row r="238" customFormat="false" ht="15.75" hidden="false" customHeight="false" outlineLevel="0" collapsed="false">
      <c r="A238" s="4" t="n">
        <v>110</v>
      </c>
      <c r="B238" s="5" t="n">
        <v>119.597083471468</v>
      </c>
      <c r="C238" s="6" t="n">
        <f aca="false">A238/B238</f>
        <v>0.919754870328777</v>
      </c>
      <c r="D238" s="7" t="n">
        <f aca="false">C238*60</f>
        <v>55.1852922197266</v>
      </c>
      <c r="F238" s="20"/>
    </row>
    <row r="239" customFormat="false" ht="15.75" hidden="false" customHeight="false" outlineLevel="0" collapsed="false">
      <c r="A239" s="4" t="n">
        <v>101</v>
      </c>
      <c r="B239" s="5" t="n">
        <v>143.434470901043</v>
      </c>
      <c r="C239" s="6" t="n">
        <f aca="false">A239/B239</f>
        <v>0.704154303812235</v>
      </c>
      <c r="D239" s="7" t="n">
        <f aca="false">C239*60</f>
        <v>42.2492582287341</v>
      </c>
      <c r="F239" s="20"/>
    </row>
    <row r="240" customFormat="false" ht="15.75" hidden="false" customHeight="false" outlineLevel="0" collapsed="false">
      <c r="A240" s="4" t="n">
        <v>88</v>
      </c>
      <c r="B240" s="5" t="n">
        <v>97.3524701210859</v>
      </c>
      <c r="C240" s="6" t="n">
        <f aca="false">A240/B240</f>
        <v>0.903931866243831</v>
      </c>
      <c r="D240" s="7" t="n">
        <f aca="false">C240*60</f>
        <v>54.2359119746299</v>
      </c>
      <c r="F240" s="20"/>
    </row>
    <row r="241" customFormat="false" ht="15.75" hidden="false" customHeight="false" outlineLevel="0" collapsed="false">
      <c r="A241" s="4" t="n">
        <v>92</v>
      </c>
      <c r="B241" s="5" t="n">
        <v>144.668239713674</v>
      </c>
      <c r="C241" s="6" t="n">
        <f aca="false">A241/B241</f>
        <v>0.635937785529742</v>
      </c>
      <c r="D241" s="7" t="n">
        <f aca="false">C241*60</f>
        <v>38.1562671317845</v>
      </c>
      <c r="F241" s="20"/>
    </row>
    <row r="242" customFormat="false" ht="15.75" hidden="false" customHeight="false" outlineLevel="0" collapsed="false">
      <c r="A242" s="4" t="n">
        <v>83</v>
      </c>
      <c r="B242" s="5" t="n">
        <v>134.270562743913</v>
      </c>
      <c r="C242" s="6" t="n">
        <f aca="false">A242/B242</f>
        <v>0.618154853184771</v>
      </c>
      <c r="D242" s="7" t="n">
        <f aca="false">C242*60</f>
        <v>37.0892911910863</v>
      </c>
      <c r="F242" s="20"/>
    </row>
    <row r="243" customFormat="false" ht="15.75" hidden="false" customHeight="false" outlineLevel="0" collapsed="false">
      <c r="A243" s="4" t="n">
        <v>87</v>
      </c>
      <c r="B243" s="5" t="n">
        <v>95.5640049056109</v>
      </c>
      <c r="C243" s="6" t="n">
        <f aca="false">A243/B243</f>
        <v>0.910384616947881</v>
      </c>
      <c r="D243" s="7" t="n">
        <f aca="false">C243*60</f>
        <v>54.6230770168728</v>
      </c>
      <c r="F243" s="20"/>
    </row>
    <row r="244" customFormat="false" ht="15.75" hidden="false" customHeight="false" outlineLevel="0" collapsed="false">
      <c r="A244" s="4" t="n">
        <v>99</v>
      </c>
      <c r="B244" s="5" t="n">
        <v>167.519588400338</v>
      </c>
      <c r="C244" s="6" t="n">
        <f aca="false">A244/B244</f>
        <v>0.590975664072253</v>
      </c>
      <c r="D244" s="7" t="n">
        <f aca="false">C244*60</f>
        <v>35.4585398443351</v>
      </c>
      <c r="F244" s="20"/>
    </row>
    <row r="245" customFormat="false" ht="15.75" hidden="false" customHeight="false" outlineLevel="0" collapsed="false">
      <c r="A245" s="4" t="n">
        <v>105</v>
      </c>
      <c r="B245" s="5" t="n">
        <v>129.322878081048</v>
      </c>
      <c r="C245" s="6" t="n">
        <f aca="false">A245/B245</f>
        <v>0.811921305480035</v>
      </c>
      <c r="D245" s="7" t="n">
        <f aca="false">C245*60</f>
        <v>48.7152783288021</v>
      </c>
      <c r="F245" s="20"/>
    </row>
    <row r="246" customFormat="false" ht="15.75" hidden="false" customHeight="false" outlineLevel="0" collapsed="false">
      <c r="A246" s="4" t="n">
        <v>35</v>
      </c>
      <c r="B246" s="5" t="n">
        <v>44.6990139593274</v>
      </c>
      <c r="C246" s="6" t="n">
        <f aca="false">A246/B246</f>
        <v>0.78301503545128</v>
      </c>
      <c r="D246" s="7" t="n">
        <f aca="false">C246*60</f>
        <v>46.9809021270768</v>
      </c>
      <c r="F246" s="20"/>
    </row>
    <row r="247" customFormat="false" ht="15.75" hidden="false" customHeight="false" outlineLevel="0" collapsed="false">
      <c r="A247" s="4" t="n">
        <v>15</v>
      </c>
      <c r="B247" s="5" t="n">
        <v>16.576788662325</v>
      </c>
      <c r="C247" s="6" t="n">
        <f aca="false">A247/B247</f>
        <v>0.904879727042147</v>
      </c>
      <c r="D247" s="7" t="n">
        <f aca="false">C247*60</f>
        <v>54.2927836225288</v>
      </c>
      <c r="F247" s="20"/>
    </row>
    <row r="248" customFormat="false" ht="15.75" hidden="false" customHeight="false" outlineLevel="0" collapsed="false">
      <c r="A248" s="4" t="n">
        <v>109</v>
      </c>
      <c r="B248" s="5" t="n">
        <v>101.81875954994</v>
      </c>
      <c r="C248" s="6" t="n">
        <f aca="false">A248/B248</f>
        <v>1.07052963993867</v>
      </c>
      <c r="D248" s="7" t="n">
        <f aca="false">C248*60</f>
        <v>64.2317783963204</v>
      </c>
      <c r="F248" s="20"/>
    </row>
    <row r="249" customFormat="false" ht="15.75" hidden="false" customHeight="false" outlineLevel="0" collapsed="false">
      <c r="A249" s="4" t="n">
        <v>33</v>
      </c>
      <c r="B249" s="5" t="n">
        <v>29.4896846928497</v>
      </c>
      <c r="C249" s="6" t="n">
        <f aca="false">A249/B249</f>
        <v>1.11903536249072</v>
      </c>
      <c r="D249" s="7" t="n">
        <f aca="false">C249*60</f>
        <v>67.142121749443</v>
      </c>
      <c r="F249" s="20"/>
    </row>
    <row r="250" customFormat="false" ht="15.75" hidden="false" customHeight="false" outlineLevel="0" collapsed="false">
      <c r="A250" s="4" t="n">
        <v>17</v>
      </c>
      <c r="B250" s="5" t="n">
        <v>29.3450666226424</v>
      </c>
      <c r="C250" s="6" t="n">
        <f aca="false">A250/B250</f>
        <v>0.579313729922936</v>
      </c>
      <c r="D250" s="7" t="n">
        <f aca="false">C250*60</f>
        <v>34.7588237953762</v>
      </c>
      <c r="F250" s="20"/>
    </row>
    <row r="251" customFormat="false" ht="15.75" hidden="false" customHeight="false" outlineLevel="0" collapsed="false">
      <c r="A251" s="4" t="n">
        <v>14</v>
      </c>
      <c r="B251" s="5" t="n">
        <v>18.4480186088813</v>
      </c>
      <c r="C251" s="6" t="n">
        <f aca="false">A251/B251</f>
        <v>0.758889087051336</v>
      </c>
      <c r="D251" s="7" t="n">
        <f aca="false">C251*60</f>
        <v>45.5333452230802</v>
      </c>
      <c r="F251" s="2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0.57"/>
    <col collapsed="false" customWidth="true" hidden="true" outlineLevel="0" max="2" min="2" style="0" width="10.13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4" t="n">
        <v>1</v>
      </c>
      <c r="C1" s="21" t="n">
        <v>11</v>
      </c>
      <c r="D1" s="4"/>
      <c r="E1" s="4" t="s">
        <v>11</v>
      </c>
      <c r="H1" s="4"/>
    </row>
    <row r="2" customFormat="false" ht="15.75" hidden="false" customHeight="false" outlineLevel="0" collapsed="false">
      <c r="A2" s="4" t="n">
        <v>2</v>
      </c>
      <c r="C2" s="21" t="n">
        <v>13</v>
      </c>
      <c r="H2" s="4"/>
    </row>
    <row r="3" customFormat="false" ht="15.75" hidden="false" customHeight="false" outlineLevel="0" collapsed="false">
      <c r="A3" s="4" t="n">
        <v>3</v>
      </c>
      <c r="C3" s="21" t="n">
        <v>19</v>
      </c>
      <c r="H3" s="4"/>
    </row>
    <row r="4" customFormat="false" ht="15.75" hidden="false" customHeight="false" outlineLevel="0" collapsed="false">
      <c r="A4" s="4" t="n">
        <v>4</v>
      </c>
      <c r="C4" s="21" t="n">
        <v>25</v>
      </c>
      <c r="D4" s="4"/>
      <c r="E4" s="4" t="s">
        <v>5</v>
      </c>
      <c r="H4" s="4"/>
    </row>
    <row r="5" customFormat="false" ht="15.75" hidden="false" customHeight="false" outlineLevel="0" collapsed="false">
      <c r="A5" s="4" t="n">
        <v>5</v>
      </c>
      <c r="C5" s="21" t="n">
        <v>41</v>
      </c>
      <c r="G5" s="4"/>
      <c r="H5" s="4"/>
    </row>
    <row r="6" customFormat="false" ht="15.75" hidden="false" customHeight="false" outlineLevel="0" collapsed="false">
      <c r="A6" s="4" t="n">
        <v>6</v>
      </c>
      <c r="C6" s="21" t="n">
        <v>52</v>
      </c>
    </row>
    <row r="7" customFormat="false" ht="15.75" hidden="false" customHeight="false" outlineLevel="0" collapsed="false">
      <c r="A7" s="4" t="n">
        <v>7</v>
      </c>
      <c r="C7" s="21" t="n">
        <v>56</v>
      </c>
    </row>
    <row r="8" customFormat="false" ht="15.75" hidden="false" customHeight="false" outlineLevel="0" collapsed="false">
      <c r="A8" s="4" t="n">
        <v>8</v>
      </c>
      <c r="C8" s="21" t="n">
        <v>62</v>
      </c>
      <c r="D8" s="4"/>
      <c r="E8" s="4" t="s">
        <v>12</v>
      </c>
      <c r="F8" s="4" t="s">
        <v>13</v>
      </c>
    </row>
    <row r="9" customFormat="false" ht="15.75" hidden="false" customHeight="false" outlineLevel="0" collapsed="false">
      <c r="A9" s="4" t="n">
        <v>9</v>
      </c>
      <c r="C9" s="21" t="n">
        <v>70</v>
      </c>
    </row>
    <row r="10" customFormat="false" ht="15.75" hidden="false" customHeight="false" outlineLevel="0" collapsed="false">
      <c r="A10" s="4" t="n">
        <v>10</v>
      </c>
      <c r="C10" s="21" t="n">
        <v>70</v>
      </c>
    </row>
    <row r="11" customFormat="false" ht="15.75" hidden="false" customHeight="false" outlineLevel="0" collapsed="false">
      <c r="A11" s="4" t="n">
        <v>11</v>
      </c>
      <c r="C11" s="21" t="n">
        <v>73</v>
      </c>
    </row>
    <row r="12" customFormat="false" ht="15.75" hidden="false" customHeight="false" outlineLevel="0" collapsed="false">
      <c r="A12" s="4" t="n">
        <v>12</v>
      </c>
      <c r="C12" s="21" t="n">
        <v>80</v>
      </c>
      <c r="D12" s="4"/>
      <c r="E12" s="4" t="s">
        <v>7</v>
      </c>
    </row>
    <row r="13" customFormat="false" ht="15.75" hidden="false" customHeight="false" outlineLevel="0" collapsed="false">
      <c r="A13" s="4" t="n">
        <v>13</v>
      </c>
      <c r="C13" s="21" t="n">
        <v>82</v>
      </c>
    </row>
    <row r="14" customFormat="false" ht="15.75" hidden="false" customHeight="false" outlineLevel="0" collapsed="false">
      <c r="A14" s="4" t="n">
        <v>14</v>
      </c>
      <c r="C14" s="21" t="n">
        <v>90</v>
      </c>
    </row>
    <row r="15" customFormat="false" ht="15.75" hidden="false" customHeight="false" outlineLevel="0" collapsed="false">
      <c r="A15" s="4" t="n">
        <v>15</v>
      </c>
      <c r="C15" s="21" t="n">
        <v>90</v>
      </c>
      <c r="D15" s="4"/>
      <c r="E15" s="4" t="s">
        <v>14</v>
      </c>
    </row>
    <row r="17" customFormat="false" ht="15.75" hidden="false" customHeight="false" outlineLevel="0" collapsed="false">
      <c r="A17" s="4"/>
      <c r="C17" s="4"/>
      <c r="E17" s="4" t="s">
        <v>9</v>
      </c>
      <c r="F17" s="0" t="n">
        <f aca="false">SUM(C1:C15)/15</f>
        <v>55.6</v>
      </c>
    </row>
    <row r="18" customFormat="false" ht="15.75" hidden="false" customHeight="false" outlineLevel="0" collapsed="false">
      <c r="A18" s="4"/>
      <c r="C18" s="4"/>
      <c r="E18" s="4" t="s">
        <v>15</v>
      </c>
      <c r="F18" s="0" t="n">
        <f aca="false">STDEV(C1:C15)</f>
        <v>27.6761888375446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2"/>
      <c r="B1" s="22" t="s">
        <v>16</v>
      </c>
      <c r="C1" s="22" t="s">
        <v>17</v>
      </c>
      <c r="D1" s="22" t="s">
        <v>18</v>
      </c>
    </row>
    <row r="2" customFormat="false" ht="15.75" hidden="false" customHeight="false" outlineLevel="0" collapsed="false">
      <c r="A2" s="23"/>
      <c r="B2" s="23" t="n">
        <v>42.5296948800801</v>
      </c>
      <c r="C2" s="23" t="n">
        <v>33.9395435676499</v>
      </c>
      <c r="D2" s="23" t="n">
        <v>-67.4829621844373</v>
      </c>
    </row>
    <row r="3" customFormat="false" ht="15.75" hidden="false" customHeight="false" outlineLevel="0" collapsed="false">
      <c r="A3" s="23"/>
      <c r="B3" s="23" t="n">
        <v>45.9946534526437</v>
      </c>
      <c r="C3" s="23" t="n">
        <v>131.825542703351</v>
      </c>
      <c r="D3" s="23" t="n">
        <v>48.0334463743036</v>
      </c>
    </row>
    <row r="4" customFormat="false" ht="15.75" hidden="false" customHeight="false" outlineLevel="0" collapsed="false">
      <c r="A4" s="23"/>
      <c r="B4" s="23" t="n">
        <v>46.9409004966438</v>
      </c>
      <c r="C4" s="23" t="n">
        <v>48.5159254534322</v>
      </c>
      <c r="D4" s="23" t="n">
        <v>45.8178611097708</v>
      </c>
    </row>
    <row r="5" customFormat="false" ht="15.75" hidden="false" customHeight="false" outlineLevel="0" collapsed="false">
      <c r="A5" s="23"/>
      <c r="B5" s="23" t="n">
        <v>56.8063640957629</v>
      </c>
      <c r="C5" s="23" t="n">
        <v>105.303932377029</v>
      </c>
      <c r="D5" s="23" t="n">
        <v>66.6375077537953</v>
      </c>
    </row>
    <row r="6" customFormat="false" ht="15.75" hidden="false" customHeight="false" outlineLevel="0" collapsed="false">
      <c r="A6" s="23"/>
      <c r="B6" s="23" t="n">
        <v>65.4183062531037</v>
      </c>
      <c r="C6" s="23" t="n">
        <v>47.5264201468149</v>
      </c>
      <c r="D6" s="23" t="n">
        <v>92.3570532790751</v>
      </c>
    </row>
    <row r="7" customFormat="false" ht="15.75" hidden="false" customHeight="false" outlineLevel="0" collapsed="false">
      <c r="A7" s="23"/>
      <c r="B7" s="23" t="n">
        <v>49.1955941716782</v>
      </c>
      <c r="C7" s="23" t="n">
        <v>22.2976596144889</v>
      </c>
      <c r="D7" s="23" t="n">
        <v>6.59259322508203</v>
      </c>
    </row>
    <row r="8" customFormat="false" ht="15.75" hidden="false" customHeight="false" outlineLevel="0" collapsed="false">
      <c r="A8" s="23"/>
      <c r="B8" s="23" t="n">
        <v>50.5361653828754</v>
      </c>
      <c r="C8" s="23" t="n">
        <v>59.6478567362663</v>
      </c>
      <c r="D8" s="23" t="n">
        <v>-16.8601933138543</v>
      </c>
    </row>
    <row r="9" customFormat="false" ht="15.75" hidden="false" customHeight="false" outlineLevel="0" collapsed="false">
      <c r="A9" s="23"/>
      <c r="B9" s="23" t="n">
        <v>47.8686543466594</v>
      </c>
      <c r="C9" s="23" t="n">
        <v>32.549810443754</v>
      </c>
      <c r="D9" s="23" t="n">
        <v>47.1844674307392</v>
      </c>
    </row>
    <row r="10" customFormat="false" ht="15.75" hidden="false" customHeight="false" outlineLevel="0" collapsed="false">
      <c r="A10" s="23"/>
      <c r="B10" s="23" t="n">
        <v>58.277455932803</v>
      </c>
      <c r="C10" s="23" t="n">
        <v>46.0306078815426</v>
      </c>
      <c r="D10" s="23" t="n">
        <v>32.0833838226935</v>
      </c>
    </row>
    <row r="11" customFormat="false" ht="15.75" hidden="false" customHeight="false" outlineLevel="0" collapsed="false">
      <c r="A11" s="23"/>
      <c r="B11" s="23" t="n">
        <v>68.4744707863874</v>
      </c>
      <c r="C11" s="23" t="n">
        <v>35.0807130640227</v>
      </c>
      <c r="D11" s="23" t="n">
        <v>14.8651847787872</v>
      </c>
    </row>
    <row r="12" customFormat="false" ht="15.75" hidden="false" customHeight="false" outlineLevel="0" collapsed="false">
      <c r="A12" s="23"/>
      <c r="B12" s="23" t="n">
        <v>49.7832901266606</v>
      </c>
      <c r="C12" s="23" t="n">
        <v>58.088497826213</v>
      </c>
      <c r="D12" s="23" t="n">
        <v>70.6164631643186</v>
      </c>
    </row>
    <row r="13" customFormat="false" ht="15.75" hidden="false" customHeight="false" outlineLevel="0" collapsed="false">
      <c r="A13" s="23"/>
      <c r="B13" s="23" t="n">
        <v>55.0168715900165</v>
      </c>
      <c r="C13" s="23" t="n">
        <v>25.7515361232632</v>
      </c>
      <c r="D13" s="23" t="n">
        <v>33.2232050135789</v>
      </c>
      <c r="E13" s="4"/>
    </row>
    <row r="14" customFormat="false" ht="15.75" hidden="false" customHeight="false" outlineLevel="0" collapsed="false">
      <c r="A14" s="23"/>
      <c r="B14" s="23" t="n">
        <v>51.3937930729803</v>
      </c>
      <c r="C14" s="23" t="n">
        <v>66.474066720242</v>
      </c>
      <c r="D14" s="23" t="n">
        <v>-33.4652663607644</v>
      </c>
    </row>
    <row r="15" customFormat="false" ht="15.75" hidden="false" customHeight="false" outlineLevel="0" collapsed="false">
      <c r="A15" s="23"/>
      <c r="B15" s="23" t="n">
        <v>44.9951083074412</v>
      </c>
      <c r="C15" s="23" t="n">
        <v>60.4475840008563</v>
      </c>
      <c r="D15" s="23" t="n">
        <v>146.155451322016</v>
      </c>
    </row>
    <row r="16" customFormat="false" ht="15.75" hidden="false" customHeight="false" outlineLevel="0" collapsed="false">
      <c r="A16" s="23"/>
      <c r="B16" s="23" t="n">
        <v>27.9923535814508</v>
      </c>
      <c r="C16" s="23" t="n">
        <v>18.0522384305235</v>
      </c>
      <c r="D16" s="23" t="n">
        <v>132.897937872014</v>
      </c>
    </row>
    <row r="17" customFormat="false" ht="15.75" hidden="false" customHeight="false" outlineLevel="0" collapsed="false">
      <c r="A17" s="23"/>
      <c r="B17" s="23" t="n">
        <v>60.1622791078971</v>
      </c>
      <c r="C17" s="23" t="n">
        <v>56.8582607638478</v>
      </c>
      <c r="D17" s="23" t="n">
        <v>127.478615152756</v>
      </c>
    </row>
    <row r="18" customFormat="false" ht="15.75" hidden="false" customHeight="false" outlineLevel="0" collapsed="false">
      <c r="A18" s="23"/>
      <c r="B18" s="23" t="n">
        <v>50.9893845853987</v>
      </c>
      <c r="C18" s="23" t="n">
        <v>35.1352237085092</v>
      </c>
      <c r="D18" s="23" t="n">
        <v>42.5028490840833</v>
      </c>
    </row>
    <row r="19" customFormat="false" ht="15.75" hidden="false" customHeight="false" outlineLevel="0" collapsed="false">
      <c r="A19" s="23"/>
      <c r="B19" s="23" t="n">
        <v>44.336753589068</v>
      </c>
      <c r="C19" s="23" t="n">
        <v>87.9416950691405</v>
      </c>
      <c r="D19" s="23" t="n">
        <v>9.13238731804231</v>
      </c>
    </row>
    <row r="21" customFormat="false" ht="15.75" hidden="false" customHeight="false" outlineLevel="0" collapsed="false">
      <c r="A21" s="4" t="s">
        <v>9</v>
      </c>
    </row>
    <row r="22" customFormat="false" ht="15.75" hidden="false" customHeight="false" outlineLevel="0" collapsed="false">
      <c r="A22" s="4" t="s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6"/>
    <col collapsed="false" customWidth="true" hidden="false" outlineLevel="0" max="3" min="3" style="0" width="10.29"/>
    <col collapsed="false" customWidth="true" hidden="false" outlineLevel="0" max="4" min="4" style="0" width="8.29"/>
    <col collapsed="false" customWidth="true" hidden="false" outlineLevel="0" max="5" min="5" style="0" width="8.57"/>
    <col collapsed="false" customWidth="true" hidden="false" outlineLevel="0" max="6" min="6" style="0" width="8.29"/>
    <col collapsed="false" customWidth="true" hidden="false" outlineLevel="0" max="7" min="7" style="0" width="12.14"/>
    <col collapsed="false" customWidth="true" hidden="false" outlineLevel="0" max="11" min="8" style="0" width="8.29"/>
    <col collapsed="false" customWidth="true" hidden="false" outlineLevel="0" max="14" min="12" style="0" width="9.29"/>
    <col collapsed="false" customWidth="true" hidden="false" outlineLevel="0" max="1025" min="15" style="0" width="14.43"/>
  </cols>
  <sheetData>
    <row r="1" customFormat="false" ht="15.75" hidden="false" customHeight="false" outlineLevel="0" collapsed="false">
      <c r="B1" s="1" t="s">
        <v>19</v>
      </c>
    </row>
    <row r="2" customFormat="false" ht="15.75" hidden="false" customHeight="false" outlineLevel="0" collapsed="false">
      <c r="B2" s="4"/>
    </row>
    <row r="3" customFormat="false" ht="15.75" hidden="false" customHeight="false" outlineLevel="0" collapsed="false">
      <c r="A3" s="4" t="s">
        <v>20</v>
      </c>
      <c r="B3" s="24" t="n">
        <v>41286</v>
      </c>
      <c r="C3" s="24" t="n">
        <v>41640</v>
      </c>
      <c r="D3" s="24" t="n">
        <v>41641</v>
      </c>
      <c r="E3" s="24" t="n">
        <v>41642</v>
      </c>
      <c r="F3" s="24" t="n">
        <v>41643</v>
      </c>
      <c r="G3" s="24" t="n">
        <v>41644</v>
      </c>
      <c r="H3" s="24" t="n">
        <v>41645</v>
      </c>
      <c r="I3" s="24" t="n">
        <v>41646</v>
      </c>
      <c r="J3" s="24" t="n">
        <v>41647</v>
      </c>
      <c r="K3" s="24" t="n">
        <v>41648</v>
      </c>
      <c r="L3" s="24" t="n">
        <v>41649</v>
      </c>
      <c r="M3" s="24" t="n">
        <v>41650</v>
      </c>
      <c r="N3" s="24" t="n">
        <v>41651</v>
      </c>
    </row>
    <row r="4" customFormat="false" ht="15.75" hidden="false" customHeight="false" outlineLevel="0" collapsed="false">
      <c r="A4" s="4" t="s">
        <v>21</v>
      </c>
      <c r="B4" s="25" t="n">
        <v>11729</v>
      </c>
      <c r="C4" s="25" t="n">
        <v>12315.45</v>
      </c>
      <c r="D4" s="25" t="n">
        <v>13670.1495</v>
      </c>
      <c r="E4" s="25" t="n">
        <v>15310.56744</v>
      </c>
      <c r="F4" s="25" t="n">
        <v>17300.9412072</v>
      </c>
      <c r="G4" s="25" t="n">
        <v>19723.072976208</v>
      </c>
      <c r="H4" s="25" t="n">
        <v>21695.3802738288</v>
      </c>
      <c r="I4" s="25" t="n">
        <v>25600.548723118</v>
      </c>
      <c r="J4" s="25" t="n">
        <v>27136.5816465051</v>
      </c>
      <c r="K4" s="25" t="n">
        <v>29578.8739946905</v>
      </c>
      <c r="L4" s="25" t="n">
        <v>33719.9163539472</v>
      </c>
      <c r="M4" s="25" t="n">
        <v>39452.3021341182</v>
      </c>
      <c r="N4" s="26" t="n">
        <v>43003.0093261889</v>
      </c>
    </row>
    <row r="5" customFormat="false" ht="15.75" hidden="false" customHeight="false" outlineLevel="0" collapsed="false">
      <c r="A5" s="4" t="s">
        <v>22</v>
      </c>
      <c r="C5" s="27" t="n">
        <f aca="false">(C4-B4)/B4</f>
        <v>0.0500000000000001</v>
      </c>
      <c r="D5" s="27" t="n">
        <f aca="false">(D4-C4)/C4</f>
        <v>0.11</v>
      </c>
      <c r="E5" s="27" t="n">
        <f aca="false">(E4-D4)/D4</f>
        <v>0.12</v>
      </c>
      <c r="F5" s="27" t="n">
        <f aca="false">(F4-E4)/E4</f>
        <v>0.13</v>
      </c>
      <c r="G5" s="27" t="n">
        <f aca="false">(G4-F4)/F4</f>
        <v>0.14</v>
      </c>
      <c r="H5" s="27" t="n">
        <f aca="false">(H4-G4)/G4</f>
        <v>0.1</v>
      </c>
      <c r="I5" s="27" t="n">
        <f aca="false">(I4-H4)/H4</f>
        <v>0.18</v>
      </c>
      <c r="J5" s="27" t="n">
        <f aca="false">(J4-I4)/I4</f>
        <v>0.06</v>
      </c>
      <c r="K5" s="27" t="n">
        <f aca="false">(K4-J4)/J4</f>
        <v>0.0900000000000001</v>
      </c>
      <c r="L5" s="27" t="n">
        <f aca="false">(L4-K4)/K4</f>
        <v>0.14</v>
      </c>
      <c r="M5" s="27" t="n">
        <f aca="false">(M4-L4)/L4</f>
        <v>0.17</v>
      </c>
      <c r="N5" s="27" t="n">
        <f aca="false">(N4-M4)/M4</f>
        <v>0.0900000000000001</v>
      </c>
    </row>
    <row r="6" customFormat="false" ht="15.75" hidden="false" customHeight="false" outlineLevel="0" collapsed="false">
      <c r="C6" s="28" t="n">
        <f aca="false">C5+1</f>
        <v>1.05</v>
      </c>
      <c r="D6" s="28" t="n">
        <f aca="false">D5+1</f>
        <v>1.11</v>
      </c>
      <c r="E6" s="28" t="n">
        <f aca="false">E5+1</f>
        <v>1.12</v>
      </c>
      <c r="F6" s="28" t="n">
        <f aca="false">F5+1</f>
        <v>1.13</v>
      </c>
      <c r="G6" s="28" t="n">
        <f aca="false">G5+1</f>
        <v>1.14</v>
      </c>
      <c r="H6" s="28" t="n">
        <f aca="false">H5+1</f>
        <v>1.1</v>
      </c>
      <c r="I6" s="28" t="n">
        <f aca="false">I5+1</f>
        <v>1.18</v>
      </c>
      <c r="J6" s="28" t="n">
        <f aca="false">J5+1</f>
        <v>1.06</v>
      </c>
      <c r="K6" s="28" t="n">
        <f aca="false">K5+1</f>
        <v>1.09</v>
      </c>
      <c r="L6" s="28" t="n">
        <f aca="false">L5+1</f>
        <v>1.14</v>
      </c>
      <c r="M6" s="28" t="n">
        <f aca="false">M5+1</f>
        <v>1.17</v>
      </c>
      <c r="N6" s="28" t="n">
        <f aca="false">N5+1</f>
        <v>1.09</v>
      </c>
    </row>
    <row r="7" customFormat="false" ht="15.75" hidden="false" customHeight="false" outlineLevel="0" collapsed="false">
      <c r="A7" s="4"/>
    </row>
    <row r="8" customFormat="false" ht="15.75" hidden="false" customHeight="false" outlineLevel="0" collapsed="false">
      <c r="A8" s="4" t="s">
        <v>23</v>
      </c>
      <c r="C8" s="29" t="n">
        <f aca="false">$B$16</f>
        <v>0.114345392787945</v>
      </c>
      <c r="D8" s="29" t="n">
        <f aca="false">$B$16</f>
        <v>0.114345392787945</v>
      </c>
      <c r="E8" s="29" t="n">
        <f aca="false">$B$16</f>
        <v>0.114345392787945</v>
      </c>
      <c r="F8" s="29" t="n">
        <f aca="false">$B$16</f>
        <v>0.114345392787945</v>
      </c>
      <c r="G8" s="29" t="n">
        <f aca="false">$B$16</f>
        <v>0.114345392787945</v>
      </c>
      <c r="H8" s="29" t="n">
        <f aca="false">$B$16</f>
        <v>0.114345392787945</v>
      </c>
      <c r="I8" s="29" t="n">
        <f aca="false">$B$16</f>
        <v>0.114345392787945</v>
      </c>
      <c r="J8" s="29" t="n">
        <f aca="false">$B$16</f>
        <v>0.114345392787945</v>
      </c>
      <c r="K8" s="29" t="n">
        <f aca="false">$B$16</f>
        <v>0.114345392787945</v>
      </c>
      <c r="L8" s="29" t="n">
        <f aca="false">$B$16</f>
        <v>0.114345392787945</v>
      </c>
      <c r="M8" s="29" t="n">
        <f aca="false">$B$16</f>
        <v>0.114345392787945</v>
      </c>
      <c r="N8" s="29" t="n">
        <f aca="false">$B$16</f>
        <v>0.114345392787945</v>
      </c>
    </row>
    <row r="9" customFormat="false" ht="15.75" hidden="false" customHeight="false" outlineLevel="0" collapsed="false">
      <c r="A9" s="4" t="s">
        <v>20</v>
      </c>
      <c r="B9" s="24" t="n">
        <v>41286</v>
      </c>
      <c r="C9" s="24" t="n">
        <v>41640</v>
      </c>
      <c r="D9" s="24" t="n">
        <v>41641</v>
      </c>
      <c r="E9" s="24" t="n">
        <v>41642</v>
      </c>
      <c r="F9" s="24" t="n">
        <v>41643</v>
      </c>
      <c r="G9" s="24" t="n">
        <v>41644</v>
      </c>
      <c r="H9" s="24" t="n">
        <v>41645</v>
      </c>
      <c r="I9" s="24" t="n">
        <v>41646</v>
      </c>
      <c r="J9" s="24" t="n">
        <v>41647</v>
      </c>
      <c r="K9" s="24" t="n">
        <v>41648</v>
      </c>
      <c r="L9" s="24" t="n">
        <v>41649</v>
      </c>
      <c r="M9" s="24" t="n">
        <v>41650</v>
      </c>
      <c r="N9" s="24" t="n">
        <v>41651</v>
      </c>
    </row>
    <row r="10" customFormat="false" ht="15.75" hidden="false" customHeight="false" outlineLevel="0" collapsed="false">
      <c r="A10" s="4" t="s">
        <v>21</v>
      </c>
      <c r="B10" s="25" t="n">
        <f aca="false">B4</f>
        <v>11729</v>
      </c>
      <c r="C10" s="30" t="n">
        <f aca="false">B10*(1+C8)</f>
        <v>13070.1571120098</v>
      </c>
      <c r="D10" s="30" t="n">
        <f aca="false">C10*(1+D8)</f>
        <v>14564.6693607827</v>
      </c>
      <c r="E10" s="30" t="n">
        <f aca="false">D10*(1+E8)</f>
        <v>16230.072199668</v>
      </c>
      <c r="F10" s="30" t="n">
        <f aca="false">E10*(1+F8)</f>
        <v>18085.9061803157</v>
      </c>
      <c r="G10" s="30" t="n">
        <f aca="false">F10*(1+G8)</f>
        <v>20153.9462264299</v>
      </c>
      <c r="H10" s="30" t="n">
        <f aca="false">G10*(1+H8)</f>
        <v>22458.4571239181</v>
      </c>
      <c r="I10" s="30" t="n">
        <f aca="false">H10*(1+I8)</f>
        <v>25026.4782251638</v>
      </c>
      <c r="J10" s="30" t="n">
        <f aca="false">I10*(1+J8)</f>
        <v>27888.1407079191</v>
      </c>
      <c r="K10" s="30" t="n">
        <f aca="false">J10*(1+K8)</f>
        <v>31077.0211112916</v>
      </c>
      <c r="L10" s="30" t="n">
        <f aca="false">K10*(1+L8)</f>
        <v>34630.5352969415</v>
      </c>
      <c r="M10" s="30" t="n">
        <f aca="false">L10*(1+M8)</f>
        <v>38590.3774579271</v>
      </c>
      <c r="N10" s="31" t="n">
        <f aca="false">M10*(1+N8)</f>
        <v>43003.0093261888</v>
      </c>
    </row>
    <row r="11" customFormat="false" ht="15.75" hidden="false" customHeight="false" outlineLevel="0" collapsed="false"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3" customFormat="false" ht="15.75" hidden="false" customHeight="false" outlineLevel="0" collapsed="false">
      <c r="B13" s="1"/>
    </row>
    <row r="14" customFormat="false" ht="15.75" hidden="false" customHeight="false" outlineLevel="0" collapsed="false">
      <c r="B14" s="1" t="s">
        <v>24</v>
      </c>
    </row>
    <row r="15" customFormat="false" ht="15.75" hidden="false" customHeight="false" outlineLevel="0" collapsed="false">
      <c r="F15" s="4" t="s">
        <v>25</v>
      </c>
      <c r="G15" s="4" t="s">
        <v>26</v>
      </c>
    </row>
    <row r="16" customFormat="false" ht="15.75" hidden="false" customHeight="false" outlineLevel="0" collapsed="false">
      <c r="B16" s="4" t="n">
        <f aca="false">H16</f>
        <v>0.114345392787945</v>
      </c>
      <c r="C16" s="29"/>
      <c r="F16" s="0" t="n">
        <f aca="false">PRODUCT(C6:N6)</f>
        <v>3.66638326593818</v>
      </c>
      <c r="G16" s="0" t="n">
        <f aca="false">POWER(F16,1/12)</f>
        <v>1.11434539278795</v>
      </c>
      <c r="H16" s="0" t="n">
        <f aca="false">G16-1</f>
        <v>0.114345392787945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5.29"/>
    <col collapsed="false" customWidth="true" hidden="false" outlineLevel="0" max="4" min="4" style="0" width="22.43"/>
    <col collapsed="false" customWidth="true" hidden="false" outlineLevel="0" max="5" min="5" style="0" width="16.71"/>
    <col collapsed="false" customWidth="true" hidden="false" outlineLevel="0" max="6" min="6" style="0" width="23.57"/>
    <col collapsed="false" customWidth="true" hidden="false" outlineLevel="0" max="7" min="7" style="0" width="4.71"/>
    <col collapsed="false" customWidth="true" hidden="false" outlineLevel="0" max="1025" min="8" style="0" width="14.43"/>
  </cols>
  <sheetData>
    <row r="2" customFormat="false" ht="15.75" hidden="false" customHeight="false" outlineLevel="0" collapsed="false">
      <c r="C2" s="32" t="s">
        <v>27</v>
      </c>
      <c r="E2" s="4" t="s">
        <v>28</v>
      </c>
      <c r="G2" s="32" t="s">
        <v>17</v>
      </c>
    </row>
    <row r="3" customFormat="false" ht="15.75" hidden="false" customHeight="false" outlineLevel="0" collapsed="false">
      <c r="C3" s="4" t="n">
        <v>50</v>
      </c>
      <c r="E3" s="0" t="n">
        <f aca="false">(C3+G3)/2</f>
        <v>75</v>
      </c>
      <c r="G3" s="4" t="n">
        <v>100</v>
      </c>
    </row>
    <row r="4" customFormat="false" ht="15.75" hidden="false" customHeight="false" outlineLevel="0" collapsed="false">
      <c r="D4" s="0" t="n">
        <f aca="false">E3-C3</f>
        <v>25</v>
      </c>
      <c r="F4" s="0" t="n">
        <f aca="false">G3-E3</f>
        <v>25</v>
      </c>
    </row>
    <row r="6" customFormat="false" ht="15.75" hidden="false" customHeight="false" outlineLevel="0" collapsed="false">
      <c r="E6" s="4" t="s">
        <v>26</v>
      </c>
    </row>
    <row r="7" customFormat="false" ht="15.75" hidden="false" customHeight="false" outlineLevel="0" collapsed="false">
      <c r="C7" s="4" t="n">
        <v>50</v>
      </c>
      <c r="E7" s="0" t="n">
        <f aca="false">SQRT(C7*G7)</f>
        <v>70.7106781186548</v>
      </c>
      <c r="G7" s="4" t="n">
        <v>100</v>
      </c>
    </row>
    <row r="8" customFormat="false" ht="15.75" hidden="false" customHeight="false" outlineLevel="0" collapsed="false">
      <c r="D8" s="0" t="n">
        <f aca="false">E7/C7</f>
        <v>1.4142135623731</v>
      </c>
      <c r="F8" s="0" t="n">
        <f aca="false">G7/E7</f>
        <v>1.4142135623731</v>
      </c>
    </row>
    <row r="10" customFormat="false" ht="15.75" hidden="false" customHeight="false" outlineLevel="0" collapsed="false">
      <c r="E10" s="4" t="s">
        <v>29</v>
      </c>
    </row>
    <row r="11" customFormat="false" ht="15.75" hidden="false" customHeight="false" outlineLevel="0" collapsed="false">
      <c r="C11" s="4" t="n">
        <v>50</v>
      </c>
      <c r="E11" s="0" t="n">
        <f aca="false">2/((1/C11)+(1/G11))</f>
        <v>66.6666666666667</v>
      </c>
      <c r="G11" s="4" t="n">
        <v>100</v>
      </c>
    </row>
    <row r="12" customFormat="false" ht="15.75" hidden="false" customHeight="false" outlineLevel="0" collapsed="false">
      <c r="D12" s="0" t="n">
        <f aca="false">(1/C11)-(1/E11)</f>
        <v>0.005</v>
      </c>
      <c r="F12" s="0" t="n">
        <f aca="false">(1/E11)-(1/G11)</f>
        <v>0.005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1.14"/>
    <col collapsed="false" customWidth="true" hidden="false" outlineLevel="0" max="14" min="3" style="0" width="14.43"/>
    <col collapsed="false" customWidth="true" hidden="false" outlineLevel="0" max="15" min="15" style="0" width="16.71"/>
    <col collapsed="false" customWidth="true" hidden="false" outlineLevel="0" max="1025" min="16" style="0" width="14.43"/>
  </cols>
  <sheetData>
    <row r="2" customFormat="false" ht="15.75" hidden="false" customHeight="false" outlineLevel="0" collapsed="false">
      <c r="B2" s="1" t="s">
        <v>30</v>
      </c>
    </row>
    <row r="3" customFormat="false" ht="15.75" hidden="false" customHeight="false" outlineLevel="0" collapsed="false">
      <c r="B3" s="4" t="s">
        <v>31</v>
      </c>
      <c r="C3" s="4" t="n">
        <f aca="false">RANDBETWEEN(8,12)</f>
        <v>10</v>
      </c>
      <c r="D3" s="4" t="n">
        <f aca="false">RANDBETWEEN(8,12)</f>
        <v>8</v>
      </c>
      <c r="E3" s="4" t="n">
        <f aca="false">RANDBETWEEN(8,12)</f>
        <v>11</v>
      </c>
      <c r="F3" s="4" t="n">
        <f aca="false">RANDBETWEEN(8,12)</f>
        <v>11</v>
      </c>
      <c r="G3" s="4" t="n">
        <f aca="false">RANDBETWEEN(8,12)</f>
        <v>12</v>
      </c>
      <c r="H3" s="4" t="n">
        <f aca="false">RANDBETWEEN(8,12)</f>
        <v>12</v>
      </c>
      <c r="I3" s="4" t="n">
        <f aca="false">RANDBETWEEN(8,12)</f>
        <v>8</v>
      </c>
      <c r="J3" s="4" t="n">
        <f aca="false">RANDBETWEEN(8,12)</f>
        <v>10</v>
      </c>
      <c r="K3" s="4" t="n">
        <f aca="false">RANDBETWEEN(8,12)</f>
        <v>11</v>
      </c>
      <c r="L3" s="4" t="n">
        <f aca="false">RANDBETWEEN(8,12)</f>
        <v>11</v>
      </c>
      <c r="M3" s="4" t="n">
        <f aca="false">RANDBETWEEN(8,12)</f>
        <v>12</v>
      </c>
      <c r="O3" s="4" t="s">
        <v>32</v>
      </c>
      <c r="P3" s="0" t="n">
        <f aca="false">AVERAGE(C3:M3)</f>
        <v>10.5454545454545</v>
      </c>
    </row>
    <row r="4" customFormat="false" ht="15.75" hidden="false" customHeight="false" outlineLevel="0" collapsed="false">
      <c r="B4" s="4" t="s">
        <v>33</v>
      </c>
      <c r="C4" s="0" t="n">
        <f aca="false">C3</f>
        <v>10</v>
      </c>
      <c r="D4" s="0" t="n">
        <f aca="false">C4+D3</f>
        <v>18</v>
      </c>
      <c r="E4" s="0" t="n">
        <f aca="false">D4+E3</f>
        <v>29</v>
      </c>
      <c r="F4" s="0" t="n">
        <f aca="false">E4+F3</f>
        <v>40</v>
      </c>
      <c r="G4" s="0" t="n">
        <f aca="false">F4+G3</f>
        <v>52</v>
      </c>
      <c r="H4" s="0" t="n">
        <f aca="false">G4+H3</f>
        <v>64</v>
      </c>
      <c r="I4" s="0" t="n">
        <f aca="false">H4+I3</f>
        <v>72</v>
      </c>
      <c r="J4" s="0" t="n">
        <f aca="false">I4+J3</f>
        <v>82</v>
      </c>
      <c r="K4" s="0" t="n">
        <f aca="false">J4+K3</f>
        <v>93</v>
      </c>
      <c r="L4" s="0" t="n">
        <f aca="false">K4+L3</f>
        <v>104</v>
      </c>
      <c r="M4" s="0" t="n">
        <f aca="false">L4+M3</f>
        <v>116</v>
      </c>
    </row>
    <row r="5" customFormat="false" ht="15.75" hidden="false" customHeight="false" outlineLevel="0" collapsed="false">
      <c r="B5" s="4" t="s">
        <v>34</v>
      </c>
      <c r="C5" s="33" t="n">
        <f aca="false">P3</f>
        <v>10.5454545454545</v>
      </c>
      <c r="D5" s="33" t="n">
        <f aca="false">C5+$P$3</f>
        <v>21.0909090909091</v>
      </c>
      <c r="E5" s="33" t="n">
        <f aca="false">D5+$P$3</f>
        <v>31.6363636363636</v>
      </c>
      <c r="F5" s="33" t="n">
        <f aca="false">E5+$P$3</f>
        <v>42.1818181818182</v>
      </c>
      <c r="G5" s="33" t="n">
        <f aca="false">F5+$P$3</f>
        <v>52.7272727272727</v>
      </c>
      <c r="H5" s="33" t="n">
        <f aca="false">G5+$P$3</f>
        <v>63.2727272727273</v>
      </c>
      <c r="I5" s="33" t="n">
        <f aca="false">H5+$P$3</f>
        <v>73.8181818181818</v>
      </c>
      <c r="J5" s="33" t="n">
        <f aca="false">I5+$P$3</f>
        <v>84.3636363636364</v>
      </c>
      <c r="K5" s="33" t="n">
        <f aca="false">J5+$P$3</f>
        <v>94.9090909090909</v>
      </c>
      <c r="L5" s="33" t="n">
        <f aca="false">K5+$P$3</f>
        <v>105.454545454545</v>
      </c>
      <c r="M5" s="33" t="n">
        <f aca="false">L5+$P$3</f>
        <v>116</v>
      </c>
    </row>
    <row r="8" customFormat="false" ht="15.75" hidden="false" customHeight="false" outlineLevel="0" collapsed="false">
      <c r="F8" s="4"/>
    </row>
    <row r="9" customFormat="false" ht="15.75" hidden="false" customHeight="false" outlineLevel="0" collapsed="false">
      <c r="B9" s="1" t="s">
        <v>35</v>
      </c>
    </row>
    <row r="10" customFormat="false" ht="15.75" hidden="false" customHeight="false" outlineLevel="0" collapsed="false">
      <c r="B10" s="4" t="s">
        <v>31</v>
      </c>
      <c r="C10" s="4" t="n">
        <f aca="true">RAND()*2</f>
        <v>0.827172276953882</v>
      </c>
      <c r="D10" s="4" t="n">
        <f aca="true">RAND()*2</f>
        <v>0.385455814069262</v>
      </c>
      <c r="E10" s="4" t="n">
        <f aca="true">RAND()*2</f>
        <v>0.852859193657974</v>
      </c>
      <c r="F10" s="4" t="n">
        <f aca="true">RAND()*2</f>
        <v>0.516918614526551</v>
      </c>
      <c r="G10" s="4" t="n">
        <f aca="true">RAND()*2</f>
        <v>1.66870009785098</v>
      </c>
      <c r="H10" s="4" t="n">
        <f aca="true">RAND()*2</f>
        <v>1.9594810526395</v>
      </c>
      <c r="I10" s="4" t="n">
        <f aca="true">RAND()*2</f>
        <v>0.82653958734665</v>
      </c>
      <c r="J10" s="4" t="n">
        <f aca="true">RAND()*2</f>
        <v>0.728148084675809</v>
      </c>
      <c r="K10" s="4" t="n">
        <f aca="true">RAND()*2</f>
        <v>1.9494048791642</v>
      </c>
      <c r="L10" s="4" t="n">
        <f aca="true">RAND()*2</f>
        <v>0.560994104398738</v>
      </c>
      <c r="M10" s="4" t="n">
        <f aca="true">RAND()*2</f>
        <v>1.01016182459137</v>
      </c>
      <c r="O10" s="4"/>
    </row>
    <row r="11" customFormat="false" ht="15.75" hidden="false" customHeight="false" outlineLevel="0" collapsed="false">
      <c r="B11" s="4" t="s">
        <v>33</v>
      </c>
      <c r="C11" s="0" t="n">
        <f aca="false">C10</f>
        <v>0.827172276953882</v>
      </c>
      <c r="D11" s="0" t="n">
        <f aca="false">C11*D10</f>
        <v>0.318838363388783</v>
      </c>
      <c r="E11" s="0" t="n">
        <f aca="false">D11*E10</f>
        <v>0.271924229506986</v>
      </c>
      <c r="F11" s="0" t="n">
        <f aca="false">E11*F10</f>
        <v>0.140562695972951</v>
      </c>
      <c r="G11" s="0" t="n">
        <f aca="false">F11*G10</f>
        <v>0.234556984524261</v>
      </c>
      <c r="H11" s="0" t="n">
        <f aca="false">G11*H10</f>
        <v>0.459609966939545</v>
      </c>
      <c r="I11" s="0" t="n">
        <f aca="false">H11*I10</f>
        <v>0.379885832414619</v>
      </c>
      <c r="J11" s="0" t="n">
        <f aca="false">I11*J10</f>
        <v>0.27661314126818</v>
      </c>
      <c r="K11" s="0" t="n">
        <f aca="false">J11*K10</f>
        <v>0.539231007229126</v>
      </c>
      <c r="L11" s="0" t="n">
        <f aca="false">K11*L10</f>
        <v>0.302505415964533</v>
      </c>
      <c r="M11" s="0" t="n">
        <f aca="false">L11*M10</f>
        <v>0.305579422939504</v>
      </c>
    </row>
    <row r="12" customFormat="false" ht="15.75" hidden="false" customHeight="false" outlineLevel="0" collapsed="false">
      <c r="B12" s="4" t="s">
        <v>34</v>
      </c>
      <c r="C12" s="33" t="n">
        <f aca="false">P10</f>
        <v>0</v>
      </c>
      <c r="D12" s="33" t="n">
        <f aca="false">C12+$P$10</f>
        <v>0</v>
      </c>
      <c r="E12" s="33" t="n">
        <f aca="false">D12+$P$10</f>
        <v>0</v>
      </c>
      <c r="F12" s="33" t="n">
        <f aca="false">E12+$P$10</f>
        <v>0</v>
      </c>
      <c r="G12" s="33" t="n">
        <f aca="false">F12+$P$10</f>
        <v>0</v>
      </c>
      <c r="H12" s="33" t="n">
        <f aca="false">G12+$P$10</f>
        <v>0</v>
      </c>
      <c r="I12" s="33" t="n">
        <f aca="false">H12+$P$10</f>
        <v>0</v>
      </c>
      <c r="J12" s="33" t="n">
        <f aca="false">I12+$P$10</f>
        <v>0</v>
      </c>
      <c r="K12" s="33" t="n">
        <f aca="false">J12+$P$10</f>
        <v>0</v>
      </c>
      <c r="L12" s="33" t="n">
        <f aca="false">K12+$P$10</f>
        <v>0</v>
      </c>
      <c r="M12" s="33" t="n">
        <f aca="false">L12+$P$10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4" t="s">
        <v>36</v>
      </c>
      <c r="D1" s="4" t="s">
        <v>37</v>
      </c>
      <c r="J1" s="4" t="n">
        <v>1</v>
      </c>
    </row>
    <row r="2" customFormat="false" ht="15.75" hidden="false" customHeight="false" outlineLevel="0" collapsed="false">
      <c r="A2" s="0" t="e">
        <f aca="false">MAX(productmix_example!f13)</f>
        <v>#NAME?</v>
      </c>
    </row>
    <row r="3" customFormat="false" ht="15.75" hidden="false" customHeight="false" outlineLevel="0" collapsed="false">
      <c r="A3" s="0" t="e">
        <f aca="false">productmix_example!b3:d3</f>
        <v>#NAME?</v>
      </c>
    </row>
    <row r="4" customFormat="false" ht="15.75" hidden="false" customHeight="false" outlineLevel="0" collapsed="false">
      <c r="A4" s="4" t="s">
        <v>38</v>
      </c>
    </row>
    <row r="5" customFormat="false" ht="15.75" hidden="false" customHeight="false" outlineLevel="0" collapsed="false">
      <c r="A5" s="4" t="s">
        <v>39</v>
      </c>
    </row>
    <row r="6" customFormat="false" ht="15.75" hidden="false" customHeight="false" outlineLevel="0" collapsed="false">
      <c r="A6" s="4" t="s">
        <v>40</v>
      </c>
    </row>
    <row r="7" customFormat="false" ht="15.75" hidden="false" customHeight="false" outlineLevel="0" collapsed="false">
      <c r="A7" s="0" t="e">
        <f aca="false">productmix_example!b3:d3 &lt;= 0</f>
        <v>#NAME?</v>
      </c>
    </row>
    <row r="8" customFormat="false" ht="15.75" hidden="false" customHeight="false" outlineLevel="0" collapsed="false">
      <c r="A8" s="0" t="e">
        <f aca="false">productmix_example!f7:f11 &lt;= productmix_example!g7:g11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2018-02-08T16:45:15Z</dcterms:modified>
  <cp:revision>2</cp:revision>
  <dc:subject/>
  <dc:title/>
</cp:coreProperties>
</file>