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416" windowHeight="11016" activeTab="12"/>
  </bookViews>
  <sheets>
    <sheet name="Dez 2012" sheetId="1" r:id="rId1"/>
    <sheet name="Jan 2014" sheetId="2" r:id="rId2"/>
    <sheet name="Fev 2014 " sheetId="3" r:id="rId3"/>
    <sheet name="Mar 2014" sheetId="4" r:id="rId4"/>
    <sheet name="Abr" sheetId="5" r:id="rId5"/>
    <sheet name="Mai" sheetId="6" r:id="rId6"/>
    <sheet name="Jun" sheetId="7" r:id="rId7"/>
    <sheet name="Jul" sheetId="8" r:id="rId8"/>
    <sheet name="Ago" sheetId="9" r:id="rId9"/>
    <sheet name="Set" sheetId="10" r:id="rId10"/>
    <sheet name="Out" sheetId="11" r:id="rId11"/>
    <sheet name="Nov" sheetId="12" r:id="rId12"/>
    <sheet name="Dez" sheetId="13" r:id="rId13"/>
    <sheet name="Resumo Geral" sheetId="14" r:id="rId14"/>
    <sheet name="Acompanhamento" sheetId="15" r:id="rId15"/>
  </sheets>
  <calcPr calcId="125725"/>
</workbook>
</file>

<file path=xl/calcChain.xml><?xml version="1.0" encoding="utf-8"?>
<calcChain xmlns="http://schemas.openxmlformats.org/spreadsheetml/2006/main">
  <c r="F29" i="11"/>
  <c r="F28"/>
  <c r="F27"/>
  <c r="F26"/>
  <c r="F23"/>
  <c r="F24"/>
  <c r="F22"/>
  <c r="F25"/>
  <c r="F30"/>
  <c r="F21"/>
  <c r="F20"/>
  <c r="F19"/>
  <c r="F9"/>
  <c r="F18"/>
  <c r="J17"/>
  <c r="K17"/>
  <c r="I17"/>
  <c r="F16"/>
  <c r="F5" i="6"/>
  <c r="F12"/>
  <c r="F11"/>
  <c r="F21" i="4"/>
  <c r="F20"/>
  <c r="F18"/>
  <c r="F17"/>
  <c r="F19"/>
  <c r="F16"/>
  <c r="F12"/>
  <c r="F11"/>
  <c r="F36" i="3"/>
  <c r="F37"/>
  <c r="F38"/>
  <c r="F39"/>
  <c r="F40"/>
  <c r="F5" i="4"/>
  <c r="F35" i="3"/>
  <c r="F34"/>
  <c r="F32"/>
  <c r="F33"/>
  <c r="F28"/>
  <c r="F29"/>
  <c r="F30"/>
  <c r="F31"/>
  <c r="F25"/>
  <c r="F26"/>
  <c r="F27"/>
  <c r="F20"/>
  <c r="F21"/>
  <c r="F22"/>
  <c r="F23"/>
  <c r="F24"/>
  <c r="F16"/>
  <c r="F17"/>
  <c r="F18"/>
  <c r="F19"/>
  <c r="F14"/>
  <c r="F15"/>
  <c r="F13"/>
  <c r="F12"/>
  <c r="F11"/>
  <c r="F9"/>
  <c r="F10"/>
  <c r="F20" i="2"/>
  <c r="F19"/>
  <c r="F17"/>
  <c r="F6" i="3"/>
  <c r="F7"/>
  <c r="F5"/>
  <c r="F15" i="2"/>
  <c r="F14"/>
  <c r="F13"/>
  <c r="F12"/>
  <c r="F11"/>
  <c r="F10"/>
  <c r="F6"/>
  <c r="F7"/>
  <c r="F8"/>
  <c r="F9"/>
  <c r="H23" i="4"/>
  <c r="H22" i="2"/>
  <c r="F27" i="10"/>
  <c r="F26"/>
  <c r="F25"/>
  <c r="F24"/>
  <c r="F23"/>
  <c r="F22"/>
  <c r="F21"/>
  <c r="F20"/>
  <c r="F19"/>
  <c r="F18"/>
  <c r="F17"/>
  <c r="F16"/>
  <c r="F15"/>
  <c r="F14"/>
  <c r="F13"/>
  <c r="F12"/>
  <c r="F11"/>
  <c r="H15" i="7"/>
  <c r="F10" i="10"/>
  <c r="F9"/>
  <c r="F8"/>
  <c r="F7"/>
  <c r="F6"/>
  <c r="F5"/>
  <c r="F4"/>
  <c r="F14" i="9"/>
  <c r="F13"/>
  <c r="F12"/>
  <c r="F11"/>
  <c r="F10"/>
  <c r="F9"/>
  <c r="F8"/>
  <c r="F7"/>
  <c r="F6"/>
  <c r="F5"/>
  <c r="F4"/>
  <c r="F6" i="8"/>
  <c r="F5"/>
  <c r="F4"/>
  <c r="F32" i="13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15" i="11"/>
  <c r="F14"/>
  <c r="F13"/>
  <c r="F12"/>
  <c r="F11"/>
  <c r="F10"/>
  <c r="F8"/>
  <c r="F7"/>
  <c r="F6"/>
  <c r="F5"/>
  <c r="F4"/>
  <c r="F31" s="1"/>
  <c r="F30" i="10"/>
  <c r="F29"/>
  <c r="F28"/>
  <c r="F28" i="9"/>
  <c r="F27"/>
  <c r="F26"/>
  <c r="F25"/>
  <c r="F24"/>
  <c r="F23"/>
  <c r="F22"/>
  <c r="F21"/>
  <c r="F20"/>
  <c r="F19"/>
  <c r="F18"/>
  <c r="F17"/>
  <c r="F16"/>
  <c r="F15"/>
  <c r="F16" i="8"/>
  <c r="F15"/>
  <c r="F14"/>
  <c r="F13"/>
  <c r="F12"/>
  <c r="F11"/>
  <c r="F10"/>
  <c r="F9"/>
  <c r="F8"/>
  <c r="F7"/>
  <c r="F14" i="7"/>
  <c r="F13"/>
  <c r="F12"/>
  <c r="F11"/>
  <c r="F10"/>
  <c r="F9"/>
  <c r="F8"/>
  <c r="F7"/>
  <c r="F6"/>
  <c r="F5"/>
  <c r="F4"/>
  <c r="F13" i="6"/>
  <c r="F10"/>
  <c r="F9"/>
  <c r="F8"/>
  <c r="F7"/>
  <c r="F6"/>
  <c r="F4"/>
  <c r="F18" i="5"/>
  <c r="F17"/>
  <c r="F16"/>
  <c r="F15"/>
  <c r="F14"/>
  <c r="F13"/>
  <c r="F12"/>
  <c r="F11"/>
  <c r="F10"/>
  <c r="F9"/>
  <c r="F8"/>
  <c r="F7"/>
  <c r="F6"/>
  <c r="F5"/>
  <c r="F4"/>
  <c r="F22" i="4"/>
  <c r="F15"/>
  <c r="F14"/>
  <c r="F13"/>
  <c r="F10"/>
  <c r="F9"/>
  <c r="F8"/>
  <c r="F7"/>
  <c r="F6"/>
  <c r="F4"/>
  <c r="F8" i="3"/>
  <c r="F4"/>
  <c r="F18" i="2"/>
  <c r="F16"/>
  <c r="F5"/>
  <c r="F4"/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4"/>
  <c r="F31" i="10" l="1"/>
  <c r="E37" s="1"/>
  <c r="E38" s="1"/>
  <c r="F15" i="7"/>
  <c r="B9" i="15" s="1"/>
  <c r="G14" i="6"/>
  <c r="B8" i="15" s="1"/>
  <c r="G19" i="5"/>
  <c r="B7" i="15" s="1"/>
  <c r="G41" i="3"/>
  <c r="G23" i="4"/>
  <c r="B6" i="15" s="1"/>
  <c r="G22" i="2"/>
  <c r="B43"/>
  <c r="B44" i="4"/>
  <c r="F33" i="13"/>
  <c r="B15" i="15" s="1"/>
  <c r="E21" i="7"/>
  <c r="E22" s="1"/>
  <c r="B12" i="15"/>
  <c r="F17" i="8"/>
  <c r="F33" i="12"/>
  <c r="F29" i="9"/>
  <c r="B64" i="3"/>
  <c r="E19" i="6" l="1"/>
  <c r="E20" s="1"/>
  <c r="E24" i="5"/>
  <c r="E25" s="1"/>
  <c r="B14" i="15"/>
  <c r="F40" i="12"/>
  <c r="F37" i="11"/>
  <c r="F38" s="1"/>
  <c r="F39" i="12" s="1"/>
  <c r="B13" i="15"/>
  <c r="F35" i="9"/>
  <c r="F36" s="1"/>
  <c r="B11" i="15"/>
  <c r="E22" i="8"/>
  <c r="E23" s="1"/>
  <c r="B10" i="15"/>
  <c r="F41" i="12" l="1"/>
  <c r="B16" i="15"/>
</calcChain>
</file>

<file path=xl/comments1.xml><?xml version="1.0" encoding="utf-8"?>
<comments xmlns="http://schemas.openxmlformats.org/spreadsheetml/2006/main">
  <authors>
    <author>reinaldo.vasconcelos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reinaldo.vasconcelos:</t>
        </r>
        <r>
          <rPr>
            <sz val="9"/>
            <color indexed="81"/>
            <rFont val="Tahoma"/>
            <family val="2"/>
          </rPr>
          <t xml:space="preserve">
Na tabela original consta:
R$ 584,20.</t>
        </r>
      </text>
    </comment>
  </commentList>
</comments>
</file>

<file path=xl/sharedStrings.xml><?xml version="1.0" encoding="utf-8"?>
<sst xmlns="http://schemas.openxmlformats.org/spreadsheetml/2006/main" count="825" uniqueCount="234">
  <si>
    <t>MOTORISTA</t>
  </si>
  <si>
    <t>QNT. DIÁRIAS</t>
  </si>
  <si>
    <t>PERÍODO</t>
  </si>
  <si>
    <t>DEZEMBRO 2012</t>
  </si>
  <si>
    <t>DESTINO</t>
  </si>
  <si>
    <t>VALOR DA DIÁRIA</t>
  </si>
  <si>
    <t>VALOR TOTAL</t>
  </si>
  <si>
    <t>CONTROLE DE DIÁRIAS DOS MOTORISTAS TERCEIRIZADOS</t>
  </si>
  <si>
    <t>BRASÍLIA</t>
  </si>
  <si>
    <t>MANAUS</t>
  </si>
  <si>
    <t>RIO DE JANEIRO</t>
  </si>
  <si>
    <t>BELO HORIZONTE</t>
  </si>
  <si>
    <t>FORTALEZA</t>
  </si>
  <si>
    <t>PORTO ALEGRE</t>
  </si>
  <si>
    <t>RECIFE</t>
  </si>
  <si>
    <t>SALVADOR</t>
  </si>
  <si>
    <t>SÃO PAULO</t>
  </si>
  <si>
    <t>DEMAIS CAPITAIS</t>
  </si>
  <si>
    <t>DEMAIS DESLOCAMENTOS</t>
  </si>
  <si>
    <t>VALORES DAS DIÁRIAS</t>
  </si>
  <si>
    <t>REALIZADA?
SIM / NÃO</t>
  </si>
  <si>
    <t>Ademir</t>
  </si>
  <si>
    <t>Estância</t>
  </si>
  <si>
    <t>Total =&gt;</t>
  </si>
  <si>
    <t>Lagarto</t>
  </si>
  <si>
    <t>Itaporanga</t>
  </si>
  <si>
    <t>Brejo Grande</t>
  </si>
  <si>
    <t>Wilson</t>
  </si>
  <si>
    <t>Laranjeiras</t>
  </si>
  <si>
    <t>TOTAL</t>
  </si>
  <si>
    <t>Recife</t>
  </si>
  <si>
    <t>PAGO PELA CONTRATE</t>
  </si>
  <si>
    <t>Não</t>
  </si>
  <si>
    <t>José Willames</t>
  </si>
  <si>
    <t>Canindé</t>
  </si>
  <si>
    <t xml:space="preserve">Saldo do Contrato </t>
  </si>
  <si>
    <t>Valor Inicial</t>
  </si>
  <si>
    <t>Despesa no período</t>
  </si>
  <si>
    <t>Contrate NF 001060 de 04/02/2013</t>
  </si>
  <si>
    <t>Dez e Jan</t>
  </si>
  <si>
    <t>INSS</t>
  </si>
  <si>
    <t>Obs: Viagens realizadas pela Reitoria.</t>
  </si>
  <si>
    <t>Contrate NF 001112 de 01/03/2013</t>
  </si>
  <si>
    <t>processo 23290.00211/2013-52</t>
  </si>
  <si>
    <t>processo 23290.00303/2013-98</t>
  </si>
  <si>
    <t>motorista Júlio Cesar</t>
  </si>
  <si>
    <t>Janeiro</t>
  </si>
  <si>
    <t>Valor Devido</t>
  </si>
  <si>
    <t>Valor Pago</t>
  </si>
  <si>
    <t>Saldo</t>
  </si>
  <si>
    <t>Mês</t>
  </si>
  <si>
    <t>Fevereiro</t>
  </si>
  <si>
    <t>Observações</t>
  </si>
  <si>
    <t>Valor a ser ressarcido</t>
  </si>
  <si>
    <t>Resumo de diárias</t>
  </si>
  <si>
    <t>Março</t>
  </si>
  <si>
    <t>Glória</t>
  </si>
  <si>
    <t>Pacatuba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</si>
  <si>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</si>
  <si>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</si>
  <si>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</si>
  <si>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</si>
  <si>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</si>
  <si>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</si>
  <si>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</si>
  <si>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</si>
  <si>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</si>
  <si>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Viagens Realizadas (R$)</t>
  </si>
  <si>
    <t>Total</t>
  </si>
  <si>
    <t>Indiaroba-SE</t>
  </si>
  <si>
    <t>José Willams</t>
  </si>
  <si>
    <t>NF referente a Outubro/2013 = n.º 001553 de 29/11/2013 - Valor R$ 353,89</t>
  </si>
  <si>
    <t>Processo n.º 23290.001637/2013-23</t>
  </si>
  <si>
    <t>NF referente a Setembro/2013 = n.º 001552 de 29/11/2013 - Valor R$ 758,33</t>
  </si>
  <si>
    <t>Pendência verificadas:</t>
  </si>
  <si>
    <t>Motorista</t>
  </si>
  <si>
    <t>Pagamento feito pela CONTRATE que não consta no controle</t>
  </si>
  <si>
    <t>NF referente a Agosto/2013 = n.º 001551 de 29/11/2013 - Valor R$ 455,00</t>
  </si>
  <si>
    <t>ADEMIR</t>
  </si>
  <si>
    <t>25,28 e 30/08/2013</t>
  </si>
  <si>
    <t>NF referente a Novembro/2013 = n.º 001570 de 02/12/2013 - Valor R$ 1435,78</t>
  </si>
  <si>
    <t>Willans</t>
  </si>
  <si>
    <t>Santa Rosa de Lima</t>
  </si>
  <si>
    <t>Candido Marcos</t>
  </si>
  <si>
    <t>13 a 17/01/2014</t>
  </si>
  <si>
    <t>Canindé de São Francisco</t>
  </si>
  <si>
    <t>Cristinápolis-SE</t>
  </si>
  <si>
    <t>Lagarto-SE</t>
  </si>
  <si>
    <t>Mem. Da COTRANS de 20/01/2014</t>
  </si>
  <si>
    <t>Mem. Da COTRANS de 21/01/2014</t>
  </si>
  <si>
    <t>Indiaroba</t>
  </si>
  <si>
    <t>Cedro de S. João</t>
  </si>
  <si>
    <t>0</t>
  </si>
  <si>
    <t>Contrate NF</t>
  </si>
  <si>
    <t>Caruaru-PE</t>
  </si>
  <si>
    <t>22 a 23/02/2014</t>
  </si>
  <si>
    <t>Recife-PE</t>
  </si>
  <si>
    <t>24 a 25/02/2014</t>
  </si>
  <si>
    <t>Maceió-AL</t>
  </si>
  <si>
    <t>Cancelado Mem 08/2014/COTRANS</t>
  </si>
  <si>
    <t>Salvador</t>
  </si>
  <si>
    <t>10 à 15/02/2014</t>
  </si>
  <si>
    <t>Propriá e Cedro de São João</t>
  </si>
  <si>
    <t>Itabaiana e Ribeirópolis</t>
  </si>
  <si>
    <t>Santo Amaro das Brotas e Barra dos Coqueiros</t>
  </si>
  <si>
    <t>Salvador  - BA</t>
  </si>
  <si>
    <t>Feira de Santana-BA</t>
  </si>
  <si>
    <t xml:space="preserve">Itabaiana </t>
  </si>
  <si>
    <t>19 a 22/02/2014</t>
  </si>
  <si>
    <t>JANEIRO 2014</t>
  </si>
  <si>
    <t>FEVEREIRO 2014</t>
  </si>
  <si>
    <t>MARÇO 2014</t>
  </si>
  <si>
    <t>ABRIL 2014</t>
  </si>
  <si>
    <t>MAIO 2014</t>
  </si>
  <si>
    <t>JUNHO 2014</t>
  </si>
  <si>
    <t>JULHO 2014</t>
  </si>
  <si>
    <t>AGOSTO 2014</t>
  </si>
  <si>
    <t>SETEMBRO 2014</t>
  </si>
  <si>
    <t>OUTUBRO 2014</t>
  </si>
  <si>
    <t>NOVEMBRO 2014</t>
  </si>
  <si>
    <t>DEZEMBRO 2014</t>
  </si>
  <si>
    <t>Acompanhamento 2014 - Diárias da Contrate</t>
  </si>
  <si>
    <t>Cancelado Mem 12/2014/COTRANS de 18/02/2014</t>
  </si>
  <si>
    <t>Cancelado Mem 11/2014/COTRANS de 18/02/2014</t>
  </si>
  <si>
    <t>Estância, Lagarto, Itabaiana e Glória</t>
  </si>
  <si>
    <t>Rosário do Catete-SE</t>
  </si>
  <si>
    <t>11/032014</t>
  </si>
  <si>
    <t>19 a 21/03/2014</t>
  </si>
  <si>
    <t>Paulo Afonso - BA</t>
  </si>
  <si>
    <t>Mata São João - BA</t>
  </si>
  <si>
    <t>12 a 13/2014</t>
  </si>
  <si>
    <t>Salvador-BA</t>
  </si>
  <si>
    <t>14 a 15/2014</t>
  </si>
  <si>
    <t>Itabaiana</t>
  </si>
  <si>
    <t>Itabaiana-SE</t>
  </si>
  <si>
    <t>Cancelamento Mem 16/2014/COTRANS de 27/02/2014</t>
  </si>
  <si>
    <t>Mem 15/2014/COTRANS de 27/02/2014</t>
  </si>
  <si>
    <t>13 a 15/03/2014</t>
  </si>
  <si>
    <t>Propriá</t>
  </si>
  <si>
    <t>Capela e Japaratuba</t>
  </si>
  <si>
    <t>Mem 17/2014/COTRANS de 10/03/2014.</t>
  </si>
  <si>
    <t>Mem 18/2014/COTRANS de 18/03/2014</t>
  </si>
  <si>
    <t>26 a 28/03/2014</t>
  </si>
  <si>
    <t>Taperoá e Ituberá-BA</t>
  </si>
  <si>
    <t>Itaporanga-SE</t>
  </si>
  <si>
    <t>Estância-SE</t>
  </si>
  <si>
    <t>06/05 a 09/05/2014</t>
  </si>
  <si>
    <t>Brasília-DF</t>
  </si>
  <si>
    <t>16/04 a 23/04/2014</t>
  </si>
  <si>
    <t>Japaratuba-SE</t>
  </si>
  <si>
    <t>Cancelado Mem. 19/2014/COTRANS em 31/03/2014.</t>
  </si>
  <si>
    <t>28/03/2014</t>
  </si>
  <si>
    <t>Indiaroba e Pacatuba-SE</t>
  </si>
  <si>
    <t>0,5</t>
  </si>
  <si>
    <t>Paulo Afonso-BA</t>
  </si>
  <si>
    <t>09/04 a 12/04/2014</t>
  </si>
  <si>
    <t>Lagarto, Cristinápolis, Estância-SE</t>
  </si>
  <si>
    <t xml:space="preserve">Wilson </t>
  </si>
  <si>
    <t>30/04/2014</t>
  </si>
  <si>
    <t>Ademir Ferreira de Souza</t>
  </si>
  <si>
    <t>Japaratuba e Capela</t>
  </si>
  <si>
    <t>09/05 a 10/05</t>
  </si>
  <si>
    <t>04/08/2014 a 11/08/2014</t>
  </si>
  <si>
    <t>Belo Horizonte-MG</t>
  </si>
  <si>
    <t>Ademir Ferreira</t>
  </si>
  <si>
    <t>Lazaro Cassiano dos Santos</t>
  </si>
  <si>
    <t>Cristinápolis</t>
  </si>
  <si>
    <t>Candido Marcos Bispo dos Reis</t>
  </si>
  <si>
    <t>O DG não autorizou a viagem em 16/07/2014</t>
  </si>
  <si>
    <t>José Willams Guimarães Cardoso</t>
  </si>
  <si>
    <t>Porto Real do Colégio - AL</t>
  </si>
  <si>
    <t>Teresina - PI</t>
  </si>
  <si>
    <t>24/08 a 30/08</t>
  </si>
  <si>
    <t>José Willames Guimarães Cardoso</t>
  </si>
  <si>
    <t>Riachão, Tobias barreto, Itapicurú-BA.</t>
  </si>
  <si>
    <t>Pacatuba-SE</t>
  </si>
  <si>
    <t>Lázaro Cassiano dos santos</t>
  </si>
  <si>
    <t>Porto Real do Colégio-AL</t>
  </si>
  <si>
    <t>02/09/2014 e 03/09/2014</t>
  </si>
  <si>
    <t>Cancelamento Mem. 23.2014.COTRANS de 08/09/2014</t>
  </si>
  <si>
    <t>Cancelamento Mem. 22.2014.COTRANS de 08/09/2014</t>
  </si>
  <si>
    <t>Piranhas-AL</t>
  </si>
  <si>
    <t>23/09/2014</t>
  </si>
  <si>
    <t>Glória-SE</t>
  </si>
  <si>
    <t>Canindé de São Francisco - SE</t>
  </si>
  <si>
    <t>Canindé de São Francisco - SE e Piranhas-AL</t>
  </si>
  <si>
    <t>27 a 28/09/2014</t>
  </si>
  <si>
    <t>Riachuelo-SE</t>
  </si>
  <si>
    <t>04/10 a 05/10/2014</t>
  </si>
  <si>
    <t>N.S. da Glória</t>
  </si>
  <si>
    <t>Malhada dos Bóis</t>
  </si>
  <si>
    <t>Estância - SE</t>
  </si>
  <si>
    <t>Pacatuba e Brejo Grande</t>
  </si>
  <si>
    <t>06/10/2014 a 11/10/2014</t>
  </si>
  <si>
    <t>25 a 26/10</t>
  </si>
  <si>
    <t>1,5</t>
  </si>
  <si>
    <t>N.Srª das Dores</t>
  </si>
  <si>
    <t>29/10 a 02/11</t>
  </si>
  <si>
    <t>4,5</t>
  </si>
  <si>
    <t>Caruaru/PE, Recife/PE e Maceió</t>
  </si>
  <si>
    <t>Caruaru</t>
  </si>
  <si>
    <t>Maceió</t>
  </si>
  <si>
    <t>Simão Dias - SE</t>
  </si>
  <si>
    <t>Japoatã-SE</t>
  </si>
  <si>
    <t>27/10/2014 a 29/10/2014</t>
  </si>
  <si>
    <t>2,5</t>
  </si>
  <si>
    <t>Cancelado Mem. 28/2014/COTRANS</t>
  </si>
  <si>
    <t>1</t>
  </si>
  <si>
    <t>22/10/ a 23/10/2014</t>
  </si>
  <si>
    <t>02/11 a 06/11/2014</t>
  </si>
  <si>
    <t>Lençóis/BA</t>
  </si>
  <si>
    <t>12/11 a 14/11/2014</t>
  </si>
  <si>
    <t>15/11 a 16/11/2014</t>
  </si>
  <si>
    <t>Canindé do São Francisco</t>
  </si>
  <si>
    <t>Japaratuba, Capela e Propriá</t>
  </si>
  <si>
    <t>Lázaro Cassiano dos Santos</t>
  </si>
  <si>
    <t>N S da Glória</t>
  </si>
  <si>
    <t>Estância e Cristinápolis</t>
  </si>
  <si>
    <t>Mem 29.2014.COTRANS de 05/11/2014</t>
  </si>
  <si>
    <t>Porto Seguro - BA</t>
  </si>
  <si>
    <t>19/11/2014 a 22/11/2014</t>
  </si>
  <si>
    <t>23/11/2014 a 28/11/2014</t>
  </si>
  <si>
    <t>Mem 30.2014.COTRANS de 21.11.2014</t>
  </si>
  <si>
    <t>Propriá-SE</t>
  </si>
  <si>
    <t>Divina Pastora-SE</t>
  </si>
  <si>
    <t>07/11/2014</t>
  </si>
  <si>
    <t>Itabaiana e Lagarto</t>
  </si>
  <si>
    <t>Tobias Barreto</t>
  </si>
  <si>
    <t xml:space="preserve">Estância - SE </t>
  </si>
  <si>
    <t>não</t>
  </si>
  <si>
    <t xml:space="preserve">Mem 37/2014/COTRANS </t>
  </si>
  <si>
    <t>Porto da Folha-SE</t>
  </si>
  <si>
    <t>Mem 38/2014/COTRANS de 05/12/2014</t>
  </si>
  <si>
    <t>Japaratuba e Propriá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</si>
</sst>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FF"/>
      <name val="Arial"/>
      <family val="2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4" fontId="2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1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44" fontId="4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5" fillId="0" borderId="1" xfId="0" applyNumberFormat="1" applyFont="1" applyBorder="1"/>
    <xf numFmtId="0" fontId="0" fillId="0" borderId="0" xfId="0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0" fillId="0" borderId="0" xfId="0" applyFont="1"/>
    <xf numFmtId="44" fontId="11" fillId="0" borderId="0" xfId="0" applyNumberFormat="1" applyFont="1"/>
    <xf numFmtId="0" fontId="10" fillId="0" borderId="1" xfId="0" applyFont="1" applyBorder="1"/>
    <xf numFmtId="44" fontId="11" fillId="0" borderId="1" xfId="0" applyNumberFormat="1" applyFont="1" applyBorder="1"/>
    <xf numFmtId="44" fontId="10" fillId="0" borderId="1" xfId="0" applyNumberFormat="1" applyFont="1" applyBorder="1"/>
    <xf numFmtId="44" fontId="12" fillId="0" borderId="1" xfId="0" applyNumberFormat="1" applyFont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14" fillId="0" borderId="1" xfId="0" applyFont="1" applyBorder="1"/>
    <xf numFmtId="0" fontId="15" fillId="0" borderId="1" xfId="0" applyFont="1" applyBorder="1"/>
    <xf numFmtId="0" fontId="15" fillId="0" borderId="1" xfId="0" applyFont="1" applyBorder="1" applyAlignment="1">
      <alignment wrapText="1"/>
    </xf>
    <xf numFmtId="44" fontId="15" fillId="0" borderId="1" xfId="1" applyFont="1" applyBorder="1"/>
    <xf numFmtId="44" fontId="16" fillId="0" borderId="1" xfId="1" applyFont="1" applyBorder="1"/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4" fontId="0" fillId="0" borderId="1" xfId="1" applyFont="1" applyBorder="1" applyAlignment="1">
      <alignment horizontal="center"/>
    </xf>
    <xf numFmtId="0" fontId="0" fillId="0" borderId="4" xfId="0" applyBorder="1"/>
    <xf numFmtId="0" fontId="15" fillId="0" borderId="0" xfId="0" applyFont="1" applyFill="1" applyBorder="1"/>
    <xf numFmtId="0" fontId="0" fillId="0" borderId="0" xfId="0" applyBorder="1"/>
    <xf numFmtId="0" fontId="0" fillId="0" borderId="10" xfId="0" applyBorder="1"/>
    <xf numFmtId="0" fontId="4" fillId="0" borderId="1" xfId="0" applyFont="1" applyFill="1" applyBorder="1" applyAlignment="1">
      <alignment vertical="center" wrapText="1"/>
    </xf>
    <xf numFmtId="44" fontId="15" fillId="0" borderId="1" xfId="1" applyFont="1" applyFill="1" applyBorder="1"/>
    <xf numFmtId="44" fontId="0" fillId="0" borderId="5" xfId="1" applyFont="1" applyBorder="1"/>
    <xf numFmtId="44" fontId="3" fillId="0" borderId="1" xfId="1" applyFont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1" xfId="0" applyFont="1" applyBorder="1"/>
    <xf numFmtId="44" fontId="17" fillId="0" borderId="1" xfId="0" applyNumberFormat="1" applyFont="1" applyBorder="1"/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>
      <alignment horizontal="center" wrapText="1"/>
    </xf>
    <xf numFmtId="0" fontId="18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0" fillId="3" borderId="1" xfId="0" applyFill="1" applyBorder="1"/>
    <xf numFmtId="0" fontId="12" fillId="0" borderId="1" xfId="0" applyFont="1" applyBorder="1" applyAlignment="1">
      <alignment horizontal="center" vertical="center"/>
    </xf>
    <xf numFmtId="44" fontId="12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44" fontId="8" fillId="3" borderId="1" xfId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22" fontId="2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left" vertical="center" wrapText="1"/>
    </xf>
    <xf numFmtId="14" fontId="19" fillId="3" borderId="1" xfId="0" applyNumberFormat="1" applyFont="1" applyFill="1" applyBorder="1" applyAlignment="1">
      <alignment horizontal="center" vertical="center" wrapText="1"/>
    </xf>
    <xf numFmtId="44" fontId="19" fillId="3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44" fontId="4" fillId="0" borderId="6" xfId="0" applyNumberFormat="1" applyFont="1" applyBorder="1"/>
    <xf numFmtId="4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0" xfId="0" applyFont="1"/>
    <xf numFmtId="0" fontId="0" fillId="0" borderId="0" xfId="0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right" vertical="center" wrapText="1"/>
    </xf>
    <xf numFmtId="0" fontId="2" fillId="0" borderId="10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57"/>
  <sheetViews>
    <sheetView topLeftCell="A16" workbookViewId="0">
      <selection activeCell="A22" sqref="A22"/>
    </sheetView>
  </sheetViews>
  <sheetFormatPr defaultRowHeight="14.4"/>
  <cols>
    <col min="1" max="1" width="36.109375" customWidth="1"/>
    <col min="2" max="2" width="24.88671875" customWidth="1"/>
    <col min="3" max="3" width="23" customWidth="1"/>
    <col min="4" max="4" width="18.44140625" customWidth="1"/>
    <col min="5" max="5" width="16.88671875" customWidth="1"/>
    <col min="6" max="6" width="18.88671875" customWidth="1"/>
    <col min="7" max="7" width="17.5546875" customWidth="1"/>
  </cols>
  <sheetData>
    <row r="1" spans="1:33" ht="15" customHeight="1">
      <c r="A1" s="108" t="s">
        <v>7</v>
      </c>
      <c r="B1" s="108"/>
      <c r="C1" s="108"/>
      <c r="D1" s="108"/>
      <c r="E1" s="108"/>
      <c r="F1" s="108"/>
      <c r="G1" s="10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6">
      <c r="A2" s="109" t="s">
        <v>3</v>
      </c>
      <c r="B2" s="109"/>
      <c r="C2" s="109"/>
      <c r="D2" s="109"/>
      <c r="E2" s="109"/>
      <c r="F2" s="109"/>
      <c r="G2" s="109"/>
    </row>
    <row r="3" spans="1:33" ht="30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</row>
    <row r="4" spans="1:33" ht="15">
      <c r="A4" s="6"/>
      <c r="B4" s="7"/>
      <c r="C4" s="7"/>
      <c r="D4" s="7"/>
      <c r="E4" s="8"/>
      <c r="F4" s="8">
        <f>D4*E4</f>
        <v>0</v>
      </c>
      <c r="G4" s="19"/>
    </row>
    <row r="5" spans="1:33" ht="15">
      <c r="A5" s="6"/>
      <c r="B5" s="7"/>
      <c r="C5" s="7"/>
      <c r="D5" s="7"/>
      <c r="E5" s="8"/>
      <c r="F5" s="8">
        <f t="shared" ref="F5:F33" si="0">D5*E5</f>
        <v>0</v>
      </c>
      <c r="G5" s="19"/>
    </row>
    <row r="6" spans="1:33" ht="15">
      <c r="A6" s="6"/>
      <c r="B6" s="7"/>
      <c r="C6" s="7"/>
      <c r="D6" s="7"/>
      <c r="E6" s="8"/>
      <c r="F6" s="8">
        <f t="shared" si="0"/>
        <v>0</v>
      </c>
      <c r="G6" s="19"/>
    </row>
    <row r="7" spans="1:33" ht="15">
      <c r="A7" s="6"/>
      <c r="B7" s="7"/>
      <c r="C7" s="7"/>
      <c r="D7" s="7"/>
      <c r="E7" s="8"/>
      <c r="F7" s="8">
        <f t="shared" si="0"/>
        <v>0</v>
      </c>
      <c r="G7" s="19"/>
    </row>
    <row r="8" spans="1:33" ht="15">
      <c r="A8" s="6"/>
      <c r="B8" s="7"/>
      <c r="C8" s="7"/>
      <c r="D8" s="7"/>
      <c r="E8" s="8"/>
      <c r="F8" s="8">
        <f t="shared" si="0"/>
        <v>0</v>
      </c>
      <c r="G8" s="19"/>
    </row>
    <row r="9" spans="1:33" ht="15">
      <c r="A9" s="6"/>
      <c r="B9" s="7"/>
      <c r="C9" s="7"/>
      <c r="D9" s="7"/>
      <c r="E9" s="8"/>
      <c r="F9" s="8">
        <f t="shared" si="0"/>
        <v>0</v>
      </c>
      <c r="G9" s="19"/>
    </row>
    <row r="10" spans="1:33" ht="15">
      <c r="A10" s="6"/>
      <c r="B10" s="7"/>
      <c r="C10" s="7"/>
      <c r="D10" s="7"/>
      <c r="E10" s="8"/>
      <c r="F10" s="8">
        <f t="shared" si="0"/>
        <v>0</v>
      </c>
      <c r="G10" s="19"/>
    </row>
    <row r="11" spans="1:33" ht="15">
      <c r="A11" s="6"/>
      <c r="B11" s="7"/>
      <c r="C11" s="7"/>
      <c r="D11" s="7"/>
      <c r="E11" s="8"/>
      <c r="F11" s="8">
        <f t="shared" si="0"/>
        <v>0</v>
      </c>
      <c r="G11" s="19"/>
    </row>
    <row r="12" spans="1:33" ht="15">
      <c r="A12" s="6"/>
      <c r="B12" s="7"/>
      <c r="C12" s="7"/>
      <c r="D12" s="7"/>
      <c r="E12" s="8"/>
      <c r="F12" s="8">
        <f t="shared" si="0"/>
        <v>0</v>
      </c>
      <c r="G12" s="19"/>
    </row>
    <row r="13" spans="1:33" ht="15">
      <c r="A13" s="6"/>
      <c r="B13" s="7"/>
      <c r="C13" s="7"/>
      <c r="D13" s="7"/>
      <c r="E13" s="8"/>
      <c r="F13" s="8">
        <f t="shared" si="0"/>
        <v>0</v>
      </c>
      <c r="G13" s="19"/>
    </row>
    <row r="14" spans="1:33" ht="15">
      <c r="A14" s="9"/>
      <c r="B14" s="10"/>
      <c r="C14" s="10"/>
      <c r="D14" s="10"/>
      <c r="E14" s="11"/>
      <c r="F14" s="8">
        <f t="shared" si="0"/>
        <v>0</v>
      </c>
      <c r="G14" s="19"/>
    </row>
    <row r="15" spans="1:33" ht="15">
      <c r="A15" s="9"/>
      <c r="B15" s="12"/>
      <c r="C15" s="12"/>
      <c r="D15" s="12"/>
      <c r="E15" s="11"/>
      <c r="F15" s="8">
        <f t="shared" si="0"/>
        <v>0</v>
      </c>
      <c r="G15" s="19"/>
    </row>
    <row r="16" spans="1:33" ht="15">
      <c r="A16" s="9"/>
      <c r="B16" s="12"/>
      <c r="C16" s="12"/>
      <c r="D16" s="12"/>
      <c r="E16" s="11"/>
      <c r="F16" s="8">
        <f t="shared" si="0"/>
        <v>0</v>
      </c>
      <c r="G16" s="19"/>
    </row>
    <row r="17" spans="1:7" ht="15">
      <c r="A17" s="9"/>
      <c r="B17" s="12"/>
      <c r="C17" s="12"/>
      <c r="D17" s="12"/>
      <c r="E17" s="11"/>
      <c r="F17" s="8">
        <f t="shared" si="0"/>
        <v>0</v>
      </c>
      <c r="G17" s="19"/>
    </row>
    <row r="18" spans="1:7" ht="15">
      <c r="A18" s="9"/>
      <c r="B18" s="12"/>
      <c r="C18" s="12"/>
      <c r="D18" s="12"/>
      <c r="E18" s="11"/>
      <c r="F18" s="8">
        <f t="shared" si="0"/>
        <v>0</v>
      </c>
      <c r="G18" s="19"/>
    </row>
    <row r="19" spans="1:7" ht="15">
      <c r="A19" s="9"/>
      <c r="B19" s="12"/>
      <c r="C19" s="12"/>
      <c r="D19" s="12"/>
      <c r="E19" s="11"/>
      <c r="F19" s="8">
        <f t="shared" si="0"/>
        <v>0</v>
      </c>
      <c r="G19" s="19"/>
    </row>
    <row r="20" spans="1:7" ht="15">
      <c r="A20" s="9"/>
      <c r="B20" s="12"/>
      <c r="C20" s="12"/>
      <c r="D20" s="12"/>
      <c r="E20" s="11"/>
      <c r="F20" s="8">
        <f t="shared" si="0"/>
        <v>0</v>
      </c>
      <c r="G20" s="19"/>
    </row>
    <row r="21" spans="1:7" ht="15">
      <c r="A21" s="9"/>
      <c r="B21" s="12"/>
      <c r="C21" s="12"/>
      <c r="D21" s="12"/>
      <c r="E21" s="11"/>
      <c r="F21" s="8">
        <f t="shared" si="0"/>
        <v>0</v>
      </c>
      <c r="G21" s="19"/>
    </row>
    <row r="22" spans="1:7" ht="15">
      <c r="A22" s="9"/>
      <c r="B22" s="12"/>
      <c r="C22" s="12"/>
      <c r="D22" s="12"/>
      <c r="E22" s="11"/>
      <c r="F22" s="8">
        <f t="shared" si="0"/>
        <v>0</v>
      </c>
      <c r="G22" s="19"/>
    </row>
    <row r="23" spans="1:7" ht="15">
      <c r="A23" s="9"/>
      <c r="B23" s="12"/>
      <c r="C23" s="12"/>
      <c r="D23" s="12"/>
      <c r="E23" s="11"/>
      <c r="F23" s="8">
        <f t="shared" si="0"/>
        <v>0</v>
      </c>
      <c r="G23" s="19"/>
    </row>
    <row r="24" spans="1:7" ht="15">
      <c r="A24" s="9"/>
      <c r="B24" s="12"/>
      <c r="C24" s="12"/>
      <c r="D24" s="12"/>
      <c r="E24" s="11"/>
      <c r="F24" s="8">
        <f t="shared" si="0"/>
        <v>0</v>
      </c>
      <c r="G24" s="19"/>
    </row>
    <row r="25" spans="1:7" ht="15">
      <c r="A25" s="9"/>
      <c r="B25" s="12"/>
      <c r="C25" s="12"/>
      <c r="D25" s="12"/>
      <c r="E25" s="11"/>
      <c r="F25" s="8">
        <f t="shared" si="0"/>
        <v>0</v>
      </c>
      <c r="G25" s="19"/>
    </row>
    <row r="26" spans="1:7" ht="15">
      <c r="A26" s="9"/>
      <c r="B26" s="12"/>
      <c r="C26" s="12"/>
      <c r="D26" s="12"/>
      <c r="E26" s="11"/>
      <c r="F26" s="8">
        <f t="shared" si="0"/>
        <v>0</v>
      </c>
      <c r="G26" s="19"/>
    </row>
    <row r="27" spans="1:7" ht="15">
      <c r="A27" s="9"/>
      <c r="B27" s="12"/>
      <c r="C27" s="12"/>
      <c r="D27" s="12"/>
      <c r="E27" s="11"/>
      <c r="F27" s="8">
        <f t="shared" si="0"/>
        <v>0</v>
      </c>
      <c r="G27" s="19"/>
    </row>
    <row r="28" spans="1:7" ht="15">
      <c r="A28" s="9"/>
      <c r="B28" s="12"/>
      <c r="C28" s="12"/>
      <c r="D28" s="12"/>
      <c r="E28" s="11"/>
      <c r="F28" s="8">
        <f t="shared" si="0"/>
        <v>0</v>
      </c>
      <c r="G28" s="19"/>
    </row>
    <row r="29" spans="1:7" ht="15">
      <c r="A29" s="9"/>
      <c r="B29" s="12"/>
      <c r="C29" s="12"/>
      <c r="D29" s="12"/>
      <c r="E29" s="11"/>
      <c r="F29" s="8">
        <f t="shared" si="0"/>
        <v>0</v>
      </c>
      <c r="G29" s="19"/>
    </row>
    <row r="30" spans="1:7" ht="15">
      <c r="A30" s="9"/>
      <c r="B30" s="12"/>
      <c r="C30" s="12"/>
      <c r="D30" s="12"/>
      <c r="E30" s="11"/>
      <c r="F30" s="8">
        <f t="shared" si="0"/>
        <v>0</v>
      </c>
      <c r="G30" s="19"/>
    </row>
    <row r="31" spans="1:7" ht="15">
      <c r="A31" s="9"/>
      <c r="B31" s="12"/>
      <c r="C31" s="12"/>
      <c r="D31" s="12"/>
      <c r="E31" s="11"/>
      <c r="F31" s="8">
        <f t="shared" si="0"/>
        <v>0</v>
      </c>
      <c r="G31" s="19"/>
    </row>
    <row r="32" spans="1:7" ht="15">
      <c r="A32" s="9"/>
      <c r="B32" s="12"/>
      <c r="C32" s="12"/>
      <c r="D32" s="12"/>
      <c r="E32" s="11"/>
      <c r="F32" s="8">
        <f t="shared" si="0"/>
        <v>0</v>
      </c>
      <c r="G32" s="19"/>
    </row>
    <row r="33" spans="1:7" ht="15">
      <c r="A33" s="9"/>
      <c r="B33" s="12"/>
      <c r="C33" s="12"/>
      <c r="D33" s="12"/>
      <c r="E33" s="11"/>
      <c r="F33" s="8">
        <f t="shared" si="0"/>
        <v>0</v>
      </c>
      <c r="G33" s="19"/>
    </row>
    <row r="34" spans="1:7">
      <c r="A34" s="3"/>
      <c r="B34" s="3"/>
      <c r="C34" s="3"/>
      <c r="D34" s="3"/>
      <c r="E34" s="3"/>
    </row>
    <row r="35" spans="1:7">
      <c r="A35" s="3"/>
      <c r="B35" s="3"/>
      <c r="C35" s="3"/>
      <c r="D35" s="3"/>
      <c r="E35" s="3"/>
    </row>
    <row r="36" spans="1:7">
      <c r="A36" s="112" t="s">
        <v>19</v>
      </c>
      <c r="B36" s="112"/>
      <c r="C36" s="3"/>
      <c r="D36" s="3"/>
      <c r="E36" s="3"/>
    </row>
    <row r="37" spans="1:7">
      <c r="A37" s="4" t="s">
        <v>8</v>
      </c>
      <c r="B37" s="113">
        <v>112.1</v>
      </c>
      <c r="C37" s="3"/>
      <c r="D37" s="3"/>
      <c r="E37" s="3"/>
    </row>
    <row r="38" spans="1:7">
      <c r="A38" s="4" t="s">
        <v>9</v>
      </c>
      <c r="B38" s="114"/>
      <c r="C38" s="15"/>
      <c r="D38" s="15"/>
      <c r="E38" s="15"/>
    </row>
    <row r="39" spans="1:7">
      <c r="A39" s="4" t="s">
        <v>10</v>
      </c>
      <c r="B39" s="115"/>
      <c r="C39" s="2"/>
      <c r="D39" s="2"/>
      <c r="E39" s="2"/>
    </row>
    <row r="40" spans="1:7">
      <c r="A40" s="110"/>
      <c r="B40" s="111"/>
      <c r="C40" s="3"/>
      <c r="D40" s="3"/>
      <c r="E40" s="3"/>
    </row>
    <row r="41" spans="1:7">
      <c r="A41" s="4" t="s">
        <v>11</v>
      </c>
      <c r="B41" s="116">
        <v>106.2</v>
      </c>
      <c r="C41" s="3"/>
      <c r="D41" s="3"/>
      <c r="E41" s="3"/>
    </row>
    <row r="42" spans="1:7">
      <c r="A42" s="4" t="s">
        <v>12</v>
      </c>
      <c r="B42" s="116"/>
      <c r="C42" s="3"/>
      <c r="D42" s="3"/>
      <c r="E42" s="3"/>
    </row>
    <row r="43" spans="1:7">
      <c r="A43" s="4" t="s">
        <v>13</v>
      </c>
      <c r="B43" s="116"/>
      <c r="C43" s="3"/>
      <c r="D43" s="3"/>
      <c r="E43" s="3"/>
    </row>
    <row r="44" spans="1:7">
      <c r="A44" s="4" t="s">
        <v>14</v>
      </c>
      <c r="B44" s="116"/>
      <c r="C44" s="3"/>
      <c r="D44" s="3"/>
      <c r="E44" s="3"/>
    </row>
    <row r="45" spans="1:7">
      <c r="A45" s="4" t="s">
        <v>15</v>
      </c>
      <c r="B45" s="116"/>
      <c r="C45" s="3"/>
      <c r="D45" s="3"/>
      <c r="E45" s="3"/>
    </row>
    <row r="46" spans="1:7">
      <c r="A46" s="4" t="s">
        <v>16</v>
      </c>
      <c r="B46" s="116"/>
      <c r="C46" s="3"/>
      <c r="D46" s="3"/>
      <c r="E46" s="3"/>
    </row>
    <row r="47" spans="1:7">
      <c r="A47" s="110"/>
      <c r="B47" s="111"/>
      <c r="C47" s="3"/>
      <c r="D47" s="3"/>
      <c r="E47" s="3"/>
    </row>
    <row r="48" spans="1:7">
      <c r="A48" s="4" t="s">
        <v>17</v>
      </c>
      <c r="B48" s="5">
        <v>100.3</v>
      </c>
      <c r="C48" s="3"/>
      <c r="D48" s="3"/>
      <c r="E48" s="3"/>
    </row>
    <row r="49" spans="1:5">
      <c r="A49" s="110"/>
      <c r="B49" s="111"/>
      <c r="C49" s="3"/>
      <c r="D49" s="3"/>
      <c r="E49" s="3"/>
    </row>
    <row r="50" spans="1:5">
      <c r="A50" s="4" t="s">
        <v>18</v>
      </c>
      <c r="B50" s="5">
        <v>88.5</v>
      </c>
      <c r="C50" s="15"/>
      <c r="D50" s="15"/>
      <c r="E50" s="15"/>
    </row>
    <row r="51" spans="1:5">
      <c r="A51" s="2"/>
      <c r="B51" s="2"/>
      <c r="C51" s="2"/>
      <c r="D51" s="2"/>
      <c r="E51" s="2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2"/>
      <c r="B62" s="107"/>
      <c r="C62" s="107"/>
      <c r="D62" s="107"/>
      <c r="E62" s="107"/>
    </row>
    <row r="63" spans="1:5">
      <c r="A63" s="2"/>
      <c r="B63" s="2"/>
      <c r="C63" s="2"/>
      <c r="D63" s="2"/>
      <c r="E63" s="2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2"/>
      <c r="B74" s="107"/>
      <c r="C74" s="107"/>
      <c r="D74" s="107"/>
      <c r="E74" s="107"/>
    </row>
    <row r="75" spans="1:5">
      <c r="A75" s="2"/>
      <c r="B75" s="2"/>
      <c r="C75" s="2"/>
      <c r="D75" s="2"/>
      <c r="E75" s="2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2"/>
      <c r="B86" s="107"/>
      <c r="C86" s="107"/>
      <c r="D86" s="107"/>
      <c r="E86" s="107"/>
    </row>
    <row r="87" spans="1:5">
      <c r="A87" s="2"/>
      <c r="B87" s="2"/>
      <c r="C87" s="2"/>
      <c r="D87" s="2"/>
      <c r="E87" s="2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2"/>
      <c r="B98" s="107"/>
      <c r="C98" s="107"/>
      <c r="D98" s="107"/>
      <c r="E98" s="107"/>
    </row>
    <row r="99" spans="1:5">
      <c r="A99" s="2"/>
      <c r="B99" s="2"/>
      <c r="C99" s="2"/>
      <c r="D99" s="2"/>
      <c r="E99" s="2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2"/>
      <c r="B110" s="107"/>
      <c r="C110" s="107"/>
      <c r="D110" s="107"/>
      <c r="E110" s="107"/>
    </row>
    <row r="111" spans="1:5">
      <c r="A111" s="2"/>
      <c r="B111" s="2"/>
      <c r="C111" s="2"/>
      <c r="D111" s="2"/>
      <c r="E111" s="2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2"/>
      <c r="B122" s="107"/>
      <c r="C122" s="107"/>
      <c r="D122" s="107"/>
      <c r="E122" s="107"/>
    </row>
    <row r="123" spans="1:5">
      <c r="A123" s="2"/>
      <c r="B123" s="2"/>
      <c r="C123" s="2"/>
      <c r="D123" s="2"/>
      <c r="E123" s="2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2"/>
      <c r="B134" s="107"/>
      <c r="C134" s="107"/>
      <c r="D134" s="107"/>
      <c r="E134" s="107"/>
    </row>
    <row r="135" spans="1:5">
      <c r="A135" s="2"/>
      <c r="B135" s="2"/>
      <c r="C135" s="2"/>
      <c r="D135" s="2"/>
      <c r="E135" s="2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2"/>
      <c r="B146" s="107"/>
      <c r="C146" s="107"/>
      <c r="D146" s="107"/>
      <c r="E146" s="107"/>
    </row>
    <row r="147" spans="1:5">
      <c r="A147" s="2"/>
      <c r="B147" s="2"/>
      <c r="C147" s="2"/>
      <c r="D147" s="2"/>
      <c r="E147" s="2"/>
    </row>
    <row r="148" spans="1:5">
      <c r="A148" s="3"/>
      <c r="B148" s="3"/>
      <c r="C148" s="3"/>
      <c r="D148" s="3"/>
      <c r="E148" s="3"/>
    </row>
    <row r="149" spans="1:5">
      <c r="A149" s="3"/>
      <c r="B149" s="3"/>
      <c r="C149" s="3"/>
      <c r="D149" s="3"/>
      <c r="E149" s="3"/>
    </row>
    <row r="150" spans="1:5">
      <c r="A150" s="3"/>
      <c r="B150" s="3"/>
      <c r="C150" s="3"/>
      <c r="D150" s="3"/>
      <c r="E150" s="3"/>
    </row>
    <row r="151" spans="1:5">
      <c r="A151" s="3"/>
      <c r="B151" s="3"/>
      <c r="C151" s="3"/>
      <c r="D151" s="3"/>
      <c r="E151" s="3"/>
    </row>
    <row r="152" spans="1:5">
      <c r="A152" s="3"/>
      <c r="B152" s="3"/>
      <c r="C152" s="3"/>
      <c r="D152" s="3"/>
      <c r="E152" s="3"/>
    </row>
    <row r="153" spans="1:5">
      <c r="A153" s="3"/>
      <c r="B153" s="3"/>
      <c r="C153" s="3"/>
      <c r="D153" s="3"/>
      <c r="E153" s="3"/>
    </row>
    <row r="154" spans="1:5">
      <c r="A154" s="3"/>
      <c r="B154" s="3"/>
      <c r="C154" s="3"/>
      <c r="D154" s="3"/>
      <c r="E154" s="3"/>
    </row>
    <row r="155" spans="1:5">
      <c r="A155" s="3"/>
      <c r="B155" s="3"/>
      <c r="C155" s="3"/>
      <c r="D155" s="3"/>
      <c r="E155" s="3"/>
    </row>
    <row r="156" spans="1:5">
      <c r="A156" s="3"/>
      <c r="B156" s="3"/>
      <c r="C156" s="3"/>
      <c r="D156" s="3"/>
      <c r="E156" s="3"/>
    </row>
    <row r="157" spans="1:5">
      <c r="A157" s="3"/>
      <c r="B157" s="3"/>
      <c r="C157" s="3"/>
      <c r="D157" s="3"/>
      <c r="E157" s="3"/>
    </row>
  </sheetData>
  <mergeCells count="16">
    <mergeCell ref="B62:E62"/>
    <mergeCell ref="A1:G1"/>
    <mergeCell ref="A2:G2"/>
    <mergeCell ref="B146:E146"/>
    <mergeCell ref="B74:E74"/>
    <mergeCell ref="B86:E86"/>
    <mergeCell ref="B98:E98"/>
    <mergeCell ref="B110:E110"/>
    <mergeCell ref="B122:E122"/>
    <mergeCell ref="B134:E134"/>
    <mergeCell ref="A49:B49"/>
    <mergeCell ref="A36:B36"/>
    <mergeCell ref="B37:B39"/>
    <mergeCell ref="B41:B46"/>
    <mergeCell ref="A40:B40"/>
    <mergeCell ref="A47:B4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50"/>
  <sheetViews>
    <sheetView topLeftCell="A10" workbookViewId="0">
      <selection activeCell="E24" sqref="E24"/>
    </sheetView>
  </sheetViews>
  <sheetFormatPr defaultRowHeight="14.4"/>
  <cols>
    <col min="1" max="1" width="26" customWidth="1"/>
    <col min="2" max="2" width="17.44140625" customWidth="1"/>
    <col min="3" max="3" width="15.33203125" customWidth="1"/>
    <col min="4" max="4" width="17.5546875" customWidth="1"/>
    <col min="5" max="5" width="18.33203125" bestFit="1" customWidth="1"/>
    <col min="6" max="6" width="19.109375" customWidth="1"/>
    <col min="7" max="7" width="12.6640625" customWidth="1"/>
    <col min="8" max="8" width="15.33203125" customWidth="1"/>
  </cols>
  <sheetData>
    <row r="1" spans="1:9" ht="15.75" customHeight="1">
      <c r="A1" s="108" t="s">
        <v>7</v>
      </c>
      <c r="B1" s="108"/>
      <c r="C1" s="108"/>
      <c r="D1" s="108"/>
      <c r="E1" s="108"/>
      <c r="F1" s="108"/>
      <c r="G1" s="108"/>
      <c r="H1" s="63"/>
    </row>
    <row r="2" spans="1:9" ht="15.6">
      <c r="A2" s="109" t="s">
        <v>117</v>
      </c>
      <c r="B2" s="109"/>
      <c r="C2" s="109"/>
      <c r="D2" s="109"/>
      <c r="E2" s="109"/>
      <c r="F2" s="109"/>
      <c r="G2" s="109"/>
      <c r="H2" s="62"/>
    </row>
    <row r="3" spans="1:9" ht="45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  <c r="H3" s="14" t="s">
        <v>31</v>
      </c>
    </row>
    <row r="4" spans="1:9" ht="30">
      <c r="A4" s="6" t="s">
        <v>167</v>
      </c>
      <c r="B4" s="7" t="s">
        <v>69</v>
      </c>
      <c r="C4" s="20">
        <v>41894</v>
      </c>
      <c r="D4" s="7">
        <v>0.5</v>
      </c>
      <c r="E4" s="8">
        <v>88.5</v>
      </c>
      <c r="F4" s="8">
        <f>D4*E4</f>
        <v>44.25</v>
      </c>
      <c r="G4" s="25"/>
      <c r="H4" s="65"/>
    </row>
    <row r="5" spans="1:9" ht="30">
      <c r="A5" s="6" t="s">
        <v>167</v>
      </c>
      <c r="B5" s="7" t="s">
        <v>149</v>
      </c>
      <c r="C5" s="20">
        <v>41889</v>
      </c>
      <c r="D5" s="7">
        <v>0.5</v>
      </c>
      <c r="E5" s="8">
        <v>88.5</v>
      </c>
      <c r="F5" s="8">
        <f t="shared" ref="F5:F27" si="0">D5*E5</f>
        <v>44.25</v>
      </c>
      <c r="G5" s="25"/>
      <c r="H5" s="65"/>
    </row>
    <row r="6" spans="1:9" ht="30">
      <c r="A6" s="6" t="s">
        <v>167</v>
      </c>
      <c r="B6" s="7" t="s">
        <v>86</v>
      </c>
      <c r="C6" s="20">
        <v>41887</v>
      </c>
      <c r="D6" s="7">
        <v>0.5</v>
      </c>
      <c r="E6" s="8">
        <v>88.5</v>
      </c>
      <c r="F6" s="8">
        <f t="shared" si="0"/>
        <v>44.25</v>
      </c>
      <c r="G6" s="25"/>
      <c r="H6" s="65"/>
    </row>
    <row r="7" spans="1:9" ht="30">
      <c r="A7" s="6" t="s">
        <v>167</v>
      </c>
      <c r="B7" s="7" t="s">
        <v>144</v>
      </c>
      <c r="C7" s="20">
        <v>41896</v>
      </c>
      <c r="D7" s="7">
        <v>0.5</v>
      </c>
      <c r="E7" s="8">
        <v>88.5</v>
      </c>
      <c r="F7" s="8">
        <f t="shared" si="0"/>
        <v>44.25</v>
      </c>
      <c r="G7" s="25"/>
      <c r="H7" s="65"/>
    </row>
    <row r="8" spans="1:9" ht="30">
      <c r="A8" s="6" t="s">
        <v>165</v>
      </c>
      <c r="B8" s="7" t="s">
        <v>175</v>
      </c>
      <c r="C8" s="20">
        <v>41871</v>
      </c>
      <c r="D8" s="7">
        <v>0.5</v>
      </c>
      <c r="E8" s="8">
        <v>88.5</v>
      </c>
      <c r="F8" s="8">
        <f t="shared" si="0"/>
        <v>44.25</v>
      </c>
      <c r="G8" s="25"/>
      <c r="H8" s="65"/>
    </row>
    <row r="9" spans="1:9" ht="45" customHeight="1">
      <c r="A9" s="71" t="s">
        <v>176</v>
      </c>
      <c r="B9" s="72" t="s">
        <v>177</v>
      </c>
      <c r="C9" s="73" t="s">
        <v>178</v>
      </c>
      <c r="D9" s="7">
        <v>1.5</v>
      </c>
      <c r="E9" s="8">
        <v>88.5</v>
      </c>
      <c r="F9" s="8">
        <f t="shared" si="0"/>
        <v>132.75</v>
      </c>
      <c r="G9" s="25"/>
      <c r="H9" s="65"/>
    </row>
    <row r="10" spans="1:9" ht="30">
      <c r="A10" s="6" t="s">
        <v>167</v>
      </c>
      <c r="B10" s="7" t="s">
        <v>145</v>
      </c>
      <c r="C10" s="20">
        <v>41901</v>
      </c>
      <c r="D10" s="7">
        <v>0.5</v>
      </c>
      <c r="E10" s="8">
        <v>88.5</v>
      </c>
      <c r="F10" s="8">
        <f t="shared" si="0"/>
        <v>44.25</v>
      </c>
      <c r="G10" s="25"/>
      <c r="H10" s="65"/>
    </row>
    <row r="11" spans="1:9" ht="30">
      <c r="A11" s="6" t="s">
        <v>176</v>
      </c>
      <c r="B11" s="7" t="s">
        <v>145</v>
      </c>
      <c r="C11" s="20">
        <v>41887</v>
      </c>
      <c r="D11" s="7">
        <v>0</v>
      </c>
      <c r="E11" s="8">
        <v>88.5</v>
      </c>
      <c r="F11" s="8">
        <f t="shared" si="0"/>
        <v>0</v>
      </c>
      <c r="G11" s="19"/>
      <c r="H11" s="65"/>
      <c r="I11" t="s">
        <v>179</v>
      </c>
    </row>
    <row r="12" spans="1:9" ht="30">
      <c r="A12" s="6" t="s">
        <v>169</v>
      </c>
      <c r="B12" s="7" t="s">
        <v>145</v>
      </c>
      <c r="C12" s="20">
        <v>41888</v>
      </c>
      <c r="D12" s="7">
        <v>0</v>
      </c>
      <c r="E12" s="8">
        <v>88.5</v>
      </c>
      <c r="F12" s="8">
        <f t="shared" si="0"/>
        <v>0</v>
      </c>
      <c r="G12" s="19"/>
      <c r="H12" s="65"/>
      <c r="I12" t="s">
        <v>180</v>
      </c>
    </row>
    <row r="13" spans="1:9" ht="30">
      <c r="A13" s="6" t="s">
        <v>169</v>
      </c>
      <c r="B13" s="7" t="s">
        <v>145</v>
      </c>
      <c r="C13" s="20">
        <v>41902</v>
      </c>
      <c r="D13" s="7">
        <v>0.5</v>
      </c>
      <c r="E13" s="8">
        <v>88.5</v>
      </c>
      <c r="F13" s="8">
        <f t="shared" si="0"/>
        <v>44.25</v>
      </c>
      <c r="G13" s="19"/>
      <c r="H13" s="65"/>
    </row>
    <row r="14" spans="1:9" ht="30">
      <c r="A14" s="9" t="s">
        <v>169</v>
      </c>
      <c r="B14" s="10" t="s">
        <v>181</v>
      </c>
      <c r="C14" s="10" t="s">
        <v>182</v>
      </c>
      <c r="D14" s="10" t="s">
        <v>153</v>
      </c>
      <c r="E14" s="8">
        <v>88.5</v>
      </c>
      <c r="F14" s="8">
        <f t="shared" si="0"/>
        <v>44.25</v>
      </c>
      <c r="G14" s="19"/>
      <c r="H14" s="65"/>
    </row>
    <row r="15" spans="1:9" ht="30">
      <c r="A15" s="9" t="s">
        <v>159</v>
      </c>
      <c r="B15" s="12" t="s">
        <v>183</v>
      </c>
      <c r="C15" s="29">
        <v>41901</v>
      </c>
      <c r="D15" s="12">
        <v>0.5</v>
      </c>
      <c r="E15" s="8">
        <v>88.5</v>
      </c>
      <c r="F15" s="8">
        <f t="shared" si="0"/>
        <v>44.25</v>
      </c>
      <c r="G15" s="19"/>
      <c r="H15" s="65"/>
    </row>
    <row r="16" spans="1:9" ht="30">
      <c r="A16" s="9" t="s">
        <v>167</v>
      </c>
      <c r="B16" s="12" t="s">
        <v>184</v>
      </c>
      <c r="C16" s="29">
        <v>41904</v>
      </c>
      <c r="D16" s="12">
        <v>0.5</v>
      </c>
      <c r="E16" s="8">
        <v>88.5</v>
      </c>
      <c r="F16" s="8">
        <f t="shared" si="0"/>
        <v>44.25</v>
      </c>
      <c r="G16" s="19"/>
      <c r="H16" s="65"/>
    </row>
    <row r="17" spans="1:8" ht="45">
      <c r="A17" s="9" t="s">
        <v>159</v>
      </c>
      <c r="B17" s="12" t="s">
        <v>185</v>
      </c>
      <c r="C17" s="29" t="s">
        <v>186</v>
      </c>
      <c r="D17" s="12">
        <v>1.5</v>
      </c>
      <c r="E17" s="8">
        <v>88.5</v>
      </c>
      <c r="F17" s="8">
        <f t="shared" si="0"/>
        <v>132.75</v>
      </c>
      <c r="G17" s="19"/>
      <c r="H17" s="65"/>
    </row>
    <row r="18" spans="1:8" ht="30">
      <c r="A18" s="9" t="s">
        <v>165</v>
      </c>
      <c r="B18" s="12" t="s">
        <v>87</v>
      </c>
      <c r="C18" s="29">
        <v>41906</v>
      </c>
      <c r="D18" s="12">
        <v>0.5</v>
      </c>
      <c r="E18" s="8">
        <v>88.5</v>
      </c>
      <c r="F18" s="8">
        <f t="shared" si="0"/>
        <v>44.25</v>
      </c>
      <c r="G18" s="19"/>
      <c r="H18" s="65"/>
    </row>
    <row r="19" spans="1:8" ht="30">
      <c r="A19" s="9" t="s">
        <v>167</v>
      </c>
      <c r="B19" s="12" t="s">
        <v>134</v>
      </c>
      <c r="C19" s="29">
        <v>41905</v>
      </c>
      <c r="D19" s="12">
        <v>0.5</v>
      </c>
      <c r="E19" s="8">
        <v>88.5</v>
      </c>
      <c r="F19" s="8">
        <f t="shared" si="0"/>
        <v>44.25</v>
      </c>
      <c r="G19" s="19"/>
      <c r="H19" s="65"/>
    </row>
    <row r="20" spans="1:8" ht="30">
      <c r="A20" s="9" t="s">
        <v>176</v>
      </c>
      <c r="B20" s="12" t="s">
        <v>134</v>
      </c>
      <c r="C20" s="29">
        <v>41905</v>
      </c>
      <c r="D20" s="12">
        <v>0.5</v>
      </c>
      <c r="E20" s="8">
        <v>88.5</v>
      </c>
      <c r="F20" s="8">
        <f t="shared" si="0"/>
        <v>44.25</v>
      </c>
      <c r="G20" s="19"/>
      <c r="H20" s="65"/>
    </row>
    <row r="21" spans="1:8" ht="30">
      <c r="A21" s="9" t="s">
        <v>169</v>
      </c>
      <c r="B21" s="12" t="s">
        <v>189</v>
      </c>
      <c r="C21" s="29">
        <v>41912</v>
      </c>
      <c r="D21" s="12">
        <v>0.5</v>
      </c>
      <c r="E21" s="8">
        <v>88.5</v>
      </c>
      <c r="F21" s="8">
        <f t="shared" si="0"/>
        <v>44.25</v>
      </c>
      <c r="G21" s="19"/>
      <c r="H21" s="65"/>
    </row>
    <row r="22" spans="1:8" ht="30">
      <c r="A22" s="9" t="s">
        <v>165</v>
      </c>
      <c r="B22" s="12" t="s">
        <v>190</v>
      </c>
      <c r="C22" s="29">
        <v>41911</v>
      </c>
      <c r="D22" s="12">
        <v>0.5</v>
      </c>
      <c r="E22" s="8">
        <v>88.5</v>
      </c>
      <c r="F22" s="8">
        <f t="shared" si="0"/>
        <v>44.25</v>
      </c>
      <c r="G22" s="19"/>
      <c r="H22" s="65"/>
    </row>
    <row r="23" spans="1:8" ht="30">
      <c r="A23" s="9" t="s">
        <v>159</v>
      </c>
      <c r="B23" s="12" t="s">
        <v>87</v>
      </c>
      <c r="C23" s="29">
        <v>41907</v>
      </c>
      <c r="D23" s="12">
        <v>0.5</v>
      </c>
      <c r="E23" s="8">
        <v>88.5</v>
      </c>
      <c r="F23" s="8">
        <f t="shared" si="0"/>
        <v>44.25</v>
      </c>
      <c r="G23" s="19"/>
      <c r="H23" s="65"/>
    </row>
    <row r="24" spans="1:8" ht="30">
      <c r="A24" s="9" t="s">
        <v>165</v>
      </c>
      <c r="B24" s="12" t="s">
        <v>87</v>
      </c>
      <c r="C24" s="29">
        <v>41907</v>
      </c>
      <c r="D24" s="12">
        <v>0.5</v>
      </c>
      <c r="E24" s="8">
        <v>88.5</v>
      </c>
      <c r="F24" s="8">
        <f t="shared" si="0"/>
        <v>44.25</v>
      </c>
      <c r="G24" s="19"/>
      <c r="H24" s="65"/>
    </row>
    <row r="25" spans="1:8" ht="15">
      <c r="A25" s="9"/>
      <c r="B25" s="12"/>
      <c r="C25" s="29"/>
      <c r="D25" s="12">
        <v>0</v>
      </c>
      <c r="E25" s="8">
        <v>88.5</v>
      </c>
      <c r="F25" s="8">
        <f t="shared" si="0"/>
        <v>0</v>
      </c>
      <c r="G25" s="19"/>
      <c r="H25" s="65"/>
    </row>
    <row r="26" spans="1:8" ht="15">
      <c r="A26" s="9"/>
      <c r="B26" s="12"/>
      <c r="C26" s="29"/>
      <c r="D26" s="12">
        <v>0</v>
      </c>
      <c r="E26" s="8">
        <v>88.5</v>
      </c>
      <c r="F26" s="8">
        <f t="shared" si="0"/>
        <v>0</v>
      </c>
      <c r="G26" s="19"/>
      <c r="H26" s="65"/>
    </row>
    <row r="27" spans="1:8" ht="15">
      <c r="A27" s="9"/>
      <c r="B27" s="12"/>
      <c r="C27" s="29"/>
      <c r="D27" s="12">
        <v>0</v>
      </c>
      <c r="E27" s="8">
        <v>88.5</v>
      </c>
      <c r="F27" s="8">
        <f t="shared" si="0"/>
        <v>0</v>
      </c>
      <c r="G27" s="19"/>
      <c r="H27" s="65"/>
    </row>
    <row r="28" spans="1:8" ht="15">
      <c r="A28" s="9"/>
      <c r="B28" s="12"/>
      <c r="C28" s="29"/>
      <c r="D28" s="12">
        <v>0</v>
      </c>
      <c r="E28" s="8">
        <v>88.5</v>
      </c>
      <c r="F28" s="8">
        <f t="shared" ref="F28:F30" si="1">D28*E28</f>
        <v>0</v>
      </c>
      <c r="G28" s="19"/>
      <c r="H28" s="65"/>
    </row>
    <row r="29" spans="1:8" ht="15">
      <c r="A29" s="9"/>
      <c r="B29" s="12"/>
      <c r="C29" s="29"/>
      <c r="D29" s="12">
        <v>0</v>
      </c>
      <c r="E29" s="8">
        <v>88.5</v>
      </c>
      <c r="F29" s="8">
        <f t="shared" si="1"/>
        <v>0</v>
      </c>
      <c r="G29" s="19"/>
      <c r="H29" s="65"/>
    </row>
    <row r="30" spans="1:8" ht="15">
      <c r="A30" s="9"/>
      <c r="B30" s="12"/>
      <c r="C30" s="29"/>
      <c r="D30" s="12">
        <v>0</v>
      </c>
      <c r="E30" s="8">
        <v>88.5</v>
      </c>
      <c r="F30" s="8">
        <f t="shared" si="1"/>
        <v>0</v>
      </c>
      <c r="G30" s="19"/>
      <c r="H30" s="65"/>
    </row>
    <row r="31" spans="1:8" ht="18">
      <c r="F31" s="22">
        <f>SUM(F4:F30)</f>
        <v>1017.75</v>
      </c>
    </row>
    <row r="33" spans="1:5">
      <c r="A33" s="112" t="s">
        <v>19</v>
      </c>
      <c r="B33" s="112"/>
    </row>
    <row r="34" spans="1:5">
      <c r="A34" s="4" t="s">
        <v>8</v>
      </c>
      <c r="B34" s="113">
        <v>112.1</v>
      </c>
    </row>
    <row r="35" spans="1:5">
      <c r="A35" s="4" t="s">
        <v>9</v>
      </c>
      <c r="B35" s="114"/>
    </row>
    <row r="36" spans="1:5" ht="18">
      <c r="A36" s="4" t="s">
        <v>10</v>
      </c>
      <c r="B36" s="115"/>
      <c r="D36" s="21" t="s">
        <v>36</v>
      </c>
      <c r="E36" s="35">
        <v>0</v>
      </c>
    </row>
    <row r="37" spans="1:5" ht="18">
      <c r="A37" s="110"/>
      <c r="B37" s="111"/>
      <c r="D37" s="21" t="s">
        <v>37</v>
      </c>
      <c r="E37" s="34">
        <f>F31</f>
        <v>1017.75</v>
      </c>
    </row>
    <row r="38" spans="1:5" ht="18">
      <c r="A38" s="4" t="s">
        <v>11</v>
      </c>
      <c r="B38" s="116">
        <v>106.2</v>
      </c>
      <c r="D38" s="21" t="s">
        <v>35</v>
      </c>
      <c r="E38" s="35">
        <f>E36-E37</f>
        <v>-1017.75</v>
      </c>
    </row>
    <row r="39" spans="1:5">
      <c r="A39" s="4" t="s">
        <v>12</v>
      </c>
      <c r="B39" s="116"/>
    </row>
    <row r="40" spans="1:5">
      <c r="A40" s="4" t="s">
        <v>13</v>
      </c>
      <c r="B40" s="116"/>
    </row>
    <row r="41" spans="1:5">
      <c r="A41" s="4" t="s">
        <v>14</v>
      </c>
      <c r="B41" s="116"/>
      <c r="D41" t="s">
        <v>73</v>
      </c>
    </row>
    <row r="42" spans="1:5">
      <c r="A42" s="4" t="s">
        <v>15</v>
      </c>
      <c r="B42" s="116"/>
      <c r="D42" t="s">
        <v>72</v>
      </c>
    </row>
    <row r="43" spans="1:5">
      <c r="A43" s="4" t="s">
        <v>16</v>
      </c>
      <c r="B43" s="116"/>
    </row>
    <row r="44" spans="1:5">
      <c r="A44" s="110"/>
      <c r="B44" s="111"/>
    </row>
    <row r="45" spans="1:5">
      <c r="A45" s="4" t="s">
        <v>17</v>
      </c>
      <c r="B45" s="5">
        <v>100.3</v>
      </c>
      <c r="D45" t="s">
        <v>74</v>
      </c>
    </row>
    <row r="46" spans="1:5" ht="57.6">
      <c r="A46" s="110"/>
      <c r="B46" s="111"/>
      <c r="D46" s="23" t="s">
        <v>75</v>
      </c>
      <c r="E46" s="66" t="s">
        <v>76</v>
      </c>
    </row>
    <row r="47" spans="1:5">
      <c r="A47" s="4" t="s">
        <v>18</v>
      </c>
      <c r="B47" s="5">
        <v>88.5</v>
      </c>
      <c r="D47" s="19" t="s">
        <v>33</v>
      </c>
      <c r="E47" s="67">
        <v>41535</v>
      </c>
    </row>
    <row r="48" spans="1:5">
      <c r="D48" s="19"/>
      <c r="E48" s="19"/>
    </row>
    <row r="49" spans="4:5">
      <c r="D49" s="19"/>
      <c r="E49" s="19"/>
    </row>
    <row r="50" spans="4:5">
      <c r="D50" s="19"/>
      <c r="E50" s="19"/>
    </row>
  </sheetData>
  <mergeCells count="8">
    <mergeCell ref="A1:G1"/>
    <mergeCell ref="A2:G2"/>
    <mergeCell ref="A44:B44"/>
    <mergeCell ref="A46:B46"/>
    <mergeCell ref="A33:B33"/>
    <mergeCell ref="B34:B36"/>
    <mergeCell ref="A37:B37"/>
    <mergeCell ref="B38:B43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7"/>
  <sheetViews>
    <sheetView topLeftCell="A7" workbookViewId="0">
      <selection activeCell="E30" sqref="E30"/>
    </sheetView>
  </sheetViews>
  <sheetFormatPr defaultRowHeight="14.4"/>
  <cols>
    <col min="1" max="1" width="36.88671875" customWidth="1"/>
    <col min="2" max="2" width="20.88671875" customWidth="1"/>
    <col min="3" max="3" width="18" customWidth="1"/>
    <col min="4" max="4" width="15.6640625" customWidth="1"/>
    <col min="5" max="5" width="17.6640625" customWidth="1"/>
    <col min="6" max="6" width="18.44140625" customWidth="1"/>
    <col min="7" max="8" width="17.5546875" customWidth="1"/>
  </cols>
  <sheetData>
    <row r="1" spans="1:11" ht="15.75" customHeight="1">
      <c r="A1" s="108" t="s">
        <v>7</v>
      </c>
      <c r="B1" s="108"/>
      <c r="C1" s="108"/>
      <c r="D1" s="108"/>
      <c r="E1" s="108"/>
      <c r="F1" s="108"/>
      <c r="G1" s="108"/>
      <c r="H1" s="63"/>
    </row>
    <row r="2" spans="1:11" ht="15.6">
      <c r="A2" s="109" t="s">
        <v>118</v>
      </c>
      <c r="B2" s="109"/>
      <c r="C2" s="109"/>
      <c r="D2" s="109"/>
      <c r="E2" s="109"/>
      <c r="F2" s="109"/>
      <c r="G2" s="109"/>
      <c r="H2" s="62"/>
    </row>
    <row r="3" spans="1:11" ht="30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  <c r="H3" s="14" t="s">
        <v>31</v>
      </c>
    </row>
    <row r="4" spans="1:11" ht="30">
      <c r="A4" s="6" t="s">
        <v>159</v>
      </c>
      <c r="B4" s="7" t="s">
        <v>187</v>
      </c>
      <c r="C4" s="20" t="s">
        <v>188</v>
      </c>
      <c r="D4" s="7">
        <v>1.5</v>
      </c>
      <c r="E4" s="8">
        <v>88.5</v>
      </c>
      <c r="F4" s="8">
        <f>D4*E4</f>
        <v>132.75</v>
      </c>
      <c r="G4" s="19"/>
      <c r="H4" s="65"/>
    </row>
    <row r="5" spans="1:11" ht="30">
      <c r="A5" s="6" t="s">
        <v>173</v>
      </c>
      <c r="B5" s="7" t="s">
        <v>187</v>
      </c>
      <c r="C5" s="20" t="s">
        <v>188</v>
      </c>
      <c r="D5" s="7">
        <v>1.5</v>
      </c>
      <c r="E5" s="8">
        <v>88.5</v>
      </c>
      <c r="F5" s="8">
        <f t="shared" ref="F5:F14" si="0">D5*E5</f>
        <v>132.75</v>
      </c>
      <c r="G5" s="19"/>
      <c r="H5" s="65"/>
    </row>
    <row r="6" spans="1:11" ht="30">
      <c r="A6" s="6" t="s">
        <v>165</v>
      </c>
      <c r="B6" s="7" t="s">
        <v>187</v>
      </c>
      <c r="C6" s="20" t="s">
        <v>188</v>
      </c>
      <c r="D6" s="7">
        <v>1.5</v>
      </c>
      <c r="E6" s="8">
        <v>88.5</v>
      </c>
      <c r="F6" s="8">
        <f t="shared" si="0"/>
        <v>132.75</v>
      </c>
      <c r="G6" s="19"/>
      <c r="H6" s="65"/>
    </row>
    <row r="7" spans="1:11" ht="15">
      <c r="A7" s="6" t="s">
        <v>159</v>
      </c>
      <c r="B7" s="7" t="s">
        <v>191</v>
      </c>
      <c r="C7" s="20">
        <v>41919</v>
      </c>
      <c r="D7" s="7">
        <v>0.5</v>
      </c>
      <c r="E7" s="8">
        <v>88.5</v>
      </c>
      <c r="F7" s="8">
        <f t="shared" si="0"/>
        <v>44.25</v>
      </c>
      <c r="G7" s="19"/>
      <c r="H7" s="65"/>
    </row>
    <row r="8" spans="1:11" ht="30">
      <c r="A8" s="6" t="s">
        <v>167</v>
      </c>
      <c r="B8" s="7" t="s">
        <v>192</v>
      </c>
      <c r="C8" s="20">
        <v>41919</v>
      </c>
      <c r="D8" s="7">
        <v>0.5</v>
      </c>
      <c r="E8" s="8">
        <v>88.5</v>
      </c>
      <c r="F8" s="8">
        <f t="shared" si="0"/>
        <v>44.25</v>
      </c>
      <c r="G8" s="19"/>
      <c r="H8" s="65"/>
    </row>
    <row r="9" spans="1:11" ht="15">
      <c r="A9" s="6" t="s">
        <v>165</v>
      </c>
      <c r="B9" s="7" t="s">
        <v>202</v>
      </c>
      <c r="C9" s="20">
        <v>41918</v>
      </c>
      <c r="D9" s="7">
        <v>0.5</v>
      </c>
      <c r="E9" s="8">
        <v>88.5</v>
      </c>
      <c r="F9" s="8">
        <f t="shared" si="0"/>
        <v>44.25</v>
      </c>
      <c r="G9" s="19"/>
      <c r="H9" s="98"/>
    </row>
    <row r="10" spans="1:11" ht="15">
      <c r="A10" s="6" t="s">
        <v>167</v>
      </c>
      <c r="B10" s="7" t="s">
        <v>133</v>
      </c>
      <c r="C10" s="20">
        <v>41918</v>
      </c>
      <c r="D10" s="7">
        <v>0.5</v>
      </c>
      <c r="E10" s="8">
        <v>88.5</v>
      </c>
      <c r="F10" s="8">
        <f t="shared" si="0"/>
        <v>44.25</v>
      </c>
      <c r="G10" s="19"/>
      <c r="H10" s="65"/>
    </row>
    <row r="11" spans="1:11" ht="30">
      <c r="A11" s="6" t="s">
        <v>173</v>
      </c>
      <c r="B11" s="7" t="s">
        <v>131</v>
      </c>
      <c r="C11" s="20" t="s">
        <v>193</v>
      </c>
      <c r="D11" s="7">
        <v>5.5</v>
      </c>
      <c r="E11" s="8">
        <v>106.2</v>
      </c>
      <c r="F11" s="8">
        <f t="shared" si="0"/>
        <v>584.1</v>
      </c>
      <c r="G11" s="93"/>
      <c r="H11" s="65"/>
    </row>
    <row r="12" spans="1:11" ht="15">
      <c r="A12" s="6" t="s">
        <v>159</v>
      </c>
      <c r="B12" s="7" t="s">
        <v>90</v>
      </c>
      <c r="C12" s="20">
        <v>41922</v>
      </c>
      <c r="D12" s="7">
        <v>0.5</v>
      </c>
      <c r="E12" s="8">
        <v>88.5</v>
      </c>
      <c r="F12" s="8">
        <f t="shared" si="0"/>
        <v>44.25</v>
      </c>
      <c r="G12" s="19"/>
      <c r="H12" s="65"/>
    </row>
    <row r="13" spans="1:11" ht="15">
      <c r="A13" s="6" t="s">
        <v>165</v>
      </c>
      <c r="B13" s="7" t="s">
        <v>187</v>
      </c>
      <c r="C13" s="20" t="s">
        <v>194</v>
      </c>
      <c r="D13" s="7">
        <v>1.5</v>
      </c>
      <c r="E13" s="8">
        <v>88.5</v>
      </c>
      <c r="F13" s="8">
        <f t="shared" si="0"/>
        <v>132.75</v>
      </c>
      <c r="G13" s="19"/>
      <c r="H13" s="65"/>
    </row>
    <row r="14" spans="1:11" ht="15">
      <c r="A14" s="6" t="s">
        <v>159</v>
      </c>
      <c r="B14" s="7" t="s">
        <v>187</v>
      </c>
      <c r="C14" s="20" t="s">
        <v>194</v>
      </c>
      <c r="D14" s="7">
        <v>1.5</v>
      </c>
      <c r="E14" s="8">
        <v>88.5</v>
      </c>
      <c r="F14" s="8">
        <f t="shared" si="0"/>
        <v>132.75</v>
      </c>
      <c r="G14" s="25"/>
      <c r="H14" s="65"/>
      <c r="I14" s="96" t="s">
        <v>200</v>
      </c>
      <c r="J14" s="96" t="s">
        <v>30</v>
      </c>
      <c r="K14" s="96" t="s">
        <v>201</v>
      </c>
    </row>
    <row r="15" spans="1:11" ht="15">
      <c r="A15" s="6" t="s">
        <v>173</v>
      </c>
      <c r="B15" s="7" t="s">
        <v>187</v>
      </c>
      <c r="C15" s="20" t="s">
        <v>194</v>
      </c>
      <c r="D15" s="10" t="s">
        <v>195</v>
      </c>
      <c r="E15" s="8">
        <v>88.5</v>
      </c>
      <c r="F15" s="8">
        <f>D15*E15</f>
        <v>132.75</v>
      </c>
      <c r="G15" s="25"/>
      <c r="H15" s="91"/>
      <c r="I15" s="95">
        <v>1.5</v>
      </c>
      <c r="J15" s="95">
        <v>2</v>
      </c>
      <c r="K15" s="95">
        <v>1</v>
      </c>
    </row>
    <row r="16" spans="1:11" ht="15">
      <c r="A16" s="6" t="s">
        <v>167</v>
      </c>
      <c r="B16" s="7" t="s">
        <v>196</v>
      </c>
      <c r="C16" s="20">
        <v>41933</v>
      </c>
      <c r="D16" s="10" t="s">
        <v>153</v>
      </c>
      <c r="E16" s="8">
        <v>88.5</v>
      </c>
      <c r="F16" s="8">
        <f>D16*E16</f>
        <v>44.25</v>
      </c>
      <c r="G16" s="25"/>
      <c r="H16" s="91"/>
      <c r="I16" s="95">
        <v>88.5</v>
      </c>
      <c r="J16" s="95">
        <v>106.2</v>
      </c>
      <c r="K16" s="95">
        <v>100.3</v>
      </c>
    </row>
    <row r="17" spans="1:11" ht="30">
      <c r="A17" s="6" t="s">
        <v>159</v>
      </c>
      <c r="B17" s="7" t="s">
        <v>199</v>
      </c>
      <c r="C17" s="20" t="s">
        <v>197</v>
      </c>
      <c r="D17" s="10" t="s">
        <v>198</v>
      </c>
      <c r="E17" s="8"/>
      <c r="F17" s="8">
        <v>445.45</v>
      </c>
      <c r="G17" s="94"/>
      <c r="H17" s="91"/>
      <c r="I17" s="95">
        <f>I16*I15</f>
        <v>132.75</v>
      </c>
      <c r="J17" s="95">
        <f>J16*J15</f>
        <v>212.4</v>
      </c>
      <c r="K17" s="95">
        <f>K16*K15</f>
        <v>100.3</v>
      </c>
    </row>
    <row r="18" spans="1:11" ht="15">
      <c r="A18" s="6" t="s">
        <v>159</v>
      </c>
      <c r="B18" s="7" t="s">
        <v>191</v>
      </c>
      <c r="C18" s="20">
        <v>41930</v>
      </c>
      <c r="D18" s="10" t="s">
        <v>153</v>
      </c>
      <c r="E18" s="8">
        <v>88.5</v>
      </c>
      <c r="F18" s="8">
        <f>D18*E18</f>
        <v>44.25</v>
      </c>
      <c r="G18" s="25"/>
      <c r="H18" s="91"/>
    </row>
    <row r="19" spans="1:11" ht="15">
      <c r="A19" s="6" t="s">
        <v>165</v>
      </c>
      <c r="B19" s="7" t="s">
        <v>144</v>
      </c>
      <c r="C19" s="20">
        <v>41923</v>
      </c>
      <c r="D19" s="10" t="s">
        <v>153</v>
      </c>
      <c r="E19" s="8">
        <v>88.5</v>
      </c>
      <c r="F19" s="8">
        <f>D19*E19</f>
        <v>44.25</v>
      </c>
      <c r="G19" s="25"/>
      <c r="H19" s="97"/>
    </row>
    <row r="20" spans="1:11" ht="15">
      <c r="A20" s="6" t="s">
        <v>173</v>
      </c>
      <c r="B20" s="7" t="s">
        <v>203</v>
      </c>
      <c r="C20" s="20">
        <v>41935</v>
      </c>
      <c r="D20" s="10" t="s">
        <v>92</v>
      </c>
      <c r="E20" s="8">
        <v>88.5</v>
      </c>
      <c r="F20" s="8">
        <f>D20*E20</f>
        <v>0</v>
      </c>
      <c r="G20" s="25" t="s">
        <v>32</v>
      </c>
      <c r="H20" s="97"/>
      <c r="I20" t="s">
        <v>206</v>
      </c>
    </row>
    <row r="21" spans="1:11" ht="30">
      <c r="A21" s="6" t="s">
        <v>167</v>
      </c>
      <c r="B21" s="7" t="s">
        <v>154</v>
      </c>
      <c r="C21" s="20" t="s">
        <v>204</v>
      </c>
      <c r="D21" s="10" t="s">
        <v>205</v>
      </c>
      <c r="E21" s="8">
        <v>88.5</v>
      </c>
      <c r="F21" s="8">
        <f t="shared" ref="F21:F30" si="1">D21*E21</f>
        <v>221.25</v>
      </c>
      <c r="G21" s="25"/>
      <c r="H21" s="99"/>
    </row>
    <row r="22" spans="1:11" ht="15">
      <c r="A22" s="6" t="s">
        <v>165</v>
      </c>
      <c r="B22" s="7" t="s">
        <v>144</v>
      </c>
      <c r="C22" s="20">
        <v>41934</v>
      </c>
      <c r="D22" s="10" t="s">
        <v>153</v>
      </c>
      <c r="E22" s="8">
        <v>88.5</v>
      </c>
      <c r="F22" s="8">
        <f>D22*E22</f>
        <v>44.25</v>
      </c>
      <c r="G22" s="25"/>
      <c r="H22" s="100"/>
    </row>
    <row r="23" spans="1:11" ht="15">
      <c r="A23" s="6" t="s">
        <v>165</v>
      </c>
      <c r="B23" s="7" t="s">
        <v>187</v>
      </c>
      <c r="C23" s="20">
        <v>41936</v>
      </c>
      <c r="D23" s="10" t="s">
        <v>207</v>
      </c>
      <c r="E23" s="8">
        <v>88.5</v>
      </c>
      <c r="F23" s="8">
        <f t="shared" ref="F23:F24" si="2">D23*E23</f>
        <v>88.5</v>
      </c>
      <c r="G23" s="25"/>
      <c r="H23" s="101"/>
    </row>
    <row r="24" spans="1:11" ht="15">
      <c r="A24" s="6" t="s">
        <v>173</v>
      </c>
      <c r="B24" s="7" t="s">
        <v>187</v>
      </c>
      <c r="C24" s="20">
        <v>41936</v>
      </c>
      <c r="D24" s="10" t="s">
        <v>207</v>
      </c>
      <c r="E24" s="8">
        <v>88.5</v>
      </c>
      <c r="F24" s="8">
        <f t="shared" si="2"/>
        <v>88.5</v>
      </c>
      <c r="G24" s="25"/>
      <c r="H24" s="101"/>
    </row>
    <row r="25" spans="1:11" ht="15">
      <c r="A25" s="6" t="s">
        <v>159</v>
      </c>
      <c r="B25" s="7" t="s">
        <v>187</v>
      </c>
      <c r="C25" s="20">
        <v>41936</v>
      </c>
      <c r="D25" s="10" t="s">
        <v>207</v>
      </c>
      <c r="E25" s="8">
        <v>88.5</v>
      </c>
      <c r="F25" s="8">
        <f t="shared" si="1"/>
        <v>88.5</v>
      </c>
      <c r="G25" s="25"/>
      <c r="H25" s="100"/>
    </row>
    <row r="26" spans="1:11" ht="30">
      <c r="A26" s="6" t="s">
        <v>167</v>
      </c>
      <c r="B26" s="7" t="s">
        <v>203</v>
      </c>
      <c r="C26" s="20" t="s">
        <v>208</v>
      </c>
      <c r="D26" s="10" t="s">
        <v>195</v>
      </c>
      <c r="E26" s="8">
        <v>88.5</v>
      </c>
      <c r="F26" s="8">
        <f t="shared" si="1"/>
        <v>132.75</v>
      </c>
      <c r="G26" s="25"/>
      <c r="H26" s="102"/>
    </row>
    <row r="27" spans="1:11" ht="30">
      <c r="A27" s="6" t="s">
        <v>173</v>
      </c>
      <c r="B27" s="7" t="s">
        <v>213</v>
      </c>
      <c r="C27" s="20">
        <v>41941</v>
      </c>
      <c r="D27" s="10" t="s">
        <v>153</v>
      </c>
      <c r="E27" s="8">
        <v>88.5</v>
      </c>
      <c r="F27" s="8">
        <f t="shared" si="1"/>
        <v>44.25</v>
      </c>
      <c r="G27" s="25"/>
      <c r="H27" s="103"/>
    </row>
    <row r="28" spans="1:11" ht="15">
      <c r="A28" s="6" t="s">
        <v>165</v>
      </c>
      <c r="B28" s="7" t="s">
        <v>90</v>
      </c>
      <c r="C28" s="20">
        <v>41943</v>
      </c>
      <c r="D28" s="10" t="s">
        <v>153</v>
      </c>
      <c r="E28" s="8">
        <v>88.5</v>
      </c>
      <c r="F28" s="8">
        <f t="shared" si="1"/>
        <v>44.25</v>
      </c>
      <c r="G28" s="25"/>
      <c r="H28" s="103"/>
    </row>
    <row r="29" spans="1:11" ht="15">
      <c r="A29" s="6" t="s">
        <v>173</v>
      </c>
      <c r="B29" s="7" t="s">
        <v>24</v>
      </c>
      <c r="C29" s="20">
        <v>41943</v>
      </c>
      <c r="D29" s="10" t="s">
        <v>153</v>
      </c>
      <c r="E29" s="8">
        <v>88.5</v>
      </c>
      <c r="F29" s="8">
        <f t="shared" si="1"/>
        <v>44.25</v>
      </c>
      <c r="G29" s="25"/>
      <c r="H29" s="104"/>
    </row>
    <row r="30" spans="1:11" ht="30">
      <c r="A30" s="6" t="s">
        <v>165</v>
      </c>
      <c r="B30" s="6" t="s">
        <v>214</v>
      </c>
      <c r="C30" s="20">
        <v>41941</v>
      </c>
      <c r="D30" s="7">
        <v>0.5</v>
      </c>
      <c r="E30" s="8">
        <v>88.5</v>
      </c>
      <c r="F30" s="8">
        <f t="shared" si="1"/>
        <v>44.25</v>
      </c>
      <c r="G30" s="19"/>
      <c r="H30" s="91"/>
    </row>
    <row r="31" spans="1:11" ht="18">
      <c r="F31" s="92">
        <f>SUM(F4:F30)</f>
        <v>3020.7999999999997</v>
      </c>
    </row>
    <row r="33" spans="1:6">
      <c r="A33" s="112" t="s">
        <v>19</v>
      </c>
      <c r="B33" s="112"/>
    </row>
    <row r="34" spans="1:6">
      <c r="A34" s="4" t="s">
        <v>8</v>
      </c>
      <c r="B34" s="113">
        <v>112.1</v>
      </c>
    </row>
    <row r="35" spans="1:6">
      <c r="A35" s="4" t="s">
        <v>9</v>
      </c>
      <c r="B35" s="114"/>
    </row>
    <row r="36" spans="1:6" ht="18">
      <c r="A36" s="4" t="s">
        <v>10</v>
      </c>
      <c r="B36" s="115"/>
      <c r="E36" s="21" t="s">
        <v>36</v>
      </c>
      <c r="F36" s="35">
        <v>0</v>
      </c>
    </row>
    <row r="37" spans="1:6" ht="18">
      <c r="A37" s="110"/>
      <c r="B37" s="111"/>
      <c r="E37" s="21" t="s">
        <v>37</v>
      </c>
      <c r="F37" s="34">
        <f>F31</f>
        <v>3020.7999999999997</v>
      </c>
    </row>
    <row r="38" spans="1:6" ht="18">
      <c r="A38" s="4" t="s">
        <v>11</v>
      </c>
      <c r="B38" s="116">
        <v>106.2</v>
      </c>
      <c r="E38" s="21" t="s">
        <v>35</v>
      </c>
      <c r="F38" s="35">
        <f>F36-F37</f>
        <v>-3020.7999999999997</v>
      </c>
    </row>
    <row r="39" spans="1:6">
      <c r="A39" s="4" t="s">
        <v>12</v>
      </c>
      <c r="B39" s="116"/>
    </row>
    <row r="40" spans="1:6">
      <c r="A40" s="4" t="s">
        <v>13</v>
      </c>
      <c r="B40" s="116"/>
    </row>
    <row r="41" spans="1:6">
      <c r="A41" s="4" t="s">
        <v>14</v>
      </c>
      <c r="B41" s="116"/>
      <c r="D41" t="s">
        <v>71</v>
      </c>
    </row>
    <row r="42" spans="1:6">
      <c r="A42" s="4" t="s">
        <v>15</v>
      </c>
      <c r="B42" s="116"/>
      <c r="D42" t="s">
        <v>72</v>
      </c>
    </row>
    <row r="43" spans="1:6">
      <c r="A43" s="4" t="s">
        <v>16</v>
      </c>
      <c r="B43" s="116"/>
    </row>
    <row r="44" spans="1:6">
      <c r="A44" s="110"/>
      <c r="B44" s="111"/>
    </row>
    <row r="45" spans="1:6">
      <c r="A45" s="4" t="s">
        <v>17</v>
      </c>
      <c r="B45" s="5">
        <v>100.3</v>
      </c>
    </row>
    <row r="46" spans="1:6">
      <c r="A46" s="110"/>
      <c r="B46" s="111"/>
    </row>
    <row r="47" spans="1:6">
      <c r="A47" s="4" t="s">
        <v>18</v>
      </c>
      <c r="B47" s="5">
        <v>88.5</v>
      </c>
    </row>
  </sheetData>
  <mergeCells count="8">
    <mergeCell ref="A1:G1"/>
    <mergeCell ref="A2:G2"/>
    <mergeCell ref="A44:B44"/>
    <mergeCell ref="A46:B46"/>
    <mergeCell ref="A33:B33"/>
    <mergeCell ref="B34:B36"/>
    <mergeCell ref="A37:B37"/>
    <mergeCell ref="B38:B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selection activeCell="E18" sqref="E18"/>
    </sheetView>
  </sheetViews>
  <sheetFormatPr defaultRowHeight="14.4"/>
  <cols>
    <col min="1" max="1" width="36.5546875" customWidth="1"/>
    <col min="2" max="2" width="22.44140625" customWidth="1"/>
    <col min="3" max="3" width="18" customWidth="1"/>
    <col min="4" max="4" width="16.33203125" customWidth="1"/>
    <col min="5" max="5" width="16.5546875" customWidth="1"/>
    <col min="6" max="6" width="18.33203125" customWidth="1"/>
    <col min="7" max="8" width="17.5546875" customWidth="1"/>
  </cols>
  <sheetData>
    <row r="1" spans="1:9" ht="15.75" customHeight="1">
      <c r="A1" s="108" t="s">
        <v>7</v>
      </c>
      <c r="B1" s="108"/>
      <c r="C1" s="108"/>
      <c r="D1" s="108"/>
      <c r="E1" s="108"/>
      <c r="F1" s="108"/>
      <c r="G1" s="108"/>
      <c r="H1" s="63"/>
    </row>
    <row r="2" spans="1:9" ht="15.6">
      <c r="A2" s="109" t="s">
        <v>119</v>
      </c>
      <c r="B2" s="109"/>
      <c r="C2" s="109"/>
      <c r="D2" s="109"/>
      <c r="E2" s="109"/>
      <c r="F2" s="109"/>
      <c r="G2" s="109"/>
      <c r="H2" s="70"/>
    </row>
    <row r="3" spans="1:9" ht="30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  <c r="H3" s="14" t="s">
        <v>31</v>
      </c>
    </row>
    <row r="4" spans="1:9" ht="30">
      <c r="A4" s="6" t="s">
        <v>169</v>
      </c>
      <c r="B4" s="7" t="s">
        <v>98</v>
      </c>
      <c r="C4" s="20" t="s">
        <v>209</v>
      </c>
      <c r="D4" s="7">
        <v>4.5</v>
      </c>
      <c r="E4" s="8">
        <v>100.3</v>
      </c>
      <c r="F4" s="8">
        <f>D4*E4</f>
        <v>451.34999999999997</v>
      </c>
      <c r="G4" s="19"/>
      <c r="H4" s="65"/>
    </row>
    <row r="5" spans="1:9" ht="30">
      <c r="A5" s="129" t="s">
        <v>159</v>
      </c>
      <c r="B5" s="7" t="s">
        <v>210</v>
      </c>
      <c r="C5" s="20" t="s">
        <v>211</v>
      </c>
      <c r="D5" s="7">
        <v>3</v>
      </c>
      <c r="E5" s="8">
        <v>88.5</v>
      </c>
      <c r="F5" s="8">
        <f t="shared" ref="F5:F32" si="0">D5*E5</f>
        <v>265.5</v>
      </c>
      <c r="G5" s="25"/>
      <c r="H5" s="65"/>
    </row>
    <row r="6" spans="1:9" ht="30">
      <c r="A6" s="130"/>
      <c r="B6" s="7" t="s">
        <v>100</v>
      </c>
      <c r="C6" s="20" t="s">
        <v>212</v>
      </c>
      <c r="D6" s="7">
        <v>1.5</v>
      </c>
      <c r="E6" s="8">
        <v>106.2</v>
      </c>
      <c r="F6" s="8">
        <f t="shared" si="0"/>
        <v>159.30000000000001</v>
      </c>
      <c r="G6" s="19"/>
      <c r="H6" s="65"/>
    </row>
    <row r="7" spans="1:9" ht="15">
      <c r="A7" s="6" t="s">
        <v>215</v>
      </c>
      <c r="B7" s="7" t="s">
        <v>216</v>
      </c>
      <c r="C7" s="20">
        <v>41946</v>
      </c>
      <c r="D7" s="7">
        <v>0.5</v>
      </c>
      <c r="E7" s="8">
        <v>88.5</v>
      </c>
      <c r="F7" s="8">
        <f t="shared" si="0"/>
        <v>44.25</v>
      </c>
      <c r="G7" s="25"/>
      <c r="H7" s="65"/>
      <c r="I7" s="61"/>
    </row>
    <row r="8" spans="1:9" ht="30">
      <c r="A8" s="6" t="s">
        <v>159</v>
      </c>
      <c r="B8" s="7" t="s">
        <v>217</v>
      </c>
      <c r="C8" s="20">
        <v>41947</v>
      </c>
      <c r="D8" s="7">
        <v>0</v>
      </c>
      <c r="E8" s="8">
        <v>88.5</v>
      </c>
      <c r="F8" s="8">
        <f t="shared" si="0"/>
        <v>0</v>
      </c>
      <c r="G8" s="105" t="s">
        <v>32</v>
      </c>
      <c r="H8" s="65"/>
      <c r="I8" t="s">
        <v>218</v>
      </c>
    </row>
    <row r="9" spans="1:9" ht="30">
      <c r="A9" s="6" t="s">
        <v>169</v>
      </c>
      <c r="B9" s="7" t="s">
        <v>219</v>
      </c>
      <c r="C9" s="20" t="s">
        <v>220</v>
      </c>
      <c r="D9" s="7">
        <v>3.5</v>
      </c>
      <c r="E9" s="8">
        <v>88.5</v>
      </c>
      <c r="F9" s="8">
        <f t="shared" si="0"/>
        <v>309.75</v>
      </c>
      <c r="G9" s="25"/>
      <c r="H9" s="65"/>
    </row>
    <row r="10" spans="1:9" ht="30">
      <c r="A10" s="6" t="s">
        <v>167</v>
      </c>
      <c r="B10" s="7" t="s">
        <v>98</v>
      </c>
      <c r="C10" s="20" t="s">
        <v>221</v>
      </c>
      <c r="D10" s="7">
        <v>0</v>
      </c>
      <c r="E10" s="8">
        <v>100.3</v>
      </c>
      <c r="F10" s="8">
        <f t="shared" si="0"/>
        <v>0</v>
      </c>
      <c r="G10" s="25" t="s">
        <v>32</v>
      </c>
      <c r="H10" s="65"/>
      <c r="I10" s="106" t="s">
        <v>222</v>
      </c>
    </row>
    <row r="11" spans="1:9" ht="15">
      <c r="A11" s="6" t="s">
        <v>215</v>
      </c>
      <c r="B11" s="7" t="s">
        <v>133</v>
      </c>
      <c r="C11" s="20">
        <v>41960</v>
      </c>
      <c r="D11" s="7">
        <v>0.5</v>
      </c>
      <c r="E11" s="8">
        <v>88.5</v>
      </c>
      <c r="F11" s="8">
        <f t="shared" si="0"/>
        <v>44.25</v>
      </c>
      <c r="G11" s="25"/>
      <c r="H11" s="65"/>
      <c r="I11" s="61"/>
    </row>
    <row r="12" spans="1:9" ht="15">
      <c r="A12" s="6" t="s">
        <v>215</v>
      </c>
      <c r="B12" s="7" t="s">
        <v>223</v>
      </c>
      <c r="C12" s="20">
        <v>41963</v>
      </c>
      <c r="D12" s="7">
        <v>0.5</v>
      </c>
      <c r="E12" s="8">
        <v>88.5</v>
      </c>
      <c r="F12" s="8">
        <f t="shared" si="0"/>
        <v>44.25</v>
      </c>
      <c r="G12" s="19"/>
      <c r="H12" s="65"/>
    </row>
    <row r="13" spans="1:9" ht="15">
      <c r="A13" s="6" t="s">
        <v>167</v>
      </c>
      <c r="B13" s="7" t="s">
        <v>224</v>
      </c>
      <c r="C13" s="20">
        <v>41962</v>
      </c>
      <c r="D13" s="7">
        <v>0.5</v>
      </c>
      <c r="E13" s="8">
        <v>88.5</v>
      </c>
      <c r="F13" s="8">
        <f t="shared" si="0"/>
        <v>44.25</v>
      </c>
      <c r="G13" s="19"/>
      <c r="H13" s="65"/>
    </row>
    <row r="14" spans="1:9" ht="15">
      <c r="A14" s="9" t="s">
        <v>159</v>
      </c>
      <c r="B14" s="10" t="s">
        <v>226</v>
      </c>
      <c r="C14" s="10" t="s">
        <v>225</v>
      </c>
      <c r="D14" s="10" t="s">
        <v>153</v>
      </c>
      <c r="E14" s="8">
        <v>88.5</v>
      </c>
      <c r="F14" s="8">
        <f t="shared" si="0"/>
        <v>44.25</v>
      </c>
      <c r="G14" s="19"/>
      <c r="H14" s="65"/>
    </row>
    <row r="15" spans="1:9" ht="15">
      <c r="A15" s="9" t="s">
        <v>167</v>
      </c>
      <c r="B15" s="12" t="s">
        <v>227</v>
      </c>
      <c r="C15" s="29">
        <v>41970</v>
      </c>
      <c r="D15" s="12">
        <v>0.5</v>
      </c>
      <c r="E15" s="8">
        <v>88.5</v>
      </c>
      <c r="F15" s="8">
        <f t="shared" si="0"/>
        <v>44.25</v>
      </c>
      <c r="G15" s="19"/>
      <c r="H15" s="65"/>
    </row>
    <row r="16" spans="1:9" ht="15">
      <c r="A16" s="9" t="s">
        <v>167</v>
      </c>
      <c r="B16" s="12" t="s">
        <v>90</v>
      </c>
      <c r="C16" s="29">
        <v>41971</v>
      </c>
      <c r="D16" s="12">
        <v>0.5</v>
      </c>
      <c r="E16" s="8">
        <v>88.5</v>
      </c>
      <c r="F16" s="8">
        <f t="shared" si="0"/>
        <v>44.25</v>
      </c>
      <c r="G16" s="19"/>
      <c r="H16" s="65"/>
    </row>
    <row r="17" spans="1:8" ht="15">
      <c r="A17" s="9" t="s">
        <v>169</v>
      </c>
      <c r="B17" s="12" t="s">
        <v>223</v>
      </c>
      <c r="C17" s="29">
        <v>41971</v>
      </c>
      <c r="D17" s="12">
        <v>0.5</v>
      </c>
      <c r="E17" s="8">
        <v>88.5</v>
      </c>
      <c r="F17" s="8">
        <f t="shared" si="0"/>
        <v>44.25</v>
      </c>
      <c r="G17" s="19"/>
      <c r="H17" s="65"/>
    </row>
    <row r="18" spans="1:8" ht="15">
      <c r="A18" s="9" t="s">
        <v>169</v>
      </c>
      <c r="B18" s="12" t="s">
        <v>166</v>
      </c>
      <c r="C18" s="29">
        <v>41970</v>
      </c>
      <c r="D18" s="12">
        <v>0.5</v>
      </c>
      <c r="E18" s="8">
        <v>88.5</v>
      </c>
      <c r="F18" s="8">
        <f t="shared" si="0"/>
        <v>44.25</v>
      </c>
      <c r="G18" s="19"/>
      <c r="H18" s="65"/>
    </row>
    <row r="19" spans="1:8" ht="15">
      <c r="A19" s="9"/>
      <c r="B19" s="12"/>
      <c r="C19" s="29"/>
      <c r="D19" s="12">
        <v>0</v>
      </c>
      <c r="E19" s="8">
        <v>88.5</v>
      </c>
      <c r="F19" s="8">
        <f t="shared" si="0"/>
        <v>0</v>
      </c>
      <c r="G19" s="19"/>
      <c r="H19" s="65"/>
    </row>
    <row r="20" spans="1:8" ht="15">
      <c r="A20" s="9"/>
      <c r="B20" s="12"/>
      <c r="C20" s="29"/>
      <c r="D20" s="12">
        <v>0</v>
      </c>
      <c r="E20" s="8">
        <v>88.5</v>
      </c>
      <c r="F20" s="8">
        <f t="shared" si="0"/>
        <v>0</v>
      </c>
      <c r="G20" s="19"/>
      <c r="H20" s="65"/>
    </row>
    <row r="21" spans="1:8" ht="15">
      <c r="A21" s="9"/>
      <c r="B21" s="12"/>
      <c r="C21" s="29"/>
      <c r="D21" s="12">
        <v>0</v>
      </c>
      <c r="E21" s="8">
        <v>88.5</v>
      </c>
      <c r="F21" s="8">
        <f t="shared" si="0"/>
        <v>0</v>
      </c>
      <c r="G21" s="19"/>
      <c r="H21" s="65"/>
    </row>
    <row r="22" spans="1:8" ht="15">
      <c r="A22" s="9"/>
      <c r="B22" s="12"/>
      <c r="C22" s="29"/>
      <c r="D22" s="12">
        <v>0</v>
      </c>
      <c r="E22" s="8">
        <v>88.5</v>
      </c>
      <c r="F22" s="8">
        <f t="shared" si="0"/>
        <v>0</v>
      </c>
      <c r="G22" s="19"/>
      <c r="H22" s="65"/>
    </row>
    <row r="23" spans="1:8" ht="15">
      <c r="A23" s="9"/>
      <c r="B23" s="12"/>
      <c r="C23" s="29"/>
      <c r="D23" s="12">
        <v>0</v>
      </c>
      <c r="E23" s="8">
        <v>88.5</v>
      </c>
      <c r="F23" s="8">
        <f t="shared" si="0"/>
        <v>0</v>
      </c>
      <c r="G23" s="19"/>
      <c r="H23" s="65"/>
    </row>
    <row r="24" spans="1:8" ht="15">
      <c r="A24" s="9"/>
      <c r="B24" s="12"/>
      <c r="C24" s="29"/>
      <c r="D24" s="12">
        <v>0</v>
      </c>
      <c r="E24" s="8">
        <v>88.5</v>
      </c>
      <c r="F24" s="8">
        <f t="shared" si="0"/>
        <v>0</v>
      </c>
      <c r="G24" s="19"/>
      <c r="H24" s="65"/>
    </row>
    <row r="25" spans="1:8" ht="15">
      <c r="A25" s="9"/>
      <c r="B25" s="12"/>
      <c r="C25" s="29"/>
      <c r="D25" s="12">
        <v>0</v>
      </c>
      <c r="E25" s="8">
        <v>88.5</v>
      </c>
      <c r="F25" s="8">
        <f t="shared" si="0"/>
        <v>0</v>
      </c>
      <c r="G25" s="19"/>
      <c r="H25" s="65"/>
    </row>
    <row r="26" spans="1:8" ht="15">
      <c r="A26" s="9"/>
      <c r="B26" s="12"/>
      <c r="C26" s="29"/>
      <c r="D26" s="12">
        <v>0</v>
      </c>
      <c r="E26" s="8">
        <v>88.5</v>
      </c>
      <c r="F26" s="8">
        <f t="shared" si="0"/>
        <v>0</v>
      </c>
      <c r="G26" s="19"/>
      <c r="H26" s="65"/>
    </row>
    <row r="27" spans="1:8" ht="15">
      <c r="A27" s="9"/>
      <c r="B27" s="12"/>
      <c r="C27" s="29"/>
      <c r="D27" s="12">
        <v>0</v>
      </c>
      <c r="E27" s="8">
        <v>88.5</v>
      </c>
      <c r="F27" s="8">
        <f t="shared" si="0"/>
        <v>0</v>
      </c>
      <c r="G27" s="19"/>
      <c r="H27" s="65"/>
    </row>
    <row r="28" spans="1:8" ht="15">
      <c r="A28" s="9"/>
      <c r="B28" s="12"/>
      <c r="C28" s="29"/>
      <c r="D28" s="12">
        <v>0</v>
      </c>
      <c r="E28" s="8">
        <v>88.5</v>
      </c>
      <c r="F28" s="8">
        <f t="shared" si="0"/>
        <v>0</v>
      </c>
      <c r="G28" s="19"/>
      <c r="H28" s="65"/>
    </row>
    <row r="29" spans="1:8" ht="15">
      <c r="A29" s="9"/>
      <c r="B29" s="12"/>
      <c r="C29" s="12"/>
      <c r="D29" s="12">
        <v>0</v>
      </c>
      <c r="E29" s="8">
        <v>88.5</v>
      </c>
      <c r="F29" s="8">
        <f t="shared" si="0"/>
        <v>0</v>
      </c>
      <c r="G29" s="19"/>
      <c r="H29" s="65"/>
    </row>
    <row r="30" spans="1:8" ht="15">
      <c r="A30" s="9"/>
      <c r="B30" s="12"/>
      <c r="C30" s="29"/>
      <c r="D30" s="12">
        <v>0</v>
      </c>
      <c r="E30" s="8">
        <v>88.5</v>
      </c>
      <c r="F30" s="8">
        <f t="shared" si="0"/>
        <v>0</v>
      </c>
      <c r="G30" s="19"/>
      <c r="H30" s="65"/>
    </row>
    <row r="31" spans="1:8" ht="15">
      <c r="A31" s="9"/>
      <c r="B31" s="12"/>
      <c r="C31" s="12"/>
      <c r="D31" s="12"/>
      <c r="E31" s="11"/>
      <c r="F31" s="8">
        <f t="shared" si="0"/>
        <v>0</v>
      </c>
      <c r="G31" s="19"/>
      <c r="H31" s="65"/>
    </row>
    <row r="32" spans="1:8" ht="15">
      <c r="A32" s="9"/>
      <c r="B32" s="12"/>
      <c r="C32" s="12"/>
      <c r="D32" s="12"/>
      <c r="E32" s="11"/>
      <c r="F32" s="8">
        <f t="shared" si="0"/>
        <v>0</v>
      </c>
      <c r="G32" s="19"/>
      <c r="H32" s="65"/>
    </row>
    <row r="33" spans="1:8" ht="15.6">
      <c r="A33" s="126" t="s">
        <v>23</v>
      </c>
      <c r="B33" s="127"/>
      <c r="C33" s="127"/>
      <c r="D33" s="127"/>
      <c r="E33" s="128"/>
      <c r="F33" s="54">
        <f>SUM(F4:F32)</f>
        <v>1584.1499999999999</v>
      </c>
      <c r="G33" s="19"/>
      <c r="H33" s="49"/>
    </row>
    <row r="36" spans="1:8">
      <c r="A36" s="112" t="s">
        <v>19</v>
      </c>
      <c r="B36" s="112"/>
    </row>
    <row r="37" spans="1:8">
      <c r="A37" s="4" t="s">
        <v>8</v>
      </c>
      <c r="B37" s="113">
        <v>112.1</v>
      </c>
    </row>
    <row r="38" spans="1:8">
      <c r="A38" s="4" t="s">
        <v>9</v>
      </c>
      <c r="B38" s="114"/>
    </row>
    <row r="39" spans="1:8" ht="18">
      <c r="A39" s="4" t="s">
        <v>10</v>
      </c>
      <c r="B39" s="115"/>
      <c r="E39" s="21" t="s">
        <v>36</v>
      </c>
      <c r="F39" s="35">
        <f>Out!F38</f>
        <v>-3020.7999999999997</v>
      </c>
    </row>
    <row r="40" spans="1:8" ht="18">
      <c r="A40" s="110"/>
      <c r="B40" s="111"/>
      <c r="E40" s="21" t="s">
        <v>37</v>
      </c>
      <c r="F40" s="34">
        <f>F33</f>
        <v>1584.1499999999999</v>
      </c>
    </row>
    <row r="41" spans="1:8" ht="18">
      <c r="A41" s="4" t="s">
        <v>11</v>
      </c>
      <c r="B41" s="116">
        <v>106.2</v>
      </c>
      <c r="E41" s="21" t="s">
        <v>35</v>
      </c>
      <c r="F41" s="35">
        <f>F39-F40</f>
        <v>-4604.95</v>
      </c>
    </row>
    <row r="42" spans="1:8">
      <c r="A42" s="4" t="s">
        <v>12</v>
      </c>
      <c r="B42" s="116"/>
    </row>
    <row r="43" spans="1:8">
      <c r="A43" s="4" t="s">
        <v>13</v>
      </c>
      <c r="B43" s="116"/>
    </row>
    <row r="44" spans="1:8">
      <c r="A44" s="4" t="s">
        <v>14</v>
      </c>
      <c r="B44" s="116"/>
      <c r="D44" t="s">
        <v>80</v>
      </c>
    </row>
    <row r="45" spans="1:8">
      <c r="A45" s="4" t="s">
        <v>15</v>
      </c>
      <c r="B45" s="116"/>
      <c r="D45" t="s">
        <v>72</v>
      </c>
    </row>
    <row r="46" spans="1:8">
      <c r="A46" s="4" t="s">
        <v>16</v>
      </c>
      <c r="B46" s="116"/>
    </row>
    <row r="47" spans="1:8">
      <c r="A47" s="110"/>
      <c r="B47" s="111"/>
    </row>
    <row r="48" spans="1:8">
      <c r="A48" s="4" t="s">
        <v>17</v>
      </c>
      <c r="B48" s="5">
        <v>100.3</v>
      </c>
    </row>
    <row r="49" spans="1:2">
      <c r="A49" s="110"/>
      <c r="B49" s="111"/>
    </row>
    <row r="50" spans="1:2">
      <c r="A50" s="4" t="s">
        <v>18</v>
      </c>
      <c r="B50" s="5">
        <v>88.5</v>
      </c>
    </row>
  </sheetData>
  <mergeCells count="10">
    <mergeCell ref="A1:G1"/>
    <mergeCell ref="A2:G2"/>
    <mergeCell ref="A47:B47"/>
    <mergeCell ref="A49:B49"/>
    <mergeCell ref="A36:B36"/>
    <mergeCell ref="B37:B39"/>
    <mergeCell ref="A40:B40"/>
    <mergeCell ref="B41:B46"/>
    <mergeCell ref="A33:E33"/>
    <mergeCell ref="A5:A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>
      <selection activeCell="E12" sqref="E12"/>
    </sheetView>
  </sheetViews>
  <sheetFormatPr defaultRowHeight="14.4"/>
  <cols>
    <col min="1" max="1" width="36.44140625" customWidth="1"/>
    <col min="2" max="2" width="29" customWidth="1"/>
    <col min="3" max="3" width="23.5546875" customWidth="1"/>
    <col min="4" max="4" width="19.88671875" customWidth="1"/>
    <col min="5" max="5" width="17.109375" customWidth="1"/>
    <col min="6" max="6" width="21.33203125" customWidth="1"/>
    <col min="7" max="7" width="17.5546875" customWidth="1"/>
  </cols>
  <sheetData>
    <row r="1" spans="1:8" ht="15.75" customHeight="1">
      <c r="A1" s="108" t="s">
        <v>7</v>
      </c>
      <c r="B1" s="108"/>
      <c r="C1" s="108"/>
      <c r="D1" s="108"/>
      <c r="E1" s="108"/>
      <c r="F1" s="108"/>
      <c r="G1" s="108"/>
    </row>
    <row r="2" spans="1:8" ht="15.6">
      <c r="A2" s="109" t="s">
        <v>120</v>
      </c>
      <c r="B2" s="109"/>
      <c r="C2" s="109"/>
      <c r="D2" s="109"/>
      <c r="E2" s="109"/>
      <c r="F2" s="109"/>
      <c r="G2" s="109"/>
    </row>
    <row r="3" spans="1:8" ht="30">
      <c r="A3" s="16" t="s">
        <v>0</v>
      </c>
      <c r="B3" s="16" t="s">
        <v>4</v>
      </c>
      <c r="C3" s="16" t="s">
        <v>2</v>
      </c>
      <c r="D3" s="17" t="s">
        <v>1</v>
      </c>
      <c r="E3" s="17" t="s">
        <v>5</v>
      </c>
      <c r="F3" s="17" t="s">
        <v>6</v>
      </c>
      <c r="G3" s="18" t="s">
        <v>20</v>
      </c>
    </row>
    <row r="4" spans="1:8" ht="15">
      <c r="A4" s="6" t="s">
        <v>167</v>
      </c>
      <c r="B4" s="7" t="s">
        <v>125</v>
      </c>
      <c r="C4" s="20">
        <v>41977</v>
      </c>
      <c r="D4" s="7">
        <v>0.5</v>
      </c>
      <c r="E4" s="8">
        <v>88.5</v>
      </c>
      <c r="F4" s="8">
        <f>D4*E4</f>
        <v>44.25</v>
      </c>
      <c r="G4" s="19"/>
    </row>
    <row r="5" spans="1:8" ht="15">
      <c r="A5" s="6" t="s">
        <v>159</v>
      </c>
      <c r="B5" s="7" t="s">
        <v>223</v>
      </c>
      <c r="C5" s="20">
        <v>41977</v>
      </c>
      <c r="D5" s="7">
        <v>0</v>
      </c>
      <c r="E5" s="8">
        <v>88.5</v>
      </c>
      <c r="F5" s="8">
        <f t="shared" ref="F5:F32" si="0">D5*E5</f>
        <v>0</v>
      </c>
      <c r="G5" s="25" t="s">
        <v>229</v>
      </c>
      <c r="H5" t="s">
        <v>230</v>
      </c>
    </row>
    <row r="6" spans="1:8" ht="15">
      <c r="A6" s="6" t="s">
        <v>159</v>
      </c>
      <c r="B6" s="7" t="s">
        <v>228</v>
      </c>
      <c r="C6" s="20">
        <v>41974</v>
      </c>
      <c r="D6" s="7">
        <v>0.5</v>
      </c>
      <c r="E6" s="8">
        <v>88.5</v>
      </c>
      <c r="F6" s="8">
        <f t="shared" si="0"/>
        <v>44.25</v>
      </c>
      <c r="G6" s="25"/>
    </row>
    <row r="7" spans="1:8" ht="15">
      <c r="A7" s="6" t="s">
        <v>169</v>
      </c>
      <c r="B7" s="7" t="s">
        <v>69</v>
      </c>
      <c r="C7" s="20">
        <v>41978</v>
      </c>
      <c r="D7" s="7">
        <v>0</v>
      </c>
      <c r="E7" s="8">
        <v>88.5</v>
      </c>
      <c r="F7" s="8">
        <f t="shared" si="0"/>
        <v>0</v>
      </c>
      <c r="G7" s="25" t="s">
        <v>229</v>
      </c>
      <c r="H7" t="s">
        <v>232</v>
      </c>
    </row>
    <row r="8" spans="1:8" ht="15">
      <c r="A8" s="6" t="s">
        <v>167</v>
      </c>
      <c r="B8" s="7" t="s">
        <v>87</v>
      </c>
      <c r="C8" s="20">
        <v>41974</v>
      </c>
      <c r="D8" s="7">
        <v>0.5</v>
      </c>
      <c r="E8" s="8">
        <v>88.5</v>
      </c>
      <c r="F8" s="8">
        <f t="shared" si="0"/>
        <v>44.25</v>
      </c>
      <c r="G8" s="25"/>
    </row>
    <row r="9" spans="1:8" ht="15">
      <c r="A9" s="6" t="s">
        <v>159</v>
      </c>
      <c r="B9" s="7" t="s">
        <v>231</v>
      </c>
      <c r="C9" s="20">
        <v>41979</v>
      </c>
      <c r="D9" s="7">
        <v>0.5</v>
      </c>
      <c r="E9" s="8">
        <v>88.5</v>
      </c>
      <c r="F9" s="8">
        <f t="shared" si="0"/>
        <v>44.25</v>
      </c>
      <c r="G9" s="25"/>
    </row>
    <row r="10" spans="1:8" ht="15">
      <c r="A10" s="6" t="s">
        <v>169</v>
      </c>
      <c r="B10" s="7" t="s">
        <v>69</v>
      </c>
      <c r="C10" s="20">
        <v>41985</v>
      </c>
      <c r="D10" s="7">
        <v>0.5</v>
      </c>
      <c r="E10" s="8">
        <v>88.5</v>
      </c>
      <c r="F10" s="8">
        <f t="shared" si="0"/>
        <v>44.25</v>
      </c>
      <c r="G10" s="19"/>
    </row>
    <row r="11" spans="1:8" ht="15">
      <c r="A11" s="6" t="s">
        <v>167</v>
      </c>
      <c r="B11" s="7" t="s">
        <v>233</v>
      </c>
      <c r="C11" s="20">
        <v>41985</v>
      </c>
      <c r="D11" s="7">
        <v>0.5</v>
      </c>
      <c r="E11" s="8">
        <v>88.5</v>
      </c>
      <c r="F11" s="8">
        <f t="shared" si="0"/>
        <v>44.25</v>
      </c>
      <c r="G11" s="19"/>
    </row>
    <row r="12" spans="1:8" ht="15">
      <c r="A12" s="6" t="s">
        <v>159</v>
      </c>
      <c r="B12" s="7" t="s">
        <v>233</v>
      </c>
      <c r="C12" s="20">
        <v>41978</v>
      </c>
      <c r="D12" s="7">
        <v>0.5</v>
      </c>
      <c r="E12" s="8">
        <v>88.5</v>
      </c>
      <c r="F12" s="8">
        <f t="shared" si="0"/>
        <v>44.25</v>
      </c>
      <c r="G12" s="19"/>
    </row>
    <row r="13" spans="1:8" ht="15">
      <c r="A13" s="6"/>
      <c r="B13" s="7"/>
      <c r="C13" s="7"/>
      <c r="D13" s="7"/>
      <c r="E13" s="8">
        <v>88.5</v>
      </c>
      <c r="F13" s="8">
        <f t="shared" si="0"/>
        <v>0</v>
      </c>
      <c r="G13" s="19"/>
    </row>
    <row r="14" spans="1:8" ht="15">
      <c r="A14" s="9"/>
      <c r="B14" s="10"/>
      <c r="C14" s="10"/>
      <c r="D14" s="10"/>
      <c r="E14" s="8">
        <v>88.5</v>
      </c>
      <c r="F14" s="8">
        <f t="shared" si="0"/>
        <v>0</v>
      </c>
      <c r="G14" s="19"/>
    </row>
    <row r="15" spans="1:8" ht="15">
      <c r="A15" s="9"/>
      <c r="B15" s="12"/>
      <c r="C15" s="12"/>
      <c r="D15" s="12"/>
      <c r="E15" s="8">
        <v>88.5</v>
      </c>
      <c r="F15" s="8">
        <f t="shared" si="0"/>
        <v>0</v>
      </c>
      <c r="G15" s="19"/>
    </row>
    <row r="16" spans="1:8" ht="15">
      <c r="A16" s="9"/>
      <c r="B16" s="12"/>
      <c r="C16" s="12"/>
      <c r="D16" s="12"/>
      <c r="E16" s="8">
        <v>88.5</v>
      </c>
      <c r="F16" s="8">
        <f t="shared" si="0"/>
        <v>0</v>
      </c>
      <c r="G16" s="19"/>
    </row>
    <row r="17" spans="1:7" ht="15">
      <c r="A17" s="9"/>
      <c r="B17" s="12"/>
      <c r="C17" s="12"/>
      <c r="D17" s="12"/>
      <c r="E17" s="8">
        <v>88.5</v>
      </c>
      <c r="F17" s="8">
        <f t="shared" si="0"/>
        <v>0</v>
      </c>
      <c r="G17" s="19"/>
    </row>
    <row r="18" spans="1:7" ht="15">
      <c r="A18" s="9"/>
      <c r="B18" s="12"/>
      <c r="C18" s="12"/>
      <c r="D18" s="12"/>
      <c r="E18" s="8">
        <v>88.5</v>
      </c>
      <c r="F18" s="8">
        <f t="shared" si="0"/>
        <v>0</v>
      </c>
      <c r="G18" s="19"/>
    </row>
    <row r="19" spans="1:7" ht="15">
      <c r="A19" s="9"/>
      <c r="B19" s="12"/>
      <c r="C19" s="12"/>
      <c r="D19" s="12"/>
      <c r="E19" s="8">
        <v>88.5</v>
      </c>
      <c r="F19" s="8">
        <f t="shared" si="0"/>
        <v>0</v>
      </c>
      <c r="G19" s="19"/>
    </row>
    <row r="20" spans="1:7" ht="15">
      <c r="A20" s="9"/>
      <c r="B20" s="12"/>
      <c r="C20" s="12"/>
      <c r="D20" s="12"/>
      <c r="E20" s="8">
        <v>88.5</v>
      </c>
      <c r="F20" s="8">
        <f t="shared" si="0"/>
        <v>0</v>
      </c>
      <c r="G20" s="19"/>
    </row>
    <row r="21" spans="1:7" ht="15">
      <c r="A21" s="9"/>
      <c r="B21" s="12"/>
      <c r="C21" s="12"/>
      <c r="D21" s="12"/>
      <c r="E21" s="8">
        <v>88.5</v>
      </c>
      <c r="F21" s="8">
        <f t="shared" si="0"/>
        <v>0</v>
      </c>
      <c r="G21" s="19"/>
    </row>
    <row r="22" spans="1:7" ht="15">
      <c r="A22" s="9"/>
      <c r="B22" s="12"/>
      <c r="C22" s="12"/>
      <c r="D22" s="12"/>
      <c r="E22" s="11"/>
      <c r="F22" s="8">
        <f t="shared" si="0"/>
        <v>0</v>
      </c>
      <c r="G22" s="19"/>
    </row>
    <row r="23" spans="1:7" ht="15">
      <c r="A23" s="9"/>
      <c r="B23" s="12"/>
      <c r="C23" s="12"/>
      <c r="D23" s="12"/>
      <c r="E23" s="11"/>
      <c r="F23" s="8">
        <f t="shared" si="0"/>
        <v>0</v>
      </c>
      <c r="G23" s="19"/>
    </row>
    <row r="24" spans="1:7" ht="15">
      <c r="A24" s="9"/>
      <c r="B24" s="12"/>
      <c r="C24" s="12"/>
      <c r="D24" s="12"/>
      <c r="E24" s="11"/>
      <c r="F24" s="8">
        <f t="shared" si="0"/>
        <v>0</v>
      </c>
      <c r="G24" s="19"/>
    </row>
    <row r="25" spans="1:7" ht="15">
      <c r="A25" s="9"/>
      <c r="B25" s="12"/>
      <c r="C25" s="12"/>
      <c r="D25" s="12"/>
      <c r="E25" s="11"/>
      <c r="F25" s="8">
        <f t="shared" si="0"/>
        <v>0</v>
      </c>
      <c r="G25" s="19"/>
    </row>
    <row r="26" spans="1:7" ht="15">
      <c r="A26" s="9"/>
      <c r="B26" s="12"/>
      <c r="C26" s="12"/>
      <c r="D26" s="12"/>
      <c r="E26" s="11"/>
      <c r="F26" s="8">
        <f t="shared" si="0"/>
        <v>0</v>
      </c>
      <c r="G26" s="19"/>
    </row>
    <row r="27" spans="1:7" ht="15">
      <c r="A27" s="9"/>
      <c r="B27" s="12"/>
      <c r="C27" s="12"/>
      <c r="D27" s="12"/>
      <c r="E27" s="11"/>
      <c r="F27" s="8">
        <f t="shared" si="0"/>
        <v>0</v>
      </c>
      <c r="G27" s="19"/>
    </row>
    <row r="28" spans="1:7" ht="15">
      <c r="A28" s="9"/>
      <c r="B28" s="12"/>
      <c r="C28" s="12"/>
      <c r="D28" s="12"/>
      <c r="E28" s="11"/>
      <c r="F28" s="8">
        <f t="shared" si="0"/>
        <v>0</v>
      </c>
      <c r="G28" s="19"/>
    </row>
    <row r="29" spans="1:7" ht="15">
      <c r="A29" s="9"/>
      <c r="B29" s="12"/>
      <c r="C29" s="12"/>
      <c r="D29" s="12"/>
      <c r="E29" s="11"/>
      <c r="F29" s="8">
        <f t="shared" si="0"/>
        <v>0</v>
      </c>
      <c r="G29" s="19"/>
    </row>
    <row r="30" spans="1:7" ht="15">
      <c r="A30" s="9"/>
      <c r="B30" s="12"/>
      <c r="C30" s="12"/>
      <c r="D30" s="12"/>
      <c r="E30" s="11"/>
      <c r="F30" s="8">
        <f t="shared" si="0"/>
        <v>0</v>
      </c>
      <c r="G30" s="19"/>
    </row>
    <row r="31" spans="1:7" ht="15">
      <c r="A31" s="9"/>
      <c r="B31" s="12"/>
      <c r="C31" s="12"/>
      <c r="D31" s="12"/>
      <c r="E31" s="11"/>
      <c r="F31" s="8">
        <f t="shared" si="0"/>
        <v>0</v>
      </c>
      <c r="G31" s="19"/>
    </row>
    <row r="32" spans="1:7" ht="15">
      <c r="A32" s="9"/>
      <c r="B32" s="12"/>
      <c r="C32" s="12"/>
      <c r="D32" s="12"/>
      <c r="E32" s="11"/>
      <c r="F32" s="8">
        <f t="shared" si="0"/>
        <v>0</v>
      </c>
      <c r="G32" s="19"/>
    </row>
    <row r="33" spans="1:7" ht="15.6">
      <c r="A33" s="9"/>
      <c r="B33" s="12"/>
      <c r="C33" s="12"/>
      <c r="D33" s="12"/>
      <c r="E33" s="11"/>
      <c r="F33" s="54">
        <f>SUM(F4:F32)</f>
        <v>309.75</v>
      </c>
      <c r="G33" s="19"/>
    </row>
    <row r="36" spans="1:7">
      <c r="A36" s="112" t="s">
        <v>19</v>
      </c>
      <c r="B36" s="112"/>
    </row>
    <row r="37" spans="1:7">
      <c r="A37" s="4" t="s">
        <v>8</v>
      </c>
      <c r="B37" s="113">
        <v>112.1</v>
      </c>
    </row>
    <row r="38" spans="1:7">
      <c r="A38" s="4" t="s">
        <v>9</v>
      </c>
      <c r="B38" s="114"/>
    </row>
    <row r="39" spans="1:7">
      <c r="A39" s="4" t="s">
        <v>10</v>
      </c>
      <c r="B39" s="115"/>
    </row>
    <row r="40" spans="1:7">
      <c r="A40" s="110"/>
      <c r="B40" s="111"/>
    </row>
    <row r="41" spans="1:7">
      <c r="A41" s="4" t="s">
        <v>11</v>
      </c>
      <c r="B41" s="116">
        <v>106.2</v>
      </c>
    </row>
    <row r="42" spans="1:7">
      <c r="A42" s="4" t="s">
        <v>12</v>
      </c>
      <c r="B42" s="116"/>
    </row>
    <row r="43" spans="1:7">
      <c r="A43" s="4" t="s">
        <v>13</v>
      </c>
      <c r="B43" s="116"/>
    </row>
    <row r="44" spans="1:7">
      <c r="A44" s="4" t="s">
        <v>14</v>
      </c>
      <c r="B44" s="116"/>
    </row>
    <row r="45" spans="1:7">
      <c r="A45" s="4" t="s">
        <v>15</v>
      </c>
      <c r="B45" s="116"/>
    </row>
    <row r="46" spans="1:7">
      <c r="A46" s="4" t="s">
        <v>16</v>
      </c>
      <c r="B46" s="116"/>
    </row>
    <row r="47" spans="1:7">
      <c r="A47" s="110"/>
      <c r="B47" s="111"/>
    </row>
    <row r="48" spans="1:7">
      <c r="A48" s="4" t="s">
        <v>17</v>
      </c>
      <c r="B48" s="5">
        <v>100.3</v>
      </c>
    </row>
    <row r="49" spans="1:2">
      <c r="A49" s="110"/>
      <c r="B49" s="111"/>
    </row>
    <row r="50" spans="1:2">
      <c r="A50" s="4" t="s">
        <v>18</v>
      </c>
      <c r="B50" s="5">
        <v>88.5</v>
      </c>
    </row>
  </sheetData>
  <mergeCells count="8">
    <mergeCell ref="A49:B49"/>
    <mergeCell ref="A36:B36"/>
    <mergeCell ref="B37:B39"/>
    <mergeCell ref="A2:G2"/>
    <mergeCell ref="A1:G1"/>
    <mergeCell ref="A40:B40"/>
    <mergeCell ref="B41:B46"/>
    <mergeCell ref="A47:B4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3:G11"/>
  <sheetViews>
    <sheetView workbookViewId="0">
      <selection activeCell="F14" sqref="F14"/>
    </sheetView>
  </sheetViews>
  <sheetFormatPr defaultRowHeight="14.4"/>
  <cols>
    <col min="1" max="1" width="12.33203125" customWidth="1"/>
    <col min="2" max="3" width="16.5546875" bestFit="1" customWidth="1"/>
    <col min="4" max="4" width="14.5546875" bestFit="1" customWidth="1"/>
    <col min="5" max="5" width="18.109375" customWidth="1"/>
    <col min="6" max="6" width="42.44140625" bestFit="1" customWidth="1"/>
  </cols>
  <sheetData>
    <row r="3" spans="1:7" ht="18">
      <c r="A3" s="132" t="s">
        <v>54</v>
      </c>
      <c r="B3" s="132"/>
      <c r="C3" s="132"/>
      <c r="D3" s="132"/>
      <c r="E3" s="132"/>
      <c r="F3" s="132"/>
    </row>
    <row r="5" spans="1:7">
      <c r="B5" s="131"/>
      <c r="C5" s="131"/>
      <c r="D5" s="131"/>
      <c r="E5" s="131"/>
      <c r="F5" s="131"/>
    </row>
    <row r="6" spans="1:7" ht="33" customHeight="1">
      <c r="A6" s="44" t="s">
        <v>50</v>
      </c>
      <c r="B6" s="40" t="s">
        <v>47</v>
      </c>
      <c r="C6" s="40" t="s">
        <v>48</v>
      </c>
      <c r="D6" s="40" t="s">
        <v>49</v>
      </c>
      <c r="E6" s="41" t="s">
        <v>53</v>
      </c>
      <c r="F6" s="40" t="s">
        <v>52</v>
      </c>
      <c r="G6" s="48"/>
    </row>
    <row r="7" spans="1:7" ht="18">
      <c r="A7" s="45" t="s">
        <v>46</v>
      </c>
      <c r="B7" s="42"/>
      <c r="C7" s="42"/>
      <c r="D7" s="43"/>
      <c r="E7" s="42"/>
      <c r="F7" s="40"/>
      <c r="G7" s="49"/>
    </row>
    <row r="8" spans="1:7" ht="18">
      <c r="A8" s="45" t="s">
        <v>51</v>
      </c>
      <c r="B8" s="42"/>
      <c r="C8" s="42"/>
      <c r="D8" s="43"/>
      <c r="E8" s="42"/>
      <c r="F8" s="19"/>
      <c r="G8" s="49"/>
    </row>
    <row r="9" spans="1:7" ht="18">
      <c r="A9" s="47"/>
      <c r="B9" s="50"/>
      <c r="C9" s="50"/>
      <c r="D9" s="53"/>
      <c r="E9" s="42"/>
      <c r="F9" s="19"/>
    </row>
    <row r="10" spans="1:7" ht="18">
      <c r="A10" s="51" t="s">
        <v>55</v>
      </c>
      <c r="B10" s="42"/>
      <c r="C10" s="42"/>
      <c r="D10" s="43"/>
      <c r="E10" s="42"/>
      <c r="F10" s="19"/>
    </row>
    <row r="11" spans="1:7" ht="18">
      <c r="A11" s="47"/>
      <c r="B11" s="50"/>
      <c r="C11" s="50"/>
      <c r="D11" s="53"/>
      <c r="E11" s="52"/>
      <c r="F11" s="19"/>
    </row>
  </sheetData>
  <mergeCells count="2">
    <mergeCell ref="B5:F5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F6" sqref="F6"/>
    </sheetView>
  </sheetViews>
  <sheetFormatPr defaultRowHeight="14.4"/>
  <cols>
    <col min="1" max="1" width="30.88671875" customWidth="1"/>
    <col min="2" max="2" width="35.33203125" customWidth="1"/>
  </cols>
  <sheetData>
    <row r="1" spans="1:6" ht="21.6" thickBot="1">
      <c r="A1" s="56"/>
      <c r="B1" s="56"/>
      <c r="C1" s="56"/>
      <c r="D1" s="56"/>
      <c r="E1" s="56"/>
      <c r="F1" s="56"/>
    </row>
    <row r="2" spans="1:6" ht="21.6" thickBot="1">
      <c r="A2" s="133" t="s">
        <v>121</v>
      </c>
      <c r="B2" s="134"/>
      <c r="C2" s="56"/>
      <c r="D2" s="56"/>
      <c r="E2" s="56"/>
      <c r="F2" s="56"/>
    </row>
    <row r="3" spans="1:6" ht="21">
      <c r="A3" s="59" t="s">
        <v>50</v>
      </c>
      <c r="B3" s="60" t="s">
        <v>67</v>
      </c>
      <c r="C3" s="56"/>
      <c r="D3" s="56"/>
      <c r="E3" s="56"/>
      <c r="F3" s="56"/>
    </row>
    <row r="4" spans="1:6" ht="21">
      <c r="A4" s="57" t="s">
        <v>46</v>
      </c>
      <c r="B4" s="58">
        <v>0</v>
      </c>
      <c r="C4" s="56"/>
      <c r="D4" s="56"/>
      <c r="E4" s="56"/>
      <c r="F4" s="56"/>
    </row>
    <row r="5" spans="1:6" ht="21">
      <c r="A5" s="57" t="s">
        <v>51</v>
      </c>
      <c r="B5" s="58">
        <v>0</v>
      </c>
      <c r="C5" s="56"/>
      <c r="D5" s="56"/>
      <c r="E5" s="56"/>
      <c r="F5" s="56"/>
    </row>
    <row r="6" spans="1:6" ht="21">
      <c r="A6" s="57" t="s">
        <v>55</v>
      </c>
      <c r="B6" s="58">
        <f>+'Mar 2014'!G23</f>
        <v>1354.05</v>
      </c>
      <c r="C6" s="56"/>
      <c r="D6" s="56"/>
      <c r="E6" s="56"/>
      <c r="F6" s="56"/>
    </row>
    <row r="7" spans="1:6" ht="21">
      <c r="A7" s="57" t="s">
        <v>58</v>
      </c>
      <c r="B7" s="58">
        <f>+Abr!G19</f>
        <v>1548.75</v>
      </c>
      <c r="C7" s="56"/>
      <c r="D7" s="56"/>
      <c r="E7" s="56"/>
      <c r="F7" s="56"/>
    </row>
    <row r="8" spans="1:6" ht="21">
      <c r="A8" s="57" t="s">
        <v>59</v>
      </c>
      <c r="B8" s="58">
        <f>+Mai!G14</f>
        <v>743.4</v>
      </c>
      <c r="C8" s="56"/>
      <c r="D8" s="56"/>
      <c r="E8" s="56"/>
      <c r="F8" s="56"/>
    </row>
    <row r="9" spans="1:6" ht="21">
      <c r="A9" s="57" t="s">
        <v>60</v>
      </c>
      <c r="B9" s="58">
        <f>+Jun!F15</f>
        <v>0</v>
      </c>
      <c r="C9" s="56"/>
      <c r="D9" s="56"/>
      <c r="E9" s="56"/>
      <c r="F9" s="56"/>
    </row>
    <row r="10" spans="1:6" ht="21">
      <c r="A10" s="57" t="s">
        <v>61</v>
      </c>
      <c r="B10" s="58">
        <f>+Jul!F17</f>
        <v>221.25</v>
      </c>
      <c r="C10" s="56"/>
      <c r="D10" s="56"/>
      <c r="E10" s="56"/>
      <c r="F10" s="56"/>
    </row>
    <row r="11" spans="1:6" ht="21">
      <c r="A11" s="57" t="s">
        <v>62</v>
      </c>
      <c r="B11" s="58">
        <f>+Ago!F29</f>
        <v>2277.3999999999996</v>
      </c>
      <c r="C11" s="56"/>
      <c r="D11" s="56"/>
      <c r="E11" s="56"/>
      <c r="F11" s="56"/>
    </row>
    <row r="12" spans="1:6" ht="21">
      <c r="A12" s="57" t="s">
        <v>63</v>
      </c>
      <c r="B12" s="58">
        <f>+Set!F31</f>
        <v>1017.75</v>
      </c>
      <c r="C12" s="56"/>
      <c r="D12" s="56"/>
      <c r="E12" s="56"/>
      <c r="F12" s="56"/>
    </row>
    <row r="13" spans="1:6" ht="21">
      <c r="A13" s="57" t="s">
        <v>64</v>
      </c>
      <c r="B13" s="58">
        <f>+Out!F31</f>
        <v>3020.7999999999997</v>
      </c>
      <c r="C13" s="56"/>
      <c r="D13" s="56"/>
      <c r="E13" s="56"/>
      <c r="F13" s="56"/>
    </row>
    <row r="14" spans="1:6" ht="21">
      <c r="A14" s="57" t="s">
        <v>65</v>
      </c>
      <c r="B14" s="58">
        <f>+Nov!F33</f>
        <v>1584.1499999999999</v>
      </c>
      <c r="C14" s="56"/>
      <c r="D14" s="56"/>
      <c r="E14" s="56"/>
      <c r="F14" s="56"/>
    </row>
    <row r="15" spans="1:6" ht="21">
      <c r="A15" s="57" t="s">
        <v>66</v>
      </c>
      <c r="B15" s="58">
        <f>+Dez!F33</f>
        <v>309.75</v>
      </c>
      <c r="C15" s="56"/>
      <c r="D15" s="56"/>
      <c r="E15" s="56"/>
      <c r="F15" s="56"/>
    </row>
    <row r="16" spans="1:6" ht="21">
      <c r="A16" s="57" t="s">
        <v>68</v>
      </c>
      <c r="B16" s="58">
        <f>SUM(B4:B15)</f>
        <v>12077.3</v>
      </c>
      <c r="C16" s="56"/>
      <c r="D16" s="56"/>
      <c r="E16" s="56"/>
      <c r="F16" s="56"/>
    </row>
    <row r="17" spans="1:6" ht="21">
      <c r="A17" s="56"/>
      <c r="B17" s="56"/>
      <c r="C17" s="56"/>
      <c r="D17" s="56"/>
      <c r="E17" s="56"/>
      <c r="F17" s="56"/>
    </row>
    <row r="18" spans="1:6" ht="21">
      <c r="A18" s="56"/>
      <c r="B18" s="56"/>
      <c r="C18" s="56"/>
      <c r="D18" s="56"/>
      <c r="E18" s="56"/>
      <c r="F18" s="56"/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A2" sqref="A2:G2"/>
    </sheetView>
  </sheetViews>
  <sheetFormatPr defaultRowHeight="14.4"/>
  <cols>
    <col min="1" max="1" width="30.88671875" bestFit="1" customWidth="1"/>
    <col min="2" max="2" width="20.5546875" bestFit="1" customWidth="1"/>
    <col min="3" max="3" width="12.6640625" bestFit="1" customWidth="1"/>
    <col min="4" max="4" width="20.33203125" customWidth="1"/>
    <col min="5" max="5" width="20.88671875" customWidth="1"/>
    <col min="6" max="6" width="16.88671875" bestFit="1" customWidth="1"/>
    <col min="7" max="7" width="17.88671875" customWidth="1"/>
    <col min="8" max="8" width="9.6640625" customWidth="1"/>
  </cols>
  <sheetData>
    <row r="1" spans="1:9" ht="15.75" customHeight="1">
      <c r="A1" s="108" t="s">
        <v>7</v>
      </c>
      <c r="B1" s="108"/>
      <c r="C1" s="108"/>
      <c r="D1" s="108"/>
      <c r="E1" s="108"/>
      <c r="F1" s="108"/>
      <c r="G1" s="108"/>
    </row>
    <row r="2" spans="1:9" ht="15.6">
      <c r="A2" s="109" t="s">
        <v>109</v>
      </c>
      <c r="B2" s="109"/>
      <c r="C2" s="109"/>
      <c r="D2" s="109"/>
      <c r="E2" s="109"/>
      <c r="F2" s="109"/>
      <c r="G2" s="109"/>
    </row>
    <row r="3" spans="1:9" ht="60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  <c r="H3" s="14" t="s">
        <v>31</v>
      </c>
    </row>
    <row r="4" spans="1:9" ht="15">
      <c r="A4" s="71" t="s">
        <v>70</v>
      </c>
      <c r="B4" s="72" t="s">
        <v>28</v>
      </c>
      <c r="C4" s="73">
        <v>41649</v>
      </c>
      <c r="D4" s="74">
        <v>0.5</v>
      </c>
      <c r="E4" s="55">
        <v>88.5</v>
      </c>
      <c r="F4" s="55">
        <f>D4*E4</f>
        <v>44.25</v>
      </c>
      <c r="G4" s="75"/>
      <c r="H4" s="76"/>
    </row>
    <row r="5" spans="1:9" ht="15">
      <c r="A5" s="71" t="s">
        <v>21</v>
      </c>
      <c r="B5" s="72" t="s">
        <v>28</v>
      </c>
      <c r="C5" s="73">
        <v>41660</v>
      </c>
      <c r="D5" s="74">
        <v>0.5</v>
      </c>
      <c r="E5" s="55">
        <v>88.5</v>
      </c>
      <c r="F5" s="55">
        <f t="shared" ref="F5:F20" si="0">D5*E5</f>
        <v>44.25</v>
      </c>
      <c r="G5" s="75"/>
      <c r="H5" s="77"/>
    </row>
    <row r="6" spans="1:9" ht="30">
      <c r="A6" s="71" t="s">
        <v>27</v>
      </c>
      <c r="B6" s="72" t="s">
        <v>82</v>
      </c>
      <c r="C6" s="73">
        <v>41659</v>
      </c>
      <c r="D6" s="74">
        <v>0.5</v>
      </c>
      <c r="E6" s="55">
        <v>88.5</v>
      </c>
      <c r="F6" s="55">
        <f t="shared" si="0"/>
        <v>44.25</v>
      </c>
      <c r="G6" s="75"/>
      <c r="H6" s="77"/>
    </row>
    <row r="7" spans="1:9" ht="15">
      <c r="A7" s="71" t="s">
        <v>83</v>
      </c>
      <c r="B7" s="72" t="s">
        <v>25</v>
      </c>
      <c r="C7" s="73">
        <v>41661</v>
      </c>
      <c r="D7" s="74">
        <v>0.5</v>
      </c>
      <c r="E7" s="55">
        <v>88.5</v>
      </c>
      <c r="F7" s="55">
        <f t="shared" si="0"/>
        <v>44.25</v>
      </c>
      <c r="G7" s="75"/>
      <c r="H7" s="77"/>
    </row>
    <row r="8" spans="1:9" ht="15">
      <c r="A8" s="71" t="s">
        <v>81</v>
      </c>
      <c r="B8" s="72" t="s">
        <v>24</v>
      </c>
      <c r="C8" s="73">
        <v>41651</v>
      </c>
      <c r="D8" s="74">
        <v>0.5</v>
      </c>
      <c r="E8" s="55">
        <v>88.5</v>
      </c>
      <c r="F8" s="55">
        <f t="shared" si="0"/>
        <v>44.25</v>
      </c>
      <c r="G8" s="75"/>
      <c r="H8" s="77"/>
    </row>
    <row r="9" spans="1:9" ht="30">
      <c r="A9" s="71" t="s">
        <v>21</v>
      </c>
      <c r="B9" s="72" t="s">
        <v>30</v>
      </c>
      <c r="C9" s="73" t="s">
        <v>84</v>
      </c>
      <c r="D9" s="74">
        <v>4.5</v>
      </c>
      <c r="E9" s="55">
        <v>106.2</v>
      </c>
      <c r="F9" s="55">
        <f t="shared" si="0"/>
        <v>477.90000000000003</v>
      </c>
      <c r="G9" s="75"/>
      <c r="H9" s="77"/>
    </row>
    <row r="10" spans="1:9" ht="15">
      <c r="A10" s="71" t="s">
        <v>27</v>
      </c>
      <c r="B10" s="72" t="s">
        <v>69</v>
      </c>
      <c r="C10" s="73">
        <v>41657</v>
      </c>
      <c r="D10" s="74">
        <v>0</v>
      </c>
      <c r="E10" s="55">
        <v>88.5</v>
      </c>
      <c r="F10" s="55">
        <f t="shared" si="0"/>
        <v>0</v>
      </c>
      <c r="G10" s="75" t="s">
        <v>32</v>
      </c>
      <c r="H10" s="77"/>
      <c r="I10" t="s">
        <v>88</v>
      </c>
    </row>
    <row r="11" spans="1:9" ht="15">
      <c r="A11" s="71" t="s">
        <v>83</v>
      </c>
      <c r="B11" s="72" t="s">
        <v>24</v>
      </c>
      <c r="C11" s="73">
        <v>41658</v>
      </c>
      <c r="D11" s="74">
        <v>0.5</v>
      </c>
      <c r="E11" s="55">
        <v>88.5</v>
      </c>
      <c r="F11" s="55">
        <f t="shared" si="0"/>
        <v>44.25</v>
      </c>
      <c r="G11" s="75"/>
      <c r="H11" s="77"/>
    </row>
    <row r="12" spans="1:9" ht="30">
      <c r="A12" s="71" t="s">
        <v>27</v>
      </c>
      <c r="B12" s="72" t="s">
        <v>85</v>
      </c>
      <c r="C12" s="73">
        <v>41668</v>
      </c>
      <c r="D12" s="74">
        <v>0.5</v>
      </c>
      <c r="E12" s="55">
        <v>88.5</v>
      </c>
      <c r="F12" s="55">
        <f t="shared" si="0"/>
        <v>44.25</v>
      </c>
      <c r="G12" s="75"/>
      <c r="H12" s="77"/>
    </row>
    <row r="13" spans="1:9" ht="15">
      <c r="A13" s="71" t="s">
        <v>70</v>
      </c>
      <c r="B13" s="72" t="s">
        <v>25</v>
      </c>
      <c r="C13" s="73">
        <v>41656</v>
      </c>
      <c r="D13" s="74">
        <v>0.5</v>
      </c>
      <c r="E13" s="55">
        <v>88.5</v>
      </c>
      <c r="F13" s="55">
        <f t="shared" si="0"/>
        <v>44.25</v>
      </c>
      <c r="G13" s="75"/>
      <c r="H13" s="77"/>
    </row>
    <row r="14" spans="1:9" ht="15">
      <c r="A14" s="71" t="s">
        <v>83</v>
      </c>
      <c r="B14" s="72" t="s">
        <v>86</v>
      </c>
      <c r="C14" s="73">
        <v>41655</v>
      </c>
      <c r="D14" s="74">
        <v>0.5</v>
      </c>
      <c r="E14" s="55">
        <v>88.5</v>
      </c>
      <c r="F14" s="55">
        <f t="shared" si="0"/>
        <v>44.25</v>
      </c>
      <c r="G14" s="75"/>
      <c r="H14" s="77"/>
    </row>
    <row r="15" spans="1:9" ht="15">
      <c r="A15" s="71" t="s">
        <v>27</v>
      </c>
      <c r="B15" s="72" t="s">
        <v>87</v>
      </c>
      <c r="C15" s="73">
        <v>41656</v>
      </c>
      <c r="D15" s="74">
        <v>0.5</v>
      </c>
      <c r="E15" s="55">
        <v>88.5</v>
      </c>
      <c r="F15" s="55">
        <f t="shared" si="0"/>
        <v>44.25</v>
      </c>
      <c r="G15" s="75"/>
      <c r="H15" s="77"/>
    </row>
    <row r="16" spans="1:9" ht="15">
      <c r="A16" s="71" t="s">
        <v>83</v>
      </c>
      <c r="B16" s="72" t="s">
        <v>30</v>
      </c>
      <c r="C16" s="73">
        <v>41666</v>
      </c>
      <c r="D16" s="74">
        <v>4.5</v>
      </c>
      <c r="E16" s="55">
        <v>106.2</v>
      </c>
      <c r="F16" s="55">
        <f t="shared" si="0"/>
        <v>477.90000000000003</v>
      </c>
      <c r="G16" s="75"/>
      <c r="H16" s="77"/>
    </row>
    <row r="17" spans="1:9" ht="15">
      <c r="A17" s="71" t="s">
        <v>83</v>
      </c>
      <c r="B17" s="72" t="s">
        <v>24</v>
      </c>
      <c r="C17" s="73">
        <v>41669</v>
      </c>
      <c r="D17" s="74">
        <v>0</v>
      </c>
      <c r="E17" s="55">
        <v>88.5</v>
      </c>
      <c r="F17" s="55">
        <f t="shared" si="0"/>
        <v>0</v>
      </c>
      <c r="G17" s="75" t="s">
        <v>32</v>
      </c>
      <c r="H17" s="77"/>
      <c r="I17" t="s">
        <v>89</v>
      </c>
    </row>
    <row r="18" spans="1:9" ht="15">
      <c r="A18" s="71" t="s">
        <v>21</v>
      </c>
      <c r="B18" s="72" t="s">
        <v>24</v>
      </c>
      <c r="C18" s="73">
        <v>41669</v>
      </c>
      <c r="D18" s="74">
        <v>0.5</v>
      </c>
      <c r="E18" s="55">
        <v>88.5</v>
      </c>
      <c r="F18" s="55">
        <f t="shared" si="0"/>
        <v>44.25</v>
      </c>
      <c r="G18" s="75"/>
      <c r="H18" s="77"/>
    </row>
    <row r="19" spans="1:9" ht="15">
      <c r="A19" s="71" t="s">
        <v>27</v>
      </c>
      <c r="B19" s="72" t="s">
        <v>24</v>
      </c>
      <c r="C19" s="73">
        <v>41663</v>
      </c>
      <c r="D19" s="74">
        <v>0.5</v>
      </c>
      <c r="E19" s="55">
        <v>88.5</v>
      </c>
      <c r="F19" s="55">
        <f t="shared" si="0"/>
        <v>44.25</v>
      </c>
      <c r="G19" s="75"/>
      <c r="H19" s="77"/>
    </row>
    <row r="20" spans="1:9" ht="15">
      <c r="A20" s="71" t="s">
        <v>70</v>
      </c>
      <c r="B20" s="72" t="s">
        <v>24</v>
      </c>
      <c r="C20" s="73">
        <v>41667</v>
      </c>
      <c r="D20" s="74">
        <v>0.5</v>
      </c>
      <c r="E20" s="55">
        <v>88.5</v>
      </c>
      <c r="F20" s="55">
        <f t="shared" si="0"/>
        <v>44.25</v>
      </c>
      <c r="G20" s="75"/>
      <c r="H20" s="77"/>
    </row>
    <row r="21" spans="1:9" ht="15">
      <c r="A21" s="71"/>
      <c r="B21" s="72"/>
      <c r="C21" s="73"/>
      <c r="D21" s="74"/>
      <c r="E21" s="55"/>
      <c r="F21" s="55"/>
      <c r="G21" s="75"/>
      <c r="H21" s="77"/>
    </row>
    <row r="22" spans="1:9" ht="21">
      <c r="A22" s="117"/>
      <c r="B22" s="118"/>
      <c r="C22" s="118"/>
      <c r="D22" s="118"/>
      <c r="E22" s="119"/>
      <c r="F22" s="78" t="s">
        <v>29</v>
      </c>
      <c r="G22" s="79">
        <f>SUM(F4:F18)</f>
        <v>1442.5500000000002</v>
      </c>
      <c r="H22" s="19">
        <f>SUM(H4:H18)</f>
        <v>0</v>
      </c>
    </row>
    <row r="24" spans="1:9">
      <c r="A24" s="112" t="s">
        <v>19</v>
      </c>
      <c r="B24" s="112"/>
    </row>
    <row r="25" spans="1:9">
      <c r="A25" s="4" t="s">
        <v>8</v>
      </c>
      <c r="B25" s="113">
        <v>112.1</v>
      </c>
    </row>
    <row r="26" spans="1:9">
      <c r="A26" s="4" t="s">
        <v>9</v>
      </c>
      <c r="B26" s="114"/>
    </row>
    <row r="27" spans="1:9">
      <c r="A27" s="4" t="s">
        <v>10</v>
      </c>
      <c r="B27" s="115"/>
    </row>
    <row r="28" spans="1:9">
      <c r="A28" s="110"/>
      <c r="B28" s="111"/>
    </row>
    <row r="29" spans="1:9">
      <c r="A29" s="4" t="s">
        <v>11</v>
      </c>
      <c r="B29" s="116">
        <v>106.2</v>
      </c>
    </row>
    <row r="30" spans="1:9">
      <c r="A30" s="4" t="s">
        <v>12</v>
      </c>
      <c r="B30" s="116"/>
      <c r="D30" t="s">
        <v>38</v>
      </c>
    </row>
    <row r="31" spans="1:9">
      <c r="A31" s="4" t="s">
        <v>13</v>
      </c>
      <c r="B31" s="116"/>
      <c r="C31" s="37" t="s">
        <v>39</v>
      </c>
      <c r="D31" s="19">
        <v>505.21</v>
      </c>
      <c r="E31" t="s">
        <v>41</v>
      </c>
    </row>
    <row r="32" spans="1:9">
      <c r="A32" s="4" t="s">
        <v>14</v>
      </c>
      <c r="B32" s="116"/>
      <c r="C32" s="37" t="s">
        <v>40</v>
      </c>
      <c r="D32" s="19">
        <v>55.57</v>
      </c>
      <c r="E32" t="s">
        <v>45</v>
      </c>
    </row>
    <row r="33" spans="1:4">
      <c r="A33" s="4" t="s">
        <v>15</v>
      </c>
      <c r="B33" s="116"/>
      <c r="C33" s="37" t="s">
        <v>23</v>
      </c>
      <c r="D33" s="19">
        <v>505.21</v>
      </c>
    </row>
    <row r="34" spans="1:4">
      <c r="A34" s="4" t="s">
        <v>16</v>
      </c>
      <c r="B34" s="116"/>
    </row>
    <row r="35" spans="1:4">
      <c r="A35" s="110"/>
      <c r="B35" s="111"/>
      <c r="D35" t="s">
        <v>43</v>
      </c>
    </row>
    <row r="36" spans="1:4">
      <c r="A36" s="4" t="s">
        <v>17</v>
      </c>
      <c r="B36" s="5">
        <v>100.3</v>
      </c>
    </row>
    <row r="37" spans="1:4">
      <c r="A37" s="110"/>
      <c r="B37" s="111"/>
    </row>
    <row r="38" spans="1:4">
      <c r="A38" s="4" t="s">
        <v>18</v>
      </c>
      <c r="B38" s="5">
        <v>88.5</v>
      </c>
    </row>
    <row r="41" spans="1:4" ht="18">
      <c r="A41" s="21" t="s">
        <v>36</v>
      </c>
      <c r="B41" s="33">
        <v>0</v>
      </c>
    </row>
    <row r="42" spans="1:4" ht="18">
      <c r="A42" s="21" t="s">
        <v>37</v>
      </c>
      <c r="B42" s="34">
        <v>0</v>
      </c>
    </row>
    <row r="43" spans="1:4" ht="18">
      <c r="A43" s="21" t="s">
        <v>35</v>
      </c>
      <c r="B43" s="35">
        <f>B41-B42</f>
        <v>0</v>
      </c>
    </row>
  </sheetData>
  <mergeCells count="9">
    <mergeCell ref="A1:G1"/>
    <mergeCell ref="A2:G2"/>
    <mergeCell ref="A35:B35"/>
    <mergeCell ref="A37:B37"/>
    <mergeCell ref="A24:B24"/>
    <mergeCell ref="B25:B27"/>
    <mergeCell ref="A28:B28"/>
    <mergeCell ref="B29:B34"/>
    <mergeCell ref="A22:E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opLeftCell="A16" workbookViewId="0">
      <selection activeCell="F39" sqref="F39"/>
    </sheetView>
  </sheetViews>
  <sheetFormatPr defaultRowHeight="14.4"/>
  <cols>
    <col min="1" max="1" width="36.109375" customWidth="1"/>
    <col min="2" max="2" width="21" customWidth="1"/>
    <col min="3" max="3" width="22.33203125" customWidth="1"/>
    <col min="4" max="4" width="18.33203125" customWidth="1"/>
    <col min="5" max="5" width="15.109375" customWidth="1"/>
    <col min="6" max="6" width="18.5546875" customWidth="1"/>
    <col min="7" max="7" width="18.33203125" bestFit="1" customWidth="1"/>
    <col min="8" max="8" width="9.5546875" bestFit="1" customWidth="1"/>
  </cols>
  <sheetData>
    <row r="1" spans="1:9" ht="15.75" customHeight="1">
      <c r="A1" s="108" t="s">
        <v>7</v>
      </c>
      <c r="B1" s="108"/>
      <c r="C1" s="108"/>
      <c r="D1" s="108"/>
      <c r="E1" s="108"/>
      <c r="F1" s="108"/>
      <c r="G1" s="108"/>
    </row>
    <row r="2" spans="1:9" ht="15.6">
      <c r="A2" s="109" t="s">
        <v>110</v>
      </c>
      <c r="B2" s="109"/>
      <c r="C2" s="109"/>
      <c r="D2" s="109"/>
      <c r="E2" s="109"/>
      <c r="F2" s="109"/>
      <c r="G2" s="109"/>
    </row>
    <row r="3" spans="1:9" ht="60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  <c r="H3" s="14" t="s">
        <v>31</v>
      </c>
    </row>
    <row r="4" spans="1:9" ht="15">
      <c r="A4" s="71" t="s">
        <v>70</v>
      </c>
      <c r="B4" s="72" t="s">
        <v>24</v>
      </c>
      <c r="C4" s="73">
        <v>41671</v>
      </c>
      <c r="D4" s="74">
        <v>0.5</v>
      </c>
      <c r="E4" s="55">
        <v>88.5</v>
      </c>
      <c r="F4" s="55">
        <f>D4*E4</f>
        <v>44.25</v>
      </c>
      <c r="G4" s="75"/>
      <c r="H4" s="46"/>
    </row>
    <row r="5" spans="1:9" ht="15">
      <c r="A5" s="71" t="s">
        <v>21</v>
      </c>
      <c r="B5" s="80" t="s">
        <v>34</v>
      </c>
      <c r="C5" s="73">
        <v>41671</v>
      </c>
      <c r="D5" s="74">
        <v>1.5</v>
      </c>
      <c r="E5" s="55">
        <v>88.5</v>
      </c>
      <c r="F5" s="55">
        <f>D5*E5</f>
        <v>132.75</v>
      </c>
      <c r="G5" s="75"/>
      <c r="H5" s="46"/>
    </row>
    <row r="6" spans="1:9" ht="15">
      <c r="A6" s="71" t="s">
        <v>21</v>
      </c>
      <c r="B6" s="72" t="s">
        <v>56</v>
      </c>
      <c r="C6" s="73">
        <v>41673</v>
      </c>
      <c r="D6" s="74">
        <v>0.5</v>
      </c>
      <c r="E6" s="55">
        <v>88.5</v>
      </c>
      <c r="F6" s="55">
        <f t="shared" ref="F6:F7" si="0">D6*E6</f>
        <v>44.25</v>
      </c>
      <c r="G6" s="75"/>
      <c r="H6" s="46"/>
    </row>
    <row r="7" spans="1:9" ht="15">
      <c r="A7" s="71" t="s">
        <v>27</v>
      </c>
      <c r="B7" s="72" t="s">
        <v>90</v>
      </c>
      <c r="C7" s="73">
        <v>41671</v>
      </c>
      <c r="D7" s="74">
        <v>0.5</v>
      </c>
      <c r="E7" s="55">
        <v>88.5</v>
      </c>
      <c r="F7" s="55">
        <f t="shared" si="0"/>
        <v>44.25</v>
      </c>
      <c r="G7" s="75"/>
      <c r="H7" s="46"/>
    </row>
    <row r="8" spans="1:9" ht="15">
      <c r="A8" s="71" t="s">
        <v>70</v>
      </c>
      <c r="B8" s="72" t="s">
        <v>91</v>
      </c>
      <c r="C8" s="73">
        <v>41683</v>
      </c>
      <c r="D8" s="74">
        <v>0.5</v>
      </c>
      <c r="E8" s="55">
        <v>88.5</v>
      </c>
      <c r="F8" s="55">
        <f t="shared" ref="F8:F40" si="1">D8*E8</f>
        <v>44.25</v>
      </c>
      <c r="G8" s="75"/>
      <c r="H8" s="46"/>
    </row>
    <row r="9" spans="1:9" ht="15">
      <c r="A9" s="71" t="s">
        <v>70</v>
      </c>
      <c r="B9" s="72" t="s">
        <v>26</v>
      </c>
      <c r="C9" s="73">
        <v>41678</v>
      </c>
      <c r="D9" s="74">
        <v>0.5</v>
      </c>
      <c r="E9" s="55">
        <v>88.5</v>
      </c>
      <c r="F9" s="55">
        <f t="shared" si="1"/>
        <v>44.25</v>
      </c>
      <c r="G9" s="75"/>
      <c r="H9" s="46"/>
      <c r="I9" t="s">
        <v>99</v>
      </c>
    </row>
    <row r="10" spans="1:9" ht="15">
      <c r="A10" s="71" t="s">
        <v>21</v>
      </c>
      <c r="B10" s="72" t="s">
        <v>94</v>
      </c>
      <c r="C10" s="73" t="s">
        <v>95</v>
      </c>
      <c r="D10" s="74">
        <v>2</v>
      </c>
      <c r="E10" s="55">
        <v>88.5</v>
      </c>
      <c r="F10" s="55">
        <f t="shared" si="1"/>
        <v>177</v>
      </c>
      <c r="G10" s="75"/>
      <c r="H10" s="46"/>
    </row>
    <row r="11" spans="1:9" ht="15">
      <c r="A11" s="71" t="s">
        <v>21</v>
      </c>
      <c r="B11" s="72" t="s">
        <v>96</v>
      </c>
      <c r="C11" s="73" t="s">
        <v>97</v>
      </c>
      <c r="D11" s="74">
        <v>2</v>
      </c>
      <c r="E11" s="55">
        <v>106.2</v>
      </c>
      <c r="F11" s="55">
        <f t="shared" si="1"/>
        <v>212.4</v>
      </c>
      <c r="G11" s="75"/>
      <c r="H11" s="46"/>
    </row>
    <row r="12" spans="1:9" ht="15">
      <c r="A12" s="71" t="s">
        <v>21</v>
      </c>
      <c r="B12" s="72" t="s">
        <v>98</v>
      </c>
      <c r="C12" s="73">
        <v>41696</v>
      </c>
      <c r="D12" s="74">
        <v>0.5</v>
      </c>
      <c r="E12" s="55">
        <v>100.3</v>
      </c>
      <c r="F12" s="55">
        <f t="shared" si="1"/>
        <v>50.15</v>
      </c>
      <c r="G12" s="75"/>
      <c r="H12" s="46"/>
    </row>
    <row r="13" spans="1:9" ht="15">
      <c r="A13" s="71" t="s">
        <v>70</v>
      </c>
      <c r="B13" s="72" t="s">
        <v>100</v>
      </c>
      <c r="C13" s="73" t="s">
        <v>101</v>
      </c>
      <c r="D13" s="74">
        <v>5.5</v>
      </c>
      <c r="E13" s="55">
        <v>106.2</v>
      </c>
      <c r="F13" s="55">
        <f t="shared" si="1"/>
        <v>584.1</v>
      </c>
      <c r="G13" s="75"/>
      <c r="H13" s="46"/>
    </row>
    <row r="14" spans="1:9" ht="15">
      <c r="A14" s="71" t="s">
        <v>27</v>
      </c>
      <c r="B14" s="72" t="s">
        <v>25</v>
      </c>
      <c r="C14" s="73">
        <v>41678</v>
      </c>
      <c r="D14" s="74">
        <v>0.5</v>
      </c>
      <c r="E14" s="55">
        <v>88.5</v>
      </c>
      <c r="F14" s="55">
        <f t="shared" si="1"/>
        <v>44.25</v>
      </c>
      <c r="G14" s="75"/>
      <c r="H14" s="46"/>
    </row>
    <row r="15" spans="1:9" ht="15">
      <c r="A15" s="71" t="s">
        <v>21</v>
      </c>
      <c r="B15" s="72" t="s">
        <v>90</v>
      </c>
      <c r="C15" s="73">
        <v>41680</v>
      </c>
      <c r="D15" s="74">
        <v>0.5</v>
      </c>
      <c r="E15" s="55">
        <v>88.5</v>
      </c>
      <c r="F15" s="55">
        <f t="shared" si="1"/>
        <v>44.25</v>
      </c>
      <c r="G15" s="75"/>
      <c r="H15" s="46"/>
    </row>
    <row r="16" spans="1:9" ht="30">
      <c r="A16" s="71" t="s">
        <v>27</v>
      </c>
      <c r="B16" s="72" t="s">
        <v>102</v>
      </c>
      <c r="C16" s="73">
        <v>41688</v>
      </c>
      <c r="D16" s="74">
        <v>0</v>
      </c>
      <c r="E16" s="55">
        <v>88.5</v>
      </c>
      <c r="F16" s="55">
        <f t="shared" si="1"/>
        <v>0</v>
      </c>
      <c r="G16" s="75"/>
      <c r="H16" s="46"/>
      <c r="I16" t="s">
        <v>122</v>
      </c>
    </row>
    <row r="17" spans="1:9" ht="30">
      <c r="A17" s="71" t="s">
        <v>83</v>
      </c>
      <c r="B17" s="72" t="s">
        <v>103</v>
      </c>
      <c r="C17" s="73">
        <v>41687</v>
      </c>
      <c r="D17" s="74">
        <v>0.5</v>
      </c>
      <c r="E17" s="55">
        <v>88.5</v>
      </c>
      <c r="F17" s="55">
        <f t="shared" si="1"/>
        <v>44.25</v>
      </c>
      <c r="G17" s="75"/>
      <c r="H17" s="46"/>
    </row>
    <row r="18" spans="1:9" ht="45">
      <c r="A18" s="71" t="s">
        <v>21</v>
      </c>
      <c r="B18" s="72" t="s">
        <v>104</v>
      </c>
      <c r="C18" s="73">
        <v>41689</v>
      </c>
      <c r="D18" s="74">
        <v>0</v>
      </c>
      <c r="E18" s="55">
        <v>88.5</v>
      </c>
      <c r="F18" s="55">
        <f t="shared" si="1"/>
        <v>0</v>
      </c>
      <c r="G18" s="75"/>
      <c r="H18" s="46"/>
      <c r="I18" t="s">
        <v>123</v>
      </c>
    </row>
    <row r="19" spans="1:9" ht="15">
      <c r="A19" s="71" t="s">
        <v>70</v>
      </c>
      <c r="B19" s="72" t="s">
        <v>105</v>
      </c>
      <c r="C19" s="73">
        <v>41675</v>
      </c>
      <c r="D19" s="74">
        <v>1</v>
      </c>
      <c r="E19" s="55">
        <v>106.2</v>
      </c>
      <c r="F19" s="55">
        <f t="shared" si="1"/>
        <v>106.2</v>
      </c>
      <c r="G19" s="75"/>
      <c r="H19" s="46"/>
    </row>
    <row r="20" spans="1:9" ht="30">
      <c r="A20" s="71" t="s">
        <v>70</v>
      </c>
      <c r="B20" s="72" t="s">
        <v>106</v>
      </c>
      <c r="C20" s="73">
        <v>41676</v>
      </c>
      <c r="D20" s="74">
        <v>1</v>
      </c>
      <c r="E20" s="55">
        <v>88.5</v>
      </c>
      <c r="F20" s="55">
        <f t="shared" si="1"/>
        <v>88.5</v>
      </c>
      <c r="G20" s="75"/>
      <c r="H20" s="46"/>
    </row>
    <row r="21" spans="1:9" ht="30">
      <c r="A21" s="71" t="s">
        <v>70</v>
      </c>
      <c r="B21" s="72" t="s">
        <v>106</v>
      </c>
      <c r="C21" s="73">
        <v>41677</v>
      </c>
      <c r="D21" s="74">
        <v>0.5</v>
      </c>
      <c r="E21" s="55">
        <v>88.5</v>
      </c>
      <c r="F21" s="55">
        <f t="shared" si="1"/>
        <v>44.25</v>
      </c>
      <c r="G21" s="75"/>
      <c r="H21" s="46"/>
    </row>
    <row r="22" spans="1:9" ht="15">
      <c r="A22" s="71" t="s">
        <v>21</v>
      </c>
      <c r="B22" s="72" t="s">
        <v>22</v>
      </c>
      <c r="C22" s="73">
        <v>41697</v>
      </c>
      <c r="D22" s="74">
        <v>0</v>
      </c>
      <c r="E22" s="55">
        <v>88.5</v>
      </c>
      <c r="F22" s="55">
        <f t="shared" si="1"/>
        <v>0</v>
      </c>
      <c r="G22" s="75"/>
      <c r="H22" s="46"/>
      <c r="I22" t="s">
        <v>135</v>
      </c>
    </row>
    <row r="23" spans="1:9" ht="15">
      <c r="A23" s="71" t="s">
        <v>21</v>
      </c>
      <c r="B23" s="72" t="s">
        <v>90</v>
      </c>
      <c r="C23" s="73">
        <v>41676</v>
      </c>
      <c r="D23" s="74">
        <v>0.5</v>
      </c>
      <c r="E23" s="55">
        <v>88.5</v>
      </c>
      <c r="F23" s="55">
        <f t="shared" si="1"/>
        <v>44.25</v>
      </c>
      <c r="G23" s="75"/>
      <c r="H23" s="46"/>
    </row>
    <row r="24" spans="1:9" ht="15">
      <c r="A24" s="71" t="s">
        <v>27</v>
      </c>
      <c r="B24" s="72" t="s">
        <v>107</v>
      </c>
      <c r="C24" s="73">
        <v>41674</v>
      </c>
      <c r="D24" s="74">
        <v>0.5</v>
      </c>
      <c r="E24" s="55">
        <v>88.5</v>
      </c>
      <c r="F24" s="55">
        <f t="shared" si="1"/>
        <v>44.25</v>
      </c>
      <c r="G24" s="75"/>
      <c r="H24" s="46"/>
    </row>
    <row r="25" spans="1:9" ht="15">
      <c r="A25" s="71" t="s">
        <v>83</v>
      </c>
      <c r="B25" s="72" t="s">
        <v>105</v>
      </c>
      <c r="C25" s="73">
        <v>41675</v>
      </c>
      <c r="D25" s="74">
        <v>1</v>
      </c>
      <c r="E25" s="55">
        <v>106.2</v>
      </c>
      <c r="F25" s="55">
        <f t="shared" si="1"/>
        <v>106.2</v>
      </c>
      <c r="G25" s="75"/>
      <c r="H25" s="46"/>
    </row>
    <row r="26" spans="1:9" ht="30">
      <c r="A26" s="71" t="s">
        <v>83</v>
      </c>
      <c r="B26" s="72" t="s">
        <v>106</v>
      </c>
      <c r="C26" s="73">
        <v>41676</v>
      </c>
      <c r="D26" s="74">
        <v>1</v>
      </c>
      <c r="E26" s="55">
        <v>88.5</v>
      </c>
      <c r="F26" s="55">
        <f t="shared" si="1"/>
        <v>88.5</v>
      </c>
      <c r="G26" s="75"/>
      <c r="H26" s="46"/>
    </row>
    <row r="27" spans="1:9" ht="30">
      <c r="A27" s="71" t="s">
        <v>83</v>
      </c>
      <c r="B27" s="72" t="s">
        <v>106</v>
      </c>
      <c r="C27" s="73">
        <v>41677</v>
      </c>
      <c r="D27" s="74">
        <v>0.5</v>
      </c>
      <c r="E27" s="55">
        <v>88.5</v>
      </c>
      <c r="F27" s="55">
        <f t="shared" si="1"/>
        <v>44.25</v>
      </c>
      <c r="G27" s="75"/>
      <c r="H27" s="46"/>
    </row>
    <row r="28" spans="1:9" ht="15">
      <c r="A28" s="71" t="s">
        <v>21</v>
      </c>
      <c r="B28" s="72" t="s">
        <v>25</v>
      </c>
      <c r="C28" s="73">
        <v>41685</v>
      </c>
      <c r="D28" s="74">
        <v>0.5</v>
      </c>
      <c r="E28" s="55">
        <v>88.5</v>
      </c>
      <c r="F28" s="55">
        <f t="shared" si="1"/>
        <v>44.25</v>
      </c>
      <c r="G28" s="75"/>
      <c r="H28" s="46"/>
    </row>
    <row r="29" spans="1:9" ht="15">
      <c r="A29" s="71" t="s">
        <v>83</v>
      </c>
      <c r="B29" s="72" t="s">
        <v>100</v>
      </c>
      <c r="C29" s="73" t="s">
        <v>108</v>
      </c>
      <c r="D29" s="74">
        <v>3.5</v>
      </c>
      <c r="E29" s="55">
        <v>106.2</v>
      </c>
      <c r="F29" s="55">
        <f t="shared" si="1"/>
        <v>371.7</v>
      </c>
      <c r="G29" s="75"/>
      <c r="H29" s="46"/>
    </row>
    <row r="30" spans="1:9" ht="15">
      <c r="A30" s="71" t="s">
        <v>27</v>
      </c>
      <c r="B30" s="72" t="s">
        <v>57</v>
      </c>
      <c r="C30" s="73">
        <v>41684</v>
      </c>
      <c r="D30" s="74">
        <v>0.5</v>
      </c>
      <c r="E30" s="55">
        <v>88.5</v>
      </c>
      <c r="F30" s="55">
        <f t="shared" si="1"/>
        <v>44.25</v>
      </c>
      <c r="G30" s="75"/>
      <c r="H30" s="46"/>
    </row>
    <row r="31" spans="1:9" ht="15">
      <c r="A31" s="71" t="s">
        <v>27</v>
      </c>
      <c r="B31" s="72" t="s">
        <v>25</v>
      </c>
      <c r="C31" s="73">
        <v>41696</v>
      </c>
      <c r="D31" s="74">
        <v>0.5</v>
      </c>
      <c r="E31" s="55">
        <v>88.5</v>
      </c>
      <c r="F31" s="55">
        <f t="shared" si="1"/>
        <v>44.25</v>
      </c>
      <c r="G31" s="75"/>
      <c r="H31" s="46"/>
    </row>
    <row r="32" spans="1:9" ht="15">
      <c r="A32" s="71" t="s">
        <v>21</v>
      </c>
      <c r="B32" s="72" t="s">
        <v>57</v>
      </c>
      <c r="C32" s="73">
        <v>41683</v>
      </c>
      <c r="D32" s="74">
        <v>0.5</v>
      </c>
      <c r="E32" s="55">
        <v>88.5</v>
      </c>
      <c r="F32" s="55">
        <f t="shared" si="1"/>
        <v>44.25</v>
      </c>
      <c r="G32" s="75"/>
      <c r="H32" s="46"/>
    </row>
    <row r="33" spans="1:8" ht="15">
      <c r="A33" s="71" t="s">
        <v>70</v>
      </c>
      <c r="B33" s="72" t="s">
        <v>24</v>
      </c>
      <c r="C33" s="73">
        <v>41691</v>
      </c>
      <c r="D33" s="74">
        <v>0.5</v>
      </c>
      <c r="E33" s="55">
        <v>88.5</v>
      </c>
      <c r="F33" s="55">
        <f t="shared" si="1"/>
        <v>44.25</v>
      </c>
      <c r="G33" s="75"/>
      <c r="H33" s="46"/>
    </row>
    <row r="34" spans="1:8" ht="30">
      <c r="A34" s="71" t="s">
        <v>70</v>
      </c>
      <c r="B34" s="72" t="s">
        <v>124</v>
      </c>
      <c r="C34" s="73">
        <v>41690</v>
      </c>
      <c r="D34" s="74">
        <v>0.5</v>
      </c>
      <c r="E34" s="55">
        <v>88.5</v>
      </c>
      <c r="F34" s="55">
        <f t="shared" si="1"/>
        <v>44.25</v>
      </c>
      <c r="G34" s="75"/>
      <c r="H34" s="46"/>
    </row>
    <row r="35" spans="1:8" ht="15">
      <c r="A35" s="71" t="s">
        <v>27</v>
      </c>
      <c r="B35" s="72" t="s">
        <v>25</v>
      </c>
      <c r="C35" s="73">
        <v>41694</v>
      </c>
      <c r="D35" s="74">
        <v>0.5</v>
      </c>
      <c r="E35" s="55">
        <v>88.5</v>
      </c>
      <c r="F35" s="55">
        <f t="shared" si="1"/>
        <v>44.25</v>
      </c>
      <c r="G35" s="75"/>
      <c r="H35" s="46"/>
    </row>
    <row r="36" spans="1:8" ht="15">
      <c r="A36" s="71" t="s">
        <v>70</v>
      </c>
      <c r="B36" s="72" t="s">
        <v>24</v>
      </c>
      <c r="C36" s="73">
        <v>41695</v>
      </c>
      <c r="D36" s="74">
        <v>0.5</v>
      </c>
      <c r="E36" s="55">
        <v>88.5</v>
      </c>
      <c r="F36" s="55">
        <f t="shared" si="1"/>
        <v>44.25</v>
      </c>
      <c r="G36" s="75"/>
      <c r="H36" s="46"/>
    </row>
    <row r="37" spans="1:8" ht="15">
      <c r="A37" s="71" t="s">
        <v>83</v>
      </c>
      <c r="B37" s="72" t="s">
        <v>22</v>
      </c>
      <c r="C37" s="73">
        <v>41696</v>
      </c>
      <c r="D37" s="74">
        <v>0.5</v>
      </c>
      <c r="E37" s="55">
        <v>88.5</v>
      </c>
      <c r="F37" s="55">
        <f t="shared" si="1"/>
        <v>44.25</v>
      </c>
      <c r="G37" s="75"/>
      <c r="H37" s="46"/>
    </row>
    <row r="38" spans="1:8" ht="15">
      <c r="A38" s="71" t="s">
        <v>70</v>
      </c>
      <c r="B38" s="72" t="s">
        <v>133</v>
      </c>
      <c r="C38" s="73">
        <v>41694</v>
      </c>
      <c r="D38" s="74">
        <v>0.5</v>
      </c>
      <c r="E38" s="55">
        <v>88.5</v>
      </c>
      <c r="F38" s="55">
        <f t="shared" si="1"/>
        <v>44.25</v>
      </c>
      <c r="G38" s="75"/>
      <c r="H38" s="46"/>
    </row>
    <row r="39" spans="1:8" ht="15">
      <c r="A39" s="71" t="s">
        <v>27</v>
      </c>
      <c r="B39" s="72" t="s">
        <v>24</v>
      </c>
      <c r="C39" s="73">
        <v>41698</v>
      </c>
      <c r="D39" s="74">
        <v>0.5</v>
      </c>
      <c r="E39" s="55">
        <v>88.5</v>
      </c>
      <c r="F39" s="55">
        <f t="shared" si="1"/>
        <v>44.25</v>
      </c>
      <c r="G39" s="75"/>
      <c r="H39" s="46"/>
    </row>
    <row r="40" spans="1:8" ht="15">
      <c r="A40" s="71"/>
      <c r="B40" s="72"/>
      <c r="C40" s="73"/>
      <c r="D40" s="74"/>
      <c r="E40" s="55">
        <v>0</v>
      </c>
      <c r="F40" s="55">
        <f t="shared" si="1"/>
        <v>0</v>
      </c>
      <c r="G40" s="75"/>
      <c r="H40" s="46"/>
    </row>
    <row r="41" spans="1:8" ht="21">
      <c r="F41" s="78" t="s">
        <v>29</v>
      </c>
      <c r="G41" s="79">
        <f>SUM(F4:F40)</f>
        <v>2935.25</v>
      </c>
    </row>
    <row r="43" spans="1:8">
      <c r="A43" s="112" t="s">
        <v>19</v>
      </c>
      <c r="B43" s="112"/>
    </row>
    <row r="44" spans="1:8">
      <c r="A44" s="4" t="s">
        <v>8</v>
      </c>
      <c r="B44" s="113">
        <v>112.1</v>
      </c>
    </row>
    <row r="45" spans="1:8">
      <c r="A45" s="4" t="s">
        <v>9</v>
      </c>
      <c r="B45" s="114"/>
    </row>
    <row r="46" spans="1:8">
      <c r="A46" s="4" t="s">
        <v>10</v>
      </c>
      <c r="B46" s="115"/>
    </row>
    <row r="47" spans="1:8">
      <c r="A47" s="110"/>
      <c r="B47" s="111"/>
    </row>
    <row r="48" spans="1:8">
      <c r="A48" s="4" t="s">
        <v>11</v>
      </c>
      <c r="B48" s="116">
        <v>106.2</v>
      </c>
    </row>
    <row r="49" spans="1:5">
      <c r="A49" s="4" t="s">
        <v>12</v>
      </c>
      <c r="B49" s="116"/>
    </row>
    <row r="50" spans="1:5">
      <c r="A50" s="4" t="s">
        <v>13</v>
      </c>
      <c r="B50" s="116"/>
    </row>
    <row r="51" spans="1:5">
      <c r="A51" s="4" t="s">
        <v>14</v>
      </c>
      <c r="B51" s="116"/>
    </row>
    <row r="52" spans="1:5">
      <c r="A52" s="4" t="s">
        <v>15</v>
      </c>
      <c r="B52" s="116"/>
      <c r="E52" t="s">
        <v>42</v>
      </c>
    </row>
    <row r="53" spans="1:5">
      <c r="A53" s="4" t="s">
        <v>16</v>
      </c>
      <c r="B53" s="116"/>
      <c r="D53" s="37"/>
      <c r="E53" s="19">
        <v>0</v>
      </c>
    </row>
    <row r="54" spans="1:5">
      <c r="A54" s="110"/>
      <c r="B54" s="111"/>
      <c r="D54" s="37" t="s">
        <v>40</v>
      </c>
      <c r="E54" s="19">
        <v>0</v>
      </c>
    </row>
    <row r="55" spans="1:5">
      <c r="A55" s="4" t="s">
        <v>17</v>
      </c>
      <c r="B55" s="5">
        <v>100.3</v>
      </c>
      <c r="D55" s="37" t="s">
        <v>23</v>
      </c>
      <c r="E55" s="19">
        <v>0</v>
      </c>
    </row>
    <row r="56" spans="1:5">
      <c r="A56" s="110"/>
      <c r="B56" s="111"/>
    </row>
    <row r="57" spans="1:5">
      <c r="A57" s="4" t="s">
        <v>18</v>
      </c>
      <c r="B57" s="5">
        <v>88.5</v>
      </c>
      <c r="D57" s="38" t="s">
        <v>44</v>
      </c>
    </row>
    <row r="60" spans="1:5" ht="18">
      <c r="A60" s="30"/>
      <c r="B60" s="31"/>
    </row>
    <row r="61" spans="1:5" ht="18">
      <c r="A61" s="30"/>
      <c r="B61" s="32"/>
    </row>
    <row r="62" spans="1:5" ht="18">
      <c r="A62" s="21" t="s">
        <v>36</v>
      </c>
      <c r="B62" s="35">
        <v>0</v>
      </c>
    </row>
    <row r="63" spans="1:5" ht="18">
      <c r="A63" s="21" t="s">
        <v>37</v>
      </c>
      <c r="B63" s="34">
        <v>0</v>
      </c>
    </row>
    <row r="64" spans="1:5" ht="18">
      <c r="A64" s="21" t="s">
        <v>35</v>
      </c>
      <c r="B64" s="35">
        <f>B62-B63</f>
        <v>0</v>
      </c>
    </row>
  </sheetData>
  <mergeCells count="8">
    <mergeCell ref="A1:G1"/>
    <mergeCell ref="A2:G2"/>
    <mergeCell ref="A54:B54"/>
    <mergeCell ref="A56:B56"/>
    <mergeCell ref="A43:B43"/>
    <mergeCell ref="B44:B46"/>
    <mergeCell ref="A47:B47"/>
    <mergeCell ref="B48:B5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E22" sqref="E22"/>
    </sheetView>
  </sheetViews>
  <sheetFormatPr defaultRowHeight="14.4"/>
  <cols>
    <col min="1" max="1" width="36.33203125" customWidth="1"/>
    <col min="2" max="2" width="24" customWidth="1"/>
    <col min="3" max="3" width="22.6640625" customWidth="1"/>
    <col min="4" max="4" width="16.88671875" customWidth="1"/>
    <col min="5" max="5" width="18.6640625" customWidth="1"/>
    <col min="6" max="6" width="21" customWidth="1"/>
    <col min="7" max="7" width="18.33203125" bestFit="1" customWidth="1"/>
  </cols>
  <sheetData>
    <row r="1" spans="1:9" ht="15.75" customHeight="1">
      <c r="A1" s="108" t="s">
        <v>7</v>
      </c>
      <c r="B1" s="108"/>
      <c r="C1" s="108"/>
      <c r="D1" s="108"/>
      <c r="E1" s="108"/>
      <c r="F1" s="108"/>
      <c r="G1" s="108"/>
    </row>
    <row r="2" spans="1:9" ht="15.6">
      <c r="A2" s="109" t="s">
        <v>111</v>
      </c>
      <c r="B2" s="109"/>
      <c r="C2" s="109"/>
      <c r="D2" s="109"/>
      <c r="E2" s="109"/>
      <c r="F2" s="109"/>
      <c r="G2" s="109"/>
    </row>
    <row r="3" spans="1:9" ht="60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  <c r="H3" s="14" t="s">
        <v>31</v>
      </c>
    </row>
    <row r="4" spans="1:9" ht="15.6">
      <c r="A4" s="71" t="s">
        <v>70</v>
      </c>
      <c r="B4" s="72" t="s">
        <v>125</v>
      </c>
      <c r="C4" s="73" t="s">
        <v>126</v>
      </c>
      <c r="D4" s="72">
        <v>0</v>
      </c>
      <c r="E4" s="55">
        <v>88.5</v>
      </c>
      <c r="F4" s="55">
        <f>D4*E4</f>
        <v>0</v>
      </c>
      <c r="G4" s="75"/>
      <c r="H4" s="39">
        <v>0</v>
      </c>
      <c r="I4" t="s">
        <v>140</v>
      </c>
    </row>
    <row r="5" spans="1:9" ht="15.6">
      <c r="A5" s="71" t="s">
        <v>21</v>
      </c>
      <c r="B5" s="72" t="s">
        <v>128</v>
      </c>
      <c r="C5" s="73" t="s">
        <v>127</v>
      </c>
      <c r="D5" s="72">
        <v>0</v>
      </c>
      <c r="E5" s="55">
        <v>88.5</v>
      </c>
      <c r="F5" s="55">
        <f>D5*E5</f>
        <v>0</v>
      </c>
      <c r="G5" s="75"/>
      <c r="H5" s="39">
        <v>0</v>
      </c>
      <c r="I5" t="s">
        <v>136</v>
      </c>
    </row>
    <row r="6" spans="1:9" ht="15.6">
      <c r="A6" s="71" t="s">
        <v>21</v>
      </c>
      <c r="B6" s="72" t="s">
        <v>129</v>
      </c>
      <c r="C6" s="73" t="s">
        <v>130</v>
      </c>
      <c r="D6" s="72">
        <v>2</v>
      </c>
      <c r="E6" s="55">
        <v>88.5</v>
      </c>
      <c r="F6" s="55">
        <f t="shared" ref="F6:F22" si="0">D6*E6</f>
        <v>177</v>
      </c>
      <c r="G6" s="75"/>
      <c r="H6" s="39">
        <v>0</v>
      </c>
    </row>
    <row r="7" spans="1:9" ht="15.6">
      <c r="A7" s="71" t="s">
        <v>21</v>
      </c>
      <c r="B7" s="72" t="s">
        <v>131</v>
      </c>
      <c r="C7" s="73" t="s">
        <v>132</v>
      </c>
      <c r="D7" s="72">
        <v>1.5</v>
      </c>
      <c r="E7" s="55">
        <v>106.2</v>
      </c>
      <c r="F7" s="55">
        <f t="shared" si="0"/>
        <v>159.30000000000001</v>
      </c>
      <c r="G7" s="75"/>
      <c r="H7" s="39">
        <v>0</v>
      </c>
    </row>
    <row r="8" spans="1:9" ht="15.6">
      <c r="A8" s="71" t="s">
        <v>83</v>
      </c>
      <c r="B8" s="72" t="s">
        <v>134</v>
      </c>
      <c r="C8" s="73">
        <v>41716</v>
      </c>
      <c r="D8" s="72">
        <v>0</v>
      </c>
      <c r="E8" s="55">
        <v>88.5</v>
      </c>
      <c r="F8" s="55">
        <f t="shared" si="0"/>
        <v>0</v>
      </c>
      <c r="G8" s="75"/>
      <c r="H8" s="39">
        <v>0</v>
      </c>
      <c r="I8" t="s">
        <v>141</v>
      </c>
    </row>
    <row r="9" spans="1:9" ht="15.6">
      <c r="A9" s="71" t="s">
        <v>27</v>
      </c>
      <c r="B9" s="72" t="s">
        <v>24</v>
      </c>
      <c r="C9" s="73">
        <v>41704</v>
      </c>
      <c r="D9" s="72">
        <v>0.5</v>
      </c>
      <c r="E9" s="55">
        <v>88.5</v>
      </c>
      <c r="F9" s="55">
        <f t="shared" si="0"/>
        <v>44.25</v>
      </c>
      <c r="G9" s="75"/>
      <c r="H9" s="39">
        <v>0</v>
      </c>
    </row>
    <row r="10" spans="1:9" ht="15.6">
      <c r="A10" s="71" t="s">
        <v>83</v>
      </c>
      <c r="B10" s="72" t="s">
        <v>131</v>
      </c>
      <c r="C10" s="73" t="s">
        <v>137</v>
      </c>
      <c r="D10" s="72">
        <v>2.5</v>
      </c>
      <c r="E10" s="55">
        <v>106.2</v>
      </c>
      <c r="F10" s="55">
        <f t="shared" si="0"/>
        <v>265.5</v>
      </c>
      <c r="G10" s="75"/>
      <c r="H10" s="39">
        <v>0</v>
      </c>
    </row>
    <row r="11" spans="1:9" ht="15.6">
      <c r="A11" s="71" t="s">
        <v>70</v>
      </c>
      <c r="B11" s="72" t="s">
        <v>138</v>
      </c>
      <c r="C11" s="73">
        <v>41718</v>
      </c>
      <c r="D11" s="72">
        <v>0.5</v>
      </c>
      <c r="E11" s="55">
        <v>88.5</v>
      </c>
      <c r="F11" s="55">
        <f t="shared" si="0"/>
        <v>44.25</v>
      </c>
      <c r="G11" s="75"/>
      <c r="H11" s="39"/>
    </row>
    <row r="12" spans="1:9" ht="15.6">
      <c r="A12" s="71" t="s">
        <v>27</v>
      </c>
      <c r="B12" s="72" t="s">
        <v>139</v>
      </c>
      <c r="C12" s="73">
        <v>41718</v>
      </c>
      <c r="D12" s="72">
        <v>0.5</v>
      </c>
      <c r="E12" s="55">
        <v>88.5</v>
      </c>
      <c r="F12" s="55">
        <f t="shared" si="0"/>
        <v>44.25</v>
      </c>
      <c r="G12" s="75"/>
      <c r="H12" s="39"/>
    </row>
    <row r="13" spans="1:9" ht="15.6">
      <c r="A13" s="71" t="s">
        <v>27</v>
      </c>
      <c r="B13" s="72" t="s">
        <v>138</v>
      </c>
      <c r="C13" s="73">
        <v>41712</v>
      </c>
      <c r="D13" s="72">
        <v>0.5</v>
      </c>
      <c r="E13" s="55">
        <v>88.5</v>
      </c>
      <c r="F13" s="55">
        <f t="shared" si="0"/>
        <v>44.25</v>
      </c>
      <c r="G13" s="75"/>
      <c r="H13" s="39">
        <v>0</v>
      </c>
    </row>
    <row r="14" spans="1:9" ht="15.6">
      <c r="A14" s="71" t="s">
        <v>70</v>
      </c>
      <c r="B14" s="72" t="s">
        <v>143</v>
      </c>
      <c r="C14" s="73" t="s">
        <v>142</v>
      </c>
      <c r="D14" s="72">
        <v>2.5</v>
      </c>
      <c r="E14" s="55">
        <v>88.5</v>
      </c>
      <c r="F14" s="55">
        <f t="shared" si="0"/>
        <v>221.25</v>
      </c>
      <c r="G14" s="75"/>
      <c r="H14" s="39">
        <v>0</v>
      </c>
    </row>
    <row r="15" spans="1:9" ht="15.6">
      <c r="A15" s="71" t="s">
        <v>21</v>
      </c>
      <c r="B15" s="72" t="s">
        <v>134</v>
      </c>
      <c r="C15" s="73">
        <v>41720</v>
      </c>
      <c r="D15" s="72">
        <v>0.5</v>
      </c>
      <c r="E15" s="55">
        <v>88.5</v>
      </c>
      <c r="F15" s="55">
        <f t="shared" si="0"/>
        <v>44.25</v>
      </c>
      <c r="G15" s="75"/>
      <c r="H15" s="39">
        <v>0</v>
      </c>
    </row>
    <row r="16" spans="1:9" ht="15.6">
      <c r="A16" s="71" t="s">
        <v>21</v>
      </c>
      <c r="B16" s="72" t="s">
        <v>144</v>
      </c>
      <c r="C16" s="73">
        <v>41722</v>
      </c>
      <c r="D16" s="72">
        <v>0.5</v>
      </c>
      <c r="E16" s="55">
        <v>88.5</v>
      </c>
      <c r="F16" s="55">
        <f t="shared" si="0"/>
        <v>44.25</v>
      </c>
      <c r="G16" s="75"/>
      <c r="H16" s="39"/>
    </row>
    <row r="17" spans="1:8" ht="15.6">
      <c r="A17" s="71" t="s">
        <v>83</v>
      </c>
      <c r="B17" s="72" t="s">
        <v>145</v>
      </c>
      <c r="C17" s="73">
        <v>41729</v>
      </c>
      <c r="D17" s="72">
        <v>0.5</v>
      </c>
      <c r="E17" s="55">
        <v>88.5</v>
      </c>
      <c r="F17" s="55">
        <f t="shared" si="0"/>
        <v>44.25</v>
      </c>
      <c r="G17" s="75"/>
      <c r="H17" s="39"/>
    </row>
    <row r="18" spans="1:8" ht="15.6">
      <c r="A18" s="71" t="s">
        <v>27</v>
      </c>
      <c r="B18" s="72" t="s">
        <v>144</v>
      </c>
      <c r="C18" s="73">
        <v>41720</v>
      </c>
      <c r="D18" s="72">
        <v>0.5</v>
      </c>
      <c r="E18" s="55">
        <v>88.5</v>
      </c>
      <c r="F18" s="55">
        <f t="shared" si="0"/>
        <v>44.25</v>
      </c>
      <c r="G18" s="75"/>
      <c r="H18" s="39"/>
    </row>
    <row r="19" spans="1:8" ht="15.6">
      <c r="A19" s="71" t="s">
        <v>83</v>
      </c>
      <c r="B19" s="72" t="s">
        <v>134</v>
      </c>
      <c r="C19" s="73">
        <v>41724</v>
      </c>
      <c r="D19" s="72">
        <v>0.5</v>
      </c>
      <c r="E19" s="55">
        <v>88.5</v>
      </c>
      <c r="F19" s="55">
        <f t="shared" si="0"/>
        <v>44.25</v>
      </c>
      <c r="G19" s="75"/>
      <c r="H19" s="39"/>
    </row>
    <row r="20" spans="1:8" ht="15.6">
      <c r="A20" s="71" t="s">
        <v>70</v>
      </c>
      <c r="B20" s="72" t="s">
        <v>149</v>
      </c>
      <c r="C20" s="73">
        <v>41719</v>
      </c>
      <c r="D20" s="72">
        <v>0.5</v>
      </c>
      <c r="E20" s="55">
        <v>88.5</v>
      </c>
      <c r="F20" s="55">
        <f t="shared" si="0"/>
        <v>44.25</v>
      </c>
      <c r="G20" s="75"/>
      <c r="H20" s="39"/>
    </row>
    <row r="21" spans="1:8" ht="15.6">
      <c r="A21" s="71" t="s">
        <v>83</v>
      </c>
      <c r="B21" s="72" t="s">
        <v>24</v>
      </c>
      <c r="C21" s="73">
        <v>41708</v>
      </c>
      <c r="D21" s="72">
        <v>0.5</v>
      </c>
      <c r="E21" s="55">
        <v>88.5</v>
      </c>
      <c r="F21" s="55">
        <f t="shared" si="0"/>
        <v>44.25</v>
      </c>
      <c r="G21" s="75"/>
      <c r="H21" s="39"/>
    </row>
    <row r="22" spans="1:8" ht="30">
      <c r="A22" s="71" t="s">
        <v>27</v>
      </c>
      <c r="B22" s="81" t="s">
        <v>152</v>
      </c>
      <c r="C22" s="81" t="s">
        <v>151</v>
      </c>
      <c r="D22" s="81" t="s">
        <v>153</v>
      </c>
      <c r="E22" s="55">
        <v>88.5</v>
      </c>
      <c r="F22" s="55">
        <f t="shared" si="0"/>
        <v>44.25</v>
      </c>
      <c r="G22" s="75"/>
      <c r="H22" s="39">
        <v>0</v>
      </c>
    </row>
    <row r="23" spans="1:8" ht="21">
      <c r="F23" s="78" t="s">
        <v>29</v>
      </c>
      <c r="G23" s="79">
        <f>SUM(F4:F22)</f>
        <v>1354.05</v>
      </c>
      <c r="H23">
        <f>SUM(H4:H22)</f>
        <v>0</v>
      </c>
    </row>
    <row r="25" spans="1:8">
      <c r="A25" s="112" t="s">
        <v>19</v>
      </c>
      <c r="B25" s="112"/>
    </row>
    <row r="26" spans="1:8">
      <c r="A26" s="4" t="s">
        <v>8</v>
      </c>
      <c r="B26" s="113">
        <v>112.1</v>
      </c>
    </row>
    <row r="27" spans="1:8">
      <c r="A27" s="4" t="s">
        <v>9</v>
      </c>
      <c r="B27" s="114"/>
    </row>
    <row r="28" spans="1:8">
      <c r="A28" s="4" t="s">
        <v>10</v>
      </c>
      <c r="B28" s="115"/>
    </row>
    <row r="29" spans="1:8">
      <c r="A29" s="110"/>
      <c r="B29" s="111"/>
    </row>
    <row r="30" spans="1:8">
      <c r="A30" s="4" t="s">
        <v>11</v>
      </c>
      <c r="B30" s="116">
        <v>106.2</v>
      </c>
      <c r="E30" t="s">
        <v>93</v>
      </c>
    </row>
    <row r="31" spans="1:8">
      <c r="A31" s="4" t="s">
        <v>12</v>
      </c>
      <c r="B31" s="116"/>
      <c r="D31" s="37"/>
      <c r="E31" s="19">
        <v>0</v>
      </c>
    </row>
    <row r="32" spans="1:8">
      <c r="A32" s="4" t="s">
        <v>13</v>
      </c>
      <c r="B32" s="116"/>
      <c r="D32" s="37" t="s">
        <v>40</v>
      </c>
      <c r="E32" s="19">
        <v>0</v>
      </c>
    </row>
    <row r="33" spans="1:5">
      <c r="A33" s="4" t="s">
        <v>14</v>
      </c>
      <c r="B33" s="116"/>
      <c r="D33" s="37" t="s">
        <v>23</v>
      </c>
      <c r="E33" s="19">
        <v>0</v>
      </c>
    </row>
    <row r="34" spans="1:5">
      <c r="A34" s="4" t="s">
        <v>15</v>
      </c>
      <c r="B34" s="116"/>
    </row>
    <row r="35" spans="1:5">
      <c r="A35" s="4" t="s">
        <v>16</v>
      </c>
      <c r="B35" s="116"/>
    </row>
    <row r="36" spans="1:5">
      <c r="A36" s="110"/>
      <c r="B36" s="111"/>
    </row>
    <row r="37" spans="1:5">
      <c r="A37" s="4" t="s">
        <v>17</v>
      </c>
      <c r="B37" s="5">
        <v>100.3</v>
      </c>
    </row>
    <row r="38" spans="1:5">
      <c r="A38" s="110"/>
      <c r="B38" s="111"/>
    </row>
    <row r="39" spans="1:5">
      <c r="A39" s="4" t="s">
        <v>18</v>
      </c>
      <c r="B39" s="5">
        <v>88.5</v>
      </c>
    </row>
    <row r="42" spans="1:5" ht="18">
      <c r="A42" s="21" t="s">
        <v>36</v>
      </c>
      <c r="B42" s="35">
        <v>0</v>
      </c>
    </row>
    <row r="43" spans="1:5" ht="18">
      <c r="A43" s="21" t="s">
        <v>37</v>
      </c>
      <c r="B43" s="34">
        <v>0</v>
      </c>
    </row>
    <row r="44" spans="1:5" ht="18">
      <c r="A44" s="21" t="s">
        <v>35</v>
      </c>
      <c r="B44" s="35">
        <f>B42-B43</f>
        <v>0</v>
      </c>
    </row>
  </sheetData>
  <mergeCells count="8">
    <mergeCell ref="A1:G1"/>
    <mergeCell ref="A2:G2"/>
    <mergeCell ref="A36:B36"/>
    <mergeCell ref="A38:B38"/>
    <mergeCell ref="A25:B25"/>
    <mergeCell ref="B26:B28"/>
    <mergeCell ref="A29:B29"/>
    <mergeCell ref="B30:B35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F15" sqref="F15"/>
    </sheetView>
  </sheetViews>
  <sheetFormatPr defaultRowHeight="14.4"/>
  <cols>
    <col min="1" max="1" width="36.5546875" customWidth="1"/>
    <col min="2" max="2" width="23.88671875" customWidth="1"/>
    <col min="3" max="3" width="20.88671875" customWidth="1"/>
    <col min="4" max="4" width="19.109375" customWidth="1"/>
    <col min="5" max="5" width="18.109375" customWidth="1"/>
    <col min="6" max="6" width="18.88671875" customWidth="1"/>
    <col min="7" max="7" width="17.5546875" customWidth="1"/>
  </cols>
  <sheetData>
    <row r="1" spans="1:8" ht="15.75" customHeight="1">
      <c r="A1" s="108" t="s">
        <v>7</v>
      </c>
      <c r="B1" s="108"/>
      <c r="C1" s="108"/>
      <c r="D1" s="108"/>
      <c r="E1" s="108"/>
      <c r="F1" s="108"/>
      <c r="G1" s="108"/>
    </row>
    <row r="2" spans="1:8" ht="15.6">
      <c r="A2" s="109" t="s">
        <v>112</v>
      </c>
      <c r="B2" s="109"/>
      <c r="C2" s="109"/>
      <c r="D2" s="109"/>
      <c r="E2" s="109"/>
      <c r="F2" s="109"/>
      <c r="G2" s="109"/>
    </row>
    <row r="3" spans="1:8" ht="30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</row>
    <row r="4" spans="1:8" ht="15">
      <c r="A4" s="71" t="s">
        <v>21</v>
      </c>
      <c r="B4" s="72" t="s">
        <v>147</v>
      </c>
      <c r="C4" s="73" t="s">
        <v>148</v>
      </c>
      <c r="D4" s="72">
        <v>0</v>
      </c>
      <c r="E4" s="55">
        <v>112.1</v>
      </c>
      <c r="F4" s="55">
        <f>D4*E4</f>
        <v>0</v>
      </c>
      <c r="G4" s="77"/>
      <c r="H4" t="s">
        <v>150</v>
      </c>
    </row>
    <row r="5" spans="1:8" ht="15">
      <c r="A5" s="71" t="s">
        <v>27</v>
      </c>
      <c r="B5" s="72" t="s">
        <v>133</v>
      </c>
      <c r="C5" s="73">
        <v>41732</v>
      </c>
      <c r="D5" s="72">
        <v>0.5</v>
      </c>
      <c r="E5" s="55">
        <v>88.5</v>
      </c>
      <c r="F5" s="55">
        <f t="shared" ref="F5:F18" si="0">D5*E5</f>
        <v>44.25</v>
      </c>
      <c r="G5" s="77"/>
    </row>
    <row r="6" spans="1:8" ht="15">
      <c r="A6" s="71" t="s">
        <v>70</v>
      </c>
      <c r="B6" s="72" t="s">
        <v>28</v>
      </c>
      <c r="C6" s="73">
        <v>41733</v>
      </c>
      <c r="D6" s="72">
        <v>0.5</v>
      </c>
      <c r="E6" s="55">
        <v>88.5</v>
      </c>
      <c r="F6" s="55">
        <f t="shared" si="0"/>
        <v>44.25</v>
      </c>
      <c r="G6" s="77"/>
    </row>
    <row r="7" spans="1:8" ht="15">
      <c r="A7" s="71" t="s">
        <v>70</v>
      </c>
      <c r="B7" s="72" t="s">
        <v>147</v>
      </c>
      <c r="C7" s="73" t="s">
        <v>148</v>
      </c>
      <c r="D7" s="72">
        <v>7.5</v>
      </c>
      <c r="E7" s="55">
        <v>112.1</v>
      </c>
      <c r="F7" s="55">
        <f t="shared" si="0"/>
        <v>840.75</v>
      </c>
      <c r="G7" s="77"/>
    </row>
    <row r="8" spans="1:8" ht="15">
      <c r="A8" s="71" t="s">
        <v>21</v>
      </c>
      <c r="B8" s="72" t="s">
        <v>133</v>
      </c>
      <c r="C8" s="73">
        <v>41732</v>
      </c>
      <c r="D8" s="72">
        <v>0.5</v>
      </c>
      <c r="E8" s="55">
        <v>88.5</v>
      </c>
      <c r="F8" s="55">
        <f t="shared" si="0"/>
        <v>44.25</v>
      </c>
      <c r="G8" s="77"/>
    </row>
    <row r="9" spans="1:8" ht="15">
      <c r="A9" s="71" t="s">
        <v>21</v>
      </c>
      <c r="B9" s="72" t="s">
        <v>154</v>
      </c>
      <c r="C9" s="87" t="s">
        <v>155</v>
      </c>
      <c r="D9" s="72">
        <v>3.5</v>
      </c>
      <c r="E9" s="55">
        <v>88.5</v>
      </c>
      <c r="F9" s="55">
        <f t="shared" si="0"/>
        <v>309.75</v>
      </c>
      <c r="G9" s="77"/>
    </row>
    <row r="10" spans="1:8" ht="15">
      <c r="A10" s="71" t="s">
        <v>83</v>
      </c>
      <c r="B10" s="72" t="s">
        <v>144</v>
      </c>
      <c r="C10" s="73">
        <v>41736</v>
      </c>
      <c r="D10" s="72">
        <v>0.5</v>
      </c>
      <c r="E10" s="55">
        <v>88.5</v>
      </c>
      <c r="F10" s="55">
        <f t="shared" si="0"/>
        <v>44.25</v>
      </c>
      <c r="G10" s="77"/>
    </row>
    <row r="11" spans="1:8" ht="30">
      <c r="A11" s="71" t="s">
        <v>27</v>
      </c>
      <c r="B11" s="72" t="s">
        <v>156</v>
      </c>
      <c r="C11" s="73">
        <v>41737</v>
      </c>
      <c r="D11" s="72">
        <v>0.5</v>
      </c>
      <c r="E11" s="55">
        <v>88.5</v>
      </c>
      <c r="F11" s="55">
        <f t="shared" si="0"/>
        <v>44.25</v>
      </c>
      <c r="G11" s="77"/>
      <c r="H11" s="27"/>
    </row>
    <row r="12" spans="1:8" ht="15">
      <c r="A12" s="71" t="s">
        <v>70</v>
      </c>
      <c r="B12" s="72" t="s">
        <v>87</v>
      </c>
      <c r="C12" s="73">
        <v>41739</v>
      </c>
      <c r="D12" s="72">
        <v>0.5</v>
      </c>
      <c r="E12" s="55">
        <v>88.5</v>
      </c>
      <c r="F12" s="55">
        <f t="shared" si="0"/>
        <v>44.25</v>
      </c>
      <c r="G12" s="77"/>
      <c r="H12" s="27"/>
    </row>
    <row r="13" spans="1:8" ht="15">
      <c r="A13" s="71" t="s">
        <v>83</v>
      </c>
      <c r="B13" s="72" t="s">
        <v>133</v>
      </c>
      <c r="C13" s="73">
        <v>41759</v>
      </c>
      <c r="D13" s="72">
        <v>0.5</v>
      </c>
      <c r="E13" s="55">
        <v>88.5</v>
      </c>
      <c r="F13" s="55">
        <f t="shared" si="0"/>
        <v>44.25</v>
      </c>
      <c r="G13" s="77"/>
    </row>
    <row r="14" spans="1:8" ht="15">
      <c r="A14" s="71" t="s">
        <v>70</v>
      </c>
      <c r="B14" s="81" t="s">
        <v>24</v>
      </c>
      <c r="C14" s="81" t="s">
        <v>158</v>
      </c>
      <c r="D14" s="81" t="s">
        <v>153</v>
      </c>
      <c r="E14" s="55">
        <v>88.5</v>
      </c>
      <c r="F14" s="55">
        <f t="shared" si="0"/>
        <v>44.25</v>
      </c>
      <c r="G14" s="77"/>
    </row>
    <row r="15" spans="1:8" ht="15">
      <c r="A15" s="71" t="s">
        <v>21</v>
      </c>
      <c r="B15" s="72" t="s">
        <v>24</v>
      </c>
      <c r="C15" s="73">
        <v>41754</v>
      </c>
      <c r="D15" s="72">
        <v>0.5</v>
      </c>
      <c r="E15" s="55">
        <v>88.5</v>
      </c>
      <c r="F15" s="55">
        <f t="shared" si="0"/>
        <v>44.25</v>
      </c>
      <c r="G15" s="77"/>
    </row>
    <row r="16" spans="1:8" ht="15">
      <c r="A16" s="71"/>
      <c r="B16" s="72"/>
      <c r="C16" s="73"/>
      <c r="D16" s="72">
        <v>0</v>
      </c>
      <c r="E16" s="55">
        <v>0</v>
      </c>
      <c r="F16" s="55">
        <f t="shared" si="0"/>
        <v>0</v>
      </c>
      <c r="G16" s="77"/>
    </row>
    <row r="17" spans="1:7" ht="15">
      <c r="A17" s="71"/>
      <c r="B17" s="72"/>
      <c r="C17" s="73"/>
      <c r="D17" s="72">
        <v>0</v>
      </c>
      <c r="E17" s="55">
        <v>0</v>
      </c>
      <c r="F17" s="55">
        <f t="shared" si="0"/>
        <v>0</v>
      </c>
      <c r="G17" s="77"/>
    </row>
    <row r="18" spans="1:7" ht="15">
      <c r="A18" s="71"/>
      <c r="B18" s="72"/>
      <c r="C18" s="73"/>
      <c r="D18" s="72">
        <v>0</v>
      </c>
      <c r="E18" s="55">
        <v>0</v>
      </c>
      <c r="F18" s="55">
        <f t="shared" si="0"/>
        <v>0</v>
      </c>
      <c r="G18" s="77"/>
    </row>
    <row r="19" spans="1:7">
      <c r="F19" s="23" t="s">
        <v>29</v>
      </c>
      <c r="G19" s="24">
        <f>SUM(F4:F18)</f>
        <v>1548.75</v>
      </c>
    </row>
    <row r="21" spans="1:7">
      <c r="A21" s="112" t="s">
        <v>19</v>
      </c>
      <c r="B21" s="112"/>
    </row>
    <row r="22" spans="1:7">
      <c r="A22" s="4" t="s">
        <v>8</v>
      </c>
      <c r="B22" s="113">
        <v>112.1</v>
      </c>
    </row>
    <row r="23" spans="1:7" ht="18">
      <c r="A23" s="4" t="s">
        <v>9</v>
      </c>
      <c r="B23" s="114"/>
      <c r="D23" s="21" t="s">
        <v>36</v>
      </c>
      <c r="E23" s="35">
        <v>0</v>
      </c>
    </row>
    <row r="24" spans="1:7" ht="18">
      <c r="A24" s="4" t="s">
        <v>10</v>
      </c>
      <c r="B24" s="115"/>
      <c r="D24" s="21" t="s">
        <v>37</v>
      </c>
      <c r="E24" s="34">
        <f>G19</f>
        <v>1548.75</v>
      </c>
    </row>
    <row r="25" spans="1:7" ht="18">
      <c r="A25" s="110"/>
      <c r="B25" s="111"/>
      <c r="D25" s="21" t="s">
        <v>35</v>
      </c>
      <c r="E25" s="35">
        <f>E23-E24</f>
        <v>-1548.75</v>
      </c>
    </row>
    <row r="26" spans="1:7">
      <c r="A26" s="4" t="s">
        <v>11</v>
      </c>
      <c r="B26" s="116">
        <v>106.2</v>
      </c>
    </row>
    <row r="27" spans="1:7">
      <c r="A27" s="4" t="s">
        <v>12</v>
      </c>
      <c r="B27" s="116"/>
    </row>
    <row r="28" spans="1:7">
      <c r="A28" s="4" t="s">
        <v>13</v>
      </c>
      <c r="B28" s="116"/>
    </row>
    <row r="29" spans="1:7">
      <c r="A29" s="4" t="s">
        <v>14</v>
      </c>
      <c r="B29" s="116"/>
    </row>
    <row r="30" spans="1:7">
      <c r="A30" s="4" t="s">
        <v>15</v>
      </c>
      <c r="B30" s="116"/>
    </row>
    <row r="31" spans="1:7">
      <c r="A31" s="4" t="s">
        <v>16</v>
      </c>
      <c r="B31" s="116"/>
    </row>
    <row r="32" spans="1:7">
      <c r="A32" s="110"/>
      <c r="B32" s="111"/>
    </row>
    <row r="33" spans="1:2">
      <c r="A33" s="4" t="s">
        <v>17</v>
      </c>
      <c r="B33" s="5">
        <v>100.3</v>
      </c>
    </row>
    <row r="34" spans="1:2">
      <c r="A34" s="110"/>
      <c r="B34" s="111"/>
    </row>
    <row r="35" spans="1:2">
      <c r="A35" s="4" t="s">
        <v>18</v>
      </c>
      <c r="B35" s="5">
        <v>88.5</v>
      </c>
    </row>
  </sheetData>
  <mergeCells count="8">
    <mergeCell ref="A1:G1"/>
    <mergeCell ref="A2:G2"/>
    <mergeCell ref="A32:B32"/>
    <mergeCell ref="A34:B34"/>
    <mergeCell ref="A21:B21"/>
    <mergeCell ref="B22:B24"/>
    <mergeCell ref="A25:B25"/>
    <mergeCell ref="B26:B3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G17" sqref="G17"/>
    </sheetView>
  </sheetViews>
  <sheetFormatPr defaultRowHeight="14.4"/>
  <cols>
    <col min="1" max="1" width="36.44140625" customWidth="1"/>
    <col min="2" max="2" width="24.6640625" customWidth="1"/>
    <col min="3" max="3" width="22.109375" customWidth="1"/>
    <col min="4" max="4" width="19.33203125" customWidth="1"/>
    <col min="5" max="5" width="19.88671875" customWidth="1"/>
    <col min="6" max="6" width="22.109375" customWidth="1"/>
    <col min="7" max="7" width="17.5546875" customWidth="1"/>
  </cols>
  <sheetData>
    <row r="1" spans="1:7" ht="15.75" customHeight="1">
      <c r="A1" s="108" t="s">
        <v>7</v>
      </c>
      <c r="B1" s="108"/>
      <c r="C1" s="108"/>
      <c r="D1" s="108"/>
      <c r="E1" s="108"/>
      <c r="F1" s="108"/>
      <c r="G1" s="108"/>
    </row>
    <row r="2" spans="1:7" ht="15.6">
      <c r="A2" s="109" t="s">
        <v>113</v>
      </c>
      <c r="B2" s="109"/>
      <c r="C2" s="109"/>
      <c r="D2" s="109"/>
      <c r="E2" s="109"/>
      <c r="F2" s="109"/>
      <c r="G2" s="109"/>
    </row>
    <row r="3" spans="1:7" ht="30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</row>
    <row r="4" spans="1:7" ht="15">
      <c r="A4" s="71" t="s">
        <v>83</v>
      </c>
      <c r="B4" s="72" t="s">
        <v>131</v>
      </c>
      <c r="C4" s="72" t="s">
        <v>146</v>
      </c>
      <c r="D4" s="72">
        <v>3.5</v>
      </c>
      <c r="E4" s="55">
        <v>106.2</v>
      </c>
      <c r="F4" s="55">
        <f>D4*E4</f>
        <v>371.7</v>
      </c>
      <c r="G4" s="77"/>
    </row>
    <row r="5" spans="1:7" ht="15">
      <c r="A5" s="71" t="s">
        <v>83</v>
      </c>
      <c r="B5" s="72" t="s">
        <v>131</v>
      </c>
      <c r="C5" s="87" t="s">
        <v>161</v>
      </c>
      <c r="D5" s="72">
        <v>1</v>
      </c>
      <c r="E5" s="55">
        <v>106.2</v>
      </c>
      <c r="F5" s="55">
        <f>D5*E5</f>
        <v>106.2</v>
      </c>
      <c r="G5" s="77"/>
    </row>
    <row r="6" spans="1:7" ht="15">
      <c r="A6" s="71" t="s">
        <v>157</v>
      </c>
      <c r="B6" s="72" t="s">
        <v>133</v>
      </c>
      <c r="C6" s="73">
        <v>41760</v>
      </c>
      <c r="D6" s="72">
        <v>0.5</v>
      </c>
      <c r="E6" s="55">
        <v>88.5</v>
      </c>
      <c r="F6" s="55">
        <f t="shared" ref="F6:F13" si="0">D6*E6</f>
        <v>44.25</v>
      </c>
      <c r="G6" s="77"/>
    </row>
    <row r="7" spans="1:7" ht="15">
      <c r="A7" s="71" t="s">
        <v>159</v>
      </c>
      <c r="B7" s="72" t="s">
        <v>87</v>
      </c>
      <c r="C7" s="73">
        <v>41768</v>
      </c>
      <c r="D7" s="72">
        <v>0.5</v>
      </c>
      <c r="E7" s="55">
        <v>88.5</v>
      </c>
      <c r="F7" s="55">
        <f t="shared" si="0"/>
        <v>44.25</v>
      </c>
      <c r="G7" s="77"/>
    </row>
    <row r="8" spans="1:7" ht="15">
      <c r="A8" s="71" t="s">
        <v>159</v>
      </c>
      <c r="B8" s="72" t="s">
        <v>87</v>
      </c>
      <c r="C8" s="73">
        <v>41781</v>
      </c>
      <c r="D8" s="72">
        <v>0.5</v>
      </c>
      <c r="E8" s="55">
        <v>88.5</v>
      </c>
      <c r="F8" s="55">
        <f t="shared" si="0"/>
        <v>44.25</v>
      </c>
      <c r="G8" s="77"/>
    </row>
    <row r="9" spans="1:7" ht="15">
      <c r="A9" s="71" t="s">
        <v>157</v>
      </c>
      <c r="B9" s="72" t="s">
        <v>87</v>
      </c>
      <c r="C9" s="73">
        <v>41779</v>
      </c>
      <c r="D9" s="72">
        <v>0.5</v>
      </c>
      <c r="E9" s="55">
        <v>88.5</v>
      </c>
      <c r="F9" s="55">
        <f t="shared" si="0"/>
        <v>44.25</v>
      </c>
      <c r="G9" s="77"/>
    </row>
    <row r="10" spans="1:7" ht="15">
      <c r="A10" s="71" t="s">
        <v>70</v>
      </c>
      <c r="B10" s="72" t="s">
        <v>87</v>
      </c>
      <c r="C10" s="73">
        <v>41781</v>
      </c>
      <c r="D10" s="72">
        <v>0.5</v>
      </c>
      <c r="E10" s="55">
        <v>88.5</v>
      </c>
      <c r="F10" s="55">
        <f t="shared" si="0"/>
        <v>44.25</v>
      </c>
      <c r="G10" s="77"/>
    </row>
    <row r="11" spans="1:7" ht="15">
      <c r="A11" s="71" t="s">
        <v>159</v>
      </c>
      <c r="B11" s="72" t="s">
        <v>160</v>
      </c>
      <c r="C11" s="73">
        <v>41787</v>
      </c>
      <c r="D11" s="72">
        <v>0.5</v>
      </c>
      <c r="E11" s="55">
        <v>88.5</v>
      </c>
      <c r="F11" s="55">
        <f t="shared" si="0"/>
        <v>44.25</v>
      </c>
      <c r="G11" s="77"/>
    </row>
    <row r="12" spans="1:7" ht="15">
      <c r="A12" s="71"/>
      <c r="B12" s="72"/>
      <c r="C12" s="73"/>
      <c r="D12" s="72">
        <v>0</v>
      </c>
      <c r="E12" s="55">
        <v>0</v>
      </c>
      <c r="F12" s="55">
        <f t="shared" si="0"/>
        <v>0</v>
      </c>
      <c r="G12" s="77"/>
    </row>
    <row r="13" spans="1:7" ht="15">
      <c r="A13" s="71"/>
      <c r="B13" s="72"/>
      <c r="C13" s="72"/>
      <c r="D13" s="72">
        <v>0</v>
      </c>
      <c r="E13" s="55">
        <v>0</v>
      </c>
      <c r="F13" s="55">
        <f t="shared" si="0"/>
        <v>0</v>
      </c>
      <c r="G13" s="77"/>
    </row>
    <row r="14" spans="1:7">
      <c r="F14" s="23" t="s">
        <v>29</v>
      </c>
      <c r="G14" s="24">
        <f>SUM(F4:F13)</f>
        <v>743.4</v>
      </c>
    </row>
    <row r="16" spans="1:7">
      <c r="A16" s="112" t="s">
        <v>19</v>
      </c>
      <c r="B16" s="112"/>
    </row>
    <row r="17" spans="1:5">
      <c r="A17" s="4" t="s">
        <v>8</v>
      </c>
      <c r="B17" s="113">
        <v>112.1</v>
      </c>
    </row>
    <row r="18" spans="1:5" ht="18">
      <c r="A18" s="4" t="s">
        <v>9</v>
      </c>
      <c r="B18" s="114"/>
      <c r="D18" s="21" t="s">
        <v>36</v>
      </c>
      <c r="E18" s="35">
        <v>0</v>
      </c>
    </row>
    <row r="19" spans="1:5" ht="18">
      <c r="A19" s="4" t="s">
        <v>10</v>
      </c>
      <c r="B19" s="115"/>
      <c r="D19" s="21" t="s">
        <v>37</v>
      </c>
      <c r="E19" s="34">
        <f>G14</f>
        <v>743.4</v>
      </c>
    </row>
    <row r="20" spans="1:5" ht="18">
      <c r="A20" s="110"/>
      <c r="B20" s="111"/>
      <c r="D20" s="21" t="s">
        <v>35</v>
      </c>
      <c r="E20" s="35">
        <f>E18-E19</f>
        <v>-743.4</v>
      </c>
    </row>
    <row r="21" spans="1:5">
      <c r="A21" s="4" t="s">
        <v>11</v>
      </c>
      <c r="B21" s="116">
        <v>106.2</v>
      </c>
    </row>
    <row r="22" spans="1:5">
      <c r="A22" s="4" t="s">
        <v>12</v>
      </c>
      <c r="B22" s="116"/>
    </row>
    <row r="23" spans="1:5">
      <c r="A23" s="4" t="s">
        <v>13</v>
      </c>
      <c r="B23" s="116"/>
    </row>
    <row r="24" spans="1:5">
      <c r="A24" s="4" t="s">
        <v>14</v>
      </c>
      <c r="B24" s="116"/>
    </row>
    <row r="25" spans="1:5">
      <c r="A25" s="4" t="s">
        <v>15</v>
      </c>
      <c r="B25" s="116"/>
    </row>
    <row r="26" spans="1:5">
      <c r="A26" s="4" t="s">
        <v>16</v>
      </c>
      <c r="B26" s="116"/>
    </row>
    <row r="27" spans="1:5">
      <c r="A27" s="110"/>
      <c r="B27" s="111"/>
    </row>
    <row r="28" spans="1:5">
      <c r="A28" s="4" t="s">
        <v>17</v>
      </c>
      <c r="B28" s="5">
        <v>100.3</v>
      </c>
    </row>
    <row r="29" spans="1:5">
      <c r="A29" s="110"/>
      <c r="B29" s="111"/>
    </row>
    <row r="30" spans="1:5">
      <c r="A30" s="4" t="s">
        <v>18</v>
      </c>
      <c r="B30" s="5">
        <v>88.5</v>
      </c>
    </row>
  </sheetData>
  <mergeCells count="8">
    <mergeCell ref="A1:G1"/>
    <mergeCell ref="A2:G2"/>
    <mergeCell ref="A27:B27"/>
    <mergeCell ref="A29:B29"/>
    <mergeCell ref="A16:B16"/>
    <mergeCell ref="B17:B19"/>
    <mergeCell ref="A20:B20"/>
    <mergeCell ref="B21:B2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F17" sqref="F17"/>
    </sheetView>
  </sheetViews>
  <sheetFormatPr defaultRowHeight="14.4"/>
  <cols>
    <col min="1" max="1" width="36.5546875" customWidth="1"/>
    <col min="2" max="2" width="24.33203125" customWidth="1"/>
    <col min="3" max="3" width="21.109375" customWidth="1"/>
    <col min="4" max="4" width="18.44140625" customWidth="1"/>
    <col min="5" max="5" width="19.5546875" customWidth="1"/>
    <col min="6" max="6" width="18.44140625" customWidth="1"/>
    <col min="7" max="7" width="17.5546875" customWidth="1"/>
    <col min="8" max="8" width="14.6640625" customWidth="1"/>
  </cols>
  <sheetData>
    <row r="1" spans="1:8" ht="15.75" customHeight="1">
      <c r="A1" s="120" t="s">
        <v>7</v>
      </c>
      <c r="B1" s="121"/>
      <c r="C1" s="121"/>
      <c r="D1" s="121"/>
      <c r="E1" s="121"/>
      <c r="F1" s="121"/>
      <c r="G1" s="121"/>
      <c r="H1" s="121"/>
    </row>
    <row r="2" spans="1:8" ht="15.6">
      <c r="A2" s="122" t="s">
        <v>114</v>
      </c>
      <c r="B2" s="123"/>
      <c r="C2" s="123"/>
      <c r="D2" s="123"/>
      <c r="E2" s="123"/>
      <c r="F2" s="123"/>
      <c r="G2" s="123"/>
      <c r="H2" s="123"/>
    </row>
    <row r="3" spans="1:8" ht="30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  <c r="H3" s="14" t="s">
        <v>31</v>
      </c>
    </row>
    <row r="4" spans="1:8" ht="15">
      <c r="A4" s="71"/>
      <c r="B4" s="72"/>
      <c r="C4" s="72"/>
      <c r="D4" s="72">
        <v>0</v>
      </c>
      <c r="E4" s="55">
        <v>0</v>
      </c>
      <c r="F4" s="55">
        <f>D4*E4</f>
        <v>0</v>
      </c>
      <c r="G4" s="82"/>
      <c r="H4" s="55"/>
    </row>
    <row r="5" spans="1:8" ht="15">
      <c r="A5" s="71"/>
      <c r="B5" s="72"/>
      <c r="C5" s="72"/>
      <c r="D5" s="72">
        <v>0</v>
      </c>
      <c r="E5" s="55">
        <v>0</v>
      </c>
      <c r="F5" s="55">
        <f t="shared" ref="F5:F14" si="0">D5*E5</f>
        <v>0</v>
      </c>
      <c r="G5" s="83"/>
      <c r="H5" s="84"/>
    </row>
    <row r="6" spans="1:8" ht="15">
      <c r="A6" s="71"/>
      <c r="B6" s="72"/>
      <c r="C6" s="73"/>
      <c r="D6" s="72">
        <v>0</v>
      </c>
      <c r="E6" s="55">
        <v>0</v>
      </c>
      <c r="F6" s="55">
        <f t="shared" si="0"/>
        <v>0</v>
      </c>
      <c r="G6" s="82"/>
      <c r="H6" s="55"/>
    </row>
    <row r="7" spans="1:8" ht="15">
      <c r="A7" s="71"/>
      <c r="B7" s="72"/>
      <c r="C7" s="73"/>
      <c r="D7" s="72">
        <v>0</v>
      </c>
      <c r="E7" s="55">
        <v>0</v>
      </c>
      <c r="F7" s="55">
        <f t="shared" si="0"/>
        <v>0</v>
      </c>
      <c r="G7" s="82"/>
      <c r="H7" s="55"/>
    </row>
    <row r="8" spans="1:8" ht="15">
      <c r="A8" s="71"/>
      <c r="B8" s="72"/>
      <c r="C8" s="73"/>
      <c r="D8" s="72">
        <v>0</v>
      </c>
      <c r="E8" s="55">
        <v>0</v>
      </c>
      <c r="F8" s="55">
        <f t="shared" si="0"/>
        <v>0</v>
      </c>
      <c r="G8" s="82"/>
      <c r="H8" s="55"/>
    </row>
    <row r="9" spans="1:8" ht="15">
      <c r="A9" s="71"/>
      <c r="B9" s="72"/>
      <c r="C9" s="73"/>
      <c r="D9" s="72">
        <v>0</v>
      </c>
      <c r="E9" s="55">
        <v>0</v>
      </c>
      <c r="F9" s="55">
        <f t="shared" si="0"/>
        <v>0</v>
      </c>
      <c r="G9" s="85"/>
      <c r="H9" s="84"/>
    </row>
    <row r="10" spans="1:8" ht="15">
      <c r="A10" s="71"/>
      <c r="B10" s="72"/>
      <c r="C10" s="73"/>
      <c r="D10" s="72">
        <v>0</v>
      </c>
      <c r="E10" s="55">
        <v>0</v>
      </c>
      <c r="F10" s="55">
        <f t="shared" si="0"/>
        <v>0</v>
      </c>
      <c r="G10" s="82"/>
      <c r="H10" s="55"/>
    </row>
    <row r="11" spans="1:8" ht="15">
      <c r="A11" s="71"/>
      <c r="B11" s="72"/>
      <c r="C11" s="73"/>
      <c r="D11" s="72">
        <v>0</v>
      </c>
      <c r="E11" s="55">
        <v>0</v>
      </c>
      <c r="F11" s="55">
        <f t="shared" si="0"/>
        <v>0</v>
      </c>
      <c r="G11" s="85"/>
      <c r="H11" s="84"/>
    </row>
    <row r="12" spans="1:8" ht="15">
      <c r="A12" s="71"/>
      <c r="B12" s="72"/>
      <c r="C12" s="73"/>
      <c r="D12" s="72">
        <v>0</v>
      </c>
      <c r="E12" s="55">
        <v>0</v>
      </c>
      <c r="F12" s="55">
        <f t="shared" si="0"/>
        <v>0</v>
      </c>
      <c r="G12" s="82"/>
      <c r="H12" s="55"/>
    </row>
    <row r="13" spans="1:8" ht="15">
      <c r="A13" s="71"/>
      <c r="B13" s="72"/>
      <c r="C13" s="73"/>
      <c r="D13" s="72">
        <v>0</v>
      </c>
      <c r="E13" s="55">
        <v>0</v>
      </c>
      <c r="F13" s="55">
        <f t="shared" si="0"/>
        <v>0</v>
      </c>
      <c r="G13" s="82"/>
      <c r="H13" s="55"/>
    </row>
    <row r="14" spans="1:8" ht="15">
      <c r="A14" s="71"/>
      <c r="B14" s="81"/>
      <c r="C14" s="81"/>
      <c r="D14" s="81" t="s">
        <v>92</v>
      </c>
      <c r="E14" s="55">
        <v>0</v>
      </c>
      <c r="F14" s="55">
        <f t="shared" si="0"/>
        <v>0</v>
      </c>
      <c r="G14" s="82"/>
      <c r="H14" s="55"/>
    </row>
    <row r="15" spans="1:8">
      <c r="E15" s="23" t="s">
        <v>29</v>
      </c>
      <c r="F15" s="24">
        <f>SUM(F4:F14)</f>
        <v>0</v>
      </c>
      <c r="H15" s="26">
        <f>SUM(H4:H14)</f>
        <v>0</v>
      </c>
    </row>
    <row r="17" spans="1:5">
      <c r="A17" s="112" t="s">
        <v>19</v>
      </c>
      <c r="B17" s="112"/>
    </row>
    <row r="18" spans="1:5">
      <c r="A18" s="4" t="s">
        <v>8</v>
      </c>
      <c r="B18" s="113">
        <v>112.1</v>
      </c>
    </row>
    <row r="19" spans="1:5">
      <c r="A19" s="4" t="s">
        <v>9</v>
      </c>
      <c r="B19" s="114"/>
    </row>
    <row r="20" spans="1:5" ht="18">
      <c r="A20" s="4" t="s">
        <v>10</v>
      </c>
      <c r="B20" s="115"/>
      <c r="D20" s="21" t="s">
        <v>36</v>
      </c>
      <c r="E20" s="35">
        <v>0</v>
      </c>
    </row>
    <row r="21" spans="1:5" ht="18">
      <c r="A21" s="110"/>
      <c r="B21" s="111"/>
      <c r="D21" s="21" t="s">
        <v>37</v>
      </c>
      <c r="E21" s="34">
        <f>F15</f>
        <v>0</v>
      </c>
    </row>
    <row r="22" spans="1:5" ht="18">
      <c r="A22" s="4" t="s">
        <v>11</v>
      </c>
      <c r="B22" s="116">
        <v>106.2</v>
      </c>
      <c r="D22" s="21" t="s">
        <v>35</v>
      </c>
      <c r="E22" s="35">
        <f>E20-E21</f>
        <v>0</v>
      </c>
    </row>
    <row r="23" spans="1:5">
      <c r="A23" s="4" t="s">
        <v>12</v>
      </c>
      <c r="B23" s="116"/>
    </row>
    <row r="24" spans="1:5">
      <c r="A24" s="4" t="s">
        <v>13</v>
      </c>
      <c r="B24" s="116"/>
    </row>
    <row r="25" spans="1:5">
      <c r="A25" s="4" t="s">
        <v>14</v>
      </c>
      <c r="B25" s="116"/>
    </row>
    <row r="26" spans="1:5">
      <c r="A26" s="4" t="s">
        <v>15</v>
      </c>
      <c r="B26" s="116"/>
    </row>
    <row r="27" spans="1:5">
      <c r="A27" s="4" t="s">
        <v>16</v>
      </c>
      <c r="B27" s="116"/>
    </row>
    <row r="28" spans="1:5">
      <c r="A28" s="110"/>
      <c r="B28" s="111"/>
    </row>
    <row r="29" spans="1:5">
      <c r="A29" s="4" t="s">
        <v>17</v>
      </c>
      <c r="B29" s="5">
        <v>100.3</v>
      </c>
    </row>
    <row r="30" spans="1:5">
      <c r="A30" s="110"/>
      <c r="B30" s="111"/>
    </row>
    <row r="31" spans="1:5">
      <c r="A31" s="4" t="s">
        <v>18</v>
      </c>
      <c r="B31" s="5">
        <v>88.5</v>
      </c>
    </row>
  </sheetData>
  <mergeCells count="8">
    <mergeCell ref="A1:H1"/>
    <mergeCell ref="A2:H2"/>
    <mergeCell ref="A28:B28"/>
    <mergeCell ref="A30:B30"/>
    <mergeCell ref="A17:B17"/>
    <mergeCell ref="B18:B20"/>
    <mergeCell ref="A21:B21"/>
    <mergeCell ref="B22:B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A10" sqref="A10:C10"/>
    </sheetView>
  </sheetViews>
  <sheetFormatPr defaultRowHeight="14.4"/>
  <cols>
    <col min="1" max="1" width="36.5546875" customWidth="1"/>
    <col min="2" max="2" width="22.33203125" customWidth="1"/>
    <col min="3" max="3" width="22" customWidth="1"/>
    <col min="4" max="4" width="16.6640625" customWidth="1"/>
    <col min="5" max="5" width="19.88671875" customWidth="1"/>
    <col min="6" max="6" width="17.6640625" customWidth="1"/>
    <col min="7" max="7" width="17.5546875" customWidth="1"/>
    <col min="8" max="8" width="15.109375" customWidth="1"/>
  </cols>
  <sheetData>
    <row r="1" spans="1:9" ht="15.75" customHeight="1">
      <c r="A1" s="120" t="s">
        <v>7</v>
      </c>
      <c r="B1" s="121"/>
      <c r="C1" s="121"/>
      <c r="D1" s="121"/>
      <c r="E1" s="121"/>
      <c r="F1" s="121"/>
      <c r="G1" s="121"/>
      <c r="H1" s="121"/>
    </row>
    <row r="2" spans="1:9" ht="15.6">
      <c r="A2" s="124" t="s">
        <v>115</v>
      </c>
      <c r="B2" s="125"/>
      <c r="C2" s="125"/>
      <c r="D2" s="125"/>
      <c r="E2" s="125"/>
      <c r="F2" s="125"/>
      <c r="G2" s="125"/>
      <c r="H2" s="125"/>
    </row>
    <row r="3" spans="1:9" ht="30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  <c r="H3" s="14" t="s">
        <v>31</v>
      </c>
    </row>
    <row r="4" spans="1:9" ht="15">
      <c r="A4" s="88" t="s">
        <v>165</v>
      </c>
      <c r="B4" s="80" t="s">
        <v>25</v>
      </c>
      <c r="C4" s="89">
        <v>41840</v>
      </c>
      <c r="D4" s="80">
        <v>0</v>
      </c>
      <c r="E4" s="90">
        <v>88.5</v>
      </c>
      <c r="F4" s="90">
        <f>D4*E4</f>
        <v>0</v>
      </c>
      <c r="G4" s="80" t="s">
        <v>32</v>
      </c>
      <c r="H4" s="90"/>
      <c r="I4" t="s">
        <v>168</v>
      </c>
    </row>
    <row r="5" spans="1:9" ht="15">
      <c r="A5" s="88" t="s">
        <v>167</v>
      </c>
      <c r="B5" s="80" t="s">
        <v>166</v>
      </c>
      <c r="C5" s="89">
        <v>41835</v>
      </c>
      <c r="D5" s="80">
        <v>0.5</v>
      </c>
      <c r="E5" s="90">
        <v>88.5</v>
      </c>
      <c r="F5" s="90">
        <f t="shared" ref="F5:F6" si="0">D5*E5</f>
        <v>44.25</v>
      </c>
      <c r="G5" s="80"/>
      <c r="H5" s="90"/>
    </row>
    <row r="6" spans="1:9" ht="15">
      <c r="A6" s="88" t="s">
        <v>165</v>
      </c>
      <c r="B6" s="80" t="s">
        <v>133</v>
      </c>
      <c r="C6" s="89">
        <v>41842</v>
      </c>
      <c r="D6" s="80">
        <v>0.5</v>
      </c>
      <c r="E6" s="90">
        <v>88.5</v>
      </c>
      <c r="F6" s="90">
        <f t="shared" si="0"/>
        <v>44.25</v>
      </c>
      <c r="G6" s="80"/>
      <c r="H6" s="90"/>
    </row>
    <row r="7" spans="1:9" ht="30">
      <c r="A7" s="71" t="s">
        <v>169</v>
      </c>
      <c r="B7" s="72" t="s">
        <v>170</v>
      </c>
      <c r="C7" s="73">
        <v>41839</v>
      </c>
      <c r="D7" s="72">
        <v>0.5</v>
      </c>
      <c r="E7" s="90">
        <v>88.5</v>
      </c>
      <c r="F7" s="55">
        <f t="shared" ref="F7:F16" si="1">D7*E7</f>
        <v>44.25</v>
      </c>
      <c r="G7" s="77"/>
      <c r="H7" s="77"/>
    </row>
    <row r="8" spans="1:9" ht="15">
      <c r="A8" s="71" t="s">
        <v>169</v>
      </c>
      <c r="B8" s="72" t="s">
        <v>24</v>
      </c>
      <c r="C8" s="73">
        <v>41845</v>
      </c>
      <c r="D8" s="72">
        <v>0.5</v>
      </c>
      <c r="E8" s="90">
        <v>88.5</v>
      </c>
      <c r="F8" s="55">
        <f t="shared" si="1"/>
        <v>44.25</v>
      </c>
      <c r="G8" s="77"/>
      <c r="H8" s="77"/>
    </row>
    <row r="9" spans="1:9" ht="15">
      <c r="A9" s="71" t="s">
        <v>165</v>
      </c>
      <c r="B9" s="72" t="s">
        <v>25</v>
      </c>
      <c r="C9" s="73">
        <v>41846</v>
      </c>
      <c r="D9" s="72">
        <v>0.5</v>
      </c>
      <c r="E9" s="90">
        <v>88.5</v>
      </c>
      <c r="F9" s="55">
        <f t="shared" si="1"/>
        <v>44.25</v>
      </c>
      <c r="G9" s="77"/>
      <c r="H9" s="77"/>
    </row>
    <row r="10" spans="1:9" ht="15">
      <c r="A10" s="71"/>
      <c r="B10" s="86"/>
      <c r="C10" s="73"/>
      <c r="D10" s="72">
        <v>0</v>
      </c>
      <c r="E10" s="90">
        <v>88.5</v>
      </c>
      <c r="F10" s="55">
        <f t="shared" si="1"/>
        <v>0</v>
      </c>
      <c r="G10" s="77"/>
      <c r="H10" s="77"/>
    </row>
    <row r="11" spans="1:9" ht="15">
      <c r="A11" s="71"/>
      <c r="B11" s="72"/>
      <c r="C11" s="73"/>
      <c r="D11" s="72">
        <v>0</v>
      </c>
      <c r="E11" s="90">
        <v>88.5</v>
      </c>
      <c r="F11" s="55">
        <f t="shared" si="1"/>
        <v>0</v>
      </c>
      <c r="G11" s="77"/>
      <c r="H11" s="77"/>
    </row>
    <row r="12" spans="1:9" ht="15">
      <c r="A12" s="71"/>
      <c r="B12" s="72"/>
      <c r="C12" s="73"/>
      <c r="D12" s="72">
        <v>0</v>
      </c>
      <c r="E12" s="90">
        <v>88.5</v>
      </c>
      <c r="F12" s="55">
        <f t="shared" si="1"/>
        <v>0</v>
      </c>
      <c r="G12" s="77"/>
      <c r="H12" s="77"/>
    </row>
    <row r="13" spans="1:9" ht="15">
      <c r="A13" s="71"/>
      <c r="B13" s="81"/>
      <c r="C13" s="73"/>
      <c r="D13" s="81" t="s">
        <v>92</v>
      </c>
      <c r="E13" s="90">
        <v>88.5</v>
      </c>
      <c r="F13" s="55">
        <f t="shared" si="1"/>
        <v>0</v>
      </c>
      <c r="G13" s="77"/>
      <c r="H13" s="77"/>
    </row>
    <row r="14" spans="1:9" ht="15">
      <c r="A14" s="71"/>
      <c r="B14" s="72"/>
      <c r="C14" s="73"/>
      <c r="D14" s="72">
        <v>0</v>
      </c>
      <c r="E14" s="90">
        <v>88.5</v>
      </c>
      <c r="F14" s="55">
        <f t="shared" si="1"/>
        <v>0</v>
      </c>
      <c r="G14" s="77"/>
      <c r="H14" s="77"/>
    </row>
    <row r="15" spans="1:9" ht="15">
      <c r="A15" s="9"/>
      <c r="B15" s="12"/>
      <c r="C15" s="28"/>
      <c r="D15" s="12">
        <v>0</v>
      </c>
      <c r="E15" s="90">
        <v>88.5</v>
      </c>
      <c r="F15" s="8">
        <f t="shared" si="1"/>
        <v>0</v>
      </c>
      <c r="G15" s="19"/>
    </row>
    <row r="16" spans="1:9" ht="15">
      <c r="A16" s="9"/>
      <c r="B16" s="12"/>
      <c r="C16" s="28"/>
      <c r="D16" s="12"/>
      <c r="E16" s="11"/>
      <c r="F16" s="8">
        <f t="shared" si="1"/>
        <v>0</v>
      </c>
      <c r="G16" s="19"/>
    </row>
    <row r="17" spans="1:6" ht="21">
      <c r="F17" s="36">
        <f>SUM(F4:F15)</f>
        <v>221.25</v>
      </c>
    </row>
    <row r="19" spans="1:6">
      <c r="A19" s="112" t="s">
        <v>19</v>
      </c>
      <c r="B19" s="112"/>
    </row>
    <row r="20" spans="1:6">
      <c r="A20" s="4" t="s">
        <v>8</v>
      </c>
      <c r="B20" s="113">
        <v>112.1</v>
      </c>
    </row>
    <row r="21" spans="1:6" ht="18">
      <c r="A21" s="4" t="s">
        <v>9</v>
      </c>
      <c r="B21" s="114"/>
      <c r="D21" s="21" t="s">
        <v>36</v>
      </c>
      <c r="E21" s="35">
        <v>0</v>
      </c>
    </row>
    <row r="22" spans="1:6" ht="18">
      <c r="A22" s="4" t="s">
        <v>10</v>
      </c>
      <c r="B22" s="115"/>
      <c r="D22" s="21" t="s">
        <v>37</v>
      </c>
      <c r="E22" s="34">
        <f>F17</f>
        <v>221.25</v>
      </c>
    </row>
    <row r="23" spans="1:6" ht="18">
      <c r="A23" s="110"/>
      <c r="B23" s="111"/>
      <c r="D23" s="21" t="s">
        <v>35</v>
      </c>
      <c r="E23" s="35">
        <f>E21-E22</f>
        <v>-221.25</v>
      </c>
    </row>
    <row r="24" spans="1:6">
      <c r="A24" s="4" t="s">
        <v>11</v>
      </c>
      <c r="B24" s="116">
        <v>106.2</v>
      </c>
    </row>
    <row r="25" spans="1:6">
      <c r="A25" s="4" t="s">
        <v>12</v>
      </c>
      <c r="B25" s="116"/>
    </row>
    <row r="26" spans="1:6">
      <c r="A26" s="4" t="s">
        <v>13</v>
      </c>
      <c r="B26" s="116"/>
    </row>
    <row r="27" spans="1:6">
      <c r="A27" s="4" t="s">
        <v>14</v>
      </c>
      <c r="B27" s="116"/>
    </row>
    <row r="28" spans="1:6">
      <c r="A28" s="4" t="s">
        <v>15</v>
      </c>
      <c r="B28" s="116"/>
    </row>
    <row r="29" spans="1:6">
      <c r="A29" s="4" t="s">
        <v>16</v>
      </c>
      <c r="B29" s="116"/>
    </row>
    <row r="30" spans="1:6">
      <c r="A30" s="110"/>
      <c r="B30" s="111"/>
    </row>
    <row r="31" spans="1:6">
      <c r="A31" s="4" t="s">
        <v>17</v>
      </c>
      <c r="B31" s="5">
        <v>100.3</v>
      </c>
    </row>
    <row r="32" spans="1:6">
      <c r="A32" s="110"/>
      <c r="B32" s="111"/>
    </row>
    <row r="33" spans="1:2">
      <c r="A33" s="4" t="s">
        <v>18</v>
      </c>
      <c r="B33" s="5">
        <v>88.5</v>
      </c>
    </row>
  </sheetData>
  <mergeCells count="8">
    <mergeCell ref="A2:H2"/>
    <mergeCell ref="A1:H1"/>
    <mergeCell ref="A30:B30"/>
    <mergeCell ref="A32:B32"/>
    <mergeCell ref="A19:B19"/>
    <mergeCell ref="B20:B22"/>
    <mergeCell ref="A23:B23"/>
    <mergeCell ref="B24:B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A11" sqref="A11:C11"/>
    </sheetView>
  </sheetViews>
  <sheetFormatPr defaultRowHeight="14.4"/>
  <cols>
    <col min="1" max="1" width="36" customWidth="1"/>
    <col min="2" max="2" width="21.6640625" customWidth="1"/>
    <col min="3" max="3" width="16" customWidth="1"/>
    <col min="4" max="4" width="12.5546875" customWidth="1"/>
    <col min="5" max="5" width="16.33203125" customWidth="1"/>
    <col min="6" max="6" width="18.33203125" customWidth="1"/>
    <col min="7" max="8" width="15.109375" customWidth="1"/>
  </cols>
  <sheetData>
    <row r="1" spans="1:8" ht="15.75" customHeight="1">
      <c r="A1" s="108" t="s">
        <v>7</v>
      </c>
      <c r="B1" s="108"/>
      <c r="C1" s="108"/>
      <c r="D1" s="108"/>
      <c r="E1" s="108"/>
      <c r="F1" s="108"/>
      <c r="G1" s="108"/>
      <c r="H1" s="63"/>
    </row>
    <row r="2" spans="1:8" ht="15.6">
      <c r="A2" s="109" t="s">
        <v>116</v>
      </c>
      <c r="B2" s="109"/>
      <c r="C2" s="109"/>
      <c r="D2" s="109"/>
      <c r="E2" s="109"/>
      <c r="F2" s="109"/>
      <c r="G2" s="109"/>
      <c r="H2" s="64"/>
    </row>
    <row r="3" spans="1:8" ht="30">
      <c r="A3" s="13" t="s">
        <v>0</v>
      </c>
      <c r="B3" s="13" t="s">
        <v>4</v>
      </c>
      <c r="C3" s="13" t="s">
        <v>2</v>
      </c>
      <c r="D3" s="14" t="s">
        <v>1</v>
      </c>
      <c r="E3" s="14" t="s">
        <v>5</v>
      </c>
      <c r="F3" s="14" t="s">
        <v>6</v>
      </c>
      <c r="G3" s="14" t="s">
        <v>20</v>
      </c>
      <c r="H3" s="14" t="s">
        <v>31</v>
      </c>
    </row>
    <row r="4" spans="1:8" ht="28.5" customHeight="1">
      <c r="A4" s="71" t="s">
        <v>164</v>
      </c>
      <c r="B4" s="72" t="s">
        <v>163</v>
      </c>
      <c r="C4" s="73" t="s">
        <v>162</v>
      </c>
      <c r="D4" s="72">
        <v>7.5</v>
      </c>
      <c r="E4" s="55">
        <v>106.2</v>
      </c>
      <c r="F4" s="55">
        <f>D4*E4</f>
        <v>796.5</v>
      </c>
      <c r="G4" s="77"/>
      <c r="H4" s="68"/>
    </row>
    <row r="5" spans="1:8" ht="15">
      <c r="A5" s="71" t="s">
        <v>167</v>
      </c>
      <c r="B5" s="72" t="s">
        <v>134</v>
      </c>
      <c r="C5" s="73">
        <v>41873</v>
      </c>
      <c r="D5" s="72">
        <v>0.5</v>
      </c>
      <c r="E5" s="55">
        <v>88.5</v>
      </c>
      <c r="F5" s="55">
        <f t="shared" ref="F5:F14" si="0">D5*E5</f>
        <v>44.25</v>
      </c>
      <c r="G5" s="77"/>
      <c r="H5" s="68"/>
    </row>
    <row r="6" spans="1:8" ht="15">
      <c r="A6" s="71" t="s">
        <v>164</v>
      </c>
      <c r="B6" s="72" t="s">
        <v>171</v>
      </c>
      <c r="C6" s="73" t="s">
        <v>172</v>
      </c>
      <c r="D6" s="72">
        <v>6.5</v>
      </c>
      <c r="E6" s="55">
        <v>100.3</v>
      </c>
      <c r="F6" s="55">
        <f t="shared" si="0"/>
        <v>651.94999999999993</v>
      </c>
      <c r="G6" s="82"/>
      <c r="H6" s="68"/>
    </row>
    <row r="7" spans="1:8" ht="30">
      <c r="A7" s="71" t="s">
        <v>173</v>
      </c>
      <c r="B7" s="72" t="s">
        <v>171</v>
      </c>
      <c r="C7" s="73" t="s">
        <v>172</v>
      </c>
      <c r="D7" s="72">
        <v>6.5</v>
      </c>
      <c r="E7" s="55">
        <v>100.3</v>
      </c>
      <c r="F7" s="55">
        <f t="shared" si="0"/>
        <v>651.94999999999993</v>
      </c>
      <c r="G7" s="77"/>
      <c r="H7" s="68"/>
    </row>
    <row r="8" spans="1:8" ht="45">
      <c r="A8" s="71" t="s">
        <v>164</v>
      </c>
      <c r="B8" s="72" t="s">
        <v>174</v>
      </c>
      <c r="C8" s="73">
        <v>41865</v>
      </c>
      <c r="D8" s="72">
        <v>0.5</v>
      </c>
      <c r="E8" s="55">
        <v>88.5</v>
      </c>
      <c r="F8" s="55">
        <f t="shared" si="0"/>
        <v>44.25</v>
      </c>
      <c r="G8" s="77"/>
      <c r="H8" s="68"/>
    </row>
    <row r="9" spans="1:8" ht="15">
      <c r="A9" s="71" t="s">
        <v>176</v>
      </c>
      <c r="B9" s="72" t="s">
        <v>144</v>
      </c>
      <c r="C9" s="73">
        <v>41872</v>
      </c>
      <c r="D9" s="72">
        <v>0.5</v>
      </c>
      <c r="E9" s="55">
        <v>88.5</v>
      </c>
      <c r="F9" s="55">
        <f t="shared" si="0"/>
        <v>44.25</v>
      </c>
      <c r="G9" s="77"/>
      <c r="H9" s="68"/>
    </row>
    <row r="10" spans="1:8" ht="15">
      <c r="A10" s="71" t="s">
        <v>167</v>
      </c>
      <c r="B10" s="72" t="s">
        <v>144</v>
      </c>
      <c r="C10" s="73">
        <v>41872</v>
      </c>
      <c r="D10" s="72">
        <v>0.5</v>
      </c>
      <c r="E10" s="55">
        <v>88.5</v>
      </c>
      <c r="F10" s="55">
        <f t="shared" si="0"/>
        <v>44.25</v>
      </c>
      <c r="G10" s="77"/>
      <c r="H10" s="68"/>
    </row>
    <row r="11" spans="1:8" ht="30">
      <c r="A11" s="71" t="s">
        <v>176</v>
      </c>
      <c r="B11" s="72" t="s">
        <v>177</v>
      </c>
      <c r="C11" s="73">
        <v>41885.083333333336</v>
      </c>
      <c r="D11" s="72">
        <v>0</v>
      </c>
      <c r="E11" s="55">
        <v>88.5</v>
      </c>
      <c r="F11" s="55">
        <f t="shared" si="0"/>
        <v>0</v>
      </c>
      <c r="G11" s="77"/>
      <c r="H11" s="68"/>
    </row>
    <row r="12" spans="1:8" ht="15">
      <c r="A12" s="71"/>
      <c r="B12" s="72"/>
      <c r="C12" s="73"/>
      <c r="D12" s="72">
        <v>0</v>
      </c>
      <c r="E12" s="55">
        <v>88.5</v>
      </c>
      <c r="F12" s="55">
        <f t="shared" si="0"/>
        <v>0</v>
      </c>
      <c r="G12" s="77"/>
      <c r="H12" s="68"/>
    </row>
    <row r="13" spans="1:8" ht="15">
      <c r="A13" s="71"/>
      <c r="B13" s="72"/>
      <c r="C13" s="73"/>
      <c r="D13" s="72">
        <v>0</v>
      </c>
      <c r="E13" s="55">
        <v>88.5</v>
      </c>
      <c r="F13" s="55">
        <f t="shared" si="0"/>
        <v>0</v>
      </c>
      <c r="G13" s="77"/>
      <c r="H13" s="68"/>
    </row>
    <row r="14" spans="1:8" ht="15">
      <c r="A14" s="71"/>
      <c r="B14" s="81"/>
      <c r="C14" s="81"/>
      <c r="D14" s="81" t="s">
        <v>92</v>
      </c>
      <c r="E14" s="55">
        <v>88.5</v>
      </c>
      <c r="F14" s="55">
        <f t="shared" si="0"/>
        <v>0</v>
      </c>
      <c r="G14" s="77"/>
      <c r="H14" s="68"/>
    </row>
    <row r="15" spans="1:8" ht="15">
      <c r="A15" s="9"/>
      <c r="B15" s="12"/>
      <c r="C15" s="29"/>
      <c r="D15" s="12">
        <v>0</v>
      </c>
      <c r="E15" s="55">
        <v>88.5</v>
      </c>
      <c r="F15" s="8">
        <f t="shared" ref="F15:F28" si="1">D15*E15</f>
        <v>0</v>
      </c>
      <c r="G15" s="19"/>
      <c r="H15" s="65"/>
    </row>
    <row r="16" spans="1:8" ht="15">
      <c r="A16" s="9"/>
      <c r="B16" s="12"/>
      <c r="C16" s="29"/>
      <c r="D16" s="12">
        <v>0</v>
      </c>
      <c r="E16" s="55">
        <v>88.5</v>
      </c>
      <c r="F16" s="8">
        <f t="shared" si="1"/>
        <v>0</v>
      </c>
      <c r="G16" s="19"/>
      <c r="H16" s="65"/>
    </row>
    <row r="17" spans="1:8" ht="15">
      <c r="A17" s="9"/>
      <c r="B17" s="12"/>
      <c r="C17" s="29"/>
      <c r="D17" s="12">
        <v>0</v>
      </c>
      <c r="E17" s="55">
        <v>88.5</v>
      </c>
      <c r="F17" s="8">
        <f t="shared" si="1"/>
        <v>0</v>
      </c>
      <c r="G17" s="19"/>
      <c r="H17" s="65"/>
    </row>
    <row r="18" spans="1:8" ht="15">
      <c r="A18" s="9"/>
      <c r="B18" s="12"/>
      <c r="C18" s="29"/>
      <c r="D18" s="12">
        <v>0</v>
      </c>
      <c r="E18" s="55">
        <v>88.5</v>
      </c>
      <c r="F18" s="8">
        <f t="shared" si="1"/>
        <v>0</v>
      </c>
      <c r="G18" s="19"/>
      <c r="H18" s="65"/>
    </row>
    <row r="19" spans="1:8" ht="15">
      <c r="A19" s="9"/>
      <c r="B19" s="12"/>
      <c r="C19" s="29"/>
      <c r="D19" s="12">
        <v>0</v>
      </c>
      <c r="E19" s="55">
        <v>88.5</v>
      </c>
      <c r="F19" s="8">
        <f t="shared" si="1"/>
        <v>0</v>
      </c>
      <c r="G19" s="19"/>
      <c r="H19" s="65"/>
    </row>
    <row r="20" spans="1:8" ht="15">
      <c r="A20" s="9"/>
      <c r="B20" s="12"/>
      <c r="C20" s="29"/>
      <c r="D20" s="12">
        <v>0</v>
      </c>
      <c r="E20" s="55">
        <v>88.5</v>
      </c>
      <c r="F20" s="8">
        <f t="shared" si="1"/>
        <v>0</v>
      </c>
      <c r="G20" s="19"/>
      <c r="H20" s="65"/>
    </row>
    <row r="21" spans="1:8" ht="15">
      <c r="A21" s="9"/>
      <c r="B21" s="12"/>
      <c r="C21" s="29"/>
      <c r="D21" s="12">
        <v>0</v>
      </c>
      <c r="E21" s="55">
        <v>88.5</v>
      </c>
      <c r="F21" s="8">
        <f t="shared" si="1"/>
        <v>0</v>
      </c>
      <c r="G21" s="19"/>
      <c r="H21" s="65"/>
    </row>
    <row r="22" spans="1:8" ht="15">
      <c r="A22" s="9"/>
      <c r="B22" s="12"/>
      <c r="C22" s="29"/>
      <c r="D22" s="12">
        <v>0</v>
      </c>
      <c r="E22" s="55">
        <v>88.5</v>
      </c>
      <c r="F22" s="8">
        <f t="shared" si="1"/>
        <v>0</v>
      </c>
      <c r="G22" s="19"/>
      <c r="H22" s="65"/>
    </row>
    <row r="23" spans="1:8" ht="15">
      <c r="A23" s="9"/>
      <c r="B23" s="12"/>
      <c r="C23" s="29"/>
      <c r="D23" s="12">
        <v>0</v>
      </c>
      <c r="E23" s="55">
        <v>88.5</v>
      </c>
      <c r="F23" s="8">
        <f t="shared" si="1"/>
        <v>0</v>
      </c>
      <c r="G23" s="19"/>
      <c r="H23" s="65"/>
    </row>
    <row r="24" spans="1:8" ht="15">
      <c r="A24" s="9"/>
      <c r="B24" s="12"/>
      <c r="C24" s="29"/>
      <c r="D24" s="12">
        <v>0</v>
      </c>
      <c r="E24" s="55">
        <v>88.5</v>
      </c>
      <c r="F24" s="8">
        <f t="shared" si="1"/>
        <v>0</v>
      </c>
      <c r="G24" s="19"/>
      <c r="H24" s="65"/>
    </row>
    <row r="25" spans="1:8" ht="15">
      <c r="A25" s="9"/>
      <c r="B25" s="12"/>
      <c r="C25" s="29"/>
      <c r="D25" s="12">
        <v>0</v>
      </c>
      <c r="E25" s="55">
        <v>88.5</v>
      </c>
      <c r="F25" s="8">
        <f t="shared" si="1"/>
        <v>0</v>
      </c>
      <c r="G25" s="19"/>
      <c r="H25" s="65"/>
    </row>
    <row r="26" spans="1:8" ht="15">
      <c r="A26" s="9"/>
      <c r="B26" s="12"/>
      <c r="C26" s="12"/>
      <c r="D26" s="12"/>
      <c r="E26" s="11"/>
      <c r="F26" s="8">
        <f t="shared" si="1"/>
        <v>0</v>
      </c>
      <c r="G26" s="19"/>
      <c r="H26" s="65"/>
    </row>
    <row r="27" spans="1:8" ht="15">
      <c r="A27" s="9"/>
      <c r="B27" s="12"/>
      <c r="C27" s="12"/>
      <c r="D27" s="12"/>
      <c r="E27" s="11"/>
      <c r="F27" s="8">
        <f t="shared" si="1"/>
        <v>0</v>
      </c>
      <c r="G27" s="19"/>
      <c r="H27" s="65"/>
    </row>
    <row r="28" spans="1:8" ht="15">
      <c r="A28" s="9"/>
      <c r="B28" s="12"/>
      <c r="C28" s="12"/>
      <c r="D28" s="12"/>
      <c r="E28" s="11"/>
      <c r="F28" s="8">
        <f t="shared" si="1"/>
        <v>0</v>
      </c>
      <c r="G28" s="19"/>
      <c r="H28" s="65"/>
    </row>
    <row r="29" spans="1:8" ht="18">
      <c r="E29" s="21" t="s">
        <v>23</v>
      </c>
      <c r="F29" s="22">
        <f>SUM(F4:F28)</f>
        <v>2277.3999999999996</v>
      </c>
    </row>
    <row r="31" spans="1:8">
      <c r="A31" s="112" t="s">
        <v>19</v>
      </c>
      <c r="B31" s="112"/>
    </row>
    <row r="32" spans="1:8">
      <c r="A32" s="4" t="s">
        <v>8</v>
      </c>
      <c r="B32" s="113">
        <v>112.1</v>
      </c>
    </row>
    <row r="33" spans="1:6">
      <c r="A33" s="4" t="s">
        <v>9</v>
      </c>
      <c r="B33" s="114"/>
    </row>
    <row r="34" spans="1:6" ht="18">
      <c r="A34" s="4" t="s">
        <v>10</v>
      </c>
      <c r="B34" s="115"/>
      <c r="E34" s="21" t="s">
        <v>36</v>
      </c>
      <c r="F34" s="35">
        <v>0</v>
      </c>
    </row>
    <row r="35" spans="1:6" ht="18">
      <c r="A35" s="110"/>
      <c r="B35" s="111"/>
      <c r="E35" s="21" t="s">
        <v>37</v>
      </c>
      <c r="F35" s="34">
        <f>F29</f>
        <v>2277.3999999999996</v>
      </c>
    </row>
    <row r="36" spans="1:6" ht="18">
      <c r="A36" s="4" t="s">
        <v>11</v>
      </c>
      <c r="B36" s="116">
        <v>106.2</v>
      </c>
      <c r="E36" s="21" t="s">
        <v>35</v>
      </c>
      <c r="F36" s="35">
        <f>F34-F35</f>
        <v>-2277.3999999999996</v>
      </c>
    </row>
    <row r="37" spans="1:6">
      <c r="A37" s="4" t="s">
        <v>12</v>
      </c>
      <c r="B37" s="116"/>
    </row>
    <row r="38" spans="1:6">
      <c r="A38" s="4" t="s">
        <v>13</v>
      </c>
      <c r="B38" s="116"/>
    </row>
    <row r="39" spans="1:6">
      <c r="A39" s="4" t="s">
        <v>14</v>
      </c>
      <c r="B39" s="116"/>
      <c r="D39" t="s">
        <v>77</v>
      </c>
    </row>
    <row r="40" spans="1:6">
      <c r="A40" s="4" t="s">
        <v>15</v>
      </c>
      <c r="B40" s="116"/>
      <c r="D40" t="s">
        <v>72</v>
      </c>
    </row>
    <row r="41" spans="1:6">
      <c r="A41" s="4" t="s">
        <v>16</v>
      </c>
      <c r="B41" s="116"/>
    </row>
    <row r="42" spans="1:6" ht="57.6">
      <c r="A42" s="110"/>
      <c r="B42" s="111"/>
      <c r="D42" s="23" t="s">
        <v>75</v>
      </c>
      <c r="E42" s="66" t="s">
        <v>76</v>
      </c>
    </row>
    <row r="43" spans="1:6" ht="28.8">
      <c r="A43" s="4" t="s">
        <v>17</v>
      </c>
      <c r="B43" s="5">
        <v>100.3</v>
      </c>
      <c r="D43" s="19" t="s">
        <v>78</v>
      </c>
      <c r="E43" s="69" t="s">
        <v>79</v>
      </c>
    </row>
    <row r="44" spans="1:6">
      <c r="A44" s="110"/>
      <c r="B44" s="111"/>
      <c r="D44" s="19"/>
      <c r="E44" s="19"/>
    </row>
    <row r="45" spans="1:6">
      <c r="A45" s="4" t="s">
        <v>18</v>
      </c>
      <c r="B45" s="5">
        <v>88.5</v>
      </c>
      <c r="D45" s="19"/>
      <c r="E45" s="19"/>
    </row>
    <row r="46" spans="1:6">
      <c r="D46" s="19"/>
      <c r="E46" s="19"/>
    </row>
  </sheetData>
  <mergeCells count="8">
    <mergeCell ref="A1:G1"/>
    <mergeCell ref="A2:G2"/>
    <mergeCell ref="A42:B42"/>
    <mergeCell ref="A44:B44"/>
    <mergeCell ref="A31:B31"/>
    <mergeCell ref="B32:B34"/>
    <mergeCell ref="A35:B35"/>
    <mergeCell ref="B36:B4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Dez 2012</vt:lpstr>
      <vt:lpstr>Jan 2014</vt:lpstr>
      <vt:lpstr>Fev 2014 </vt:lpstr>
      <vt:lpstr>Mar 2014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Resumo Geral</vt:lpstr>
      <vt:lpstr>Acompanhamento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reinaldo.vasconcelos</dc:creator>
  <cp:lastModifiedBy>IDER DE SANTANA SANTOS</cp:lastModifiedBy>
  <cp:lastPrinted>2013-11-20T13:16:10Z</cp:lastPrinted>
  <dcterms:created xsi:type="dcterms:W3CDTF">2013-03-19T13:04:50Z</dcterms:created>
  <dcterms:modified xsi:type="dcterms:W3CDTF">2014-12-16T12:27:18Z</dcterms:modified>
</cp:coreProperties>
</file>