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Curse\matProg\lab4\"/>
    </mc:Choice>
  </mc:AlternateContent>
  <xr:revisionPtr revIDLastSave="0" documentId="13_ncr:1_{87EB5E58-3E06-4459-8271-FDA784537708}" xr6:coauthVersionLast="47" xr6:coauthVersionMax="47" xr10:uidLastSave="{00000000-0000-0000-0000-000000000000}"/>
  <bookViews>
    <workbookView xWindow="-108" yWindow="-108" windowWidth="23256" windowHeight="12456" xr2:uid="{A8BD92D0-99AA-4C7D-BFF6-47C734D5A6A1}"/>
  </bookViews>
  <sheets>
    <sheet name="Лист1" sheetId="1" r:id="rId1"/>
  </sheets>
  <definedNames>
    <definedName name="solver_adj" localSheetId="0" hidden="1">Лист1!$C$238:$E$245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Лист1!$D$238</definedName>
    <definedName name="solver_lhs10" localSheetId="0" hidden="1">Лист1!$D$244</definedName>
    <definedName name="solver_lhs11" localSheetId="0" hidden="1">Лист1!$D$245</definedName>
    <definedName name="solver_lhs12" localSheetId="0" hidden="1">Лист1!$D$245</definedName>
    <definedName name="solver_lhs13" localSheetId="0" hidden="1">Лист1!$E$246</definedName>
    <definedName name="solver_lhs14" localSheetId="0" hidden="1">Лист1!$H$238:$H$245</definedName>
    <definedName name="solver_lhs15" localSheetId="0" hidden="1">Лист1!$H$238:$H$245</definedName>
    <definedName name="solver_lhs16" localSheetId="0" hidden="1">Лист1!$L$95</definedName>
    <definedName name="solver_lhs17" localSheetId="0" hidden="1">Лист1!$L$96</definedName>
    <definedName name="solver_lhs18" localSheetId="0" hidden="1">Лист1!$L$96</definedName>
    <definedName name="solver_lhs19" localSheetId="0" hidden="1">Лист1!$P$87</definedName>
    <definedName name="solver_lhs2" localSheetId="0" hidden="1">Лист1!$D$239</definedName>
    <definedName name="solver_lhs20" localSheetId="0" hidden="1">Лист1!$P$87</definedName>
    <definedName name="solver_lhs21" localSheetId="0" hidden="1">Лист1!$P$88</definedName>
    <definedName name="solver_lhs22" localSheetId="0" hidden="1">Лист1!$P$88</definedName>
    <definedName name="solver_lhs23" localSheetId="0" hidden="1">Лист1!$P$89</definedName>
    <definedName name="solver_lhs24" localSheetId="0" hidden="1">Лист1!$P$89:$P$96</definedName>
    <definedName name="solver_lhs25" localSheetId="0" hidden="1">Лист1!$P$90</definedName>
    <definedName name="solver_lhs26" localSheetId="0" hidden="1">Лист1!$P$91</definedName>
    <definedName name="solver_lhs27" localSheetId="0" hidden="1">Лист1!$P$92</definedName>
    <definedName name="solver_lhs28" localSheetId="0" hidden="1">Лист1!$P$93</definedName>
    <definedName name="solver_lhs29" localSheetId="0" hidden="1">Лист1!$P$94</definedName>
    <definedName name="solver_lhs3" localSheetId="0" hidden="1">Лист1!$D$240</definedName>
    <definedName name="solver_lhs30" localSheetId="0" hidden="1">Лист1!$P$95</definedName>
    <definedName name="solver_lhs31" localSheetId="0" hidden="1">Лист1!$P$96</definedName>
    <definedName name="solver_lhs4" localSheetId="0" hidden="1">Лист1!$D$241</definedName>
    <definedName name="solver_lhs5" localSheetId="0" hidden="1">Лист1!$D$242</definedName>
    <definedName name="solver_lhs6" localSheetId="0" hidden="1">Лист1!$D$242</definedName>
    <definedName name="solver_lhs7" localSheetId="0" hidden="1">Лист1!$D$243</definedName>
    <definedName name="solver_lhs8" localSheetId="0" hidden="1">Лист1!$D$243</definedName>
    <definedName name="solver_lhs9" localSheetId="0" hidden="1">Лист1!$D$244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15</definedName>
    <definedName name="solver_nwt" localSheetId="0" hidden="1">1</definedName>
    <definedName name="solver_opt" localSheetId="0" hidden="1">Лист1!$C$249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1</definedName>
    <definedName name="solver_rel14" localSheetId="0" hidden="1">2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2</definedName>
    <definedName name="solver_rel2" localSheetId="0" hidden="1">2</definedName>
    <definedName name="solver_rel20" localSheetId="0" hidden="1">3</definedName>
    <definedName name="solver_rel21" localSheetId="0" hidden="1">2</definedName>
    <definedName name="solver_rel22" localSheetId="0" hidden="1">3</definedName>
    <definedName name="solver_rel23" localSheetId="0" hidden="1">3</definedName>
    <definedName name="solver_rel24" localSheetId="0" hidden="1">2</definedName>
    <definedName name="solver_rel25" localSheetId="0" hidden="1">3</definedName>
    <definedName name="solver_rel26" localSheetId="0" hidden="1">3</definedName>
    <definedName name="solver_rel27" localSheetId="0" hidden="1">3</definedName>
    <definedName name="solver_rel28" localSheetId="0" hidden="1">3</definedName>
    <definedName name="solver_rel29" localSheetId="0" hidden="1">3</definedName>
    <definedName name="solver_rel3" localSheetId="0" hidden="1">2</definedName>
    <definedName name="solver_rel30" localSheetId="0" hidden="1">3</definedName>
    <definedName name="solver_rel31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Лист1!$C$242</definedName>
    <definedName name="solver_rhs11" localSheetId="0" hidden="1">Лист1!$C$243</definedName>
    <definedName name="solver_rhs12" localSheetId="0" hidden="1">Лист1!$C$244</definedName>
    <definedName name="solver_rhs13" localSheetId="0" hidden="1">33</definedName>
    <definedName name="solver_rhs14" localSheetId="0" hidden="1">Лист1!$L$238:$L$245</definedName>
    <definedName name="solver_rhs15" localSheetId="0" hidden="1">Лист1!$I$238:$I$245</definedName>
    <definedName name="solver_rhs16" localSheetId="0" hidden="1">Лист1!$L$89</definedName>
    <definedName name="solver_rhs17" localSheetId="0" hidden="1">Лист1!$K$91</definedName>
    <definedName name="solver_rhs18" localSheetId="0" hidden="1">Лист1!$K$94</definedName>
    <definedName name="solver_rhs19" localSheetId="0" hidden="1">Лист1!$T$87</definedName>
    <definedName name="solver_rhs2" localSheetId="0" hidden="1">0</definedName>
    <definedName name="solver_rhs20" localSheetId="0" hidden="1">5</definedName>
    <definedName name="solver_rhs21" localSheetId="0" hidden="1">Лист1!$T$88</definedName>
    <definedName name="solver_rhs22" localSheetId="0" hidden="1">13</definedName>
    <definedName name="solver_rhs23" localSheetId="0" hidden="1">20</definedName>
    <definedName name="solver_rhs24" localSheetId="0" hidden="1">Лист1!$T$89:$T$96</definedName>
    <definedName name="solver_rhs25" localSheetId="0" hidden="1">5</definedName>
    <definedName name="solver_rhs26" localSheetId="0" hidden="1">9</definedName>
    <definedName name="solver_rhs27" localSheetId="0" hidden="1">7</definedName>
    <definedName name="solver_rhs28" localSheetId="0" hidden="1">8</definedName>
    <definedName name="solver_rhs29" localSheetId="0" hidden="1">9</definedName>
    <definedName name="solver_rhs3" localSheetId="0" hidden="1">0</definedName>
    <definedName name="solver_rhs30" localSheetId="0" hidden="1">12</definedName>
    <definedName name="solver_rhs31" localSheetId="0" hidden="1">15</definedName>
    <definedName name="solver_rhs4" localSheetId="0" hidden="1">Лист1!$C$238</definedName>
    <definedName name="solver_rhs5" localSheetId="0" hidden="1">Лист1!$C$239</definedName>
    <definedName name="solver_rhs6" localSheetId="0" hidden="1">Лист1!$C$241</definedName>
    <definedName name="solver_rhs7" localSheetId="0" hidden="1">Лист1!$C$239</definedName>
    <definedName name="solver_rhs8" localSheetId="0" hidden="1">Лист1!$C$241</definedName>
    <definedName name="solver_rhs9" localSheetId="0" hidden="1">Лист1!$C$240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" i="1" l="1"/>
  <c r="J50" i="1"/>
  <c r="I49" i="1"/>
  <c r="C249" i="1"/>
  <c r="E246" i="1"/>
  <c r="L245" i="1"/>
  <c r="H245" i="1"/>
  <c r="L244" i="1"/>
  <c r="H244" i="1"/>
  <c r="L243" i="1"/>
  <c r="H243" i="1"/>
  <c r="L242" i="1"/>
  <c r="H242" i="1"/>
  <c r="L241" i="1"/>
  <c r="H241" i="1"/>
  <c r="L240" i="1"/>
  <c r="H240" i="1"/>
  <c r="L239" i="1"/>
  <c r="H239" i="1"/>
  <c r="L238" i="1"/>
  <c r="H238" i="1"/>
  <c r="D132" i="1"/>
  <c r="H138" i="1"/>
  <c r="K137" i="1"/>
  <c r="I133" i="1"/>
  <c r="K132" i="1"/>
  <c r="K141" i="1"/>
  <c r="J141" i="1"/>
  <c r="I141" i="1"/>
  <c r="H141" i="1"/>
  <c r="F141" i="1"/>
  <c r="G141" i="1" s="1"/>
  <c r="D141" i="1"/>
  <c r="E141" i="1" s="1"/>
  <c r="K140" i="1"/>
  <c r="J140" i="1"/>
  <c r="I140" i="1"/>
  <c r="H140" i="1"/>
  <c r="G140" i="1"/>
  <c r="F140" i="1"/>
  <c r="D140" i="1"/>
  <c r="E140" i="1" s="1"/>
  <c r="K139" i="1"/>
  <c r="J139" i="1"/>
  <c r="I139" i="1"/>
  <c r="H139" i="1"/>
  <c r="F139" i="1"/>
  <c r="G139" i="1" s="1"/>
  <c r="D139" i="1"/>
  <c r="E139" i="1" s="1"/>
  <c r="K138" i="1"/>
  <c r="J138" i="1"/>
  <c r="I138" i="1"/>
  <c r="F138" i="1"/>
  <c r="E138" i="1"/>
  <c r="D138" i="1"/>
  <c r="I137" i="1"/>
  <c r="H137" i="1"/>
  <c r="F137" i="1"/>
  <c r="G137" i="1" s="1"/>
  <c r="D137" i="1"/>
  <c r="E137" i="1" s="1"/>
  <c r="K136" i="1"/>
  <c r="J136" i="1"/>
  <c r="I136" i="1"/>
  <c r="H136" i="1"/>
  <c r="F136" i="1"/>
  <c r="G136" i="1" s="1"/>
  <c r="D136" i="1"/>
  <c r="E136" i="1" s="1"/>
  <c r="K135" i="1"/>
  <c r="J135" i="1"/>
  <c r="I135" i="1"/>
  <c r="H135" i="1"/>
  <c r="F135" i="1"/>
  <c r="G135" i="1" s="1"/>
  <c r="D135" i="1"/>
  <c r="E135" i="1" s="1"/>
  <c r="K134" i="1"/>
  <c r="J134" i="1"/>
  <c r="I134" i="1"/>
  <c r="H134" i="1"/>
  <c r="F134" i="1"/>
  <c r="G134" i="1" s="1"/>
  <c r="E134" i="1"/>
  <c r="D134" i="1"/>
  <c r="F133" i="1"/>
  <c r="D133" i="1"/>
  <c r="E133" i="1" s="1"/>
  <c r="I132" i="1"/>
  <c r="H132" i="1"/>
  <c r="F132" i="1"/>
  <c r="G132" i="1" s="1"/>
  <c r="E132" i="1"/>
  <c r="M97" i="1"/>
  <c r="T96" i="1"/>
  <c r="P96" i="1"/>
  <c r="T95" i="1"/>
  <c r="P95" i="1"/>
  <c r="T94" i="1"/>
  <c r="P94" i="1"/>
  <c r="T93" i="1"/>
  <c r="P93" i="1"/>
  <c r="T92" i="1"/>
  <c r="P92" i="1"/>
  <c r="T91" i="1"/>
  <c r="P91" i="1"/>
  <c r="T90" i="1"/>
  <c r="P90" i="1"/>
  <c r="T89" i="1"/>
  <c r="P89" i="1"/>
  <c r="T88" i="1"/>
  <c r="P88" i="1"/>
  <c r="T87" i="1"/>
  <c r="P87" i="1"/>
  <c r="K51" i="1"/>
  <c r="K52" i="1"/>
  <c r="K53" i="1"/>
  <c r="K54" i="1"/>
  <c r="K55" i="1"/>
  <c r="K56" i="1"/>
  <c r="K57" i="1"/>
  <c r="K58" i="1"/>
  <c r="K49" i="1"/>
  <c r="J51" i="1"/>
  <c r="J52" i="1"/>
  <c r="J53" i="1"/>
  <c r="J54" i="1"/>
  <c r="J55" i="1"/>
  <c r="J56" i="1"/>
  <c r="J57" i="1"/>
  <c r="J58" i="1"/>
  <c r="J49" i="1"/>
  <c r="I50" i="1"/>
  <c r="I51" i="1"/>
  <c r="I52" i="1"/>
  <c r="I53" i="1"/>
  <c r="I54" i="1"/>
  <c r="I55" i="1"/>
  <c r="I56" i="1"/>
  <c r="I57" i="1"/>
  <c r="I58" i="1"/>
  <c r="H50" i="1"/>
  <c r="H51" i="1"/>
  <c r="H52" i="1"/>
  <c r="H53" i="1"/>
  <c r="H54" i="1"/>
  <c r="H55" i="1"/>
  <c r="H56" i="1"/>
  <c r="H57" i="1"/>
  <c r="H58" i="1"/>
  <c r="H49" i="1"/>
  <c r="G50" i="1"/>
  <c r="G51" i="1"/>
  <c r="G52" i="1"/>
  <c r="G53" i="1"/>
  <c r="G54" i="1"/>
  <c r="G55" i="1"/>
  <c r="G56" i="1"/>
  <c r="G57" i="1"/>
  <c r="G58" i="1"/>
  <c r="G49" i="1"/>
  <c r="J132" i="1" l="1"/>
  <c r="J137" i="1"/>
  <c r="G133" i="1"/>
  <c r="H133" i="1"/>
  <c r="J133" i="1"/>
  <c r="K133" i="1"/>
  <c r="G138" i="1"/>
</calcChain>
</file>

<file path=xl/sharedStrings.xml><?xml version="1.0" encoding="utf-8"?>
<sst xmlns="http://schemas.openxmlformats.org/spreadsheetml/2006/main" count="160" uniqueCount="109">
  <si>
    <t>Вариант 17</t>
  </si>
  <si>
    <t>Задание 1</t>
  </si>
  <si>
    <t>Номер задачи</t>
  </si>
  <si>
    <t>Параметры</t>
  </si>
  <si>
    <t>Работы</t>
  </si>
  <si>
    <t>Срок выполнения проекта t0</t>
  </si>
  <si>
    <t>tij</t>
  </si>
  <si>
    <t>dij</t>
  </si>
  <si>
    <t>kij</t>
  </si>
  <si>
    <t>Сетевой график</t>
  </si>
  <si>
    <t>(i,j)</t>
  </si>
  <si>
    <t>tрн</t>
  </si>
  <si>
    <t>tро</t>
  </si>
  <si>
    <t>tпо</t>
  </si>
  <si>
    <t>tпн</t>
  </si>
  <si>
    <t>Rп</t>
  </si>
  <si>
    <t>Rсн</t>
  </si>
  <si>
    <t>R'</t>
  </si>
  <si>
    <t>R''</t>
  </si>
  <si>
    <t>Критический путь:</t>
  </si>
  <si>
    <t>L = {1-3-4-5-6}</t>
  </si>
  <si>
    <t>tрi (ран.i)</t>
  </si>
  <si>
    <t>tрj (ран. j)</t>
  </si>
  <si>
    <t>tпi (поз. i)</t>
  </si>
  <si>
    <t>tпj (поз. j)</t>
  </si>
  <si>
    <t>Линейный график Гантта</t>
  </si>
  <si>
    <t>Целевая функция:</t>
  </si>
  <si>
    <t>f = x12 + x13 + x14 + x24 + x25 + x34 + x36 + x45 + x46 + x56    --&gt;    min</t>
  </si>
  <si>
    <t>Ограничения:</t>
  </si>
  <si>
    <t>to12 - tн12 &gt;= 5</t>
  </si>
  <si>
    <t>to13 - tн13 &gt;= 13</t>
  </si>
  <si>
    <t>to14 - tн14 &gt;= 20</t>
  </si>
  <si>
    <t>to24 - tн24 &gt;= 5</t>
  </si>
  <si>
    <t>to25 - tн25 &gt;= 9</t>
  </si>
  <si>
    <t>to34 - tн34 &gt;= 7</t>
  </si>
  <si>
    <t>to36 - tн36 &gt;= 8</t>
  </si>
  <si>
    <t>to45 - tн45 &gt;= 9</t>
  </si>
  <si>
    <t>to46 - tн46 &gt;= 12</t>
  </si>
  <si>
    <t>tн12 = 0</t>
  </si>
  <si>
    <t>to56 - tн56 &gt;= 15</t>
  </si>
  <si>
    <t>tн13 = 0</t>
  </si>
  <si>
    <t>tн14 = 0</t>
  </si>
  <si>
    <t>tнij &gt;= 0</t>
  </si>
  <si>
    <t>tн24 &gt;= tо12</t>
  </si>
  <si>
    <t>tоij &gt;= 0</t>
  </si>
  <si>
    <t>tн25 &gt;= tо12</t>
  </si>
  <si>
    <t>xij &gt;= 0</t>
  </si>
  <si>
    <t>tн34 &gt;= tо13</t>
  </si>
  <si>
    <t>tн36 &gt;= tо13</t>
  </si>
  <si>
    <t>tн45 &gt;= tо14   tн45 &gt;= tо24   tн45 &gt;= tо34</t>
  </si>
  <si>
    <t>tн46 &gt;= tо14   tн46 &gt;= tо24   tн46 &gt;= tо34</t>
  </si>
  <si>
    <t xml:space="preserve">tн56 &gt;= tо25   tн56 &gt;= tо45   </t>
  </si>
  <si>
    <t>tо36 &lt;= 56</t>
  </si>
  <si>
    <t>tо46 &lt;= 56</t>
  </si>
  <si>
    <t>tо56 &lt;= 56</t>
  </si>
  <si>
    <t>to12 - tн12 = 10 - 0,08*x12</t>
  </si>
  <si>
    <t>to13 - tн13 = 13 - 0,25*x13</t>
  </si>
  <si>
    <t>to14 - tн14= 24 - 0,1*x14</t>
  </si>
  <si>
    <t>to24 - tн24 = 9 - 0,15*x24</t>
  </si>
  <si>
    <t>to25 - tн25 = 11 - 0,3*x25</t>
  </si>
  <si>
    <t>to34 - tн34 = 17 - 0,2*x34</t>
  </si>
  <si>
    <t>to36 - tн36 = 10 - 0,08*x36</t>
  </si>
  <si>
    <t>to45 - tн45 = 15 - 0,4*x45</t>
  </si>
  <si>
    <t>to46 - tн46 = 15 - 0,2*x46</t>
  </si>
  <si>
    <t>to56 - tн56 = 20 - 0,1*x56</t>
  </si>
  <si>
    <t>Решение:</t>
  </si>
  <si>
    <t>tоij</t>
  </si>
  <si>
    <t>tнij</t>
  </si>
  <si>
    <t>xij</t>
  </si>
  <si>
    <t>toij - tнij</t>
  </si>
  <si>
    <t>tij - kij*xij</t>
  </si>
  <si>
    <t>f -&gt; min</t>
  </si>
  <si>
    <t>Срок выполнения всех работ в сравнении с изначальным сократился на 9 дней</t>
  </si>
  <si>
    <t>Линейный график Гантта:</t>
  </si>
  <si>
    <t>Задание 2</t>
  </si>
  <si>
    <t>Сумма средств В</t>
  </si>
  <si>
    <t>(5,6) - фиктивная работа для дальнейшей минимизации</t>
  </si>
  <si>
    <t>Критический срок:</t>
  </si>
  <si>
    <t>tкр = 50</t>
  </si>
  <si>
    <t>L = {1-3-4-5}</t>
  </si>
  <si>
    <t>tкр = to56 --&gt; min</t>
  </si>
  <si>
    <t>--&gt; ограничение вложения денег</t>
  </si>
  <si>
    <t>tн23 &gt;= to12</t>
  </si>
  <si>
    <t>tн34 &gt;= to13   tн34 &gt;= to23</t>
  </si>
  <si>
    <t>tн35 &gt;= to13   tн35 &gt;= to23</t>
  </si>
  <si>
    <t>tн45 &gt;= to14   tн45 &gt;= to34</t>
  </si>
  <si>
    <t>to56 - tн56 = 0</t>
  </si>
  <si>
    <t>tн56 &gt;= to35   tн56 &gt;= to45</t>
  </si>
  <si>
    <t>x12 + x13 + x14 + x23 + x34 + x35 + x45 &lt;= 33</t>
  </si>
  <si>
    <t>to12 - tн12 &gt;= 6</t>
  </si>
  <si>
    <t>to13 - tн13 &gt;= 14</t>
  </si>
  <si>
    <t>to14 - tн14 &gt;= 18</t>
  </si>
  <si>
    <t>to23 - tн23 &gt;= 4</t>
  </si>
  <si>
    <t>to34 - tн34 &gt;= 9</t>
  </si>
  <si>
    <t>to35 - tн35 &gt;= 15</t>
  </si>
  <si>
    <t>to45 - tн45 &gt;= 16</t>
  </si>
  <si>
    <t>to12 - tн12 = 9 - 0,2*x12</t>
  </si>
  <si>
    <t>to13 - tн13 = 18 - 0,25*x13</t>
  </si>
  <si>
    <t>to14 - tн14 = 21 - 0,15*x14</t>
  </si>
  <si>
    <t>to23 - tн23 = 7 - 0,4*x23</t>
  </si>
  <si>
    <t>to34 - tн34 = 12 - 0,3*x34</t>
  </si>
  <si>
    <t>to35 - tн35 = 19 - 0,12*x35</t>
  </si>
  <si>
    <t>to45 - tн45 = 20 - 0,2*x45</t>
  </si>
  <si>
    <t xml:space="preserve">to56 = </t>
  </si>
  <si>
    <t>--&gt; min</t>
  </si>
  <si>
    <t>Сумма:</t>
  </si>
  <si>
    <t>Срок выполнения всех работ в сравнении с изначальным сократился на 8 дней</t>
  </si>
  <si>
    <t xml:space="preserve">При вложении в количестве 33 ден.ед. можно уменьшить срок выполнения всех работ до 42 дней :                                                                                      8 ден.ед для работы (1,3) - срок выполнения сократится на 2 дня;                                                                               10 ден. Ед. для работы (3,4) - срок выполнения сократится на 3 дня;                                                                                         15 ден.ед. для работы (4,5) - срок выполнения работы сократится на 3 дня;                                                                             </t>
  </si>
  <si>
    <t xml:space="preserve">Для того, чтобы уложиться в срок 56 дней требуется потратить 30 ден.ед. :                                                                          15 ден.ед для работы (3,4) - срок выполнения сократится на 3 дня;                                                                               15 ден. Ед. для работы (4,5) - срок выполнения сократится на 6 дней;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</si>
</sst>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CF5E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4" borderId="1"/>
    <xf numFmtId="0" fontId="1" fillId="5" borderId="1"/>
    <xf numFmtId="0" fontId="1" fillId="2" borderId="1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2" applyFill="1" applyAlignment="1">
      <alignment horizontal="center"/>
    </xf>
    <xf numFmtId="0" fontId="1" fillId="2" borderId="1" xfId="4" applyAlignment="1">
      <alignment horizontal="center"/>
    </xf>
    <xf numFmtId="0" fontId="0" fillId="0" borderId="1" xfId="0" applyBorder="1"/>
    <xf numFmtId="0" fontId="1" fillId="2" borderId="1" xfId="4"/>
    <xf numFmtId="0" fontId="0" fillId="0" borderId="0" xfId="0" quotePrefix="1"/>
    <xf numFmtId="0" fontId="1" fillId="3" borderId="1" xfId="2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0" xfId="4" applyFill="1" applyBorder="1" applyAlignment="1">
      <alignment horizontal="center"/>
    </xf>
    <xf numFmtId="0" fontId="1" fillId="3" borderId="1" xfId="2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0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3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5">
    <cellStyle name="Заголовок таблицы" xfId="2" xr:uid="{79A78A9E-103B-4F01-8BF7-314338E95216}"/>
    <cellStyle name="Обычный" xfId="0" builtinId="0"/>
    <cellStyle name="Подзаголовок таблицы" xfId="3" xr:uid="{9207283B-C4E0-4A27-A729-6ECA91F49917}"/>
    <cellStyle name="Содержимое таблицы" xfId="4" xr:uid="{E1F697E6-78FB-43EF-9B64-A7D69F9BE843}"/>
    <cellStyle name="Финансовый 2" xfId="1" xr:uid="{3BCA11D9-53C1-4D80-9826-92F9DF1A24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817147856517939E-2"/>
          <c:y val="4.6296296296296294E-2"/>
          <c:w val="0.89151737611745896"/>
          <c:h val="0.78764824974495518"/>
        </c:manualLayout>
      </c:layout>
      <c:barChart>
        <c:barDir val="bar"/>
        <c:grouping val="stacked"/>
        <c:varyColors val="0"/>
        <c:ser>
          <c:idx val="0"/>
          <c:order val="0"/>
          <c:tx>
            <c:v>Ранний срок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Лист1!$B$49:$B$58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Лист1!$D$49:$D$58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30</c:v>
                </c:pt>
                <c:pt idx="8">
                  <c:v>30</c:v>
                </c:pt>
                <c:pt idx="9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8-416F-9894-8644B6AD93FF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Лист1!$C$49:$C$58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17</c:v>
                </c:pt>
                <c:pt idx="6">
                  <c:v>10</c:v>
                </c:pt>
                <c:pt idx="7">
                  <c:v>15</c:v>
                </c:pt>
                <c:pt idx="8">
                  <c:v>15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738-416F-9894-8644B6AD93FF}"/>
            </c:ext>
          </c:extLst>
        </c:ser>
        <c:ser>
          <c:idx val="2"/>
          <c:order val="2"/>
          <c:tx>
            <c:v>Полный 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Лист1!$H$49:$H$58</c:f>
              <c:numCache>
                <c:formatCode>General</c:formatCode>
                <c:ptCount val="10"/>
                <c:pt idx="0">
                  <c:v>11</c:v>
                </c:pt>
                <c:pt idx="1">
                  <c:v>0</c:v>
                </c:pt>
                <c:pt idx="2">
                  <c:v>6</c:v>
                </c:pt>
                <c:pt idx="3">
                  <c:v>11</c:v>
                </c:pt>
                <c:pt idx="4">
                  <c:v>24</c:v>
                </c:pt>
                <c:pt idx="5">
                  <c:v>0</c:v>
                </c:pt>
                <c:pt idx="6">
                  <c:v>42</c:v>
                </c:pt>
                <c:pt idx="7">
                  <c:v>0</c:v>
                </c:pt>
                <c:pt idx="8">
                  <c:v>20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738-416F-9894-8644B6AD9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76814303"/>
        <c:axId val="1576814783"/>
      </c:barChart>
      <c:catAx>
        <c:axId val="1576814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814783"/>
        <c:crosses val="autoZero"/>
        <c:auto val="1"/>
        <c:lblAlgn val="ctr"/>
        <c:lblOffset val="100"/>
        <c:noMultiLvlLbl val="0"/>
      </c:catAx>
      <c:valAx>
        <c:axId val="157681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6814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Ранний срок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Лист1!$B$144:$B$153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Лист1!$C$144:$C$153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10</c:v>
                </c:pt>
                <c:pt idx="5">
                  <c:v>13</c:v>
                </c:pt>
                <c:pt idx="6">
                  <c:v>13</c:v>
                </c:pt>
                <c:pt idx="7">
                  <c:v>27</c:v>
                </c:pt>
                <c:pt idx="8">
                  <c:v>27</c:v>
                </c:pt>
                <c:pt idx="9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B-4B81-B474-327320D48D46}"/>
            </c:ext>
          </c:extLst>
        </c:ser>
        <c:ser>
          <c:idx val="1"/>
          <c:order val="1"/>
          <c:tx>
            <c:v>Продолжительность работы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Лист1!$B$144:$B$153</c:f>
              <c:numCache>
                <c:formatCode>General</c:formatCode>
                <c:ptCount val="10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2.4</c:v>
                </c:pt>
                <c:pt idx="4">
                  <c:v>2.5</c:v>
                </c:pt>
                <c:pt idx="5">
                  <c:v>3.4</c:v>
                </c:pt>
                <c:pt idx="6">
                  <c:v>3.6</c:v>
                </c:pt>
                <c:pt idx="7">
                  <c:v>4.5</c:v>
                </c:pt>
                <c:pt idx="8">
                  <c:v>4.5999999999999996</c:v>
                </c:pt>
                <c:pt idx="9">
                  <c:v>5.6</c:v>
                </c:pt>
              </c:numCache>
            </c:numRef>
          </c:cat>
          <c:val>
            <c:numRef>
              <c:f>Лист1!$C$132:$C$141</c:f>
              <c:numCache>
                <c:formatCode>General</c:formatCode>
                <c:ptCount val="10"/>
                <c:pt idx="0">
                  <c:v>10</c:v>
                </c:pt>
                <c:pt idx="1">
                  <c:v>13</c:v>
                </c:pt>
                <c:pt idx="2">
                  <c:v>24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10</c:v>
                </c:pt>
                <c:pt idx="7">
                  <c:v>9</c:v>
                </c:pt>
                <c:pt idx="8">
                  <c:v>14.999999999999993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B-4B81-B474-327320D48D46}"/>
            </c:ext>
          </c:extLst>
        </c:ser>
        <c:ser>
          <c:idx val="2"/>
          <c:order val="2"/>
          <c:tx>
            <c:v>Полный резерв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Лист1!$H$132:$H$141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15</c:v>
                </c:pt>
                <c:pt idx="5">
                  <c:v>0</c:v>
                </c:pt>
                <c:pt idx="6">
                  <c:v>33</c:v>
                </c:pt>
                <c:pt idx="7">
                  <c:v>0</c:v>
                </c:pt>
                <c:pt idx="8">
                  <c:v>14.000000000000007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B-4B81-B474-327320D48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83285887"/>
        <c:axId val="1683286367"/>
      </c:barChart>
      <c:catAx>
        <c:axId val="1683285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286367"/>
        <c:crosses val="autoZero"/>
        <c:auto val="1"/>
        <c:lblAlgn val="ctr"/>
        <c:lblOffset val="100"/>
        <c:noMultiLvlLbl val="0"/>
      </c:catAx>
      <c:valAx>
        <c:axId val="168328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328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586740</xdr:colOff>
      <xdr:row>15</xdr:row>
      <xdr:rowOff>175260</xdr:rowOff>
    </xdr:from>
    <xdr:to>
      <xdr:col>7</xdr:col>
      <xdr:colOff>67305</xdr:colOff>
      <xdr:row>30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426F0BA-14DA-1208-0C42-F4FEF8C81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0" y="3185160"/>
          <a:ext cx="3747765" cy="2720340"/>
        </a:xfrm>
        <a:prstGeom prst="rect">
          <a:avLst/>
        </a:prstGeom>
      </xdr:spPr>
    </xdr:pic>
    <xdr:clientData/>
  </xdr:twoCellAnchor>
  <xdr:twoCellAnchor>
    <xdr:from>
      <xdr:col>1</xdr:col>
      <xdr:colOff>7620</xdr:colOff>
      <xdr:row>60</xdr:row>
      <xdr:rowOff>171450</xdr:rowOff>
    </xdr:from>
    <xdr:to>
      <xdr:col>9</xdr:col>
      <xdr:colOff>198120</xdr:colOff>
      <xdr:row>78</xdr:row>
      <xdr:rowOff>45720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095E19B-EC92-D5BA-18A3-3361DEF02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449580</xdr:colOff>
      <xdr:row>114</xdr:row>
      <xdr:rowOff>7620</xdr:rowOff>
    </xdr:from>
    <xdr:to>
      <xdr:col>6</xdr:col>
      <xdr:colOff>441960</xdr:colOff>
      <xdr:row>128</xdr:row>
      <xdr:rowOff>96662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B9677A2A-F01D-8BA6-9B58-9ABA44F41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580" y="21122640"/>
          <a:ext cx="3649980" cy="2649362"/>
        </a:xfrm>
        <a:prstGeom prst="rect">
          <a:avLst/>
        </a:prstGeom>
      </xdr:spPr>
    </xdr:pic>
    <xdr:clientData/>
  </xdr:twoCellAnchor>
  <xdr:twoCellAnchor>
    <xdr:from>
      <xdr:col>0</xdr:col>
      <xdr:colOff>601980</xdr:colOff>
      <xdr:row>156</xdr:row>
      <xdr:rowOff>26670</xdr:rowOff>
    </xdr:from>
    <xdr:to>
      <xdr:col>9</xdr:col>
      <xdr:colOff>228600</xdr:colOff>
      <xdr:row>173</xdr:row>
      <xdr:rowOff>38100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877ACCD-965C-096D-703D-F3EDDF2B4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578221</xdr:colOff>
      <xdr:row>184</xdr:row>
      <xdr:rowOff>41687</xdr:rowOff>
    </xdr:from>
    <xdr:to>
      <xdr:col>10</xdr:col>
      <xdr:colOff>72850</xdr:colOff>
      <xdr:row>200</xdr:row>
      <xdr:rowOff>117887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6311B979-A032-4259-2BBD-39852F88A5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8221" y="33399358"/>
          <a:ext cx="5698205" cy="2944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A026-684E-45EA-BE13-89F1C52AC353}">
  <dimension ref="B2:X260"/>
  <sheetViews>
    <sheetView tabSelected="1" zoomScale="85" zoomScaleNormal="85" workbookViewId="0">
      <selection activeCell="H52" sqref="H52"/>
    </sheetView>
  </sheetViews>
  <sheetFormatPr defaultRowHeight="14.4" x14ac:dyDescent="0.3"/>
  <cols>
    <col min="8" max="8" width="10.44140625" customWidth="1"/>
  </cols>
  <sheetData>
    <row r="2" spans="2:15" ht="28.8" x14ac:dyDescent="0.55000000000000004">
      <c r="B2" s="43" t="s">
        <v>0</v>
      </c>
      <c r="C2" s="43"/>
      <c r="D2" s="43"/>
    </row>
    <row r="4" spans="2:15" ht="21" x14ac:dyDescent="0.4">
      <c r="B4" s="41" t="s">
        <v>1</v>
      </c>
      <c r="C4" s="41"/>
    </row>
    <row r="6" spans="2:15" x14ac:dyDescent="0.3">
      <c r="B6" s="35" t="s">
        <v>2</v>
      </c>
      <c r="C6" s="35" t="s">
        <v>3</v>
      </c>
      <c r="D6" s="44" t="s">
        <v>4</v>
      </c>
      <c r="E6" s="44"/>
      <c r="F6" s="44"/>
      <c r="G6" s="44"/>
      <c r="H6" s="44"/>
      <c r="I6" s="44"/>
      <c r="J6" s="44"/>
      <c r="K6" s="44"/>
      <c r="L6" s="44"/>
      <c r="M6" s="44"/>
      <c r="N6" s="35" t="s">
        <v>5</v>
      </c>
      <c r="O6" s="35"/>
    </row>
    <row r="7" spans="2:15" x14ac:dyDescent="0.3">
      <c r="B7" s="35"/>
      <c r="C7" s="35"/>
      <c r="D7" s="15">
        <v>1.2</v>
      </c>
      <c r="E7" s="15">
        <v>1.3</v>
      </c>
      <c r="F7" s="15">
        <v>1.4</v>
      </c>
      <c r="G7" s="15">
        <v>2.4</v>
      </c>
      <c r="H7" s="15">
        <v>2.5</v>
      </c>
      <c r="I7" s="15">
        <v>3.4</v>
      </c>
      <c r="J7" s="15">
        <v>3.6</v>
      </c>
      <c r="K7" s="15">
        <v>4.5</v>
      </c>
      <c r="L7" s="15">
        <v>4.5999999999999996</v>
      </c>
      <c r="M7" s="15">
        <v>5.6</v>
      </c>
      <c r="N7" s="35"/>
      <c r="O7" s="35"/>
    </row>
    <row r="8" spans="2:15" x14ac:dyDescent="0.3">
      <c r="B8" s="36">
        <v>17</v>
      </c>
      <c r="C8" s="1" t="s">
        <v>6</v>
      </c>
      <c r="D8" s="1">
        <v>10</v>
      </c>
      <c r="E8" s="1">
        <v>13</v>
      </c>
      <c r="F8" s="1">
        <v>24</v>
      </c>
      <c r="G8" s="1">
        <v>9</v>
      </c>
      <c r="H8" s="1">
        <v>11</v>
      </c>
      <c r="I8" s="1">
        <v>17</v>
      </c>
      <c r="J8" s="1">
        <v>10</v>
      </c>
      <c r="K8" s="1">
        <v>15</v>
      </c>
      <c r="L8" s="1">
        <v>15</v>
      </c>
      <c r="M8" s="1">
        <v>20</v>
      </c>
      <c r="N8" s="36">
        <v>56</v>
      </c>
      <c r="O8" s="36"/>
    </row>
    <row r="9" spans="2:15" x14ac:dyDescent="0.3">
      <c r="B9" s="36"/>
      <c r="C9" s="1" t="s">
        <v>7</v>
      </c>
      <c r="D9" s="1">
        <v>5</v>
      </c>
      <c r="E9" s="1">
        <v>9</v>
      </c>
      <c r="F9" s="1">
        <v>11</v>
      </c>
      <c r="G9" s="1">
        <v>6</v>
      </c>
      <c r="H9" s="1">
        <v>9</v>
      </c>
      <c r="I9" s="1">
        <v>12</v>
      </c>
      <c r="J9" s="1">
        <v>7</v>
      </c>
      <c r="K9" s="1">
        <v>13</v>
      </c>
      <c r="L9" s="1">
        <v>13</v>
      </c>
      <c r="M9" s="1">
        <v>15</v>
      </c>
      <c r="N9" s="36"/>
      <c r="O9" s="36"/>
    </row>
    <row r="10" spans="2:15" x14ac:dyDescent="0.3">
      <c r="B10" s="36"/>
      <c r="C10" s="1" t="s">
        <v>8</v>
      </c>
      <c r="D10" s="1">
        <v>0.08</v>
      </c>
      <c r="E10" s="1">
        <v>0.25</v>
      </c>
      <c r="F10" s="1">
        <v>0.1</v>
      </c>
      <c r="G10" s="1">
        <v>0.15</v>
      </c>
      <c r="H10" s="1">
        <v>0.3</v>
      </c>
      <c r="I10" s="1">
        <v>0.2</v>
      </c>
      <c r="J10" s="1">
        <v>0.08</v>
      </c>
      <c r="K10" s="1">
        <v>0.4</v>
      </c>
      <c r="L10" s="1">
        <v>0.2</v>
      </c>
      <c r="M10" s="1">
        <v>0.1</v>
      </c>
      <c r="N10" s="36"/>
      <c r="O10" s="36"/>
    </row>
    <row r="14" spans="2:15" ht="14.4" customHeight="1" x14ac:dyDescent="0.3">
      <c r="B14" s="40" t="s">
        <v>9</v>
      </c>
      <c r="C14" s="40"/>
      <c r="D14" s="40"/>
    </row>
    <row r="15" spans="2:15" ht="14.4" customHeight="1" x14ac:dyDescent="0.3">
      <c r="B15" s="40"/>
      <c r="C15" s="40"/>
      <c r="D15" s="40"/>
    </row>
    <row r="18" spans="9:11" x14ac:dyDescent="0.3">
      <c r="I18" s="21" t="s">
        <v>19</v>
      </c>
      <c r="J18" s="21"/>
      <c r="K18" s="21"/>
    </row>
    <row r="19" spans="9:11" x14ac:dyDescent="0.3">
      <c r="I19" s="20" t="s">
        <v>20</v>
      </c>
      <c r="J19" s="20"/>
      <c r="K19" s="20"/>
    </row>
    <row r="35" spans="2:11" x14ac:dyDescent="0.3">
      <c r="B35" s="3" t="s">
        <v>10</v>
      </c>
      <c r="C35" s="8" t="s">
        <v>21</v>
      </c>
      <c r="D35" s="8" t="s">
        <v>22</v>
      </c>
      <c r="E35" s="8" t="s">
        <v>23</v>
      </c>
      <c r="F35" s="8" t="s">
        <v>24</v>
      </c>
    </row>
    <row r="36" spans="2:11" x14ac:dyDescent="0.3">
      <c r="B36" s="4">
        <v>1.2</v>
      </c>
      <c r="C36" s="4">
        <v>0</v>
      </c>
      <c r="D36" s="1">
        <v>10</v>
      </c>
      <c r="E36" s="1">
        <v>0</v>
      </c>
      <c r="F36" s="4">
        <v>21</v>
      </c>
    </row>
    <row r="37" spans="2:11" x14ac:dyDescent="0.3">
      <c r="B37" s="4">
        <v>1.3</v>
      </c>
      <c r="C37" s="4">
        <v>0</v>
      </c>
      <c r="D37" s="1">
        <v>13</v>
      </c>
      <c r="E37" s="1">
        <v>0</v>
      </c>
      <c r="F37" s="4">
        <v>13</v>
      </c>
    </row>
    <row r="38" spans="2:11" x14ac:dyDescent="0.3">
      <c r="B38" s="4">
        <v>1.4</v>
      </c>
      <c r="C38" s="4">
        <v>0</v>
      </c>
      <c r="D38" s="1">
        <v>30</v>
      </c>
      <c r="E38" s="1">
        <v>0</v>
      </c>
      <c r="F38" s="4">
        <v>30</v>
      </c>
    </row>
    <row r="39" spans="2:11" x14ac:dyDescent="0.3">
      <c r="B39" s="4">
        <v>2.4</v>
      </c>
      <c r="C39" s="4">
        <v>10</v>
      </c>
      <c r="D39" s="1">
        <v>30</v>
      </c>
      <c r="E39" s="1">
        <v>21</v>
      </c>
      <c r="F39" s="4">
        <v>30</v>
      </c>
    </row>
    <row r="40" spans="2:11" x14ac:dyDescent="0.3">
      <c r="B40" s="4">
        <v>2.5</v>
      </c>
      <c r="C40" s="4">
        <v>10</v>
      </c>
      <c r="D40" s="1">
        <v>45</v>
      </c>
      <c r="E40" s="1">
        <v>21</v>
      </c>
      <c r="F40" s="4">
        <v>45</v>
      </c>
    </row>
    <row r="41" spans="2:11" x14ac:dyDescent="0.3">
      <c r="B41" s="4">
        <v>3.4</v>
      </c>
      <c r="C41" s="4">
        <v>13</v>
      </c>
      <c r="D41" s="1">
        <v>30</v>
      </c>
      <c r="E41" s="1">
        <v>13</v>
      </c>
      <c r="F41" s="4">
        <v>30</v>
      </c>
    </row>
    <row r="42" spans="2:11" x14ac:dyDescent="0.3">
      <c r="B42" s="4">
        <v>3.6</v>
      </c>
      <c r="C42" s="4">
        <v>13</v>
      </c>
      <c r="D42" s="1">
        <v>65</v>
      </c>
      <c r="E42" s="1">
        <v>13</v>
      </c>
      <c r="F42" s="4">
        <v>65</v>
      </c>
    </row>
    <row r="43" spans="2:11" x14ac:dyDescent="0.3">
      <c r="B43" s="4">
        <v>4.5</v>
      </c>
      <c r="C43" s="4">
        <v>30</v>
      </c>
      <c r="D43" s="1">
        <v>45</v>
      </c>
      <c r="E43" s="1">
        <v>30</v>
      </c>
      <c r="F43" s="4">
        <v>45</v>
      </c>
    </row>
    <row r="44" spans="2:11" x14ac:dyDescent="0.3">
      <c r="B44" s="4">
        <v>4.5999999999999996</v>
      </c>
      <c r="C44" s="4">
        <v>30</v>
      </c>
      <c r="D44" s="1">
        <v>65</v>
      </c>
      <c r="E44" s="1">
        <v>30</v>
      </c>
      <c r="F44" s="4">
        <v>65</v>
      </c>
    </row>
    <row r="45" spans="2:11" x14ac:dyDescent="0.3">
      <c r="B45" s="4">
        <v>5.6</v>
      </c>
      <c r="C45" s="4">
        <v>45</v>
      </c>
      <c r="D45" s="1">
        <v>65</v>
      </c>
      <c r="E45" s="1">
        <v>45</v>
      </c>
      <c r="F45" s="4">
        <v>65</v>
      </c>
    </row>
    <row r="48" spans="2:11" x14ac:dyDescent="0.3">
      <c r="B48" s="3" t="s">
        <v>10</v>
      </c>
      <c r="C48" s="3" t="s">
        <v>6</v>
      </c>
      <c r="D48" s="8" t="s">
        <v>11</v>
      </c>
      <c r="E48" s="8" t="s">
        <v>12</v>
      </c>
      <c r="F48" s="8" t="s">
        <v>13</v>
      </c>
      <c r="G48" s="8" t="s">
        <v>14</v>
      </c>
      <c r="H48" s="8" t="s">
        <v>15</v>
      </c>
      <c r="I48" s="8" t="s">
        <v>16</v>
      </c>
      <c r="J48" s="8" t="s">
        <v>17</v>
      </c>
      <c r="K48" s="8" t="s">
        <v>18</v>
      </c>
    </row>
    <row r="49" spans="2:11" x14ac:dyDescent="0.3">
      <c r="B49" s="4">
        <v>1.2</v>
      </c>
      <c r="C49" s="4">
        <v>10</v>
      </c>
      <c r="D49" s="4">
        <v>0</v>
      </c>
      <c r="E49" s="4">
        <v>10</v>
      </c>
      <c r="F49" s="4">
        <v>21</v>
      </c>
      <c r="G49" s="4">
        <f>F49-C49</f>
        <v>11</v>
      </c>
      <c r="H49" s="4">
        <f>F49-D49-C49</f>
        <v>11</v>
      </c>
      <c r="I49" s="4">
        <f>D36-E36-C49</f>
        <v>0</v>
      </c>
      <c r="J49" s="4">
        <f t="shared" ref="J49:J58" si="0">F36-E36-C49</f>
        <v>11</v>
      </c>
      <c r="K49" s="4">
        <f t="shared" ref="K49:K58" si="1">D36-C36-C49</f>
        <v>0</v>
      </c>
    </row>
    <row r="50" spans="2:11" x14ac:dyDescent="0.3">
      <c r="B50" s="4">
        <v>1.3</v>
      </c>
      <c r="C50" s="4">
        <v>13</v>
      </c>
      <c r="D50" s="4">
        <v>0</v>
      </c>
      <c r="E50" s="4">
        <v>13</v>
      </c>
      <c r="F50" s="4">
        <v>13</v>
      </c>
      <c r="G50" s="4">
        <f t="shared" ref="G50:G58" si="2">F50-C50</f>
        <v>0</v>
      </c>
      <c r="H50" s="4">
        <f t="shared" ref="H50:H58" si="3">F50-D50-C50</f>
        <v>0</v>
      </c>
      <c r="I50" s="4">
        <f t="shared" ref="I49:I58" si="4">D37-E37-C50</f>
        <v>0</v>
      </c>
      <c r="J50" s="4">
        <f>F37-E37-C50</f>
        <v>0</v>
      </c>
      <c r="K50" s="4">
        <f>D37-C37-C50</f>
        <v>0</v>
      </c>
    </row>
    <row r="51" spans="2:11" x14ac:dyDescent="0.3">
      <c r="B51" s="4">
        <v>1.4</v>
      </c>
      <c r="C51" s="4">
        <v>24</v>
      </c>
      <c r="D51" s="4">
        <v>0</v>
      </c>
      <c r="E51" s="4">
        <v>24</v>
      </c>
      <c r="F51" s="4">
        <v>30</v>
      </c>
      <c r="G51" s="4">
        <f t="shared" si="2"/>
        <v>6</v>
      </c>
      <c r="H51" s="4">
        <f t="shared" si="3"/>
        <v>6</v>
      </c>
      <c r="I51" s="4">
        <f t="shared" si="4"/>
        <v>6</v>
      </c>
      <c r="J51" s="4">
        <f t="shared" si="0"/>
        <v>6</v>
      </c>
      <c r="K51" s="4">
        <f t="shared" si="1"/>
        <v>6</v>
      </c>
    </row>
    <row r="52" spans="2:11" x14ac:dyDescent="0.3">
      <c r="B52" s="4">
        <v>2.4</v>
      </c>
      <c r="C52" s="4">
        <v>9</v>
      </c>
      <c r="D52" s="4">
        <v>10</v>
      </c>
      <c r="E52" s="4">
        <v>19</v>
      </c>
      <c r="F52" s="4">
        <v>30</v>
      </c>
      <c r="G52" s="4">
        <f t="shared" si="2"/>
        <v>21</v>
      </c>
      <c r="H52" s="4">
        <f t="shared" si="3"/>
        <v>11</v>
      </c>
      <c r="I52" s="4">
        <f t="shared" si="4"/>
        <v>0</v>
      </c>
      <c r="J52" s="4">
        <f t="shared" si="0"/>
        <v>0</v>
      </c>
      <c r="K52" s="4">
        <f t="shared" si="1"/>
        <v>11</v>
      </c>
    </row>
    <row r="53" spans="2:11" x14ac:dyDescent="0.3">
      <c r="B53" s="4">
        <v>2.5</v>
      </c>
      <c r="C53" s="4">
        <v>11</v>
      </c>
      <c r="D53" s="4">
        <v>10</v>
      </c>
      <c r="E53" s="4">
        <v>21</v>
      </c>
      <c r="F53" s="4">
        <v>45</v>
      </c>
      <c r="G53" s="4">
        <f t="shared" si="2"/>
        <v>34</v>
      </c>
      <c r="H53" s="4">
        <f t="shared" si="3"/>
        <v>24</v>
      </c>
      <c r="I53" s="4">
        <f t="shared" si="4"/>
        <v>13</v>
      </c>
      <c r="J53" s="4">
        <f t="shared" si="0"/>
        <v>13</v>
      </c>
      <c r="K53" s="4">
        <f t="shared" si="1"/>
        <v>24</v>
      </c>
    </row>
    <row r="54" spans="2:11" x14ac:dyDescent="0.3">
      <c r="B54" s="4">
        <v>3.4</v>
      </c>
      <c r="C54" s="4">
        <v>17</v>
      </c>
      <c r="D54" s="4">
        <v>13</v>
      </c>
      <c r="E54" s="4">
        <v>30</v>
      </c>
      <c r="F54" s="4">
        <v>30</v>
      </c>
      <c r="G54" s="4">
        <f t="shared" si="2"/>
        <v>13</v>
      </c>
      <c r="H54" s="4">
        <f t="shared" si="3"/>
        <v>0</v>
      </c>
      <c r="I54" s="4">
        <f t="shared" si="4"/>
        <v>0</v>
      </c>
      <c r="J54" s="4">
        <f t="shared" si="0"/>
        <v>0</v>
      </c>
      <c r="K54" s="4">
        <f t="shared" si="1"/>
        <v>0</v>
      </c>
    </row>
    <row r="55" spans="2:11" x14ac:dyDescent="0.3">
      <c r="B55" s="4">
        <v>3.6</v>
      </c>
      <c r="C55" s="4">
        <v>10</v>
      </c>
      <c r="D55" s="4">
        <v>13</v>
      </c>
      <c r="E55" s="4">
        <v>23</v>
      </c>
      <c r="F55" s="4">
        <v>65</v>
      </c>
      <c r="G55" s="4">
        <f t="shared" si="2"/>
        <v>55</v>
      </c>
      <c r="H55" s="4">
        <f t="shared" si="3"/>
        <v>42</v>
      </c>
      <c r="I55" s="4">
        <f t="shared" si="4"/>
        <v>42</v>
      </c>
      <c r="J55" s="4">
        <f t="shared" si="0"/>
        <v>42</v>
      </c>
      <c r="K55" s="4">
        <f t="shared" si="1"/>
        <v>42</v>
      </c>
    </row>
    <row r="56" spans="2:11" x14ac:dyDescent="0.3">
      <c r="B56" s="4">
        <v>4.5</v>
      </c>
      <c r="C56" s="4">
        <v>15</v>
      </c>
      <c r="D56" s="4">
        <v>30</v>
      </c>
      <c r="E56" s="4">
        <v>45</v>
      </c>
      <c r="F56" s="4">
        <v>45</v>
      </c>
      <c r="G56" s="4">
        <f t="shared" si="2"/>
        <v>30</v>
      </c>
      <c r="H56" s="4">
        <f t="shared" si="3"/>
        <v>0</v>
      </c>
      <c r="I56" s="4">
        <f t="shared" si="4"/>
        <v>0</v>
      </c>
      <c r="J56" s="4">
        <f t="shared" si="0"/>
        <v>0</v>
      </c>
      <c r="K56" s="4">
        <f t="shared" si="1"/>
        <v>0</v>
      </c>
    </row>
    <row r="57" spans="2:11" x14ac:dyDescent="0.3">
      <c r="B57" s="4">
        <v>4.5999999999999996</v>
      </c>
      <c r="C57" s="4">
        <v>15</v>
      </c>
      <c r="D57" s="4">
        <v>30</v>
      </c>
      <c r="E57" s="4">
        <v>45</v>
      </c>
      <c r="F57" s="4">
        <v>65</v>
      </c>
      <c r="G57" s="4">
        <f t="shared" si="2"/>
        <v>50</v>
      </c>
      <c r="H57" s="4">
        <f t="shared" si="3"/>
        <v>20</v>
      </c>
      <c r="I57" s="4">
        <f t="shared" si="4"/>
        <v>20</v>
      </c>
      <c r="J57" s="4">
        <f t="shared" si="0"/>
        <v>20</v>
      </c>
      <c r="K57" s="4">
        <f t="shared" si="1"/>
        <v>20</v>
      </c>
    </row>
    <row r="58" spans="2:11" x14ac:dyDescent="0.3">
      <c r="B58" s="4">
        <v>5.6</v>
      </c>
      <c r="C58" s="4">
        <v>20</v>
      </c>
      <c r="D58" s="4">
        <v>45</v>
      </c>
      <c r="E58" s="4">
        <v>65</v>
      </c>
      <c r="F58" s="4">
        <v>65</v>
      </c>
      <c r="G58" s="4">
        <f t="shared" si="2"/>
        <v>45</v>
      </c>
      <c r="H58" s="4">
        <f t="shared" si="3"/>
        <v>0</v>
      </c>
      <c r="I58" s="4">
        <f t="shared" si="4"/>
        <v>0</v>
      </c>
      <c r="J58" s="4">
        <f t="shared" si="0"/>
        <v>0</v>
      </c>
      <c r="K58" s="4">
        <f t="shared" si="1"/>
        <v>0</v>
      </c>
    </row>
    <row r="60" spans="2:11" x14ac:dyDescent="0.3">
      <c r="B60" s="21" t="s">
        <v>25</v>
      </c>
      <c r="C60" s="21"/>
      <c r="D60" s="21"/>
      <c r="E60" s="21"/>
      <c r="F60" s="21"/>
      <c r="G60" s="21"/>
    </row>
    <row r="70" spans="2:8" x14ac:dyDescent="0.3">
      <c r="B70" s="9"/>
      <c r="C70" s="9"/>
    </row>
    <row r="71" spans="2:8" x14ac:dyDescent="0.3">
      <c r="B71" s="9"/>
      <c r="C71" s="9"/>
    </row>
    <row r="72" spans="2:8" x14ac:dyDescent="0.3">
      <c r="B72" s="9"/>
      <c r="C72" s="9"/>
    </row>
    <row r="73" spans="2:8" x14ac:dyDescent="0.3">
      <c r="B73" s="9"/>
      <c r="C73" s="9"/>
    </row>
    <row r="74" spans="2:8" x14ac:dyDescent="0.3">
      <c r="B74" s="9"/>
      <c r="C74" s="10"/>
    </row>
    <row r="75" spans="2:8" x14ac:dyDescent="0.3">
      <c r="B75" s="9"/>
      <c r="C75" s="10"/>
    </row>
    <row r="76" spans="2:8" x14ac:dyDescent="0.3">
      <c r="B76" s="11"/>
      <c r="C76" s="11"/>
      <c r="D76" s="11"/>
      <c r="E76" s="11"/>
      <c r="F76" s="11"/>
      <c r="G76" s="11"/>
    </row>
    <row r="77" spans="2:8" x14ac:dyDescent="0.3">
      <c r="B77" s="11"/>
      <c r="C77" s="11"/>
      <c r="D77" s="11"/>
      <c r="E77" s="11"/>
      <c r="F77" s="11"/>
      <c r="G77" s="11"/>
    </row>
    <row r="78" spans="2:8" x14ac:dyDescent="0.3">
      <c r="B78" s="11"/>
      <c r="C78" s="11"/>
      <c r="D78" s="11"/>
      <c r="E78" s="11"/>
      <c r="F78" s="11"/>
      <c r="G78" s="11"/>
    </row>
    <row r="80" spans="2:8" x14ac:dyDescent="0.3">
      <c r="B80" s="21" t="s">
        <v>26</v>
      </c>
      <c r="C80" s="21"/>
      <c r="D80" s="21"/>
      <c r="E80" s="21"/>
      <c r="F80" s="21"/>
      <c r="G80" s="21"/>
      <c r="H80" s="21"/>
    </row>
    <row r="81" spans="2:24" x14ac:dyDescent="0.3">
      <c r="B81" s="20" t="s">
        <v>27</v>
      </c>
      <c r="C81" s="20"/>
      <c r="D81" s="20"/>
      <c r="E81" s="20"/>
      <c r="F81" s="20"/>
      <c r="G81" s="20"/>
      <c r="H81" s="20"/>
      <c r="O81" s="10"/>
      <c r="P81" s="10"/>
      <c r="Q81" s="10"/>
      <c r="R81" s="10"/>
      <c r="S81" s="10"/>
      <c r="T81" s="10"/>
      <c r="U81" s="10"/>
      <c r="V81" s="10"/>
      <c r="W81" s="10"/>
      <c r="X81" s="10"/>
    </row>
    <row r="82" spans="2:24" x14ac:dyDescent="0.3">
      <c r="O82" s="10"/>
      <c r="P82" s="10"/>
      <c r="Q82" s="10"/>
      <c r="R82" s="10"/>
      <c r="S82" s="10"/>
      <c r="T82" s="10"/>
      <c r="U82" s="10"/>
      <c r="V82" s="10"/>
      <c r="W82" s="10"/>
      <c r="X82" s="10"/>
    </row>
    <row r="83" spans="2:24" x14ac:dyDescent="0.3">
      <c r="C83" s="10"/>
      <c r="D83" s="10"/>
      <c r="E83" s="10"/>
      <c r="O83" s="10"/>
      <c r="P83" s="10"/>
      <c r="Q83" s="10"/>
      <c r="R83" s="10"/>
      <c r="S83" s="10"/>
      <c r="T83" s="10"/>
      <c r="U83" s="10"/>
      <c r="V83" s="10"/>
      <c r="W83" s="10"/>
      <c r="X83" s="10"/>
    </row>
    <row r="84" spans="2:24" x14ac:dyDescent="0.3">
      <c r="B84" s="21" t="s">
        <v>28</v>
      </c>
      <c r="C84" s="21"/>
      <c r="D84" s="21"/>
      <c r="E84" s="21"/>
      <c r="J84" s="21" t="s">
        <v>65</v>
      </c>
      <c r="K84" s="21"/>
      <c r="L84" s="21"/>
      <c r="M84" s="21"/>
    </row>
    <row r="86" spans="2:24" x14ac:dyDescent="0.3">
      <c r="B86" s="20" t="s">
        <v>52</v>
      </c>
      <c r="C86" s="20"/>
      <c r="E86" s="20" t="s">
        <v>55</v>
      </c>
      <c r="F86" s="20"/>
      <c r="G86" s="20"/>
      <c r="I86" s="10"/>
      <c r="J86" s="3" t="s">
        <v>10</v>
      </c>
      <c r="K86" s="2" t="s">
        <v>66</v>
      </c>
      <c r="L86" s="2" t="s">
        <v>67</v>
      </c>
      <c r="M86" s="2" t="s">
        <v>68</v>
      </c>
      <c r="O86" s="14" t="s">
        <v>10</v>
      </c>
      <c r="P86" s="15" t="s">
        <v>69</v>
      </c>
      <c r="Q86" s="15" t="s">
        <v>7</v>
      </c>
      <c r="R86" s="14" t="s">
        <v>6</v>
      </c>
      <c r="S86" s="15" t="s">
        <v>8</v>
      </c>
      <c r="T86" s="15" t="s">
        <v>70</v>
      </c>
    </row>
    <row r="87" spans="2:24" x14ac:dyDescent="0.3">
      <c r="B87" s="20" t="s">
        <v>53</v>
      </c>
      <c r="C87" s="20"/>
      <c r="E87" s="20" t="s">
        <v>56</v>
      </c>
      <c r="F87" s="20"/>
      <c r="G87" s="20"/>
      <c r="I87" s="13"/>
      <c r="J87" s="4">
        <v>1.2</v>
      </c>
      <c r="K87" s="6">
        <v>10</v>
      </c>
      <c r="L87" s="6">
        <v>0</v>
      </c>
      <c r="M87" s="6">
        <v>0</v>
      </c>
      <c r="O87" s="4">
        <v>1.2</v>
      </c>
      <c r="P87" s="6">
        <f t="shared" ref="P87:P96" si="5">K87-L87</f>
        <v>10</v>
      </c>
      <c r="Q87" s="6">
        <v>5</v>
      </c>
      <c r="R87" s="4">
        <v>10</v>
      </c>
      <c r="S87" s="5">
        <v>0.08</v>
      </c>
      <c r="T87" s="6">
        <f>R87-S87*M87</f>
        <v>10</v>
      </c>
    </row>
    <row r="88" spans="2:24" x14ac:dyDescent="0.3">
      <c r="B88" s="20" t="s">
        <v>54</v>
      </c>
      <c r="C88" s="20"/>
      <c r="E88" s="20" t="s">
        <v>57</v>
      </c>
      <c r="F88" s="20"/>
      <c r="G88" s="20"/>
      <c r="I88" s="13"/>
      <c r="J88" s="4">
        <v>1.3</v>
      </c>
      <c r="K88" s="6">
        <v>13</v>
      </c>
      <c r="L88" s="6">
        <v>0</v>
      </c>
      <c r="M88" s="6">
        <v>0</v>
      </c>
      <c r="O88" s="4">
        <v>1.3</v>
      </c>
      <c r="P88" s="6">
        <f t="shared" si="5"/>
        <v>13</v>
      </c>
      <c r="Q88" s="6">
        <v>9</v>
      </c>
      <c r="R88" s="4">
        <v>13</v>
      </c>
      <c r="S88" s="5">
        <v>0.25</v>
      </c>
      <c r="T88" s="6">
        <f t="shared" ref="T88:T96" si="6">R88-S88*M88</f>
        <v>13</v>
      </c>
    </row>
    <row r="89" spans="2:24" x14ac:dyDescent="0.3">
      <c r="E89" s="20" t="s">
        <v>58</v>
      </c>
      <c r="F89" s="20"/>
      <c r="G89" s="20"/>
      <c r="I89" s="13"/>
      <c r="J89" s="4">
        <v>1.4</v>
      </c>
      <c r="K89" s="6">
        <v>24</v>
      </c>
      <c r="L89" s="6">
        <v>0</v>
      </c>
      <c r="M89" s="6">
        <v>0</v>
      </c>
      <c r="O89" s="4">
        <v>1.4</v>
      </c>
      <c r="P89" s="6">
        <f t="shared" si="5"/>
        <v>24</v>
      </c>
      <c r="Q89" s="6">
        <v>11</v>
      </c>
      <c r="R89" s="4">
        <v>24</v>
      </c>
      <c r="S89" s="5">
        <v>0.1</v>
      </c>
      <c r="T89" s="6">
        <f t="shared" si="6"/>
        <v>24</v>
      </c>
    </row>
    <row r="90" spans="2:24" x14ac:dyDescent="0.3">
      <c r="B90" s="20" t="s">
        <v>29</v>
      </c>
      <c r="C90" s="20"/>
      <c r="E90" s="20" t="s">
        <v>59</v>
      </c>
      <c r="F90" s="20"/>
      <c r="G90" s="20"/>
      <c r="I90" s="13"/>
      <c r="J90" s="4">
        <v>2.4</v>
      </c>
      <c r="K90" s="6">
        <v>19</v>
      </c>
      <c r="L90" s="6">
        <v>10</v>
      </c>
      <c r="M90" s="6">
        <v>0</v>
      </c>
      <c r="O90" s="4">
        <v>2.4</v>
      </c>
      <c r="P90" s="6">
        <f t="shared" si="5"/>
        <v>9</v>
      </c>
      <c r="Q90" s="6">
        <v>6</v>
      </c>
      <c r="R90" s="4">
        <v>9</v>
      </c>
      <c r="S90" s="5">
        <v>0.15</v>
      </c>
      <c r="T90" s="6">
        <f t="shared" si="6"/>
        <v>9</v>
      </c>
    </row>
    <row r="91" spans="2:24" x14ac:dyDescent="0.3">
      <c r="B91" s="20" t="s">
        <v>30</v>
      </c>
      <c r="C91" s="20"/>
      <c r="E91" s="20" t="s">
        <v>60</v>
      </c>
      <c r="F91" s="20"/>
      <c r="G91" s="20"/>
      <c r="I91" s="13"/>
      <c r="J91" s="4">
        <v>2.5</v>
      </c>
      <c r="K91" s="6">
        <v>21</v>
      </c>
      <c r="L91" s="6">
        <v>10</v>
      </c>
      <c r="M91" s="6">
        <v>0</v>
      </c>
      <c r="O91" s="4">
        <v>2.5</v>
      </c>
      <c r="P91" s="6">
        <f t="shared" si="5"/>
        <v>11</v>
      </c>
      <c r="Q91" s="6">
        <v>9</v>
      </c>
      <c r="R91" s="4">
        <v>11</v>
      </c>
      <c r="S91" s="5">
        <v>0.3</v>
      </c>
      <c r="T91" s="6">
        <f t="shared" si="6"/>
        <v>11</v>
      </c>
    </row>
    <row r="92" spans="2:24" x14ac:dyDescent="0.3">
      <c r="B92" s="20" t="s">
        <v>31</v>
      </c>
      <c r="C92" s="20"/>
      <c r="E92" s="20" t="s">
        <v>61</v>
      </c>
      <c r="F92" s="20"/>
      <c r="G92" s="20"/>
      <c r="I92" s="13"/>
      <c r="J92" s="4">
        <v>3.4</v>
      </c>
      <c r="K92" s="6">
        <v>27.000000999999997</v>
      </c>
      <c r="L92" s="6">
        <v>13</v>
      </c>
      <c r="M92" s="6">
        <v>14.9999952197923</v>
      </c>
      <c r="O92" s="4">
        <v>3.4</v>
      </c>
      <c r="P92" s="6">
        <f t="shared" si="5"/>
        <v>14.000000999999997</v>
      </c>
      <c r="Q92" s="6">
        <v>12</v>
      </c>
      <c r="R92" s="4">
        <v>17</v>
      </c>
      <c r="S92" s="5">
        <v>0.2</v>
      </c>
      <c r="T92" s="6">
        <f t="shared" si="6"/>
        <v>14.000000956041539</v>
      </c>
    </row>
    <row r="93" spans="2:24" x14ac:dyDescent="0.3">
      <c r="B93" s="20" t="s">
        <v>32</v>
      </c>
      <c r="C93" s="20"/>
      <c r="E93" s="20" t="s">
        <v>62</v>
      </c>
      <c r="F93" s="20"/>
      <c r="G93" s="20"/>
      <c r="I93" s="13"/>
      <c r="J93" s="4">
        <v>3.6</v>
      </c>
      <c r="K93" s="6">
        <v>25</v>
      </c>
      <c r="L93" s="6">
        <v>15</v>
      </c>
      <c r="M93" s="6">
        <v>0</v>
      </c>
      <c r="O93" s="4">
        <v>3.6</v>
      </c>
      <c r="P93" s="6">
        <f t="shared" si="5"/>
        <v>10</v>
      </c>
      <c r="Q93" s="6">
        <v>7</v>
      </c>
      <c r="R93" s="4">
        <v>10</v>
      </c>
      <c r="S93" s="5">
        <v>0.08</v>
      </c>
      <c r="T93" s="6">
        <f t="shared" si="6"/>
        <v>10</v>
      </c>
    </row>
    <row r="94" spans="2:24" x14ac:dyDescent="0.3">
      <c r="B94" s="20" t="s">
        <v>33</v>
      </c>
      <c r="C94" s="20"/>
      <c r="E94" s="20" t="s">
        <v>63</v>
      </c>
      <c r="F94" s="20"/>
      <c r="G94" s="20"/>
      <c r="I94" s="13"/>
      <c r="J94" s="4">
        <v>4.5</v>
      </c>
      <c r="K94" s="6">
        <v>36.000000999999997</v>
      </c>
      <c r="L94" s="6">
        <v>27.000000999999997</v>
      </c>
      <c r="M94" s="6">
        <v>14.999999890103894</v>
      </c>
      <c r="O94" s="4">
        <v>4.5</v>
      </c>
      <c r="P94" s="6">
        <f t="shared" si="5"/>
        <v>9</v>
      </c>
      <c r="Q94" s="6">
        <v>13</v>
      </c>
      <c r="R94" s="4">
        <v>15</v>
      </c>
      <c r="S94" s="5">
        <v>0.4</v>
      </c>
      <c r="T94" s="6">
        <f t="shared" si="6"/>
        <v>9.0000000439584422</v>
      </c>
    </row>
    <row r="95" spans="2:24" x14ac:dyDescent="0.3">
      <c r="B95" s="20" t="s">
        <v>34</v>
      </c>
      <c r="C95" s="20"/>
      <c r="E95" s="20" t="s">
        <v>64</v>
      </c>
      <c r="F95" s="20"/>
      <c r="G95" s="20"/>
      <c r="I95" s="13"/>
      <c r="J95" s="4">
        <v>4.5999999999999996</v>
      </c>
      <c r="K95" s="6">
        <v>42.00000099999999</v>
      </c>
      <c r="L95" s="6">
        <v>27.000000999999997</v>
      </c>
      <c r="M95" s="6">
        <v>0</v>
      </c>
      <c r="O95" s="4">
        <v>4.5999999999999996</v>
      </c>
      <c r="P95" s="6">
        <f t="shared" si="5"/>
        <v>14.999999999999993</v>
      </c>
      <c r="Q95" s="6">
        <v>13</v>
      </c>
      <c r="R95" s="4">
        <v>15</v>
      </c>
      <c r="S95" s="5">
        <v>0.2</v>
      </c>
      <c r="T95" s="6">
        <f t="shared" si="6"/>
        <v>15</v>
      </c>
    </row>
    <row r="96" spans="2:24" x14ac:dyDescent="0.3">
      <c r="B96" s="20" t="s">
        <v>35</v>
      </c>
      <c r="C96" s="20"/>
      <c r="J96" s="4">
        <v>5.6</v>
      </c>
      <c r="K96" s="6">
        <v>56.000000999999997</v>
      </c>
      <c r="L96" s="6">
        <v>36.000000999999997</v>
      </c>
      <c r="M96" s="6">
        <v>0</v>
      </c>
      <c r="O96" s="4">
        <v>5.6</v>
      </c>
      <c r="P96" s="6">
        <f t="shared" si="5"/>
        <v>20</v>
      </c>
      <c r="Q96" s="6">
        <v>15</v>
      </c>
      <c r="R96" s="4">
        <v>20</v>
      </c>
      <c r="S96" s="5">
        <v>0.1</v>
      </c>
      <c r="T96" s="6">
        <f t="shared" si="6"/>
        <v>20</v>
      </c>
    </row>
    <row r="97" spans="2:14" x14ac:dyDescent="0.3">
      <c r="B97" s="20" t="s">
        <v>36</v>
      </c>
      <c r="C97" s="20"/>
      <c r="L97" t="s">
        <v>71</v>
      </c>
      <c r="M97" s="6">
        <f>SUM(M87:M96)</f>
        <v>29.999995109896194</v>
      </c>
    </row>
    <row r="98" spans="2:14" x14ac:dyDescent="0.3">
      <c r="B98" s="20" t="s">
        <v>37</v>
      </c>
      <c r="C98" s="20"/>
      <c r="E98" s="20" t="s">
        <v>38</v>
      </c>
      <c r="F98" s="20"/>
    </row>
    <row r="99" spans="2:14" x14ac:dyDescent="0.3">
      <c r="B99" s="20" t="s">
        <v>39</v>
      </c>
      <c r="C99" s="20"/>
      <c r="E99" s="20" t="s">
        <v>40</v>
      </c>
      <c r="F99" s="20"/>
      <c r="J99" s="23" t="s">
        <v>108</v>
      </c>
      <c r="K99" s="24"/>
      <c r="L99" s="24"/>
      <c r="M99" s="24"/>
      <c r="N99" s="25"/>
    </row>
    <row r="100" spans="2:14" x14ac:dyDescent="0.3">
      <c r="E100" s="20" t="s">
        <v>41</v>
      </c>
      <c r="F100" s="20"/>
      <c r="J100" s="26"/>
      <c r="K100" s="27"/>
      <c r="L100" s="27"/>
      <c r="M100" s="27"/>
      <c r="N100" s="28"/>
    </row>
    <row r="101" spans="2:14" x14ac:dyDescent="0.3">
      <c r="B101" s="5" t="s">
        <v>42</v>
      </c>
      <c r="E101" s="20" t="s">
        <v>43</v>
      </c>
      <c r="F101" s="20"/>
      <c r="J101" s="26"/>
      <c r="K101" s="27"/>
      <c r="L101" s="27"/>
      <c r="M101" s="27"/>
      <c r="N101" s="28"/>
    </row>
    <row r="102" spans="2:14" x14ac:dyDescent="0.3">
      <c r="B102" s="5" t="s">
        <v>44</v>
      </c>
      <c r="E102" s="20" t="s">
        <v>45</v>
      </c>
      <c r="F102" s="20"/>
      <c r="J102" s="26"/>
      <c r="K102" s="27"/>
      <c r="L102" s="27"/>
      <c r="M102" s="27"/>
      <c r="N102" s="28"/>
    </row>
    <row r="103" spans="2:14" x14ac:dyDescent="0.3">
      <c r="B103" s="5" t="s">
        <v>46</v>
      </c>
      <c r="E103" s="20" t="s">
        <v>47</v>
      </c>
      <c r="F103" s="20"/>
      <c r="J103" s="26"/>
      <c r="K103" s="27"/>
      <c r="L103" s="27"/>
      <c r="M103" s="27"/>
      <c r="N103" s="28"/>
    </row>
    <row r="104" spans="2:14" x14ac:dyDescent="0.3">
      <c r="E104" s="42" t="s">
        <v>48</v>
      </c>
      <c r="F104" s="42"/>
      <c r="J104" s="26"/>
      <c r="K104" s="27"/>
      <c r="L104" s="27"/>
      <c r="M104" s="27"/>
      <c r="N104" s="28"/>
    </row>
    <row r="105" spans="2:14" x14ac:dyDescent="0.3">
      <c r="E105" s="20" t="s">
        <v>49</v>
      </c>
      <c r="F105" s="20"/>
      <c r="G105" s="20"/>
      <c r="H105" s="20"/>
      <c r="J105" s="26"/>
      <c r="K105" s="27"/>
      <c r="L105" s="27"/>
      <c r="M105" s="27"/>
      <c r="N105" s="28"/>
    </row>
    <row r="106" spans="2:14" x14ac:dyDescent="0.3">
      <c r="E106" s="20" t="s">
        <v>50</v>
      </c>
      <c r="F106" s="20"/>
      <c r="G106" s="20"/>
      <c r="H106" s="20"/>
      <c r="J106" s="29"/>
      <c r="K106" s="30"/>
      <c r="L106" s="30"/>
      <c r="M106" s="30"/>
      <c r="N106" s="31"/>
    </row>
    <row r="107" spans="2:14" x14ac:dyDescent="0.3">
      <c r="E107" s="20" t="s">
        <v>51</v>
      </c>
      <c r="F107" s="20"/>
      <c r="G107" s="20"/>
      <c r="J107" s="23" t="s">
        <v>72</v>
      </c>
      <c r="K107" s="24"/>
      <c r="L107" s="24"/>
      <c r="M107" s="24"/>
      <c r="N107" s="25"/>
    </row>
    <row r="108" spans="2:14" x14ac:dyDescent="0.3">
      <c r="J108" s="26"/>
      <c r="K108" s="27"/>
      <c r="L108" s="27"/>
      <c r="M108" s="27"/>
      <c r="N108" s="28"/>
    </row>
    <row r="109" spans="2:14" x14ac:dyDescent="0.3">
      <c r="J109" s="29"/>
      <c r="K109" s="30"/>
      <c r="L109" s="30"/>
      <c r="M109" s="30"/>
      <c r="N109" s="31"/>
    </row>
    <row r="112" spans="2:14" x14ac:dyDescent="0.3">
      <c r="B112" s="40" t="s">
        <v>9</v>
      </c>
      <c r="C112" s="40"/>
      <c r="D112" s="40"/>
    </row>
    <row r="113" spans="2:11" x14ac:dyDescent="0.3">
      <c r="B113" s="40"/>
      <c r="C113" s="40"/>
      <c r="D113" s="40"/>
    </row>
    <row r="116" spans="2:11" x14ac:dyDescent="0.3">
      <c r="I116" s="21" t="s">
        <v>19</v>
      </c>
      <c r="J116" s="21"/>
      <c r="K116" s="21"/>
    </row>
    <row r="117" spans="2:11" x14ac:dyDescent="0.3">
      <c r="I117" s="20" t="s">
        <v>20</v>
      </c>
      <c r="J117" s="20"/>
      <c r="K117" s="20"/>
    </row>
    <row r="131" spans="2:11" x14ac:dyDescent="0.3">
      <c r="B131" s="3" t="s">
        <v>10</v>
      </c>
      <c r="C131" s="3" t="s">
        <v>6</v>
      </c>
      <c r="D131" s="8" t="s">
        <v>11</v>
      </c>
      <c r="E131" s="8" t="s">
        <v>12</v>
      </c>
      <c r="F131" s="8" t="s">
        <v>13</v>
      </c>
      <c r="G131" s="8" t="s">
        <v>14</v>
      </c>
      <c r="H131" s="8" t="s">
        <v>15</v>
      </c>
      <c r="I131" s="8" t="s">
        <v>16</v>
      </c>
      <c r="J131" s="8" t="s">
        <v>17</v>
      </c>
      <c r="K131" s="8" t="s">
        <v>18</v>
      </c>
    </row>
    <row r="132" spans="2:11" x14ac:dyDescent="0.3">
      <c r="B132" s="4">
        <v>1.2</v>
      </c>
      <c r="C132" s="4">
        <v>10</v>
      </c>
      <c r="D132" s="4">
        <f>C144</f>
        <v>0</v>
      </c>
      <c r="E132" s="4">
        <f>D132+C132</f>
        <v>10</v>
      </c>
      <c r="F132" s="4">
        <f>F144</f>
        <v>18</v>
      </c>
      <c r="G132" s="4">
        <f>F132-C132</f>
        <v>8</v>
      </c>
      <c r="H132" s="4">
        <f>F144-C144-C132</f>
        <v>8</v>
      </c>
      <c r="I132" s="4">
        <f>D144-E144-C132</f>
        <v>0</v>
      </c>
      <c r="J132" s="4">
        <f>F144-E144-C132</f>
        <v>8</v>
      </c>
      <c r="K132" s="4">
        <f>D144-C144-C132</f>
        <v>0</v>
      </c>
    </row>
    <row r="133" spans="2:11" x14ac:dyDescent="0.3">
      <c r="B133" s="4">
        <v>1.3</v>
      </c>
      <c r="C133" s="4">
        <v>13</v>
      </c>
      <c r="D133" s="4">
        <f t="shared" ref="D133:D141" si="7">C145</f>
        <v>0</v>
      </c>
      <c r="E133" s="4">
        <f t="shared" ref="E133:E141" si="8">D133+C133</f>
        <v>13</v>
      </c>
      <c r="F133" s="4">
        <f t="shared" ref="F133:F141" si="9">F145</f>
        <v>13</v>
      </c>
      <c r="G133" s="4">
        <f t="shared" ref="G133:G141" si="10">F133-C133</f>
        <v>0</v>
      </c>
      <c r="H133" s="4">
        <f t="shared" ref="H133:H141" si="11">F145-C145-C133</f>
        <v>0</v>
      </c>
      <c r="I133" s="4">
        <f t="shared" ref="I133:I141" si="12">D145-E145-C133</f>
        <v>0</v>
      </c>
      <c r="J133" s="4">
        <f t="shared" ref="J133:J141" si="13">F145-E145-C133</f>
        <v>0</v>
      </c>
      <c r="K133" s="4">
        <f t="shared" ref="K133:K141" si="14">D145-C145-C133</f>
        <v>0</v>
      </c>
    </row>
    <row r="134" spans="2:11" x14ac:dyDescent="0.3">
      <c r="B134" s="4">
        <v>1.4</v>
      </c>
      <c r="C134" s="4">
        <v>24</v>
      </c>
      <c r="D134" s="4">
        <f t="shared" si="7"/>
        <v>0</v>
      </c>
      <c r="E134" s="4">
        <f t="shared" si="8"/>
        <v>24</v>
      </c>
      <c r="F134" s="4">
        <f t="shared" si="9"/>
        <v>27</v>
      </c>
      <c r="G134" s="4">
        <f t="shared" si="10"/>
        <v>3</v>
      </c>
      <c r="H134" s="4">
        <f t="shared" si="11"/>
        <v>3</v>
      </c>
      <c r="I134" s="4">
        <f t="shared" si="12"/>
        <v>3</v>
      </c>
      <c r="J134" s="4">
        <f t="shared" si="13"/>
        <v>3</v>
      </c>
      <c r="K134" s="4">
        <f t="shared" si="14"/>
        <v>3</v>
      </c>
    </row>
    <row r="135" spans="2:11" x14ac:dyDescent="0.3">
      <c r="B135" s="4">
        <v>2.4</v>
      </c>
      <c r="C135" s="4">
        <v>9</v>
      </c>
      <c r="D135" s="4">
        <f t="shared" si="7"/>
        <v>10</v>
      </c>
      <c r="E135" s="4">
        <f t="shared" si="8"/>
        <v>19</v>
      </c>
      <c r="F135" s="4">
        <f t="shared" si="9"/>
        <v>27</v>
      </c>
      <c r="G135" s="4">
        <f t="shared" si="10"/>
        <v>18</v>
      </c>
      <c r="H135" s="4">
        <f t="shared" si="11"/>
        <v>8</v>
      </c>
      <c r="I135" s="4">
        <f t="shared" si="12"/>
        <v>0</v>
      </c>
      <c r="J135" s="4">
        <f t="shared" si="13"/>
        <v>0</v>
      </c>
      <c r="K135" s="4">
        <f t="shared" si="14"/>
        <v>8</v>
      </c>
    </row>
    <row r="136" spans="2:11" x14ac:dyDescent="0.3">
      <c r="B136" s="4">
        <v>2.5</v>
      </c>
      <c r="C136" s="4">
        <v>11</v>
      </c>
      <c r="D136" s="4">
        <f t="shared" si="7"/>
        <v>10</v>
      </c>
      <c r="E136" s="4">
        <f t="shared" si="8"/>
        <v>21</v>
      </c>
      <c r="F136" s="4">
        <f t="shared" si="9"/>
        <v>36</v>
      </c>
      <c r="G136" s="4">
        <f t="shared" si="10"/>
        <v>25</v>
      </c>
      <c r="H136" s="4">
        <f t="shared" si="11"/>
        <v>15</v>
      </c>
      <c r="I136" s="4">
        <f t="shared" si="12"/>
        <v>7</v>
      </c>
      <c r="J136" s="4">
        <f t="shared" si="13"/>
        <v>7</v>
      </c>
      <c r="K136" s="4">
        <f t="shared" si="14"/>
        <v>15</v>
      </c>
    </row>
    <row r="137" spans="2:11" x14ac:dyDescent="0.3">
      <c r="B137" s="4">
        <v>3.4</v>
      </c>
      <c r="C137" s="4">
        <v>14</v>
      </c>
      <c r="D137" s="4">
        <f t="shared" si="7"/>
        <v>13</v>
      </c>
      <c r="E137" s="4">
        <f t="shared" si="8"/>
        <v>27</v>
      </c>
      <c r="F137" s="4">
        <f t="shared" si="9"/>
        <v>27</v>
      </c>
      <c r="G137" s="4">
        <f t="shared" si="10"/>
        <v>13</v>
      </c>
      <c r="H137" s="4">
        <f t="shared" si="11"/>
        <v>0</v>
      </c>
      <c r="I137" s="4">
        <f t="shared" si="12"/>
        <v>0</v>
      </c>
      <c r="J137" s="4">
        <f t="shared" si="13"/>
        <v>0</v>
      </c>
      <c r="K137" s="4">
        <f t="shared" si="14"/>
        <v>0</v>
      </c>
    </row>
    <row r="138" spans="2:11" x14ac:dyDescent="0.3">
      <c r="B138" s="4">
        <v>3.6</v>
      </c>
      <c r="C138" s="4">
        <v>10</v>
      </c>
      <c r="D138" s="4">
        <f t="shared" si="7"/>
        <v>13</v>
      </c>
      <c r="E138" s="4">
        <f t="shared" si="8"/>
        <v>23</v>
      </c>
      <c r="F138" s="4">
        <f t="shared" si="9"/>
        <v>56</v>
      </c>
      <c r="G138" s="4">
        <f t="shared" si="10"/>
        <v>46</v>
      </c>
      <c r="H138" s="4">
        <f t="shared" si="11"/>
        <v>33</v>
      </c>
      <c r="I138" s="4">
        <f t="shared" si="12"/>
        <v>33</v>
      </c>
      <c r="J138" s="4">
        <f t="shared" si="13"/>
        <v>33</v>
      </c>
      <c r="K138" s="4">
        <f t="shared" si="14"/>
        <v>33</v>
      </c>
    </row>
    <row r="139" spans="2:11" x14ac:dyDescent="0.3">
      <c r="B139" s="4">
        <v>4.5</v>
      </c>
      <c r="C139" s="4">
        <v>9</v>
      </c>
      <c r="D139" s="4">
        <f t="shared" si="7"/>
        <v>27</v>
      </c>
      <c r="E139" s="4">
        <f t="shared" si="8"/>
        <v>36</v>
      </c>
      <c r="F139" s="4">
        <f t="shared" si="9"/>
        <v>36</v>
      </c>
      <c r="G139" s="4">
        <f t="shared" si="10"/>
        <v>27</v>
      </c>
      <c r="H139" s="4">
        <f t="shared" si="11"/>
        <v>0</v>
      </c>
      <c r="I139" s="4">
        <f t="shared" si="12"/>
        <v>0</v>
      </c>
      <c r="J139" s="4">
        <f t="shared" si="13"/>
        <v>0</v>
      </c>
      <c r="K139" s="4">
        <f t="shared" si="14"/>
        <v>0</v>
      </c>
    </row>
    <row r="140" spans="2:11" x14ac:dyDescent="0.3">
      <c r="B140" s="4">
        <v>4.5999999999999996</v>
      </c>
      <c r="C140" s="4">
        <v>14.999999999999993</v>
      </c>
      <c r="D140" s="4">
        <f t="shared" si="7"/>
        <v>27</v>
      </c>
      <c r="E140" s="4">
        <f t="shared" si="8"/>
        <v>41.999999999999993</v>
      </c>
      <c r="F140" s="4">
        <f t="shared" si="9"/>
        <v>56</v>
      </c>
      <c r="G140" s="4">
        <f t="shared" si="10"/>
        <v>41.000000000000007</v>
      </c>
      <c r="H140" s="4">
        <f t="shared" si="11"/>
        <v>14.000000000000007</v>
      </c>
      <c r="I140" s="4">
        <f t="shared" si="12"/>
        <v>14.000000000000007</v>
      </c>
      <c r="J140" s="4">
        <f t="shared" si="13"/>
        <v>14.000000000000007</v>
      </c>
      <c r="K140" s="4">
        <f t="shared" si="14"/>
        <v>14.000000000000007</v>
      </c>
    </row>
    <row r="141" spans="2:11" x14ac:dyDescent="0.3">
      <c r="B141" s="4">
        <v>5.6</v>
      </c>
      <c r="C141" s="4">
        <v>20</v>
      </c>
      <c r="D141" s="4">
        <f t="shared" si="7"/>
        <v>36</v>
      </c>
      <c r="E141" s="4">
        <f t="shared" si="8"/>
        <v>56</v>
      </c>
      <c r="F141" s="4">
        <f t="shared" si="9"/>
        <v>56</v>
      </c>
      <c r="G141" s="4">
        <f t="shared" si="10"/>
        <v>36</v>
      </c>
      <c r="H141" s="4">
        <f t="shared" si="11"/>
        <v>0</v>
      </c>
      <c r="I141" s="4">
        <f t="shared" si="12"/>
        <v>0</v>
      </c>
      <c r="J141" s="4">
        <f t="shared" si="13"/>
        <v>0</v>
      </c>
      <c r="K141" s="4">
        <f t="shared" si="14"/>
        <v>0</v>
      </c>
    </row>
    <row r="143" spans="2:11" x14ac:dyDescent="0.3">
      <c r="B143" s="3" t="s">
        <v>10</v>
      </c>
      <c r="C143" s="8" t="s">
        <v>21</v>
      </c>
      <c r="D143" s="8" t="s">
        <v>22</v>
      </c>
      <c r="E143" s="8" t="s">
        <v>23</v>
      </c>
      <c r="F143" s="8" t="s">
        <v>24</v>
      </c>
    </row>
    <row r="144" spans="2:11" x14ac:dyDescent="0.3">
      <c r="B144" s="4">
        <v>1.2</v>
      </c>
      <c r="C144" s="5">
        <v>0</v>
      </c>
      <c r="D144" s="5">
        <v>10</v>
      </c>
      <c r="E144" s="5">
        <v>0</v>
      </c>
      <c r="F144" s="5">
        <v>18</v>
      </c>
      <c r="G144" s="16"/>
    </row>
    <row r="145" spans="2:7" x14ac:dyDescent="0.3">
      <c r="B145" s="4">
        <v>1.3</v>
      </c>
      <c r="C145" s="5">
        <v>0</v>
      </c>
      <c r="D145" s="5">
        <v>13</v>
      </c>
      <c r="E145" s="5">
        <v>0</v>
      </c>
      <c r="F145" s="5">
        <v>13</v>
      </c>
    </row>
    <row r="146" spans="2:7" x14ac:dyDescent="0.3">
      <c r="B146" s="4">
        <v>1.4</v>
      </c>
      <c r="C146" s="5">
        <v>0</v>
      </c>
      <c r="D146" s="5">
        <v>27</v>
      </c>
      <c r="E146" s="5">
        <v>0</v>
      </c>
      <c r="F146" s="5">
        <v>27</v>
      </c>
    </row>
    <row r="147" spans="2:7" x14ac:dyDescent="0.3">
      <c r="B147" s="4">
        <v>2.4</v>
      </c>
      <c r="C147" s="5">
        <v>10</v>
      </c>
      <c r="D147" s="5">
        <v>27</v>
      </c>
      <c r="E147" s="5">
        <v>18</v>
      </c>
      <c r="F147" s="5">
        <v>27</v>
      </c>
    </row>
    <row r="148" spans="2:7" x14ac:dyDescent="0.3">
      <c r="B148" s="4">
        <v>2.5</v>
      </c>
      <c r="C148" s="5">
        <v>10</v>
      </c>
      <c r="D148" s="5">
        <v>36</v>
      </c>
      <c r="E148" s="5">
        <v>18</v>
      </c>
      <c r="F148" s="5">
        <v>36</v>
      </c>
    </row>
    <row r="149" spans="2:7" x14ac:dyDescent="0.3">
      <c r="B149" s="4">
        <v>3.4</v>
      </c>
      <c r="C149" s="5">
        <v>13</v>
      </c>
      <c r="D149" s="5">
        <v>27</v>
      </c>
      <c r="E149" s="5">
        <v>13</v>
      </c>
      <c r="F149" s="5">
        <v>27</v>
      </c>
    </row>
    <row r="150" spans="2:7" x14ac:dyDescent="0.3">
      <c r="B150" s="4">
        <v>3.6</v>
      </c>
      <c r="C150" s="5">
        <v>13</v>
      </c>
      <c r="D150" s="5">
        <v>56</v>
      </c>
      <c r="E150" s="5">
        <v>13</v>
      </c>
      <c r="F150" s="5">
        <v>56</v>
      </c>
    </row>
    <row r="151" spans="2:7" x14ac:dyDescent="0.3">
      <c r="B151" s="4">
        <v>4.5</v>
      </c>
      <c r="C151" s="5">
        <v>27</v>
      </c>
      <c r="D151" s="5">
        <v>36</v>
      </c>
      <c r="E151" s="5">
        <v>27</v>
      </c>
      <c r="F151" s="5">
        <v>36</v>
      </c>
    </row>
    <row r="152" spans="2:7" x14ac:dyDescent="0.3">
      <c r="B152" s="4">
        <v>4.5999999999999996</v>
      </c>
      <c r="C152" s="5">
        <v>27</v>
      </c>
      <c r="D152" s="5">
        <v>56</v>
      </c>
      <c r="E152" s="5">
        <v>27</v>
      </c>
      <c r="F152" s="5">
        <v>56</v>
      </c>
    </row>
    <row r="153" spans="2:7" x14ac:dyDescent="0.3">
      <c r="B153" s="4">
        <v>5.6</v>
      </c>
      <c r="C153" s="5">
        <v>36</v>
      </c>
      <c r="D153" s="5">
        <v>56</v>
      </c>
      <c r="E153" s="5">
        <v>36</v>
      </c>
      <c r="F153" s="5">
        <v>56</v>
      </c>
    </row>
    <row r="155" spans="2:7" x14ac:dyDescent="0.3">
      <c r="B155" s="21" t="s">
        <v>73</v>
      </c>
      <c r="C155" s="21"/>
      <c r="D155" s="21"/>
      <c r="E155" s="21"/>
      <c r="F155" s="21"/>
      <c r="G155" s="21"/>
    </row>
    <row r="176" spans="2:5" ht="21" x14ac:dyDescent="0.4">
      <c r="B176" s="41" t="s">
        <v>74</v>
      </c>
      <c r="C176" s="41"/>
      <c r="D176" s="41"/>
      <c r="E176" s="41"/>
    </row>
    <row r="179" spans="2:13" x14ac:dyDescent="0.3">
      <c r="B179" s="35" t="s">
        <v>2</v>
      </c>
      <c r="C179" s="35" t="s">
        <v>3</v>
      </c>
      <c r="D179" s="37" t="s">
        <v>4</v>
      </c>
      <c r="E179" s="38"/>
      <c r="F179" s="38"/>
      <c r="G179" s="38"/>
      <c r="H179" s="38"/>
      <c r="I179" s="38"/>
      <c r="J179" s="39"/>
      <c r="K179" s="35" t="s">
        <v>75</v>
      </c>
      <c r="L179" s="35"/>
      <c r="M179" s="12"/>
    </row>
    <row r="180" spans="2:13" x14ac:dyDescent="0.3">
      <c r="B180" s="35"/>
      <c r="C180" s="35"/>
      <c r="D180" s="15">
        <v>1.2</v>
      </c>
      <c r="E180" s="15">
        <v>1.3</v>
      </c>
      <c r="F180" s="15">
        <v>1.4</v>
      </c>
      <c r="G180" s="15">
        <v>2.2999999999999998</v>
      </c>
      <c r="H180" s="15">
        <v>3.4</v>
      </c>
      <c r="I180" s="15">
        <v>3.5</v>
      </c>
      <c r="J180" s="15">
        <v>4.5</v>
      </c>
      <c r="K180" s="35"/>
      <c r="L180" s="35"/>
      <c r="M180" s="9"/>
    </row>
    <row r="181" spans="2:13" x14ac:dyDescent="0.3">
      <c r="B181" s="36">
        <v>17</v>
      </c>
      <c r="C181" s="1" t="s">
        <v>6</v>
      </c>
      <c r="D181" s="1">
        <v>9</v>
      </c>
      <c r="E181" s="1">
        <v>18</v>
      </c>
      <c r="F181" s="1">
        <v>21</v>
      </c>
      <c r="G181" s="1">
        <v>7</v>
      </c>
      <c r="H181" s="1">
        <v>12</v>
      </c>
      <c r="I181" s="1">
        <v>19</v>
      </c>
      <c r="J181" s="1">
        <v>20</v>
      </c>
      <c r="K181" s="36">
        <v>33</v>
      </c>
      <c r="L181" s="36"/>
      <c r="M181" s="10"/>
    </row>
    <row r="182" spans="2:13" x14ac:dyDescent="0.3">
      <c r="B182" s="36"/>
      <c r="C182" s="1" t="s">
        <v>7</v>
      </c>
      <c r="D182" s="1">
        <v>6</v>
      </c>
      <c r="E182" s="1">
        <v>14</v>
      </c>
      <c r="F182" s="1">
        <v>18</v>
      </c>
      <c r="G182" s="1">
        <v>4</v>
      </c>
      <c r="H182" s="1">
        <v>9</v>
      </c>
      <c r="I182" s="1">
        <v>15</v>
      </c>
      <c r="J182" s="1">
        <v>16</v>
      </c>
      <c r="K182" s="36"/>
      <c r="L182" s="36"/>
      <c r="M182" s="10"/>
    </row>
    <row r="183" spans="2:13" x14ac:dyDescent="0.3">
      <c r="B183" s="36"/>
      <c r="C183" s="1" t="s">
        <v>8</v>
      </c>
      <c r="D183" s="1">
        <v>0.2</v>
      </c>
      <c r="E183" s="1">
        <v>0.25</v>
      </c>
      <c r="F183" s="1">
        <v>0.15</v>
      </c>
      <c r="G183" s="1">
        <v>0.4</v>
      </c>
      <c r="H183" s="1">
        <v>0.3</v>
      </c>
      <c r="I183" s="1">
        <v>0.12</v>
      </c>
      <c r="J183" s="1">
        <v>0.2</v>
      </c>
      <c r="K183" s="36"/>
      <c r="L183" s="36"/>
      <c r="M183" s="10"/>
    </row>
    <row r="199" spans="2:11" x14ac:dyDescent="0.3">
      <c r="I199" s="21" t="s">
        <v>19</v>
      </c>
      <c r="J199" s="21"/>
      <c r="K199" s="21"/>
    </row>
    <row r="200" spans="2:11" x14ac:dyDescent="0.3">
      <c r="I200" s="20" t="s">
        <v>79</v>
      </c>
      <c r="J200" s="20"/>
      <c r="K200" s="20"/>
    </row>
    <row r="202" spans="2:11" x14ac:dyDescent="0.3">
      <c r="I202" s="21" t="s">
        <v>77</v>
      </c>
      <c r="J202" s="21"/>
      <c r="K202" s="21"/>
    </row>
    <row r="203" spans="2:11" x14ac:dyDescent="0.3">
      <c r="B203" s="20" t="s">
        <v>76</v>
      </c>
      <c r="C203" s="20"/>
      <c r="D203" s="20"/>
      <c r="E203" s="20"/>
      <c r="F203" s="20"/>
      <c r="G203" s="20"/>
      <c r="I203" s="20" t="s">
        <v>78</v>
      </c>
      <c r="J203" s="20"/>
      <c r="K203" s="20"/>
    </row>
    <row r="211" spans="2:10" x14ac:dyDescent="0.3">
      <c r="B211" s="21" t="s">
        <v>26</v>
      </c>
      <c r="C211" s="21"/>
      <c r="D211" s="21"/>
    </row>
    <row r="212" spans="2:10" x14ac:dyDescent="0.3">
      <c r="B212" s="20" t="s">
        <v>80</v>
      </c>
      <c r="C212" s="20"/>
      <c r="D212" s="20"/>
    </row>
    <row r="214" spans="2:10" x14ac:dyDescent="0.3">
      <c r="B214" s="20" t="s">
        <v>88</v>
      </c>
      <c r="C214" s="20"/>
      <c r="D214" s="20"/>
      <c r="E214" s="20"/>
      <c r="F214" s="20"/>
      <c r="G214" s="32" t="s">
        <v>81</v>
      </c>
      <c r="H214" s="33"/>
      <c r="I214" s="33"/>
      <c r="J214" s="34"/>
    </row>
    <row r="216" spans="2:10" x14ac:dyDescent="0.3">
      <c r="B216" s="21" t="s">
        <v>28</v>
      </c>
      <c r="C216" s="21"/>
      <c r="D216" s="21"/>
    </row>
    <row r="218" spans="2:10" x14ac:dyDescent="0.3">
      <c r="B218" s="20" t="s">
        <v>89</v>
      </c>
      <c r="C218" s="20"/>
      <c r="E218" s="20" t="s">
        <v>38</v>
      </c>
      <c r="F218" s="20"/>
      <c r="H218" s="5" t="s">
        <v>42</v>
      </c>
    </row>
    <row r="219" spans="2:10" x14ac:dyDescent="0.3">
      <c r="B219" s="20" t="s">
        <v>90</v>
      </c>
      <c r="C219" s="20"/>
      <c r="E219" s="20" t="s">
        <v>40</v>
      </c>
      <c r="F219" s="20"/>
      <c r="H219" s="5" t="s">
        <v>44</v>
      </c>
    </row>
    <row r="220" spans="2:10" x14ac:dyDescent="0.3">
      <c r="B220" s="17" t="s">
        <v>91</v>
      </c>
      <c r="C220" s="19"/>
      <c r="E220" s="17" t="s">
        <v>41</v>
      </c>
      <c r="F220" s="19"/>
      <c r="H220" s="5" t="s">
        <v>46</v>
      </c>
    </row>
    <row r="221" spans="2:10" x14ac:dyDescent="0.3">
      <c r="B221" s="17" t="s">
        <v>92</v>
      </c>
      <c r="C221" s="19"/>
      <c r="E221" s="17" t="s">
        <v>82</v>
      </c>
      <c r="F221" s="19"/>
    </row>
    <row r="222" spans="2:10" x14ac:dyDescent="0.3">
      <c r="B222" s="17" t="s">
        <v>93</v>
      </c>
      <c r="C222" s="19"/>
      <c r="E222" s="17" t="s">
        <v>83</v>
      </c>
      <c r="F222" s="18"/>
      <c r="G222" s="18"/>
      <c r="H222" s="19"/>
    </row>
    <row r="223" spans="2:10" x14ac:dyDescent="0.3">
      <c r="B223" s="17" t="s">
        <v>94</v>
      </c>
      <c r="C223" s="19"/>
      <c r="E223" s="17" t="s">
        <v>84</v>
      </c>
      <c r="F223" s="18"/>
      <c r="G223" s="18"/>
      <c r="H223" s="19"/>
    </row>
    <row r="224" spans="2:10" x14ac:dyDescent="0.3">
      <c r="B224" s="17" t="s">
        <v>95</v>
      </c>
      <c r="C224" s="19"/>
      <c r="E224" s="17" t="s">
        <v>85</v>
      </c>
      <c r="F224" s="18"/>
      <c r="G224" s="18"/>
      <c r="H224" s="19"/>
    </row>
    <row r="225" spans="2:15" x14ac:dyDescent="0.3">
      <c r="B225" s="17" t="s">
        <v>86</v>
      </c>
      <c r="C225" s="19"/>
      <c r="E225" s="17" t="s">
        <v>87</v>
      </c>
      <c r="F225" s="18"/>
      <c r="G225" s="18"/>
      <c r="H225" s="19"/>
    </row>
    <row r="227" spans="2:15" x14ac:dyDescent="0.3">
      <c r="B227" s="17" t="s">
        <v>96</v>
      </c>
      <c r="C227" s="18"/>
      <c r="D227" s="19"/>
    </row>
    <row r="228" spans="2:15" x14ac:dyDescent="0.3">
      <c r="B228" s="17" t="s">
        <v>97</v>
      </c>
      <c r="C228" s="18"/>
      <c r="D228" s="19"/>
    </row>
    <row r="229" spans="2:15" x14ac:dyDescent="0.3">
      <c r="B229" s="17" t="s">
        <v>98</v>
      </c>
      <c r="C229" s="18"/>
      <c r="D229" s="19"/>
    </row>
    <row r="230" spans="2:15" x14ac:dyDescent="0.3">
      <c r="B230" s="17" t="s">
        <v>99</v>
      </c>
      <c r="C230" s="18"/>
      <c r="D230" s="19"/>
    </row>
    <row r="231" spans="2:15" x14ac:dyDescent="0.3">
      <c r="B231" s="17" t="s">
        <v>100</v>
      </c>
      <c r="C231" s="18"/>
      <c r="D231" s="19"/>
    </row>
    <row r="232" spans="2:15" x14ac:dyDescent="0.3">
      <c r="B232" s="17" t="s">
        <v>101</v>
      </c>
      <c r="C232" s="18"/>
      <c r="D232" s="19"/>
      <c r="I232" s="10"/>
      <c r="J232" s="10"/>
      <c r="K232" s="10"/>
      <c r="L232" s="10"/>
      <c r="M232" s="10"/>
      <c r="N232" s="10"/>
      <c r="O232" s="10"/>
    </row>
    <row r="233" spans="2:15" x14ac:dyDescent="0.3">
      <c r="B233" s="17" t="s">
        <v>102</v>
      </c>
      <c r="C233" s="18"/>
      <c r="D233" s="19"/>
      <c r="I233" s="10"/>
      <c r="J233" s="10"/>
      <c r="K233" s="10"/>
      <c r="L233" s="10"/>
      <c r="M233" s="10"/>
      <c r="N233" s="10"/>
      <c r="O233" s="10"/>
    </row>
    <row r="234" spans="2:15" x14ac:dyDescent="0.3">
      <c r="I234" s="10"/>
      <c r="J234" s="10"/>
      <c r="K234" s="10"/>
      <c r="L234" s="10"/>
      <c r="M234" s="10"/>
      <c r="N234" s="10"/>
      <c r="O234" s="10"/>
    </row>
    <row r="235" spans="2:15" x14ac:dyDescent="0.3">
      <c r="B235" s="21" t="s">
        <v>65</v>
      </c>
      <c r="C235" s="21"/>
      <c r="D235" s="21"/>
      <c r="E235" s="21"/>
    </row>
    <row r="237" spans="2:15" x14ac:dyDescent="0.3">
      <c r="B237" s="3" t="s">
        <v>10</v>
      </c>
      <c r="C237" s="2" t="s">
        <v>66</v>
      </c>
      <c r="D237" s="2" t="s">
        <v>67</v>
      </c>
      <c r="E237" s="2" t="s">
        <v>68</v>
      </c>
      <c r="G237" s="14" t="s">
        <v>10</v>
      </c>
      <c r="H237" s="15" t="s">
        <v>69</v>
      </c>
      <c r="I237" s="15" t="s">
        <v>7</v>
      </c>
      <c r="J237" s="14" t="s">
        <v>6</v>
      </c>
      <c r="K237" s="15" t="s">
        <v>8</v>
      </c>
      <c r="L237" s="15" t="s">
        <v>70</v>
      </c>
    </row>
    <row r="238" spans="2:15" x14ac:dyDescent="0.3">
      <c r="B238" s="4">
        <v>1.2</v>
      </c>
      <c r="C238" s="6">
        <v>9</v>
      </c>
      <c r="D238" s="6">
        <v>0</v>
      </c>
      <c r="E238" s="6">
        <v>0</v>
      </c>
      <c r="G238" s="4">
        <v>1.2</v>
      </c>
      <c r="H238" s="6">
        <f t="shared" ref="H238:H245" si="15">C238-D238</f>
        <v>9</v>
      </c>
      <c r="I238" s="6">
        <v>6</v>
      </c>
      <c r="J238" s="4">
        <v>9</v>
      </c>
      <c r="K238" s="5">
        <v>0.2</v>
      </c>
      <c r="L238" s="6">
        <f>J238-K238*E238</f>
        <v>9</v>
      </c>
    </row>
    <row r="239" spans="2:15" x14ac:dyDescent="0.3">
      <c r="B239" s="4">
        <v>1.3</v>
      </c>
      <c r="C239" s="6">
        <v>15.999999999999998</v>
      </c>
      <c r="D239" s="6">
        <v>0</v>
      </c>
      <c r="E239" s="6">
        <v>8</v>
      </c>
      <c r="G239" s="4">
        <v>1.3</v>
      </c>
      <c r="H239" s="6">
        <f t="shared" si="15"/>
        <v>15.999999999999998</v>
      </c>
      <c r="I239" s="6">
        <v>14</v>
      </c>
      <c r="J239" s="4">
        <v>18</v>
      </c>
      <c r="K239" s="5">
        <v>0.25</v>
      </c>
      <c r="L239" s="6">
        <f t="shared" ref="L239:L245" si="16">J239-K239*E239</f>
        <v>16</v>
      </c>
    </row>
    <row r="240" spans="2:15" x14ac:dyDescent="0.3">
      <c r="B240" s="4">
        <v>1.4</v>
      </c>
      <c r="C240" s="6">
        <v>21</v>
      </c>
      <c r="D240" s="6">
        <v>0</v>
      </c>
      <c r="E240" s="6">
        <v>0</v>
      </c>
      <c r="G240" s="4">
        <v>1.4</v>
      </c>
      <c r="H240" s="6">
        <f t="shared" si="15"/>
        <v>21</v>
      </c>
      <c r="I240" s="6">
        <v>18</v>
      </c>
      <c r="J240" s="4">
        <v>21</v>
      </c>
      <c r="K240" s="5">
        <v>0.15</v>
      </c>
      <c r="L240" s="6">
        <f t="shared" si="16"/>
        <v>21</v>
      </c>
    </row>
    <row r="241" spans="2:12" x14ac:dyDescent="0.3">
      <c r="B241" s="4">
        <v>2.2999999999999998</v>
      </c>
      <c r="C241" s="6">
        <v>15.999999999999998</v>
      </c>
      <c r="D241" s="6">
        <v>9</v>
      </c>
      <c r="E241" s="6">
        <v>0</v>
      </c>
      <c r="G241" s="4">
        <v>2.2999999999999998</v>
      </c>
      <c r="H241" s="6">
        <f t="shared" si="15"/>
        <v>6.9999999999999982</v>
      </c>
      <c r="I241" s="6">
        <v>4</v>
      </c>
      <c r="J241" s="4">
        <v>7</v>
      </c>
      <c r="K241" s="5">
        <v>0.4</v>
      </c>
      <c r="L241" s="6">
        <f t="shared" si="16"/>
        <v>7</v>
      </c>
    </row>
    <row r="242" spans="2:12" x14ac:dyDescent="0.3">
      <c r="B242" s="4">
        <v>3.4</v>
      </c>
      <c r="C242" s="6">
        <v>25</v>
      </c>
      <c r="D242" s="6">
        <v>15.999999999999998</v>
      </c>
      <c r="E242" s="6">
        <v>9.9999999999999769</v>
      </c>
      <c r="G242" s="4">
        <v>3.4</v>
      </c>
      <c r="H242" s="6">
        <f t="shared" si="15"/>
        <v>9.0000000000000018</v>
      </c>
      <c r="I242" s="6">
        <v>9</v>
      </c>
      <c r="J242" s="4">
        <v>12</v>
      </c>
      <c r="K242" s="5">
        <v>0.3</v>
      </c>
      <c r="L242" s="6">
        <f t="shared" si="16"/>
        <v>9.0000000000000071</v>
      </c>
    </row>
    <row r="243" spans="2:12" x14ac:dyDescent="0.3">
      <c r="B243" s="4">
        <v>3.5</v>
      </c>
      <c r="C243" s="6">
        <v>42.000000000000007</v>
      </c>
      <c r="D243" s="6">
        <v>23.000000000000004</v>
      </c>
      <c r="E243" s="6">
        <v>0</v>
      </c>
      <c r="G243" s="4">
        <v>3.5</v>
      </c>
      <c r="H243" s="6">
        <f t="shared" si="15"/>
        <v>19.000000000000004</v>
      </c>
      <c r="I243" s="6">
        <v>15</v>
      </c>
      <c r="J243" s="4">
        <v>19</v>
      </c>
      <c r="K243" s="5">
        <v>0.12</v>
      </c>
      <c r="L243" s="6">
        <f t="shared" si="16"/>
        <v>19</v>
      </c>
    </row>
    <row r="244" spans="2:12" x14ac:dyDescent="0.3">
      <c r="B244" s="4">
        <v>4.5</v>
      </c>
      <c r="C244" s="6">
        <v>42.000000000000007</v>
      </c>
      <c r="D244" s="6">
        <v>25</v>
      </c>
      <c r="E244" s="6">
        <v>15.000000000000023</v>
      </c>
      <c r="G244" s="4">
        <v>4.5</v>
      </c>
      <c r="H244" s="6">
        <f t="shared" si="15"/>
        <v>17.000000000000007</v>
      </c>
      <c r="I244" s="6">
        <v>16</v>
      </c>
      <c r="J244" s="4">
        <v>20</v>
      </c>
      <c r="K244" s="5">
        <v>0.2</v>
      </c>
      <c r="L244" s="6">
        <f t="shared" si="16"/>
        <v>16.999999999999996</v>
      </c>
    </row>
    <row r="245" spans="2:12" x14ac:dyDescent="0.3">
      <c r="B245" s="1">
        <v>5.6</v>
      </c>
      <c r="C245" s="5">
        <v>42.000000000000007</v>
      </c>
      <c r="D245" s="5">
        <v>42.000000000000007</v>
      </c>
      <c r="E245" s="5">
        <v>0</v>
      </c>
      <c r="G245" s="1">
        <v>5.6</v>
      </c>
      <c r="H245" s="6">
        <f t="shared" si="15"/>
        <v>0</v>
      </c>
      <c r="I245" s="5">
        <v>0</v>
      </c>
      <c r="J245" s="5">
        <v>0</v>
      </c>
      <c r="K245" s="5">
        <v>0</v>
      </c>
      <c r="L245" s="5">
        <f t="shared" si="16"/>
        <v>0</v>
      </c>
    </row>
    <row r="246" spans="2:12" x14ac:dyDescent="0.3">
      <c r="D246" t="s">
        <v>105</v>
      </c>
      <c r="E246" s="6">
        <f>SUM(E238:E245)</f>
        <v>33</v>
      </c>
    </row>
    <row r="249" spans="2:12" x14ac:dyDescent="0.3">
      <c r="B249" t="s">
        <v>103</v>
      </c>
      <c r="C249" s="6">
        <f>C245</f>
        <v>42.000000000000007</v>
      </c>
      <c r="D249" s="7" t="s">
        <v>104</v>
      </c>
    </row>
    <row r="251" spans="2:12" x14ac:dyDescent="0.3">
      <c r="B251" s="22" t="s">
        <v>107</v>
      </c>
      <c r="C251" s="22"/>
      <c r="D251" s="22"/>
      <c r="E251" s="22"/>
      <c r="F251" s="22"/>
      <c r="H251" s="23" t="s">
        <v>106</v>
      </c>
      <c r="I251" s="24"/>
      <c r="J251" s="24"/>
      <c r="K251" s="24"/>
      <c r="L251" s="25"/>
    </row>
    <row r="252" spans="2:12" x14ac:dyDescent="0.3">
      <c r="B252" s="22"/>
      <c r="C252" s="22"/>
      <c r="D252" s="22"/>
      <c r="E252" s="22"/>
      <c r="F252" s="22"/>
      <c r="H252" s="26"/>
      <c r="I252" s="27"/>
      <c r="J252" s="27"/>
      <c r="K252" s="27"/>
      <c r="L252" s="28"/>
    </row>
    <row r="253" spans="2:12" x14ac:dyDescent="0.3">
      <c r="B253" s="22"/>
      <c r="C253" s="22"/>
      <c r="D253" s="22"/>
      <c r="E253" s="22"/>
      <c r="F253" s="22"/>
      <c r="H253" s="29"/>
      <c r="I253" s="30"/>
      <c r="J253" s="30"/>
      <c r="K253" s="30"/>
      <c r="L253" s="31"/>
    </row>
    <row r="254" spans="2:12" x14ac:dyDescent="0.3">
      <c r="B254" s="22"/>
      <c r="C254" s="22"/>
      <c r="D254" s="22"/>
      <c r="E254" s="22"/>
      <c r="F254" s="22"/>
    </row>
    <row r="255" spans="2:12" x14ac:dyDescent="0.3">
      <c r="B255" s="22"/>
      <c r="C255" s="22"/>
      <c r="D255" s="22"/>
      <c r="E255" s="22"/>
      <c r="F255" s="22"/>
    </row>
    <row r="256" spans="2:12" x14ac:dyDescent="0.3">
      <c r="B256" s="22"/>
      <c r="C256" s="22"/>
      <c r="D256" s="22"/>
      <c r="E256" s="22"/>
      <c r="F256" s="22"/>
    </row>
    <row r="257" spans="2:6" x14ac:dyDescent="0.3">
      <c r="B257" s="22"/>
      <c r="C257" s="22"/>
      <c r="D257" s="22"/>
      <c r="E257" s="22"/>
      <c r="F257" s="22"/>
    </row>
    <row r="258" spans="2:6" x14ac:dyDescent="0.3">
      <c r="B258" s="22"/>
      <c r="C258" s="22"/>
      <c r="D258" s="22"/>
      <c r="E258" s="22"/>
      <c r="F258" s="22"/>
    </row>
    <row r="259" spans="2:6" x14ac:dyDescent="0.3">
      <c r="B259" s="22"/>
      <c r="C259" s="22"/>
      <c r="D259" s="22"/>
      <c r="E259" s="22"/>
      <c r="F259" s="22"/>
    </row>
    <row r="260" spans="2:6" x14ac:dyDescent="0.3">
      <c r="B260" s="22"/>
      <c r="C260" s="22"/>
      <c r="D260" s="22"/>
      <c r="E260" s="22"/>
      <c r="F260" s="22"/>
    </row>
  </sheetData>
  <mergeCells count="98">
    <mergeCell ref="I19:K19"/>
    <mergeCell ref="B8:B10"/>
    <mergeCell ref="N6:O7"/>
    <mergeCell ref="N8:O10"/>
    <mergeCell ref="B14:D15"/>
    <mergeCell ref="I18:K18"/>
    <mergeCell ref="B2:D2"/>
    <mergeCell ref="B4:C4"/>
    <mergeCell ref="B6:B7"/>
    <mergeCell ref="C6:C7"/>
    <mergeCell ref="D6:M6"/>
    <mergeCell ref="B60:G60"/>
    <mergeCell ref="B80:H80"/>
    <mergeCell ref="B81:H81"/>
    <mergeCell ref="B84:E84"/>
    <mergeCell ref="B86:C86"/>
    <mergeCell ref="E86:G86"/>
    <mergeCell ref="B87:C87"/>
    <mergeCell ref="E87:G87"/>
    <mergeCell ref="B88:C88"/>
    <mergeCell ref="E88:G88"/>
    <mergeCell ref="E89:G89"/>
    <mergeCell ref="B90:C90"/>
    <mergeCell ref="E90:G90"/>
    <mergeCell ref="B91:C91"/>
    <mergeCell ref="E91:G91"/>
    <mergeCell ref="B92:C92"/>
    <mergeCell ref="E92:G92"/>
    <mergeCell ref="B93:C93"/>
    <mergeCell ref="E93:G93"/>
    <mergeCell ref="B94:C94"/>
    <mergeCell ref="E94:G94"/>
    <mergeCell ref="B95:C95"/>
    <mergeCell ref="E95:G95"/>
    <mergeCell ref="B96:C96"/>
    <mergeCell ref="B97:C97"/>
    <mergeCell ref="B98:C98"/>
    <mergeCell ref="E98:F98"/>
    <mergeCell ref="B99:C99"/>
    <mergeCell ref="E99:F99"/>
    <mergeCell ref="E105:H105"/>
    <mergeCell ref="E106:H106"/>
    <mergeCell ref="E107:G107"/>
    <mergeCell ref="J84:M84"/>
    <mergeCell ref="J99:N106"/>
    <mergeCell ref="J107:N109"/>
    <mergeCell ref="E100:F100"/>
    <mergeCell ref="E101:F101"/>
    <mergeCell ref="E102:F102"/>
    <mergeCell ref="E103:F103"/>
    <mergeCell ref="E104:F104"/>
    <mergeCell ref="B112:D113"/>
    <mergeCell ref="I116:K116"/>
    <mergeCell ref="I117:K117"/>
    <mergeCell ref="B155:G155"/>
    <mergeCell ref="B176:E176"/>
    <mergeCell ref="I199:K199"/>
    <mergeCell ref="I200:K200"/>
    <mergeCell ref="I202:K202"/>
    <mergeCell ref="I203:K203"/>
    <mergeCell ref="B179:B180"/>
    <mergeCell ref="C179:C180"/>
    <mergeCell ref="K179:L180"/>
    <mergeCell ref="B181:B183"/>
    <mergeCell ref="K181:L183"/>
    <mergeCell ref="D179:J179"/>
    <mergeCell ref="B211:D211"/>
    <mergeCell ref="B212:D212"/>
    <mergeCell ref="G214:J214"/>
    <mergeCell ref="B216:D216"/>
    <mergeCell ref="B203:G203"/>
    <mergeCell ref="B218:C218"/>
    <mergeCell ref="E218:F218"/>
    <mergeCell ref="B219:C219"/>
    <mergeCell ref="E219:F219"/>
    <mergeCell ref="B220:C220"/>
    <mergeCell ref="E220:F220"/>
    <mergeCell ref="E221:F221"/>
    <mergeCell ref="B222:C222"/>
    <mergeCell ref="E222:H222"/>
    <mergeCell ref="B223:C223"/>
    <mergeCell ref="E223:H223"/>
    <mergeCell ref="B233:D233"/>
    <mergeCell ref="B214:F214"/>
    <mergeCell ref="B235:E235"/>
    <mergeCell ref="B251:F260"/>
    <mergeCell ref="H251:L253"/>
    <mergeCell ref="B228:D228"/>
    <mergeCell ref="B229:D229"/>
    <mergeCell ref="B230:D230"/>
    <mergeCell ref="B231:D231"/>
    <mergeCell ref="B232:D232"/>
    <mergeCell ref="B224:C224"/>
    <mergeCell ref="E224:H224"/>
    <mergeCell ref="B225:C225"/>
    <mergeCell ref="E225:H225"/>
    <mergeCell ref="B227:D227"/>
    <mergeCell ref="B221:C2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Kirill</cp:lastModifiedBy>
  <dcterms:created xsi:type="dcterms:W3CDTF">2024-11-18T15:37:33Z</dcterms:created>
  <dcterms:modified xsi:type="dcterms:W3CDTF">2024-11-21T12:00:12Z</dcterms:modified>
</cp:coreProperties>
</file>