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BME Year 2\BME261\Project\Flowmeter-Alert-main\Flowmeter-Alert-main\Data\"/>
    </mc:Choice>
  </mc:AlternateContent>
  <xr:revisionPtr revIDLastSave="0" documentId="13_ncr:1_{F405ED2B-1CDB-48EA-9BF3-F1C81D9B4810}" xr6:coauthVersionLast="47" xr6:coauthVersionMax="47" xr10:uidLastSave="{00000000-0000-0000-0000-000000000000}"/>
  <bookViews>
    <workbookView xWindow="-108" yWindow="-108" windowWidth="23256" windowHeight="12576" tabRatio="663" xr2:uid="{00000000-000D-0000-FFFF-FFFF00000000}"/>
  </bookViews>
  <sheets>
    <sheet name="photoresistor_low" sheetId="3" r:id="rId1"/>
    <sheet name="photoresistor_medium" sheetId="4" r:id="rId2"/>
    <sheet name="photoresistor_high" sheetId="5" r:id="rId3"/>
    <sheet name="photoresistor_vhigh" sheetId="6" r:id="rId4"/>
    <sheet name="Sheet1" sheetId="1" r:id="rId5"/>
  </sheets>
  <definedNames>
    <definedName name="ExternalData_1" localSheetId="2" hidden="1">photoresistor_high!$A$1:$C$114</definedName>
    <definedName name="ExternalData_1" localSheetId="0" hidden="1">photoresistor_low!$A$1:$C$115</definedName>
    <definedName name="ExternalData_1" localSheetId="1" hidden="1">photoresistor_medium!$A$1:$C$124</definedName>
    <definedName name="ExternalData_1" localSheetId="3" hidden="1">photoresistor_vhigh!$A$1:$C$117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2" i="5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2" i="3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D54" i="6" l="1"/>
  <c r="D56" i="6"/>
  <c r="D20" i="6"/>
  <c r="D15" i="6"/>
  <c r="D14" i="6"/>
  <c r="D6" i="6"/>
  <c r="D8" i="6"/>
  <c r="D7" i="6"/>
  <c r="D10" i="6"/>
  <c r="D11" i="6"/>
  <c r="D9" i="6"/>
  <c r="D12" i="6"/>
  <c r="D13" i="6"/>
  <c r="D16" i="6"/>
  <c r="D17" i="6"/>
  <c r="D18" i="6"/>
  <c r="D19" i="6"/>
  <c r="D43" i="6"/>
  <c r="D27" i="6"/>
  <c r="D105" i="6"/>
  <c r="D2" i="6"/>
  <c r="D85" i="6"/>
  <c r="D59" i="6"/>
  <c r="D39" i="6"/>
  <c r="D51" i="6"/>
  <c r="D60" i="6"/>
  <c r="D88" i="6"/>
  <c r="D78" i="6"/>
  <c r="D80" i="6"/>
  <c r="D42" i="6"/>
  <c r="D99" i="6"/>
  <c r="D90" i="6"/>
  <c r="D40" i="6"/>
  <c r="D46" i="6"/>
  <c r="D21" i="6"/>
  <c r="D47" i="6"/>
  <c r="D75" i="6"/>
  <c r="D97" i="6"/>
  <c r="D52" i="6"/>
  <c r="D45" i="6"/>
  <c r="D33" i="6"/>
  <c r="D25" i="6"/>
  <c r="D68" i="6"/>
  <c r="D53" i="6"/>
  <c r="D36" i="6"/>
  <c r="D79" i="6"/>
  <c r="D95" i="6"/>
  <c r="D94" i="6"/>
  <c r="D101" i="6"/>
  <c r="D22" i="6"/>
  <c r="D73" i="6"/>
  <c r="D66" i="6"/>
  <c r="D63" i="6"/>
  <c r="D48" i="6"/>
  <c r="D44" i="6"/>
  <c r="D71" i="6"/>
  <c r="D41" i="6"/>
  <c r="D49" i="6"/>
  <c r="D113" i="6"/>
  <c r="D69" i="6"/>
  <c r="D70" i="6"/>
  <c r="D77" i="6"/>
  <c r="D50" i="6"/>
  <c r="D115" i="6"/>
  <c r="D65" i="6"/>
  <c r="D38" i="6"/>
  <c r="D112" i="6"/>
  <c r="D5" i="6"/>
  <c r="D110" i="6"/>
  <c r="D86" i="6"/>
  <c r="D34" i="6"/>
  <c r="D57" i="6"/>
  <c r="D3" i="6"/>
  <c r="D64" i="6"/>
  <c r="D76" i="6"/>
  <c r="D100" i="6"/>
  <c r="D106" i="6"/>
  <c r="D91" i="6"/>
  <c r="D58" i="6"/>
  <c r="D89" i="6"/>
  <c r="D117" i="6"/>
  <c r="D96" i="6"/>
  <c r="D62" i="6"/>
  <c r="D61" i="6"/>
  <c r="D116" i="6"/>
  <c r="D67" i="6"/>
  <c r="D87" i="6"/>
  <c r="D108" i="6"/>
  <c r="D92" i="6"/>
  <c r="D82" i="6"/>
  <c r="D84" i="6"/>
  <c r="D37" i="6"/>
  <c r="D4" i="6"/>
  <c r="D98" i="6"/>
  <c r="D109" i="6"/>
  <c r="D114" i="6"/>
  <c r="D107" i="6"/>
  <c r="D104" i="6"/>
  <c r="D74" i="6"/>
  <c r="D81" i="6"/>
  <c r="D72" i="6"/>
  <c r="D83" i="6"/>
  <c r="D55" i="6"/>
  <c r="D102" i="6"/>
  <c r="D93" i="6"/>
  <c r="D103" i="6"/>
  <c r="D24" i="6"/>
  <c r="D29" i="6"/>
  <c r="D32" i="6"/>
  <c r="D26" i="6"/>
  <c r="D111" i="6"/>
  <c r="D23" i="6"/>
  <c r="D35" i="6"/>
  <c r="D28" i="6"/>
  <c r="D30" i="6"/>
  <c r="D31" i="6"/>
  <c r="D33" i="5"/>
  <c r="D31" i="5"/>
  <c r="D22" i="5"/>
  <c r="D16" i="5"/>
  <c r="D26" i="5"/>
  <c r="D19" i="5"/>
  <c r="D27" i="5"/>
  <c r="D30" i="5"/>
  <c r="D28" i="5"/>
  <c r="D23" i="5"/>
  <c r="D20" i="5"/>
  <c r="D17" i="5"/>
  <c r="D15" i="5"/>
  <c r="D24" i="5"/>
  <c r="D25" i="5"/>
  <c r="D21" i="5"/>
  <c r="D32" i="5"/>
  <c r="D34" i="5"/>
  <c r="D29" i="5"/>
  <c r="D18" i="5"/>
  <c r="D40" i="5"/>
  <c r="D49" i="5"/>
  <c r="D50" i="5"/>
  <c r="D76" i="5"/>
  <c r="D51" i="5"/>
  <c r="D52" i="5"/>
  <c r="D41" i="5"/>
  <c r="D77" i="5"/>
  <c r="D36" i="5"/>
  <c r="D37" i="5"/>
  <c r="D53" i="5"/>
  <c r="D38" i="5"/>
  <c r="D39" i="5"/>
  <c r="D35" i="5"/>
  <c r="D101" i="5"/>
  <c r="D78" i="5"/>
  <c r="D112" i="5"/>
  <c r="D105" i="5"/>
  <c r="D107" i="5"/>
  <c r="D79" i="5"/>
  <c r="D108" i="5"/>
  <c r="D106" i="5"/>
  <c r="D109" i="5"/>
  <c r="D102" i="5"/>
  <c r="D54" i="5"/>
  <c r="D42" i="5"/>
  <c r="D55" i="5"/>
  <c r="D56" i="5"/>
  <c r="D43" i="5"/>
  <c r="D110" i="5"/>
  <c r="D57" i="5"/>
  <c r="D80" i="5"/>
  <c r="D81" i="5"/>
  <c r="D82" i="5"/>
  <c r="D83" i="5"/>
  <c r="D84" i="5"/>
  <c r="D85" i="5"/>
  <c r="D58" i="5"/>
  <c r="D86" i="5"/>
  <c r="D87" i="5"/>
  <c r="D59" i="5"/>
  <c r="D60" i="5"/>
  <c r="D61" i="5"/>
  <c r="D88" i="5"/>
  <c r="D62" i="5"/>
  <c r="D44" i="5"/>
  <c r="D45" i="5"/>
  <c r="D46" i="5"/>
  <c r="D63" i="5"/>
  <c r="D64" i="5"/>
  <c r="D65" i="5"/>
  <c r="D66" i="5"/>
  <c r="D89" i="5"/>
  <c r="D90" i="5"/>
  <c r="D47" i="5"/>
  <c r="D67" i="5"/>
  <c r="D48" i="5"/>
  <c r="D68" i="5"/>
  <c r="D69" i="5"/>
  <c r="D91" i="5"/>
  <c r="D70" i="5"/>
  <c r="D71" i="5"/>
  <c r="D92" i="5"/>
  <c r="D93" i="5"/>
  <c r="D103" i="5"/>
  <c r="D94" i="5"/>
  <c r="D95" i="5"/>
  <c r="D96" i="5"/>
  <c r="D72" i="5"/>
  <c r="D97" i="5"/>
  <c r="D98" i="5"/>
  <c r="D73" i="5"/>
  <c r="D74" i="5"/>
  <c r="D75" i="5"/>
  <c r="D99" i="5"/>
  <c r="D100" i="5"/>
  <c r="D104" i="5"/>
  <c r="D111" i="5"/>
  <c r="D113" i="5"/>
  <c r="D114" i="5"/>
  <c r="D13" i="5"/>
  <c r="D3" i="5"/>
  <c r="D6" i="5"/>
  <c r="D4" i="5"/>
  <c r="D7" i="5"/>
  <c r="D8" i="5"/>
  <c r="D9" i="5"/>
  <c r="D2" i="5"/>
  <c r="D10" i="5"/>
  <c r="D14" i="5"/>
  <c r="D5" i="5"/>
  <c r="D11" i="5"/>
  <c r="D12" i="5"/>
  <c r="D97" i="4"/>
  <c r="D85" i="4"/>
  <c r="D106" i="4"/>
  <c r="D114" i="4"/>
  <c r="D111" i="4"/>
  <c r="D110" i="4"/>
  <c r="D115" i="4"/>
  <c r="D116" i="4"/>
  <c r="D107" i="4"/>
  <c r="D112" i="4"/>
  <c r="D2" i="4"/>
  <c r="D3" i="4"/>
  <c r="D123" i="4"/>
  <c r="D122" i="4"/>
  <c r="D124" i="4"/>
  <c r="D7" i="4"/>
  <c r="D113" i="4"/>
  <c r="D72" i="4"/>
  <c r="D119" i="4"/>
  <c r="D120" i="4"/>
  <c r="D108" i="4"/>
  <c r="D121" i="4"/>
  <c r="D5" i="4"/>
  <c r="D6" i="4"/>
  <c r="D118" i="4"/>
  <c r="D117" i="4"/>
  <c r="D4" i="4"/>
  <c r="D109" i="4"/>
  <c r="D70" i="4"/>
  <c r="D38" i="4"/>
  <c r="D76" i="4"/>
  <c r="D82" i="4"/>
  <c r="D22" i="4"/>
  <c r="D39" i="4"/>
  <c r="D57" i="4"/>
  <c r="D77" i="4"/>
  <c r="D90" i="4"/>
  <c r="D91" i="4"/>
  <c r="D92" i="4"/>
  <c r="D93" i="4"/>
  <c r="D102" i="4"/>
  <c r="D103" i="4"/>
  <c r="D94" i="4"/>
  <c r="D104" i="4"/>
  <c r="D105" i="4"/>
  <c r="D98" i="4"/>
  <c r="D99" i="4"/>
  <c r="D100" i="4"/>
  <c r="D95" i="4"/>
  <c r="D101" i="4"/>
  <c r="D86" i="4"/>
  <c r="D96" i="4"/>
  <c r="D83" i="4"/>
  <c r="D87" i="4"/>
  <c r="D88" i="4"/>
  <c r="D78" i="4"/>
  <c r="D89" i="4"/>
  <c r="D79" i="4"/>
  <c r="D58" i="4"/>
  <c r="D59" i="4"/>
  <c r="D60" i="4"/>
  <c r="D40" i="4"/>
  <c r="D61" i="4"/>
  <c r="D23" i="4"/>
  <c r="D62" i="4"/>
  <c r="D24" i="4"/>
  <c r="D41" i="4"/>
  <c r="D42" i="4"/>
  <c r="D43" i="4"/>
  <c r="D25" i="4"/>
  <c r="D44" i="4"/>
  <c r="D45" i="4"/>
  <c r="D26" i="4"/>
  <c r="D27" i="4"/>
  <c r="D46" i="4"/>
  <c r="D14" i="4"/>
  <c r="D47" i="4"/>
  <c r="D48" i="4"/>
  <c r="D28" i="4"/>
  <c r="D29" i="4"/>
  <c r="D63" i="4"/>
  <c r="D30" i="4"/>
  <c r="D64" i="4"/>
  <c r="D65" i="4"/>
  <c r="D15" i="4"/>
  <c r="D49" i="4"/>
  <c r="D31" i="4"/>
  <c r="D32" i="4"/>
  <c r="D50" i="4"/>
  <c r="D51" i="4"/>
  <c r="D16" i="4"/>
  <c r="D52" i="4"/>
  <c r="D66" i="4"/>
  <c r="D17" i="4"/>
  <c r="D33" i="4"/>
  <c r="D53" i="4"/>
  <c r="D18" i="4"/>
  <c r="D54" i="4"/>
  <c r="D80" i="4"/>
  <c r="D81" i="4"/>
  <c r="D73" i="4"/>
  <c r="D84" i="4"/>
  <c r="D74" i="4"/>
  <c r="D75" i="4"/>
  <c r="D67" i="4"/>
  <c r="D55" i="4"/>
  <c r="D9" i="4"/>
  <c r="D10" i="4"/>
  <c r="D34" i="4"/>
  <c r="D11" i="4"/>
  <c r="D8" i="4"/>
  <c r="D19" i="4"/>
  <c r="D20" i="4"/>
  <c r="D35" i="4"/>
  <c r="D68" i="4"/>
  <c r="D56" i="4"/>
  <c r="D12" i="4"/>
  <c r="D36" i="4"/>
  <c r="D13" i="4"/>
  <c r="D21" i="4"/>
  <c r="D69" i="4"/>
  <c r="D37" i="4"/>
  <c r="D71" i="4"/>
  <c r="D115" i="3"/>
  <c r="D87" i="3"/>
  <c r="D57" i="3"/>
  <c r="D88" i="3"/>
  <c r="D89" i="3"/>
  <c r="D90" i="3"/>
  <c r="D4" i="3"/>
  <c r="D26" i="3"/>
  <c r="D110" i="3"/>
  <c r="D111" i="3"/>
  <c r="D91" i="3"/>
  <c r="D58" i="3"/>
  <c r="D92" i="3"/>
  <c r="D93" i="3"/>
  <c r="D112" i="3"/>
  <c r="D94" i="3"/>
  <c r="D113" i="3"/>
  <c r="D95" i="3"/>
  <c r="D27" i="3"/>
  <c r="D96" i="3"/>
  <c r="D28" i="3"/>
  <c r="D97" i="3"/>
  <c r="D98" i="3"/>
  <c r="D99" i="3"/>
  <c r="D100" i="3"/>
  <c r="D101" i="3"/>
  <c r="D59" i="3"/>
  <c r="D102" i="3"/>
  <c r="D103" i="3"/>
  <c r="D29" i="3"/>
  <c r="D30" i="3"/>
  <c r="D60" i="3"/>
  <c r="D61" i="3"/>
  <c r="D5" i="3"/>
  <c r="D6" i="3"/>
  <c r="D104" i="3"/>
  <c r="D31" i="3"/>
  <c r="D62" i="3"/>
  <c r="D63" i="3"/>
  <c r="D7" i="3"/>
  <c r="D32" i="3"/>
  <c r="D33" i="3"/>
  <c r="D34" i="3"/>
  <c r="D64" i="3"/>
  <c r="D105" i="3"/>
  <c r="D35" i="3"/>
  <c r="D36" i="3"/>
  <c r="D65" i="3"/>
  <c r="D66" i="3"/>
  <c r="D67" i="3"/>
  <c r="D106" i="3"/>
  <c r="D68" i="3"/>
  <c r="D69" i="3"/>
  <c r="D37" i="3"/>
  <c r="D70" i="3"/>
  <c r="D107" i="3"/>
  <c r="D71" i="3"/>
  <c r="D72" i="3"/>
  <c r="D108" i="3"/>
  <c r="D73" i="3"/>
  <c r="D38" i="3"/>
  <c r="D74" i="3"/>
  <c r="D75" i="3"/>
  <c r="D39" i="3"/>
  <c r="D40" i="3"/>
  <c r="D41" i="3"/>
  <c r="D8" i="3"/>
  <c r="D76" i="3"/>
  <c r="D77" i="3"/>
  <c r="D9" i="3"/>
  <c r="D10" i="3"/>
  <c r="D42" i="3"/>
  <c r="D43" i="3"/>
  <c r="D44" i="3"/>
  <c r="D2" i="3"/>
  <c r="D11" i="3"/>
  <c r="D45" i="3"/>
  <c r="D46" i="3"/>
  <c r="D12" i="3"/>
  <c r="D47" i="3"/>
  <c r="D13" i="3"/>
  <c r="D14" i="3"/>
  <c r="D15" i="3"/>
  <c r="D16" i="3"/>
  <c r="D48" i="3"/>
  <c r="D78" i="3"/>
  <c r="D79" i="3"/>
  <c r="D80" i="3"/>
  <c r="D17" i="3"/>
  <c r="D81" i="3"/>
  <c r="D82" i="3"/>
  <c r="D49" i="3"/>
  <c r="D18" i="3"/>
  <c r="D50" i="3"/>
  <c r="D51" i="3"/>
  <c r="D19" i="3"/>
  <c r="D52" i="3"/>
  <c r="D53" i="3"/>
  <c r="D54" i="3"/>
  <c r="D83" i="3"/>
  <c r="D20" i="3"/>
  <c r="D21" i="3"/>
  <c r="D3" i="3"/>
  <c r="D84" i="3"/>
  <c r="D22" i="3"/>
  <c r="D55" i="3"/>
  <c r="D85" i="3"/>
  <c r="D56" i="3"/>
  <c r="D23" i="3"/>
  <c r="D86" i="3"/>
  <c r="D24" i="3"/>
  <c r="D25" i="3"/>
  <c r="D109" i="3"/>
  <c r="D114" i="3"/>
  <c r="H105" i="6" l="1"/>
  <c r="H112" i="6"/>
  <c r="H20" i="6"/>
  <c r="H22" i="6"/>
  <c r="H93" i="6"/>
  <c r="H108" i="6"/>
  <c r="H39" i="6"/>
  <c r="H40" i="6"/>
  <c r="H77" i="6"/>
  <c r="H72" i="6"/>
  <c r="H75" i="6"/>
  <c r="H14" i="5"/>
  <c r="H42" i="5"/>
  <c r="H48" i="5"/>
  <c r="H15" i="5"/>
  <c r="H111" i="5"/>
  <c r="H35" i="5"/>
  <c r="H99" i="5"/>
  <c r="H89" i="5"/>
  <c r="H28" i="5"/>
  <c r="H15" i="4"/>
  <c r="H108" i="4"/>
  <c r="H42" i="4"/>
  <c r="H114" i="4"/>
  <c r="H71" i="4"/>
  <c r="H37" i="4"/>
  <c r="H117" i="4"/>
  <c r="H53" i="4"/>
  <c r="H82" i="4"/>
  <c r="F107" i="6"/>
  <c r="F82" i="6"/>
  <c r="F103" i="6"/>
  <c r="F9" i="6"/>
  <c r="F21" i="6"/>
  <c r="F73" i="6"/>
  <c r="F112" i="6"/>
  <c r="F62" i="6"/>
  <c r="F74" i="6"/>
  <c r="F30" i="6"/>
  <c r="F15" i="6"/>
  <c r="F12" i="6"/>
  <c r="F105" i="6"/>
  <c r="F78" i="6"/>
  <c r="F47" i="6"/>
  <c r="F53" i="6"/>
  <c r="F66" i="6"/>
  <c r="F69" i="6"/>
  <c r="F5" i="6"/>
  <c r="F100" i="6"/>
  <c r="F61" i="6"/>
  <c r="F37" i="6"/>
  <c r="F81" i="6"/>
  <c r="F29" i="6"/>
  <c r="F31" i="6"/>
  <c r="F14" i="6"/>
  <c r="F13" i="6"/>
  <c r="F2" i="6"/>
  <c r="F80" i="6"/>
  <c r="F75" i="6"/>
  <c r="F36" i="6"/>
  <c r="F63" i="6"/>
  <c r="F70" i="6"/>
  <c r="F110" i="6"/>
  <c r="F106" i="6"/>
  <c r="F116" i="6"/>
  <c r="F72" i="6"/>
  <c r="F32" i="6"/>
  <c r="F6" i="6"/>
  <c r="F16" i="6"/>
  <c r="F85" i="6"/>
  <c r="F42" i="6"/>
  <c r="F97" i="6"/>
  <c r="F79" i="6"/>
  <c r="F48" i="6"/>
  <c r="F77" i="6"/>
  <c r="F86" i="6"/>
  <c r="F91" i="6"/>
  <c r="F98" i="6"/>
  <c r="F83" i="6"/>
  <c r="F8" i="6"/>
  <c r="F59" i="6"/>
  <c r="F99" i="6"/>
  <c r="F95" i="6"/>
  <c r="F50" i="6"/>
  <c r="F58" i="6"/>
  <c r="F87" i="6"/>
  <c r="F55" i="6"/>
  <c r="F4" i="6"/>
  <c r="F67" i="6"/>
  <c r="F26" i="6"/>
  <c r="F17" i="6"/>
  <c r="F52" i="6"/>
  <c r="F44" i="6"/>
  <c r="F34" i="6"/>
  <c r="F109" i="6"/>
  <c r="F111" i="6"/>
  <c r="F7" i="6"/>
  <c r="F18" i="6"/>
  <c r="F39" i="6"/>
  <c r="F90" i="6"/>
  <c r="F45" i="6"/>
  <c r="F94" i="6"/>
  <c r="F71" i="6"/>
  <c r="F115" i="6"/>
  <c r="F57" i="6"/>
  <c r="F89" i="6"/>
  <c r="F108" i="6"/>
  <c r="F114" i="6"/>
  <c r="F102" i="6"/>
  <c r="F23" i="6"/>
  <c r="F54" i="6"/>
  <c r="F10" i="6"/>
  <c r="F19" i="6"/>
  <c r="F51" i="6"/>
  <c r="F40" i="6"/>
  <c r="F33" i="6"/>
  <c r="F101" i="6"/>
  <c r="F41" i="6"/>
  <c r="F65" i="6"/>
  <c r="F3" i="6"/>
  <c r="F117" i="6"/>
  <c r="F92" i="6"/>
  <c r="F93" i="6"/>
  <c r="F35" i="6"/>
  <c r="F56" i="6"/>
  <c r="F11" i="6"/>
  <c r="F43" i="6"/>
  <c r="F60" i="6"/>
  <c r="F46" i="6"/>
  <c r="F25" i="6"/>
  <c r="F22" i="6"/>
  <c r="F49" i="6"/>
  <c r="F38" i="6"/>
  <c r="F64" i="6"/>
  <c r="F96" i="6"/>
  <c r="F104" i="6"/>
  <c r="F28" i="6"/>
  <c r="H28" i="6" s="1"/>
  <c r="F20" i="6"/>
  <c r="F27" i="6"/>
  <c r="F88" i="6"/>
  <c r="F68" i="6"/>
  <c r="F113" i="6"/>
  <c r="F76" i="6"/>
  <c r="F84" i="6"/>
  <c r="F24" i="6"/>
  <c r="E15" i="6"/>
  <c r="G15" i="6" s="1"/>
  <c r="E12" i="6"/>
  <c r="H12" i="6" s="1"/>
  <c r="E105" i="6"/>
  <c r="G105" i="6" s="1"/>
  <c r="E78" i="6"/>
  <c r="G78" i="6" s="1"/>
  <c r="E47" i="6"/>
  <c r="G47" i="6" s="1"/>
  <c r="E53" i="6"/>
  <c r="H53" i="6" s="1"/>
  <c r="E66" i="6"/>
  <c r="G66" i="6" s="1"/>
  <c r="E69" i="6"/>
  <c r="G69" i="6" s="1"/>
  <c r="E5" i="6"/>
  <c r="G5" i="6" s="1"/>
  <c r="E100" i="6"/>
  <c r="H100" i="6" s="1"/>
  <c r="E61" i="6"/>
  <c r="G61" i="6" s="1"/>
  <c r="E37" i="6"/>
  <c r="G37" i="6" s="1"/>
  <c r="E81" i="6"/>
  <c r="G81" i="6" s="1"/>
  <c r="E29" i="6"/>
  <c r="H29" i="6" s="1"/>
  <c r="E31" i="6"/>
  <c r="G31" i="6" s="1"/>
  <c r="E14" i="6"/>
  <c r="G14" i="6" s="1"/>
  <c r="E13" i="6"/>
  <c r="G13" i="6" s="1"/>
  <c r="E2" i="6"/>
  <c r="H2" i="6" s="1"/>
  <c r="E80" i="6"/>
  <c r="G80" i="6" s="1"/>
  <c r="E75" i="6"/>
  <c r="G75" i="6" s="1"/>
  <c r="E36" i="6"/>
  <c r="G36" i="6" s="1"/>
  <c r="E63" i="6"/>
  <c r="H63" i="6" s="1"/>
  <c r="E70" i="6"/>
  <c r="G70" i="6" s="1"/>
  <c r="E110" i="6"/>
  <c r="G110" i="6" s="1"/>
  <c r="E106" i="6"/>
  <c r="G106" i="6" s="1"/>
  <c r="E116" i="6"/>
  <c r="H116" i="6" s="1"/>
  <c r="E4" i="6"/>
  <c r="G4" i="6" s="1"/>
  <c r="E72" i="6"/>
  <c r="G72" i="6" s="1"/>
  <c r="E32" i="6"/>
  <c r="G32" i="6" s="1"/>
  <c r="E6" i="6"/>
  <c r="G6" i="6" s="1"/>
  <c r="E16" i="6"/>
  <c r="H16" i="6" s="1"/>
  <c r="E85" i="6"/>
  <c r="G85" i="6" s="1"/>
  <c r="E42" i="6"/>
  <c r="H42" i="6" s="1"/>
  <c r="E97" i="6"/>
  <c r="G97" i="6" s="1"/>
  <c r="E79" i="6"/>
  <c r="H79" i="6" s="1"/>
  <c r="E48" i="6"/>
  <c r="G48" i="6" s="1"/>
  <c r="E77" i="6"/>
  <c r="G77" i="6" s="1"/>
  <c r="E86" i="6"/>
  <c r="G86" i="6" s="1"/>
  <c r="E91" i="6"/>
  <c r="H91" i="6" s="1"/>
  <c r="E67" i="6"/>
  <c r="G67" i="6" s="1"/>
  <c r="E98" i="6"/>
  <c r="G98" i="6" s="1"/>
  <c r="E83" i="6"/>
  <c r="H83" i="6" s="1"/>
  <c r="E26" i="6"/>
  <c r="G26" i="6" s="1"/>
  <c r="E8" i="6"/>
  <c r="G8" i="6" s="1"/>
  <c r="E17" i="6"/>
  <c r="G17" i="6" s="1"/>
  <c r="E59" i="6"/>
  <c r="E99" i="6"/>
  <c r="G99" i="6" s="1"/>
  <c r="E52" i="6"/>
  <c r="G52" i="6" s="1"/>
  <c r="E95" i="6"/>
  <c r="G95" i="6" s="1"/>
  <c r="E44" i="6"/>
  <c r="H44" i="6" s="1"/>
  <c r="E50" i="6"/>
  <c r="G50" i="6" s="1"/>
  <c r="E34" i="6"/>
  <c r="G34" i="6" s="1"/>
  <c r="E58" i="6"/>
  <c r="H58" i="6" s="1"/>
  <c r="E87" i="6"/>
  <c r="G87" i="6" s="1"/>
  <c r="E109" i="6"/>
  <c r="G109" i="6" s="1"/>
  <c r="E55" i="6"/>
  <c r="G55" i="6" s="1"/>
  <c r="E111" i="6"/>
  <c r="G111" i="6" s="1"/>
  <c r="E7" i="6"/>
  <c r="H7" i="6" s="1"/>
  <c r="E18" i="6"/>
  <c r="G18" i="6" s="1"/>
  <c r="E39" i="6"/>
  <c r="G39" i="6" s="1"/>
  <c r="E90" i="6"/>
  <c r="G90" i="6" s="1"/>
  <c r="E45" i="6"/>
  <c r="H45" i="6" s="1"/>
  <c r="E94" i="6"/>
  <c r="G94" i="6" s="1"/>
  <c r="E71" i="6"/>
  <c r="G71" i="6" s="1"/>
  <c r="E115" i="6"/>
  <c r="G115" i="6" s="1"/>
  <c r="E57" i="6"/>
  <c r="H57" i="6" s="1"/>
  <c r="E89" i="6"/>
  <c r="G89" i="6" s="1"/>
  <c r="E108" i="6"/>
  <c r="G108" i="6" s="1"/>
  <c r="E114" i="6"/>
  <c r="G114" i="6" s="1"/>
  <c r="E102" i="6"/>
  <c r="H102" i="6" s="1"/>
  <c r="E23" i="6"/>
  <c r="G23" i="6" s="1"/>
  <c r="E54" i="6"/>
  <c r="G54" i="6" s="1"/>
  <c r="E10" i="6"/>
  <c r="G10" i="6" s="1"/>
  <c r="E19" i="6"/>
  <c r="H19" i="6" s="1"/>
  <c r="E51" i="6"/>
  <c r="G51" i="6" s="1"/>
  <c r="E40" i="6"/>
  <c r="G40" i="6" s="1"/>
  <c r="E33" i="6"/>
  <c r="G33" i="6" s="1"/>
  <c r="E101" i="6"/>
  <c r="H101" i="6" s="1"/>
  <c r="E41" i="6"/>
  <c r="G41" i="6" s="1"/>
  <c r="E65" i="6"/>
  <c r="G65" i="6" s="1"/>
  <c r="E3" i="6"/>
  <c r="G3" i="6" s="1"/>
  <c r="E117" i="6"/>
  <c r="H117" i="6" s="1"/>
  <c r="E92" i="6"/>
  <c r="G92" i="6" s="1"/>
  <c r="E107" i="6"/>
  <c r="G107" i="6" s="1"/>
  <c r="E93" i="6"/>
  <c r="G93" i="6" s="1"/>
  <c r="E35" i="6"/>
  <c r="G35" i="6" s="1"/>
  <c r="E56" i="6"/>
  <c r="H56" i="6" s="1"/>
  <c r="E11" i="6"/>
  <c r="G11" i="6" s="1"/>
  <c r="E43" i="6"/>
  <c r="H43" i="6" s="1"/>
  <c r="E60" i="6"/>
  <c r="G60" i="6" s="1"/>
  <c r="E46" i="6"/>
  <c r="H46" i="6" s="1"/>
  <c r="E25" i="6"/>
  <c r="G25" i="6" s="1"/>
  <c r="E22" i="6"/>
  <c r="G22" i="6" s="1"/>
  <c r="E49" i="6"/>
  <c r="G49" i="6" s="1"/>
  <c r="E38" i="6"/>
  <c r="H38" i="6" s="1"/>
  <c r="E64" i="6"/>
  <c r="G64" i="6" s="1"/>
  <c r="E96" i="6"/>
  <c r="H96" i="6" s="1"/>
  <c r="E82" i="6"/>
  <c r="G82" i="6" s="1"/>
  <c r="E104" i="6"/>
  <c r="G104" i="6" s="1"/>
  <c r="E103" i="6"/>
  <c r="G103" i="6" s="1"/>
  <c r="E28" i="6"/>
  <c r="E20" i="6"/>
  <c r="G20" i="6" s="1"/>
  <c r="E9" i="6"/>
  <c r="E27" i="6"/>
  <c r="G27" i="6" s="1"/>
  <c r="E88" i="6"/>
  <c r="G88" i="6" s="1"/>
  <c r="E21" i="6"/>
  <c r="G21" i="6" s="1"/>
  <c r="E68" i="6"/>
  <c r="H68" i="6" s="1"/>
  <c r="E73" i="6"/>
  <c r="G73" i="6" s="1"/>
  <c r="E113" i="6"/>
  <c r="G113" i="6" s="1"/>
  <c r="E112" i="6"/>
  <c r="G112" i="6" s="1"/>
  <c r="E76" i="6"/>
  <c r="G76" i="6" s="1"/>
  <c r="E62" i="6"/>
  <c r="G62" i="6" s="1"/>
  <c r="E84" i="6"/>
  <c r="G84" i="6" s="1"/>
  <c r="E74" i="6"/>
  <c r="G74" i="6" s="1"/>
  <c r="E24" i="6"/>
  <c r="E30" i="6"/>
  <c r="G30" i="6" s="1"/>
  <c r="F31" i="5"/>
  <c r="F23" i="5"/>
  <c r="F34" i="5"/>
  <c r="F52" i="5"/>
  <c r="F35" i="5"/>
  <c r="F106" i="5"/>
  <c r="F110" i="5"/>
  <c r="F58" i="5"/>
  <c r="F44" i="5"/>
  <c r="F90" i="5"/>
  <c r="F71" i="5"/>
  <c r="F97" i="5"/>
  <c r="F111" i="5"/>
  <c r="F8" i="5"/>
  <c r="F22" i="5"/>
  <c r="F20" i="5"/>
  <c r="F29" i="5"/>
  <c r="F41" i="5"/>
  <c r="F101" i="5"/>
  <c r="F109" i="5"/>
  <c r="F57" i="5"/>
  <c r="F86" i="5"/>
  <c r="F45" i="5"/>
  <c r="F47" i="5"/>
  <c r="F92" i="5"/>
  <c r="F98" i="5"/>
  <c r="F113" i="5"/>
  <c r="F9" i="5"/>
  <c r="F69" i="5"/>
  <c r="F6" i="5"/>
  <c r="F16" i="5"/>
  <c r="F17" i="5"/>
  <c r="F18" i="5"/>
  <c r="F77" i="5"/>
  <c r="F78" i="5"/>
  <c r="F102" i="5"/>
  <c r="F80" i="5"/>
  <c r="F87" i="5"/>
  <c r="F46" i="5"/>
  <c r="F67" i="5"/>
  <c r="F93" i="5"/>
  <c r="F73" i="5"/>
  <c r="F114" i="5"/>
  <c r="F2" i="5"/>
  <c r="F24" i="5"/>
  <c r="F49" i="5"/>
  <c r="F105" i="5"/>
  <c r="F82" i="5"/>
  <c r="F64" i="5"/>
  <c r="F94" i="5"/>
  <c r="F75" i="5"/>
  <c r="F14" i="5"/>
  <c r="F25" i="5"/>
  <c r="F53" i="5"/>
  <c r="F55" i="5"/>
  <c r="F61" i="5"/>
  <c r="F95" i="5"/>
  <c r="F26" i="5"/>
  <c r="F15" i="5"/>
  <c r="F40" i="5"/>
  <c r="F36" i="5"/>
  <c r="F112" i="5"/>
  <c r="F54" i="5"/>
  <c r="F81" i="5"/>
  <c r="F59" i="5"/>
  <c r="F63" i="5"/>
  <c r="F48" i="5"/>
  <c r="F103" i="5"/>
  <c r="F74" i="5"/>
  <c r="F13" i="5"/>
  <c r="F10" i="5"/>
  <c r="F19" i="5"/>
  <c r="F37" i="5"/>
  <c r="F42" i="5"/>
  <c r="F60" i="5"/>
  <c r="F68" i="5"/>
  <c r="F3" i="5"/>
  <c r="F27" i="5"/>
  <c r="F50" i="5"/>
  <c r="F107" i="5"/>
  <c r="F83" i="5"/>
  <c r="F65" i="5"/>
  <c r="F99" i="5"/>
  <c r="F30" i="5"/>
  <c r="F21" i="5"/>
  <c r="F76" i="5"/>
  <c r="F38" i="5"/>
  <c r="F79" i="5"/>
  <c r="F56" i="5"/>
  <c r="F84" i="5"/>
  <c r="F88" i="5"/>
  <c r="F66" i="5"/>
  <c r="F91" i="5"/>
  <c r="F96" i="5"/>
  <c r="F100" i="5"/>
  <c r="F4" i="5"/>
  <c r="F11" i="5"/>
  <c r="F33" i="5"/>
  <c r="F28" i="5"/>
  <c r="F32" i="5"/>
  <c r="F51" i="5"/>
  <c r="F39" i="5"/>
  <c r="F108" i="5"/>
  <c r="F43" i="5"/>
  <c r="F85" i="5"/>
  <c r="F62" i="5"/>
  <c r="F89" i="5"/>
  <c r="F70" i="5"/>
  <c r="F72" i="5"/>
  <c r="F104" i="5"/>
  <c r="F7" i="5"/>
  <c r="F12" i="5"/>
  <c r="F5" i="5"/>
  <c r="E32" i="5"/>
  <c r="G32" i="5" s="1"/>
  <c r="E52" i="5"/>
  <c r="G52" i="5" s="1"/>
  <c r="E110" i="5"/>
  <c r="G110" i="5" s="1"/>
  <c r="E44" i="5"/>
  <c r="H44" i="5" s="1"/>
  <c r="E71" i="5"/>
  <c r="G71" i="5" s="1"/>
  <c r="E111" i="5"/>
  <c r="G111" i="5" s="1"/>
  <c r="E20" i="5"/>
  <c r="G20" i="5" s="1"/>
  <c r="E29" i="5"/>
  <c r="G29" i="5" s="1"/>
  <c r="E101" i="5"/>
  <c r="G101" i="5" s="1"/>
  <c r="E57" i="5"/>
  <c r="G57" i="5" s="1"/>
  <c r="E45" i="5"/>
  <c r="G45" i="5" s="1"/>
  <c r="E92" i="5"/>
  <c r="H92" i="5" s="1"/>
  <c r="E113" i="5"/>
  <c r="G113" i="5" s="1"/>
  <c r="E16" i="5"/>
  <c r="G16" i="5" s="1"/>
  <c r="E17" i="5"/>
  <c r="G17" i="5" s="1"/>
  <c r="E18" i="5"/>
  <c r="G18" i="5" s="1"/>
  <c r="E77" i="5"/>
  <c r="G77" i="5" s="1"/>
  <c r="E78" i="5"/>
  <c r="G78" i="5" s="1"/>
  <c r="E102" i="5"/>
  <c r="G102" i="5" s="1"/>
  <c r="E80" i="5"/>
  <c r="G80" i="5" s="1"/>
  <c r="E87" i="5"/>
  <c r="G87" i="5" s="1"/>
  <c r="E46" i="5"/>
  <c r="G46" i="5" s="1"/>
  <c r="E67" i="5"/>
  <c r="G67" i="5" s="1"/>
  <c r="E93" i="5"/>
  <c r="G93" i="5" s="1"/>
  <c r="E73" i="5"/>
  <c r="G73" i="5" s="1"/>
  <c r="E114" i="5"/>
  <c r="G114" i="5" s="1"/>
  <c r="E2" i="5"/>
  <c r="G2" i="5" s="1"/>
  <c r="E26" i="5"/>
  <c r="G26" i="5" s="1"/>
  <c r="E15" i="5"/>
  <c r="G15" i="5" s="1"/>
  <c r="E40" i="5"/>
  <c r="G40" i="5" s="1"/>
  <c r="E112" i="5"/>
  <c r="G112" i="5" s="1"/>
  <c r="E54" i="5"/>
  <c r="G54" i="5" s="1"/>
  <c r="E81" i="5"/>
  <c r="H81" i="5" s="1"/>
  <c r="E59" i="5"/>
  <c r="H59" i="5" s="1"/>
  <c r="E63" i="5"/>
  <c r="G63" i="5" s="1"/>
  <c r="E48" i="5"/>
  <c r="G48" i="5" s="1"/>
  <c r="E103" i="5"/>
  <c r="G103" i="5" s="1"/>
  <c r="E74" i="5"/>
  <c r="G74" i="5" s="1"/>
  <c r="E13" i="5"/>
  <c r="G13" i="5" s="1"/>
  <c r="E10" i="5"/>
  <c r="G10" i="5" s="1"/>
  <c r="E19" i="5"/>
  <c r="H19" i="5" s="1"/>
  <c r="E24" i="5"/>
  <c r="G24" i="5" s="1"/>
  <c r="E49" i="5"/>
  <c r="G49" i="5" s="1"/>
  <c r="E37" i="5"/>
  <c r="H37" i="5" s="1"/>
  <c r="E42" i="5"/>
  <c r="G42" i="5" s="1"/>
  <c r="E82" i="5"/>
  <c r="E64" i="5"/>
  <c r="H64" i="5" s="1"/>
  <c r="E94" i="5"/>
  <c r="G94" i="5" s="1"/>
  <c r="E3" i="5"/>
  <c r="G3" i="5" s="1"/>
  <c r="E14" i="5"/>
  <c r="G14" i="5" s="1"/>
  <c r="E25" i="5"/>
  <c r="G25" i="5" s="1"/>
  <c r="E53" i="5"/>
  <c r="G53" i="5" s="1"/>
  <c r="E55" i="5"/>
  <c r="G55" i="5" s="1"/>
  <c r="E61" i="5"/>
  <c r="E69" i="5"/>
  <c r="G69" i="5" s="1"/>
  <c r="E99" i="5"/>
  <c r="G99" i="5" s="1"/>
  <c r="E5" i="5"/>
  <c r="H5" i="5" s="1"/>
  <c r="E36" i="5"/>
  <c r="G36" i="5" s="1"/>
  <c r="E105" i="5"/>
  <c r="G105" i="5" s="1"/>
  <c r="E60" i="5"/>
  <c r="G60" i="5" s="1"/>
  <c r="E68" i="5"/>
  <c r="G68" i="5" s="1"/>
  <c r="E75" i="5"/>
  <c r="G75" i="5" s="1"/>
  <c r="E27" i="5"/>
  <c r="G27" i="5" s="1"/>
  <c r="E50" i="5"/>
  <c r="G50" i="5" s="1"/>
  <c r="E107" i="5"/>
  <c r="H107" i="5" s="1"/>
  <c r="E83" i="5"/>
  <c r="H83" i="5" s="1"/>
  <c r="E65" i="5"/>
  <c r="G65" i="5" s="1"/>
  <c r="E95" i="5"/>
  <c r="H95" i="5" s="1"/>
  <c r="E6" i="5"/>
  <c r="G6" i="5" s="1"/>
  <c r="E30" i="5"/>
  <c r="G30" i="5" s="1"/>
  <c r="E21" i="5"/>
  <c r="G21" i="5" s="1"/>
  <c r="E76" i="5"/>
  <c r="G76" i="5" s="1"/>
  <c r="E38" i="5"/>
  <c r="G38" i="5" s="1"/>
  <c r="E79" i="5"/>
  <c r="E56" i="5"/>
  <c r="H56" i="5" s="1"/>
  <c r="E84" i="5"/>
  <c r="G84" i="5" s="1"/>
  <c r="E88" i="5"/>
  <c r="G88" i="5" s="1"/>
  <c r="E66" i="5"/>
  <c r="G66" i="5" s="1"/>
  <c r="E91" i="5"/>
  <c r="G91" i="5" s="1"/>
  <c r="E96" i="5"/>
  <c r="G96" i="5" s="1"/>
  <c r="E100" i="5"/>
  <c r="G100" i="5" s="1"/>
  <c r="E4" i="5"/>
  <c r="H4" i="5" s="1"/>
  <c r="E11" i="5"/>
  <c r="H11" i="5" s="1"/>
  <c r="E33" i="5"/>
  <c r="G33" i="5" s="1"/>
  <c r="E28" i="5"/>
  <c r="G28" i="5" s="1"/>
  <c r="E51" i="5"/>
  <c r="G51" i="5" s="1"/>
  <c r="E39" i="5"/>
  <c r="G39" i="5" s="1"/>
  <c r="E108" i="5"/>
  <c r="G108" i="5" s="1"/>
  <c r="E43" i="5"/>
  <c r="H43" i="5" s="1"/>
  <c r="E85" i="5"/>
  <c r="H85" i="5" s="1"/>
  <c r="E62" i="5"/>
  <c r="G62" i="5" s="1"/>
  <c r="E89" i="5"/>
  <c r="G89" i="5" s="1"/>
  <c r="E70" i="5"/>
  <c r="G70" i="5" s="1"/>
  <c r="E72" i="5"/>
  <c r="G72" i="5" s="1"/>
  <c r="E104" i="5"/>
  <c r="G104" i="5" s="1"/>
  <c r="E7" i="5"/>
  <c r="G7" i="5" s="1"/>
  <c r="E12" i="5"/>
  <c r="H12" i="5" s="1"/>
  <c r="E31" i="5"/>
  <c r="H31" i="5" s="1"/>
  <c r="E23" i="5"/>
  <c r="G23" i="5" s="1"/>
  <c r="E34" i="5"/>
  <c r="G34" i="5" s="1"/>
  <c r="E35" i="5"/>
  <c r="G35" i="5" s="1"/>
  <c r="E106" i="5"/>
  <c r="G106" i="5" s="1"/>
  <c r="E58" i="5"/>
  <c r="G58" i="5" s="1"/>
  <c r="E90" i="5"/>
  <c r="G90" i="5" s="1"/>
  <c r="E97" i="5"/>
  <c r="G97" i="5" s="1"/>
  <c r="E8" i="5"/>
  <c r="G8" i="5" s="1"/>
  <c r="E22" i="5"/>
  <c r="G22" i="5" s="1"/>
  <c r="E41" i="5"/>
  <c r="G41" i="5" s="1"/>
  <c r="E109" i="5"/>
  <c r="G109" i="5" s="1"/>
  <c r="E86" i="5"/>
  <c r="G86" i="5" s="1"/>
  <c r="E47" i="5"/>
  <c r="G47" i="5" s="1"/>
  <c r="E98" i="5"/>
  <c r="G98" i="5" s="1"/>
  <c r="E9" i="5"/>
  <c r="G9" i="5" s="1"/>
  <c r="E3" i="4"/>
  <c r="H3" i="4" s="1"/>
  <c r="E97" i="4"/>
  <c r="F58" i="4"/>
  <c r="H58" i="4" s="1"/>
  <c r="F65" i="4"/>
  <c r="F114" i="4"/>
  <c r="F96" i="4"/>
  <c r="F56" i="4"/>
  <c r="F111" i="4"/>
  <c r="F123" i="4"/>
  <c r="F108" i="4"/>
  <c r="F70" i="4"/>
  <c r="F90" i="4"/>
  <c r="F105" i="4"/>
  <c r="F83" i="4"/>
  <c r="F60" i="4"/>
  <c r="F43" i="4"/>
  <c r="F47" i="4"/>
  <c r="F15" i="4"/>
  <c r="F66" i="4"/>
  <c r="F73" i="4"/>
  <c r="F34" i="4"/>
  <c r="F12" i="4"/>
  <c r="F7" i="4"/>
  <c r="F82" i="4"/>
  <c r="F78" i="4"/>
  <c r="F29" i="4"/>
  <c r="F75" i="4"/>
  <c r="F21" i="4"/>
  <c r="F113" i="4"/>
  <c r="F118" i="4"/>
  <c r="F22" i="4"/>
  <c r="F89" i="4"/>
  <c r="F63" i="4"/>
  <c r="F18" i="4"/>
  <c r="F69" i="4"/>
  <c r="F112" i="4"/>
  <c r="F117" i="4"/>
  <c r="F101" i="4"/>
  <c r="F24" i="4"/>
  <c r="F51" i="4"/>
  <c r="F35" i="4"/>
  <c r="F106" i="4"/>
  <c r="F94" i="4"/>
  <c r="F46" i="4"/>
  <c r="F16" i="4"/>
  <c r="F68" i="4"/>
  <c r="F3" i="4"/>
  <c r="G3" i="4" s="1"/>
  <c r="F104" i="4"/>
  <c r="F14" i="4"/>
  <c r="F10" i="4"/>
  <c r="F110" i="4"/>
  <c r="F122" i="4"/>
  <c r="F121" i="4"/>
  <c r="F38" i="4"/>
  <c r="F91" i="4"/>
  <c r="F98" i="4"/>
  <c r="F87" i="4"/>
  <c r="F40" i="4"/>
  <c r="F25" i="4"/>
  <c r="F48" i="4"/>
  <c r="F49" i="4"/>
  <c r="F17" i="4"/>
  <c r="F84" i="4"/>
  <c r="F11" i="4"/>
  <c r="F36" i="4"/>
  <c r="F6" i="4"/>
  <c r="F100" i="4"/>
  <c r="F45" i="4"/>
  <c r="F53" i="4"/>
  <c r="F107" i="4"/>
  <c r="F95" i="4"/>
  <c r="F26" i="4"/>
  <c r="F67" i="4"/>
  <c r="F72" i="4"/>
  <c r="F103" i="4"/>
  <c r="F27" i="4"/>
  <c r="F55" i="4"/>
  <c r="F119" i="4"/>
  <c r="F4" i="4"/>
  <c r="F86" i="4"/>
  <c r="F80" i="4"/>
  <c r="F71" i="4"/>
  <c r="F109" i="4"/>
  <c r="F59" i="4"/>
  <c r="F52" i="4"/>
  <c r="F115" i="4"/>
  <c r="F124" i="4"/>
  <c r="F5" i="4"/>
  <c r="F76" i="4"/>
  <c r="F92" i="4"/>
  <c r="F99" i="4"/>
  <c r="F88" i="4"/>
  <c r="F61" i="4"/>
  <c r="F44" i="4"/>
  <c r="F28" i="4"/>
  <c r="F31" i="4"/>
  <c r="F33" i="4"/>
  <c r="F74" i="4"/>
  <c r="F8" i="4"/>
  <c r="F13" i="4"/>
  <c r="F116" i="4"/>
  <c r="F93" i="4"/>
  <c r="F23" i="4"/>
  <c r="F32" i="4"/>
  <c r="F19" i="4"/>
  <c r="F97" i="4"/>
  <c r="H97" i="4" s="1"/>
  <c r="F102" i="4"/>
  <c r="F62" i="4"/>
  <c r="F50" i="4"/>
  <c r="F20" i="4"/>
  <c r="F85" i="4"/>
  <c r="F39" i="4"/>
  <c r="F79" i="4"/>
  <c r="F30" i="4"/>
  <c r="F54" i="4"/>
  <c r="F37" i="4"/>
  <c r="F2" i="4"/>
  <c r="F57" i="4"/>
  <c r="F41" i="4"/>
  <c r="F64" i="4"/>
  <c r="F9" i="4"/>
  <c r="F120" i="4"/>
  <c r="F77" i="4"/>
  <c r="F42" i="4"/>
  <c r="F81" i="4"/>
  <c r="E111" i="4"/>
  <c r="G111" i="4" s="1"/>
  <c r="E123" i="4"/>
  <c r="G123" i="4" s="1"/>
  <c r="E81" i="4"/>
  <c r="E65" i="4"/>
  <c r="G65" i="4" s="1"/>
  <c r="E42" i="4"/>
  <c r="E104" i="4"/>
  <c r="G104" i="4" s="1"/>
  <c r="E109" i="4"/>
  <c r="H109" i="4" s="1"/>
  <c r="E114" i="4"/>
  <c r="G114" i="4" s="1"/>
  <c r="E71" i="4"/>
  <c r="G71" i="4" s="1"/>
  <c r="E68" i="4"/>
  <c r="H68" i="4" s="1"/>
  <c r="E9" i="4"/>
  <c r="G9" i="4" s="1"/>
  <c r="E80" i="4"/>
  <c r="G80" i="4" s="1"/>
  <c r="E16" i="4"/>
  <c r="G16" i="4" s="1"/>
  <c r="E64" i="4"/>
  <c r="G64" i="4" s="1"/>
  <c r="E46" i="4"/>
  <c r="G46" i="4" s="1"/>
  <c r="E41" i="4"/>
  <c r="H41" i="4" s="1"/>
  <c r="E58" i="4"/>
  <c r="E86" i="4"/>
  <c r="G86" i="4" s="1"/>
  <c r="E94" i="4"/>
  <c r="E57" i="4"/>
  <c r="H57" i="4" s="1"/>
  <c r="E4" i="4"/>
  <c r="G4" i="4" s="1"/>
  <c r="E119" i="4"/>
  <c r="H119" i="4" s="1"/>
  <c r="E2" i="4"/>
  <c r="G2" i="4" s="1"/>
  <c r="E106" i="4"/>
  <c r="G106" i="4" s="1"/>
  <c r="E90" i="4"/>
  <c r="G90" i="4" s="1"/>
  <c r="E56" i="4"/>
  <c r="G56" i="4" s="1"/>
  <c r="E96" i="4"/>
  <c r="H96" i="4" s="1"/>
  <c r="E37" i="4"/>
  <c r="E35" i="4"/>
  <c r="G35" i="4" s="1"/>
  <c r="E55" i="4"/>
  <c r="G55" i="4" s="1"/>
  <c r="E54" i="4"/>
  <c r="H54" i="4" s="1"/>
  <c r="E51" i="4"/>
  <c r="G51" i="4" s="1"/>
  <c r="E30" i="4"/>
  <c r="G30" i="4" s="1"/>
  <c r="E27" i="4"/>
  <c r="G27" i="4" s="1"/>
  <c r="E24" i="4"/>
  <c r="G24" i="4" s="1"/>
  <c r="E79" i="4"/>
  <c r="G79" i="4" s="1"/>
  <c r="E101" i="4"/>
  <c r="H101" i="4" s="1"/>
  <c r="E103" i="4"/>
  <c r="G103" i="4" s="1"/>
  <c r="E39" i="4"/>
  <c r="G39" i="4" s="1"/>
  <c r="E117" i="4"/>
  <c r="G117" i="4" s="1"/>
  <c r="E72" i="4"/>
  <c r="G72" i="4" s="1"/>
  <c r="E112" i="4"/>
  <c r="G112" i="4" s="1"/>
  <c r="E85" i="4"/>
  <c r="G85" i="4" s="1"/>
  <c r="E108" i="4"/>
  <c r="G108" i="4" s="1"/>
  <c r="E10" i="4"/>
  <c r="G10" i="4" s="1"/>
  <c r="E52" i="4"/>
  <c r="G52" i="4" s="1"/>
  <c r="E14" i="4"/>
  <c r="G14" i="4" s="1"/>
  <c r="E59" i="4"/>
  <c r="G59" i="4" s="1"/>
  <c r="E77" i="4"/>
  <c r="H77" i="4" s="1"/>
  <c r="E120" i="4"/>
  <c r="H120" i="4" s="1"/>
  <c r="E69" i="4"/>
  <c r="E20" i="4"/>
  <c r="H20" i="4" s="1"/>
  <c r="E67" i="4"/>
  <c r="G67" i="4" s="1"/>
  <c r="E18" i="4"/>
  <c r="G18" i="4" s="1"/>
  <c r="E50" i="4"/>
  <c r="G50" i="4" s="1"/>
  <c r="E63" i="4"/>
  <c r="G63" i="4" s="1"/>
  <c r="E26" i="4"/>
  <c r="G26" i="4" s="1"/>
  <c r="E62" i="4"/>
  <c r="G62" i="4" s="1"/>
  <c r="E89" i="4"/>
  <c r="G89" i="4" s="1"/>
  <c r="E95" i="4"/>
  <c r="G95" i="4" s="1"/>
  <c r="E102" i="4"/>
  <c r="E22" i="4"/>
  <c r="G22" i="4" s="1"/>
  <c r="E118" i="4"/>
  <c r="H118" i="4" s="1"/>
  <c r="E113" i="4"/>
  <c r="G113" i="4" s="1"/>
  <c r="E107" i="4"/>
  <c r="G107" i="4" s="1"/>
  <c r="E21" i="4"/>
  <c r="G21" i="4" s="1"/>
  <c r="E19" i="4"/>
  <c r="G19" i="4" s="1"/>
  <c r="E75" i="4"/>
  <c r="H75" i="4" s="1"/>
  <c r="E53" i="4"/>
  <c r="G53" i="4" s="1"/>
  <c r="E32" i="4"/>
  <c r="G32" i="4" s="1"/>
  <c r="E29" i="4"/>
  <c r="G29" i="4" s="1"/>
  <c r="E45" i="4"/>
  <c r="G45" i="4" s="1"/>
  <c r="E23" i="4"/>
  <c r="G23" i="4" s="1"/>
  <c r="E78" i="4"/>
  <c r="G78" i="4" s="1"/>
  <c r="E100" i="4"/>
  <c r="H100" i="4" s="1"/>
  <c r="E93" i="4"/>
  <c r="H93" i="4" s="1"/>
  <c r="E82" i="4"/>
  <c r="G82" i="4" s="1"/>
  <c r="E6" i="4"/>
  <c r="G6" i="4" s="1"/>
  <c r="E7" i="4"/>
  <c r="G7" i="4" s="1"/>
  <c r="E116" i="4"/>
  <c r="G116" i="4" s="1"/>
  <c r="E13" i="4"/>
  <c r="G13" i="4" s="1"/>
  <c r="E8" i="4"/>
  <c r="E74" i="4"/>
  <c r="G74" i="4" s="1"/>
  <c r="E33" i="4"/>
  <c r="G33" i="4" s="1"/>
  <c r="E31" i="4"/>
  <c r="G31" i="4" s="1"/>
  <c r="E28" i="4"/>
  <c r="G28" i="4" s="1"/>
  <c r="E44" i="4"/>
  <c r="H44" i="4" s="1"/>
  <c r="E61" i="4"/>
  <c r="G61" i="4" s="1"/>
  <c r="E88" i="4"/>
  <c r="G88" i="4" s="1"/>
  <c r="E99" i="4"/>
  <c r="H99" i="4" s="1"/>
  <c r="E92" i="4"/>
  <c r="G92" i="4" s="1"/>
  <c r="E76" i="4"/>
  <c r="G76" i="4" s="1"/>
  <c r="E5" i="4"/>
  <c r="G5" i="4" s="1"/>
  <c r="E124" i="4"/>
  <c r="G124" i="4" s="1"/>
  <c r="E115" i="4"/>
  <c r="H115" i="4" s="1"/>
  <c r="E36" i="4"/>
  <c r="G36" i="4" s="1"/>
  <c r="E11" i="4"/>
  <c r="G11" i="4" s="1"/>
  <c r="E84" i="4"/>
  <c r="G84" i="4" s="1"/>
  <c r="E17" i="4"/>
  <c r="H17" i="4" s="1"/>
  <c r="E49" i="4"/>
  <c r="G49" i="4" s="1"/>
  <c r="E48" i="4"/>
  <c r="G48" i="4" s="1"/>
  <c r="E25" i="4"/>
  <c r="G25" i="4" s="1"/>
  <c r="E40" i="4"/>
  <c r="G40" i="4" s="1"/>
  <c r="E87" i="4"/>
  <c r="G87" i="4" s="1"/>
  <c r="E98" i="4"/>
  <c r="G98" i="4" s="1"/>
  <c r="E91" i="4"/>
  <c r="G91" i="4" s="1"/>
  <c r="E38" i="4"/>
  <c r="H38" i="4" s="1"/>
  <c r="E121" i="4"/>
  <c r="G121" i="4" s="1"/>
  <c r="E122" i="4"/>
  <c r="G122" i="4" s="1"/>
  <c r="E110" i="4"/>
  <c r="G110" i="4" s="1"/>
  <c r="E12" i="4"/>
  <c r="H12" i="4" s="1"/>
  <c r="E34" i="4"/>
  <c r="G34" i="4" s="1"/>
  <c r="E73" i="4"/>
  <c r="G73" i="4" s="1"/>
  <c r="E66" i="4"/>
  <c r="H66" i="4" s="1"/>
  <c r="E15" i="4"/>
  <c r="G15" i="4" s="1"/>
  <c r="E47" i="4"/>
  <c r="G47" i="4" s="1"/>
  <c r="E43" i="4"/>
  <c r="G43" i="4" s="1"/>
  <c r="E60" i="4"/>
  <c r="G60" i="4" s="1"/>
  <c r="E83" i="4"/>
  <c r="H83" i="4" s="1"/>
  <c r="E105" i="4"/>
  <c r="G105" i="4" s="1"/>
  <c r="E70" i="4"/>
  <c r="G70" i="4" s="1"/>
  <c r="F65" i="3"/>
  <c r="F26" i="3"/>
  <c r="F90" i="3"/>
  <c r="F25" i="3"/>
  <c r="F84" i="3"/>
  <c r="F19" i="3"/>
  <c r="F80" i="3"/>
  <c r="F47" i="3"/>
  <c r="F42" i="3"/>
  <c r="F39" i="3"/>
  <c r="F107" i="3"/>
  <c r="F7" i="3"/>
  <c r="F60" i="3"/>
  <c r="F99" i="3"/>
  <c r="F94" i="3"/>
  <c r="F24" i="3"/>
  <c r="F3" i="3"/>
  <c r="F51" i="3"/>
  <c r="F79" i="3"/>
  <c r="F12" i="3"/>
  <c r="F10" i="3"/>
  <c r="F75" i="3"/>
  <c r="F70" i="3"/>
  <c r="F36" i="3"/>
  <c r="F63" i="3"/>
  <c r="F30" i="3"/>
  <c r="F98" i="3"/>
  <c r="F112" i="3"/>
  <c r="F4" i="3"/>
  <c r="E110" i="3"/>
  <c r="F86" i="3"/>
  <c r="F21" i="3"/>
  <c r="F50" i="3"/>
  <c r="F78" i="3"/>
  <c r="F46" i="3"/>
  <c r="F9" i="3"/>
  <c r="F74" i="3"/>
  <c r="F37" i="3"/>
  <c r="F35" i="3"/>
  <c r="F62" i="3"/>
  <c r="F29" i="3"/>
  <c r="F97" i="3"/>
  <c r="F93" i="3"/>
  <c r="E57" i="3"/>
  <c r="F23" i="3"/>
  <c r="F20" i="3"/>
  <c r="F18" i="3"/>
  <c r="F48" i="3"/>
  <c r="F45" i="3"/>
  <c r="F77" i="3"/>
  <c r="F38" i="3"/>
  <c r="F69" i="3"/>
  <c r="F105" i="3"/>
  <c r="F31" i="3"/>
  <c r="F103" i="3"/>
  <c r="F28" i="3"/>
  <c r="F92" i="3"/>
  <c r="F89" i="3"/>
  <c r="E64" i="3"/>
  <c r="E68" i="3"/>
  <c r="F56" i="3"/>
  <c r="F83" i="3"/>
  <c r="F49" i="3"/>
  <c r="F16" i="3"/>
  <c r="F11" i="3"/>
  <c r="F76" i="3"/>
  <c r="F73" i="3"/>
  <c r="F68" i="3"/>
  <c r="F64" i="3"/>
  <c r="F104" i="3"/>
  <c r="F102" i="3"/>
  <c r="F96" i="3"/>
  <c r="F58" i="3"/>
  <c r="F88" i="3"/>
  <c r="E33" i="3"/>
  <c r="E88" i="3"/>
  <c r="F85" i="3"/>
  <c r="F54" i="3"/>
  <c r="F82" i="3"/>
  <c r="F15" i="3"/>
  <c r="F2" i="3"/>
  <c r="F8" i="3"/>
  <c r="F108" i="3"/>
  <c r="F106" i="3"/>
  <c r="F34" i="3"/>
  <c r="F6" i="3"/>
  <c r="F59" i="3"/>
  <c r="F27" i="3"/>
  <c r="F91" i="3"/>
  <c r="F57" i="3"/>
  <c r="E91" i="3"/>
  <c r="F114" i="3"/>
  <c r="F55" i="3"/>
  <c r="F53" i="3"/>
  <c r="F81" i="3"/>
  <c r="F14" i="3"/>
  <c r="F44" i="3"/>
  <c r="F41" i="3"/>
  <c r="F72" i="3"/>
  <c r="F67" i="3"/>
  <c r="F33" i="3"/>
  <c r="F5" i="3"/>
  <c r="F101" i="3"/>
  <c r="F95" i="3"/>
  <c r="F111" i="3"/>
  <c r="F87" i="3"/>
  <c r="E52" i="3"/>
  <c r="F109" i="3"/>
  <c r="F22" i="3"/>
  <c r="H22" i="3" s="1"/>
  <c r="I22" i="3" s="1"/>
  <c r="F52" i="3"/>
  <c r="F17" i="3"/>
  <c r="F13" i="3"/>
  <c r="F43" i="3"/>
  <c r="F40" i="3"/>
  <c r="F71" i="3"/>
  <c r="F66" i="3"/>
  <c r="F32" i="3"/>
  <c r="F61" i="3"/>
  <c r="F100" i="3"/>
  <c r="F113" i="3"/>
  <c r="F110" i="3"/>
  <c r="F115" i="3"/>
  <c r="E83" i="3"/>
  <c r="H83" i="3" s="1"/>
  <c r="I83" i="3" s="1"/>
  <c r="E73" i="3"/>
  <c r="G73" i="3" s="1"/>
  <c r="E96" i="3"/>
  <c r="H96" i="3" s="1"/>
  <c r="I96" i="3" s="1"/>
  <c r="E14" i="3"/>
  <c r="H14" i="3" s="1"/>
  <c r="I14" i="3" s="1"/>
  <c r="E67" i="3"/>
  <c r="E5" i="3"/>
  <c r="H5" i="3" s="1"/>
  <c r="I5" i="3" s="1"/>
  <c r="E109" i="3"/>
  <c r="E22" i="3"/>
  <c r="E17" i="3"/>
  <c r="E13" i="3"/>
  <c r="H13" i="3" s="1"/>
  <c r="I13" i="3" s="1"/>
  <c r="E43" i="3"/>
  <c r="E40" i="3"/>
  <c r="E71" i="3"/>
  <c r="H71" i="3" s="1"/>
  <c r="I71" i="3" s="1"/>
  <c r="E66" i="3"/>
  <c r="E32" i="3"/>
  <c r="E61" i="3"/>
  <c r="H61" i="3" s="1"/>
  <c r="I61" i="3" s="1"/>
  <c r="E100" i="3"/>
  <c r="E113" i="3"/>
  <c r="H113" i="3" s="1"/>
  <c r="I113" i="3" s="1"/>
  <c r="E115" i="3"/>
  <c r="H115" i="3" s="1"/>
  <c r="I115" i="3" s="1"/>
  <c r="E25" i="3"/>
  <c r="H25" i="3" s="1"/>
  <c r="I25" i="3" s="1"/>
  <c r="E84" i="3"/>
  <c r="E19" i="3"/>
  <c r="G19" i="3" s="1"/>
  <c r="E80" i="3"/>
  <c r="H80" i="3" s="1"/>
  <c r="I80" i="3" s="1"/>
  <c r="E47" i="3"/>
  <c r="H47" i="3" s="1"/>
  <c r="I47" i="3" s="1"/>
  <c r="E42" i="3"/>
  <c r="E39" i="3"/>
  <c r="G39" i="3" s="1"/>
  <c r="E107" i="3"/>
  <c r="G107" i="3" s="1"/>
  <c r="E65" i="3"/>
  <c r="E7" i="3"/>
  <c r="E60" i="3"/>
  <c r="E99" i="3"/>
  <c r="G99" i="3" s="1"/>
  <c r="E94" i="3"/>
  <c r="H94" i="3" s="1"/>
  <c r="I94" i="3" s="1"/>
  <c r="E26" i="3"/>
  <c r="G26" i="3" s="1"/>
  <c r="E16" i="3"/>
  <c r="H16" i="3" s="1"/>
  <c r="I16" i="3" s="1"/>
  <c r="E104" i="3"/>
  <c r="H104" i="3" s="1"/>
  <c r="I104" i="3" s="1"/>
  <c r="E55" i="3"/>
  <c r="E44" i="3"/>
  <c r="E111" i="3"/>
  <c r="E24" i="3"/>
  <c r="H24" i="3" s="1"/>
  <c r="I24" i="3" s="1"/>
  <c r="E3" i="3"/>
  <c r="E51" i="3"/>
  <c r="G51" i="3" s="1"/>
  <c r="E79" i="3"/>
  <c r="G79" i="3" s="1"/>
  <c r="E12" i="3"/>
  <c r="G12" i="3" s="1"/>
  <c r="E10" i="3"/>
  <c r="E75" i="3"/>
  <c r="G75" i="3" s="1"/>
  <c r="E70" i="3"/>
  <c r="H70" i="3" s="1"/>
  <c r="I70" i="3" s="1"/>
  <c r="E36" i="3"/>
  <c r="H36" i="3" s="1"/>
  <c r="I36" i="3" s="1"/>
  <c r="E63" i="3"/>
  <c r="E30" i="3"/>
  <c r="G30" i="3" s="1"/>
  <c r="E98" i="3"/>
  <c r="G98" i="3" s="1"/>
  <c r="E112" i="3"/>
  <c r="G112" i="3" s="1"/>
  <c r="E4" i="3"/>
  <c r="E56" i="3"/>
  <c r="E11" i="3"/>
  <c r="E102" i="3"/>
  <c r="H102" i="3" s="1"/>
  <c r="I102" i="3" s="1"/>
  <c r="E53" i="3"/>
  <c r="H53" i="3" s="1"/>
  <c r="I53" i="3" s="1"/>
  <c r="E41" i="3"/>
  <c r="H41" i="3" s="1"/>
  <c r="I41" i="3" s="1"/>
  <c r="E95" i="3"/>
  <c r="H95" i="3" s="1"/>
  <c r="I95" i="3" s="1"/>
  <c r="E86" i="3"/>
  <c r="H86" i="3" s="1"/>
  <c r="I86" i="3" s="1"/>
  <c r="E21" i="3"/>
  <c r="H21" i="3" s="1"/>
  <c r="I21" i="3" s="1"/>
  <c r="E78" i="3"/>
  <c r="G78" i="3" s="1"/>
  <c r="E46" i="3"/>
  <c r="G46" i="3" s="1"/>
  <c r="E9" i="3"/>
  <c r="E74" i="3"/>
  <c r="E37" i="3"/>
  <c r="H37" i="3" s="1"/>
  <c r="I37" i="3" s="1"/>
  <c r="E35" i="3"/>
  <c r="H35" i="3" s="1"/>
  <c r="I35" i="3" s="1"/>
  <c r="E62" i="3"/>
  <c r="H62" i="3" s="1"/>
  <c r="I62" i="3" s="1"/>
  <c r="E29" i="3"/>
  <c r="E97" i="3"/>
  <c r="G97" i="3" s="1"/>
  <c r="E93" i="3"/>
  <c r="G93" i="3" s="1"/>
  <c r="E90" i="3"/>
  <c r="G90" i="3" s="1"/>
  <c r="E49" i="3"/>
  <c r="H49" i="3" s="1"/>
  <c r="I49" i="3" s="1"/>
  <c r="E76" i="3"/>
  <c r="G76" i="3" s="1"/>
  <c r="E58" i="3"/>
  <c r="E114" i="3"/>
  <c r="H114" i="3" s="1"/>
  <c r="I114" i="3" s="1"/>
  <c r="E81" i="3"/>
  <c r="H81" i="3" s="1"/>
  <c r="I81" i="3" s="1"/>
  <c r="E72" i="3"/>
  <c r="G72" i="3" s="1"/>
  <c r="E101" i="3"/>
  <c r="H101" i="3" s="1"/>
  <c r="I101" i="3" s="1"/>
  <c r="E50" i="3"/>
  <c r="G50" i="3" s="1"/>
  <c r="E23" i="3"/>
  <c r="E20" i="3"/>
  <c r="H20" i="3" s="1"/>
  <c r="I20" i="3" s="1"/>
  <c r="E18" i="3"/>
  <c r="H18" i="3" s="1"/>
  <c r="I18" i="3" s="1"/>
  <c r="E48" i="3"/>
  <c r="H48" i="3" s="1"/>
  <c r="I48" i="3" s="1"/>
  <c r="E45" i="3"/>
  <c r="E77" i="3"/>
  <c r="G77" i="3" s="1"/>
  <c r="E38" i="3"/>
  <c r="G38" i="3" s="1"/>
  <c r="E69" i="3"/>
  <c r="E105" i="3"/>
  <c r="E31" i="3"/>
  <c r="H31" i="3" s="1"/>
  <c r="I31" i="3" s="1"/>
  <c r="E103" i="3"/>
  <c r="H103" i="3" s="1"/>
  <c r="I103" i="3" s="1"/>
  <c r="E28" i="3"/>
  <c r="H28" i="3" s="1"/>
  <c r="I28" i="3" s="1"/>
  <c r="E92" i="3"/>
  <c r="E89" i="3"/>
  <c r="G89" i="3" s="1"/>
  <c r="E85" i="3"/>
  <c r="E54" i="3"/>
  <c r="G54" i="3" s="1"/>
  <c r="E82" i="3"/>
  <c r="H82" i="3" s="1"/>
  <c r="I82" i="3" s="1"/>
  <c r="E15" i="3"/>
  <c r="H15" i="3" s="1"/>
  <c r="I15" i="3" s="1"/>
  <c r="E2" i="3"/>
  <c r="E8" i="3"/>
  <c r="G8" i="3" s="1"/>
  <c r="E108" i="3"/>
  <c r="G108" i="3" s="1"/>
  <c r="E106" i="3"/>
  <c r="E34" i="3"/>
  <c r="E6" i="3"/>
  <c r="G6" i="3" s="1"/>
  <c r="E59" i="3"/>
  <c r="H59" i="3" s="1"/>
  <c r="I59" i="3" s="1"/>
  <c r="E27" i="3"/>
  <c r="H27" i="3" s="1"/>
  <c r="I27" i="3" s="1"/>
  <c r="E87" i="3"/>
  <c r="G87" i="3" s="1"/>
  <c r="G11" i="3" l="1"/>
  <c r="H111" i="3"/>
  <c r="I111" i="3" s="1"/>
  <c r="G44" i="3"/>
  <c r="G92" i="3"/>
  <c r="G45" i="3"/>
  <c r="G29" i="3"/>
  <c r="G65" i="3"/>
  <c r="H40" i="3"/>
  <c r="I40" i="3" s="1"/>
  <c r="H43" i="3"/>
  <c r="I43" i="3" s="1"/>
  <c r="H32" i="3"/>
  <c r="I32" i="3" s="1"/>
  <c r="H34" i="3"/>
  <c r="I34" i="3" s="1"/>
  <c r="H85" i="3"/>
  <c r="I85" i="3" s="1"/>
  <c r="G2" i="3"/>
  <c r="G58" i="3"/>
  <c r="H88" i="3"/>
  <c r="I88" i="3" s="1"/>
  <c r="H57" i="3"/>
  <c r="I57" i="3" s="1"/>
  <c r="G42" i="3"/>
  <c r="G63" i="3"/>
  <c r="G3" i="3"/>
  <c r="H100" i="3"/>
  <c r="I100" i="3" s="1"/>
  <c r="H17" i="3"/>
  <c r="I17" i="3" s="1"/>
  <c r="H52" i="3"/>
  <c r="I52" i="3" s="1"/>
  <c r="H91" i="3"/>
  <c r="I91" i="3" s="1"/>
  <c r="H33" i="3"/>
  <c r="I33" i="3" s="1"/>
  <c r="H64" i="3"/>
  <c r="I64" i="3" s="1"/>
  <c r="H79" i="3"/>
  <c r="I79" i="3" s="1"/>
  <c r="H73" i="3"/>
  <c r="I73" i="3" s="1"/>
  <c r="H109" i="3"/>
  <c r="I109" i="3" s="1"/>
  <c r="H9" i="3"/>
  <c r="I9" i="3" s="1"/>
  <c r="G66" i="3"/>
  <c r="H68" i="3"/>
  <c r="I68" i="3" s="1"/>
  <c r="H69" i="3"/>
  <c r="I69" i="3" s="1"/>
  <c r="H106" i="3"/>
  <c r="I106" i="3" s="1"/>
  <c r="H56" i="3"/>
  <c r="I56" i="3" s="1"/>
  <c r="G7" i="3"/>
  <c r="H67" i="3"/>
  <c r="I67" i="3" s="1"/>
  <c r="H4" i="3"/>
  <c r="I4" i="3" s="1"/>
  <c r="H55" i="3"/>
  <c r="I55" i="3" s="1"/>
  <c r="G25" i="3"/>
  <c r="H110" i="3"/>
  <c r="I110" i="3" s="1"/>
  <c r="H65" i="3"/>
  <c r="I65" i="3" s="1"/>
  <c r="G9" i="6"/>
  <c r="H36" i="6"/>
  <c r="H6" i="6"/>
  <c r="H86" i="6"/>
  <c r="H65" i="6"/>
  <c r="H95" i="6"/>
  <c r="H111" i="6"/>
  <c r="H90" i="6"/>
  <c r="H114" i="6"/>
  <c r="H49" i="6"/>
  <c r="H9" i="6"/>
  <c r="H76" i="6"/>
  <c r="H78" i="6"/>
  <c r="G59" i="6"/>
  <c r="H92" i="6"/>
  <c r="H47" i="6"/>
  <c r="H27" i="6"/>
  <c r="H62" i="6"/>
  <c r="G28" i="6"/>
  <c r="H70" i="6"/>
  <c r="H85" i="6"/>
  <c r="H67" i="6"/>
  <c r="H35" i="6"/>
  <c r="H50" i="6"/>
  <c r="H33" i="6"/>
  <c r="H94" i="6"/>
  <c r="H23" i="6"/>
  <c r="H11" i="6"/>
  <c r="H64" i="6"/>
  <c r="H66" i="6"/>
  <c r="H88" i="6"/>
  <c r="H84" i="6"/>
  <c r="H69" i="6"/>
  <c r="H52" i="6"/>
  <c r="H14" i="6"/>
  <c r="H110" i="6"/>
  <c r="H98" i="6"/>
  <c r="H8" i="6"/>
  <c r="H34" i="6"/>
  <c r="H3" i="6"/>
  <c r="H71" i="6"/>
  <c r="H10" i="6"/>
  <c r="H5" i="6"/>
  <c r="H21" i="6"/>
  <c r="H74" i="6"/>
  <c r="H61" i="6"/>
  <c r="H55" i="6"/>
  <c r="G24" i="6"/>
  <c r="H13" i="6"/>
  <c r="H106" i="6"/>
  <c r="H97" i="6"/>
  <c r="H17" i="6"/>
  <c r="H107" i="6"/>
  <c r="H115" i="6"/>
  <c r="H51" i="6"/>
  <c r="H60" i="6"/>
  <c r="H82" i="6"/>
  <c r="H24" i="6"/>
  <c r="H37" i="6"/>
  <c r="H26" i="6"/>
  <c r="H59" i="6"/>
  <c r="H87" i="6"/>
  <c r="H41" i="6"/>
  <c r="H104" i="6"/>
  <c r="H81" i="6"/>
  <c r="H73" i="6"/>
  <c r="H30" i="6"/>
  <c r="H80" i="6"/>
  <c r="H4" i="6"/>
  <c r="H48" i="6"/>
  <c r="H54" i="6"/>
  <c r="H99" i="6"/>
  <c r="H109" i="6"/>
  <c r="H18" i="6"/>
  <c r="H89" i="6"/>
  <c r="H25" i="6"/>
  <c r="H103" i="6"/>
  <c r="H31" i="6"/>
  <c r="H113" i="6"/>
  <c r="H15" i="6"/>
  <c r="H32" i="6"/>
  <c r="G68" i="6"/>
  <c r="G46" i="6"/>
  <c r="G79" i="6"/>
  <c r="G117" i="6"/>
  <c r="G19" i="6"/>
  <c r="G57" i="6"/>
  <c r="G7" i="6"/>
  <c r="G44" i="6"/>
  <c r="G83" i="6"/>
  <c r="G116" i="6"/>
  <c r="G2" i="6"/>
  <c r="G100" i="6"/>
  <c r="G12" i="6"/>
  <c r="G96" i="6"/>
  <c r="G43" i="6"/>
  <c r="G42" i="6"/>
  <c r="G38" i="6"/>
  <c r="G56" i="6"/>
  <c r="G91" i="6"/>
  <c r="G16" i="6"/>
  <c r="G101" i="6"/>
  <c r="G102" i="6"/>
  <c r="G63" i="6"/>
  <c r="G29" i="6"/>
  <c r="G53" i="6"/>
  <c r="G45" i="6"/>
  <c r="G58" i="6"/>
  <c r="G61" i="5"/>
  <c r="G82" i="5"/>
  <c r="H32" i="5"/>
  <c r="H70" i="5"/>
  <c r="H30" i="5"/>
  <c r="H106" i="5"/>
  <c r="H8" i="5"/>
  <c r="H29" i="5"/>
  <c r="H18" i="5"/>
  <c r="H93" i="5"/>
  <c r="H40" i="5"/>
  <c r="H103" i="5"/>
  <c r="H88" i="5"/>
  <c r="H82" i="5"/>
  <c r="H50" i="5"/>
  <c r="H51" i="5"/>
  <c r="H72" i="5"/>
  <c r="H110" i="5"/>
  <c r="H25" i="5"/>
  <c r="H41" i="5"/>
  <c r="H98" i="5"/>
  <c r="H77" i="5"/>
  <c r="H73" i="5"/>
  <c r="H36" i="5"/>
  <c r="H74" i="5"/>
  <c r="H60" i="5"/>
  <c r="H69" i="5"/>
  <c r="H21" i="5"/>
  <c r="H39" i="5"/>
  <c r="H104" i="5"/>
  <c r="H58" i="5"/>
  <c r="H65" i="5"/>
  <c r="H101" i="5"/>
  <c r="H113" i="5"/>
  <c r="H78" i="5"/>
  <c r="H114" i="5"/>
  <c r="H112" i="5"/>
  <c r="H13" i="5"/>
  <c r="H6" i="5"/>
  <c r="H108" i="5"/>
  <c r="H7" i="5"/>
  <c r="H109" i="5"/>
  <c r="H9" i="5"/>
  <c r="H102" i="5"/>
  <c r="H2" i="5"/>
  <c r="H54" i="5"/>
  <c r="H10" i="5"/>
  <c r="H24" i="5"/>
  <c r="H68" i="5"/>
  <c r="H38" i="5"/>
  <c r="H47" i="5"/>
  <c r="H67" i="5"/>
  <c r="G4" i="5"/>
  <c r="G79" i="5"/>
  <c r="H23" i="5"/>
  <c r="H90" i="5"/>
  <c r="H76" i="5"/>
  <c r="H57" i="5"/>
  <c r="H55" i="5"/>
  <c r="H80" i="5"/>
  <c r="H53" i="5"/>
  <c r="H49" i="5"/>
  <c r="H94" i="5"/>
  <c r="H91" i="5"/>
  <c r="G12" i="5"/>
  <c r="G43" i="5"/>
  <c r="G107" i="5"/>
  <c r="G19" i="5"/>
  <c r="G81" i="5"/>
  <c r="H27" i="5"/>
  <c r="H34" i="5"/>
  <c r="H71" i="5"/>
  <c r="H66" i="5"/>
  <c r="H86" i="5"/>
  <c r="H84" i="5"/>
  <c r="H87" i="5"/>
  <c r="H79" i="5"/>
  <c r="H61" i="5"/>
  <c r="H75" i="5"/>
  <c r="H100" i="5"/>
  <c r="H20" i="5"/>
  <c r="H17" i="5"/>
  <c r="H33" i="5"/>
  <c r="H62" i="5"/>
  <c r="H52" i="5"/>
  <c r="H97" i="5"/>
  <c r="H22" i="5"/>
  <c r="H45" i="5"/>
  <c r="H16" i="5"/>
  <c r="H46" i="5"/>
  <c r="H26" i="5"/>
  <c r="H63" i="5"/>
  <c r="H105" i="5"/>
  <c r="H3" i="5"/>
  <c r="H96" i="5"/>
  <c r="G64" i="5"/>
  <c r="G95" i="5"/>
  <c r="G37" i="5"/>
  <c r="G92" i="5"/>
  <c r="G44" i="5"/>
  <c r="G11" i="5"/>
  <c r="G56" i="5"/>
  <c r="G31" i="5"/>
  <c r="G85" i="5"/>
  <c r="G83" i="5"/>
  <c r="G59" i="5"/>
  <c r="G5" i="5"/>
  <c r="H90" i="3"/>
  <c r="I90" i="3" s="1"/>
  <c r="H51" i="3"/>
  <c r="I51" i="3" s="1"/>
  <c r="H107" i="3"/>
  <c r="I107" i="3" s="1"/>
  <c r="H50" i="3"/>
  <c r="I50" i="3" s="1"/>
  <c r="H66" i="3"/>
  <c r="I66" i="3" s="1"/>
  <c r="H87" i="3"/>
  <c r="I87" i="3" s="1"/>
  <c r="H78" i="3"/>
  <c r="I78" i="3" s="1"/>
  <c r="H12" i="3"/>
  <c r="I12" i="3" s="1"/>
  <c r="H3" i="3"/>
  <c r="I3" i="3" s="1"/>
  <c r="H39" i="3"/>
  <c r="I39" i="3" s="1"/>
  <c r="H75" i="3"/>
  <c r="I75" i="3" s="1"/>
  <c r="H108" i="3"/>
  <c r="I108" i="3" s="1"/>
  <c r="H58" i="3"/>
  <c r="I58" i="3" s="1"/>
  <c r="G105" i="3"/>
  <c r="G23" i="3"/>
  <c r="G74" i="3"/>
  <c r="G22" i="3"/>
  <c r="H105" i="3"/>
  <c r="I105" i="3" s="1"/>
  <c r="H23" i="3"/>
  <c r="I23" i="3" s="1"/>
  <c r="H26" i="3"/>
  <c r="I26" i="3" s="1"/>
  <c r="H42" i="3"/>
  <c r="I42" i="3" s="1"/>
  <c r="H72" i="3"/>
  <c r="I72" i="3" s="1"/>
  <c r="H8" i="3"/>
  <c r="I8" i="3" s="1"/>
  <c r="H93" i="3"/>
  <c r="I93" i="3" s="1"/>
  <c r="H112" i="3"/>
  <c r="I112" i="3" s="1"/>
  <c r="H2" i="3"/>
  <c r="I2" i="3" s="1"/>
  <c r="H29" i="3"/>
  <c r="I29" i="3" s="1"/>
  <c r="G32" i="3"/>
  <c r="G34" i="3"/>
  <c r="G85" i="3"/>
  <c r="G60" i="3"/>
  <c r="H38" i="3"/>
  <c r="I38" i="3" s="1"/>
  <c r="H98" i="3"/>
  <c r="I98" i="3" s="1"/>
  <c r="H99" i="3"/>
  <c r="I99" i="3" s="1"/>
  <c r="H44" i="3"/>
  <c r="I44" i="3" s="1"/>
  <c r="H74" i="3"/>
  <c r="I74" i="3" s="1"/>
  <c r="G56" i="3"/>
  <c r="G84" i="3"/>
  <c r="H89" i="3"/>
  <c r="I89" i="3" s="1"/>
  <c r="H77" i="3"/>
  <c r="I77" i="3" s="1"/>
  <c r="H46" i="3"/>
  <c r="I46" i="3" s="1"/>
  <c r="H30" i="3"/>
  <c r="I30" i="3" s="1"/>
  <c r="H60" i="3"/>
  <c r="I60" i="3" s="1"/>
  <c r="H19" i="3"/>
  <c r="I19" i="3" s="1"/>
  <c r="H76" i="3"/>
  <c r="I76" i="3" s="1"/>
  <c r="H11" i="3"/>
  <c r="I11" i="3" s="1"/>
  <c r="G4" i="3"/>
  <c r="G10" i="3"/>
  <c r="G55" i="3"/>
  <c r="H92" i="3"/>
  <c r="I92" i="3" s="1"/>
  <c r="H45" i="3"/>
  <c r="I45" i="3" s="1"/>
  <c r="H63" i="3"/>
  <c r="I63" i="3" s="1"/>
  <c r="H7" i="3"/>
  <c r="I7" i="3" s="1"/>
  <c r="H84" i="3"/>
  <c r="I84" i="3" s="1"/>
  <c r="H97" i="3"/>
  <c r="I97" i="3" s="1"/>
  <c r="H6" i="3"/>
  <c r="I6" i="3" s="1"/>
  <c r="H54" i="3"/>
  <c r="I54" i="3" s="1"/>
  <c r="H10" i="3"/>
  <c r="I10" i="3" s="1"/>
  <c r="G81" i="3"/>
  <c r="G86" i="3"/>
  <c r="G104" i="3"/>
  <c r="G103" i="3"/>
  <c r="G35" i="3"/>
  <c r="G18" i="3"/>
  <c r="G31" i="3"/>
  <c r="G20" i="3"/>
  <c r="G37" i="3"/>
  <c r="G82" i="3"/>
  <c r="G49" i="3"/>
  <c r="G53" i="3"/>
  <c r="G94" i="3"/>
  <c r="G102" i="3"/>
  <c r="G80" i="3"/>
  <c r="G59" i="3"/>
  <c r="G101" i="3"/>
  <c r="G70" i="3"/>
  <c r="H88" i="4"/>
  <c r="H87" i="4"/>
  <c r="G102" i="4"/>
  <c r="G42" i="4"/>
  <c r="H102" i="4"/>
  <c r="H55" i="4"/>
  <c r="H106" i="4"/>
  <c r="H14" i="4"/>
  <c r="H31" i="4"/>
  <c r="H70" i="4"/>
  <c r="H40" i="4"/>
  <c r="H124" i="4"/>
  <c r="H22" i="4"/>
  <c r="H36" i="4"/>
  <c r="G75" i="4"/>
  <c r="G37" i="4"/>
  <c r="H19" i="4"/>
  <c r="H95" i="4"/>
  <c r="H27" i="4"/>
  <c r="H2" i="4"/>
  <c r="H46" i="4"/>
  <c r="H92" i="4"/>
  <c r="H65" i="4"/>
  <c r="H13" i="4"/>
  <c r="H90" i="4"/>
  <c r="H73" i="4"/>
  <c r="H110" i="4"/>
  <c r="H25" i="4"/>
  <c r="H18" i="4"/>
  <c r="G100" i="4"/>
  <c r="G69" i="4"/>
  <c r="G94" i="4"/>
  <c r="G81" i="4"/>
  <c r="H78" i="4"/>
  <c r="H21" i="4"/>
  <c r="H89" i="4"/>
  <c r="H85" i="4"/>
  <c r="H64" i="4"/>
  <c r="H28" i="4"/>
  <c r="H52" i="4"/>
  <c r="H67" i="4"/>
  <c r="H105" i="4"/>
  <c r="H34" i="4"/>
  <c r="H122" i="4"/>
  <c r="H48" i="4"/>
  <c r="G66" i="4"/>
  <c r="G99" i="4"/>
  <c r="G8" i="4"/>
  <c r="H23" i="4"/>
  <c r="H62" i="4"/>
  <c r="H103" i="4"/>
  <c r="H4" i="4"/>
  <c r="H16" i="4"/>
  <c r="H8" i="4"/>
  <c r="H81" i="4"/>
  <c r="H39" i="4"/>
  <c r="H121" i="4"/>
  <c r="H49" i="4"/>
  <c r="H74" i="4"/>
  <c r="G77" i="4"/>
  <c r="G58" i="4"/>
  <c r="H116" i="4"/>
  <c r="H45" i="4"/>
  <c r="H107" i="4"/>
  <c r="H26" i="4"/>
  <c r="H79" i="4"/>
  <c r="H80" i="4"/>
  <c r="H50" i="4"/>
  <c r="H104" i="4"/>
  <c r="H10" i="4"/>
  <c r="H35" i="4"/>
  <c r="H60" i="4"/>
  <c r="H5" i="4"/>
  <c r="H63" i="4"/>
  <c r="H7" i="4"/>
  <c r="H29" i="4"/>
  <c r="H113" i="4"/>
  <c r="H24" i="4"/>
  <c r="H94" i="4"/>
  <c r="H9" i="4"/>
  <c r="H112" i="4"/>
  <c r="H56" i="4"/>
  <c r="H111" i="4"/>
  <c r="H43" i="4"/>
  <c r="H61" i="4"/>
  <c r="H91" i="4"/>
  <c r="H84" i="4"/>
  <c r="H72" i="4"/>
  <c r="H6" i="4"/>
  <c r="H32" i="4"/>
  <c r="H69" i="4"/>
  <c r="H86" i="4"/>
  <c r="H51" i="4"/>
  <c r="H59" i="4"/>
  <c r="H76" i="4"/>
  <c r="H123" i="4"/>
  <c r="H47" i="4"/>
  <c r="H33" i="4"/>
  <c r="H98" i="4"/>
  <c r="H11" i="4"/>
  <c r="H30" i="4"/>
  <c r="G41" i="4"/>
  <c r="G83" i="4"/>
  <c r="G12" i="4"/>
  <c r="G115" i="4"/>
  <c r="G44" i="4"/>
  <c r="G118" i="4"/>
  <c r="G54" i="4"/>
  <c r="G109" i="4"/>
  <c r="G119" i="4"/>
  <c r="G97" i="4"/>
  <c r="G101" i="4"/>
  <c r="G93" i="4"/>
  <c r="G20" i="4"/>
  <c r="G57" i="4"/>
  <c r="G38" i="4"/>
  <c r="G17" i="4"/>
  <c r="G96" i="4"/>
  <c r="G120" i="4"/>
  <c r="G68" i="4"/>
  <c r="G83" i="3"/>
  <c r="G41" i="3"/>
  <c r="G106" i="3"/>
  <c r="G67" i="3"/>
  <c r="G114" i="3"/>
  <c r="G69" i="3"/>
  <c r="G9" i="3"/>
  <c r="G109" i="3"/>
  <c r="G21" i="3"/>
  <c r="G40" i="3"/>
  <c r="G14" i="3"/>
  <c r="G62" i="3"/>
  <c r="G96" i="3"/>
  <c r="G28" i="3"/>
  <c r="G95" i="3"/>
  <c r="G16" i="3"/>
  <c r="G13" i="3"/>
  <c r="G48" i="3"/>
  <c r="G27" i="3"/>
  <c r="G15" i="3"/>
  <c r="G47" i="3"/>
  <c r="G36" i="3"/>
  <c r="G24" i="3"/>
  <c r="G111" i="3"/>
  <c r="G115" i="3"/>
  <c r="G43" i="3"/>
  <c r="G113" i="3"/>
  <c r="G100" i="3"/>
  <c r="G17" i="3"/>
  <c r="G33" i="3"/>
  <c r="G64" i="3"/>
  <c r="G5" i="3"/>
  <c r="G71" i="3"/>
  <c r="G110" i="3"/>
  <c r="G88" i="3"/>
  <c r="G68" i="3"/>
  <c r="G52" i="3"/>
  <c r="G61" i="3"/>
  <c r="G57" i="3"/>
  <c r="G9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3AA5E2-1492-4CC8-AA54-C101D4BDC879}" keepAlive="1" name="Query - photoresistor_high" description="Connection to the 'photoresistor_high' query in the workbook." type="5" refreshedVersion="7" background="1" saveData="1">
    <dbPr connection="Provider=Microsoft.Mashup.OleDb.1;Data Source=$Workbook$;Location=photoresistor_high;Extended Properties=&quot;&quot;" command="SELECT * FROM [photoresistor_high]"/>
  </connection>
  <connection id="2" xr16:uid="{10557A15-BB87-4F66-96AC-FCC545F2F51A}" keepAlive="1" name="Query - photoresistor_low" description="Connection to the 'photoresistor_low' query in the workbook." type="5" refreshedVersion="7" background="1" saveData="1">
    <dbPr connection="Provider=Microsoft.Mashup.OleDb.1;Data Source=$Workbook$;Location=photoresistor_low;Extended Properties=&quot;&quot;" command="SELECT * FROM [photoresistor_low]"/>
  </connection>
  <connection id="3" xr16:uid="{E275AC64-ADDF-45D7-BC9E-317B00846570}" keepAlive="1" name="Query - photoresistor_medium" description="Connection to the 'photoresistor_medium' query in the workbook." type="5" refreshedVersion="7" background="1" saveData="1">
    <dbPr connection="Provider=Microsoft.Mashup.OleDb.1;Data Source=$Workbook$;Location=photoresistor_medium;Extended Properties=&quot;&quot;" command="SELECT * FROM [photoresistor_medium]"/>
  </connection>
  <connection id="4" xr16:uid="{27632C08-DE7B-4BAE-AA6F-60F17DCF1E10}" keepAlive="1" name="Query - photoresistor_vhigh" description="Connection to the 'photoresistor_vhigh' query in the workbook." type="5" refreshedVersion="7" background="1" saveData="1">
    <dbPr connection="Provider=Microsoft.Mashup.OleDb.1;Data Source=$Workbook$;Location=photoresistor_vhigh;Extended Properties=&quot;&quot;" command="SELECT * FROM [photoresistor_vhigh]"/>
  </connection>
</connections>
</file>

<file path=xl/sharedStrings.xml><?xml version="1.0" encoding="utf-8"?>
<sst xmlns="http://schemas.openxmlformats.org/spreadsheetml/2006/main" count="36" uniqueCount="9">
  <si>
    <t>Column1</t>
  </si>
  <si>
    <t>Uncovered Top Resistor</t>
  </si>
  <si>
    <t>Lasered Top Resistor</t>
  </si>
  <si>
    <t>Difference</t>
  </si>
  <si>
    <t>Mean</t>
  </si>
  <si>
    <t>Standard Deviation</t>
  </si>
  <si>
    <t>Normal Distribution</t>
  </si>
  <si>
    <t>Standardized</t>
  </si>
  <si>
    <t>Z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</si>
</sst>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photoresistor_low!$G$1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photoresistor_low!$D$2:$D$120</c:f>
              <c:numCache>
                <c:formatCode>General</c:formatCode>
                <c:ptCount val="119"/>
                <c:pt idx="0">
                  <c:v>723</c:v>
                </c:pt>
                <c:pt idx="1">
                  <c:v>723</c:v>
                </c:pt>
                <c:pt idx="2">
                  <c:v>724</c:v>
                </c:pt>
                <c:pt idx="3">
                  <c:v>724</c:v>
                </c:pt>
                <c:pt idx="4">
                  <c:v>724</c:v>
                </c:pt>
                <c:pt idx="5">
                  <c:v>724</c:v>
                </c:pt>
                <c:pt idx="6">
                  <c:v>724</c:v>
                </c:pt>
                <c:pt idx="7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724</c:v>
                </c:pt>
                <c:pt idx="13">
                  <c:v>724</c:v>
                </c:pt>
                <c:pt idx="14">
                  <c:v>724</c:v>
                </c:pt>
                <c:pt idx="15">
                  <c:v>724</c:v>
                </c:pt>
                <c:pt idx="16">
                  <c:v>724</c:v>
                </c:pt>
                <c:pt idx="17">
                  <c:v>724</c:v>
                </c:pt>
                <c:pt idx="18">
                  <c:v>724</c:v>
                </c:pt>
                <c:pt idx="19">
                  <c:v>724</c:v>
                </c:pt>
                <c:pt idx="20">
                  <c:v>724</c:v>
                </c:pt>
                <c:pt idx="21">
                  <c:v>724</c:v>
                </c:pt>
                <c:pt idx="22">
                  <c:v>724</c:v>
                </c:pt>
                <c:pt idx="23">
                  <c:v>724</c:v>
                </c:pt>
                <c:pt idx="24">
                  <c:v>725</c:v>
                </c:pt>
                <c:pt idx="25">
                  <c:v>725</c:v>
                </c:pt>
                <c:pt idx="26">
                  <c:v>725</c:v>
                </c:pt>
                <c:pt idx="27">
                  <c:v>725</c:v>
                </c:pt>
                <c:pt idx="28">
                  <c:v>725</c:v>
                </c:pt>
                <c:pt idx="29">
                  <c:v>725</c:v>
                </c:pt>
                <c:pt idx="30">
                  <c:v>725</c:v>
                </c:pt>
                <c:pt idx="31">
                  <c:v>725</c:v>
                </c:pt>
                <c:pt idx="32">
                  <c:v>725</c:v>
                </c:pt>
                <c:pt idx="33">
                  <c:v>725</c:v>
                </c:pt>
                <c:pt idx="34">
                  <c:v>725</c:v>
                </c:pt>
                <c:pt idx="35">
                  <c:v>725</c:v>
                </c:pt>
                <c:pt idx="36">
                  <c:v>725</c:v>
                </c:pt>
                <c:pt idx="37">
                  <c:v>725</c:v>
                </c:pt>
                <c:pt idx="38">
                  <c:v>725</c:v>
                </c:pt>
                <c:pt idx="39">
                  <c:v>725</c:v>
                </c:pt>
                <c:pt idx="40">
                  <c:v>725</c:v>
                </c:pt>
                <c:pt idx="41">
                  <c:v>725</c:v>
                </c:pt>
                <c:pt idx="42">
                  <c:v>725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725</c:v>
                </c:pt>
                <c:pt idx="50">
                  <c:v>725</c:v>
                </c:pt>
                <c:pt idx="51">
                  <c:v>725</c:v>
                </c:pt>
                <c:pt idx="52">
                  <c:v>725</c:v>
                </c:pt>
                <c:pt idx="53">
                  <c:v>725</c:v>
                </c:pt>
                <c:pt idx="54">
                  <c:v>725</c:v>
                </c:pt>
                <c:pt idx="55">
                  <c:v>726</c:v>
                </c:pt>
                <c:pt idx="56">
                  <c:v>726</c:v>
                </c:pt>
                <c:pt idx="57">
                  <c:v>726</c:v>
                </c:pt>
                <c:pt idx="58">
                  <c:v>726</c:v>
                </c:pt>
                <c:pt idx="59">
                  <c:v>726</c:v>
                </c:pt>
                <c:pt idx="60">
                  <c:v>726</c:v>
                </c:pt>
                <c:pt idx="61">
                  <c:v>726</c:v>
                </c:pt>
                <c:pt idx="62">
                  <c:v>726</c:v>
                </c:pt>
                <c:pt idx="63">
                  <c:v>726</c:v>
                </c:pt>
                <c:pt idx="64">
                  <c:v>726</c:v>
                </c:pt>
                <c:pt idx="65">
                  <c:v>726</c:v>
                </c:pt>
                <c:pt idx="66">
                  <c:v>726</c:v>
                </c:pt>
                <c:pt idx="67">
                  <c:v>726</c:v>
                </c:pt>
                <c:pt idx="68">
                  <c:v>726</c:v>
                </c:pt>
                <c:pt idx="69">
                  <c:v>726</c:v>
                </c:pt>
                <c:pt idx="70">
                  <c:v>726</c:v>
                </c:pt>
                <c:pt idx="71">
                  <c:v>726</c:v>
                </c:pt>
                <c:pt idx="72">
                  <c:v>726</c:v>
                </c:pt>
                <c:pt idx="73">
                  <c:v>726</c:v>
                </c:pt>
                <c:pt idx="74">
                  <c:v>726</c:v>
                </c:pt>
                <c:pt idx="75">
                  <c:v>726</c:v>
                </c:pt>
                <c:pt idx="76">
                  <c:v>726</c:v>
                </c:pt>
                <c:pt idx="77">
                  <c:v>726</c:v>
                </c:pt>
                <c:pt idx="78">
                  <c:v>726</c:v>
                </c:pt>
                <c:pt idx="79">
                  <c:v>726</c:v>
                </c:pt>
                <c:pt idx="80">
                  <c:v>726</c:v>
                </c:pt>
                <c:pt idx="81">
                  <c:v>726</c:v>
                </c:pt>
                <c:pt idx="82">
                  <c:v>726</c:v>
                </c:pt>
                <c:pt idx="83">
                  <c:v>726</c:v>
                </c:pt>
                <c:pt idx="84">
                  <c:v>726</c:v>
                </c:pt>
                <c:pt idx="85">
                  <c:v>727</c:v>
                </c:pt>
                <c:pt idx="86">
                  <c:v>727</c:v>
                </c:pt>
                <c:pt idx="87">
                  <c:v>727</c:v>
                </c:pt>
                <c:pt idx="88">
                  <c:v>727</c:v>
                </c:pt>
                <c:pt idx="89">
                  <c:v>727</c:v>
                </c:pt>
                <c:pt idx="90">
                  <c:v>727</c:v>
                </c:pt>
                <c:pt idx="91">
                  <c:v>727</c:v>
                </c:pt>
                <c:pt idx="92">
                  <c:v>727</c:v>
                </c:pt>
                <c:pt idx="93">
                  <c:v>727</c:v>
                </c:pt>
                <c:pt idx="94">
                  <c:v>727</c:v>
                </c:pt>
                <c:pt idx="95">
                  <c:v>727</c:v>
                </c:pt>
                <c:pt idx="96">
                  <c:v>727</c:v>
                </c:pt>
                <c:pt idx="97">
                  <c:v>727</c:v>
                </c:pt>
                <c:pt idx="98">
                  <c:v>727</c:v>
                </c:pt>
                <c:pt idx="99">
                  <c:v>727</c:v>
                </c:pt>
                <c:pt idx="100">
                  <c:v>727</c:v>
                </c:pt>
                <c:pt idx="101">
                  <c:v>727</c:v>
                </c:pt>
                <c:pt idx="102">
                  <c:v>727</c:v>
                </c:pt>
                <c:pt idx="103">
                  <c:v>727</c:v>
                </c:pt>
                <c:pt idx="104">
                  <c:v>727</c:v>
                </c:pt>
                <c:pt idx="105">
                  <c:v>727</c:v>
                </c:pt>
                <c:pt idx="106">
                  <c:v>727</c:v>
                </c:pt>
                <c:pt idx="107">
                  <c:v>727</c:v>
                </c:pt>
                <c:pt idx="108">
                  <c:v>728</c:v>
                </c:pt>
                <c:pt idx="109">
                  <c:v>728</c:v>
                </c:pt>
                <c:pt idx="110">
                  <c:v>728</c:v>
                </c:pt>
                <c:pt idx="111">
                  <c:v>728</c:v>
                </c:pt>
                <c:pt idx="112">
                  <c:v>728</c:v>
                </c:pt>
                <c:pt idx="113">
                  <c:v>737</c:v>
                </c:pt>
              </c:numCache>
            </c:numRef>
          </c:xVal>
          <c:yVal>
            <c:numRef>
              <c:f>photoresistor_low!$G$2:$G$120</c:f>
              <c:numCache>
                <c:formatCode>General</c:formatCode>
                <c:ptCount val="119"/>
                <c:pt idx="0">
                  <c:v>6.1551496306092413E-2</c:v>
                </c:pt>
                <c:pt idx="1">
                  <c:v>6.1551496306092413E-2</c:v>
                </c:pt>
                <c:pt idx="2">
                  <c:v>0.1440994952695096</c:v>
                </c:pt>
                <c:pt idx="3">
                  <c:v>0.1440994952695096</c:v>
                </c:pt>
                <c:pt idx="4">
                  <c:v>0.1440994952695096</c:v>
                </c:pt>
                <c:pt idx="5">
                  <c:v>0.1440994952695096</c:v>
                </c:pt>
                <c:pt idx="6">
                  <c:v>0.1440994952695096</c:v>
                </c:pt>
                <c:pt idx="7">
                  <c:v>0.1440994952695096</c:v>
                </c:pt>
                <c:pt idx="8">
                  <c:v>0.1440994952695096</c:v>
                </c:pt>
                <c:pt idx="9">
                  <c:v>0.1440994952695096</c:v>
                </c:pt>
                <c:pt idx="10">
                  <c:v>0.1440994952695096</c:v>
                </c:pt>
                <c:pt idx="11">
                  <c:v>0.1440994952695096</c:v>
                </c:pt>
                <c:pt idx="12">
                  <c:v>0.1440994952695096</c:v>
                </c:pt>
                <c:pt idx="13">
                  <c:v>0.1440994952695096</c:v>
                </c:pt>
                <c:pt idx="14">
                  <c:v>0.1440994952695096</c:v>
                </c:pt>
                <c:pt idx="15">
                  <c:v>0.1440994952695096</c:v>
                </c:pt>
                <c:pt idx="16">
                  <c:v>0.1440994952695096</c:v>
                </c:pt>
                <c:pt idx="17">
                  <c:v>0.1440994952695096</c:v>
                </c:pt>
                <c:pt idx="18">
                  <c:v>0.1440994952695096</c:v>
                </c:pt>
                <c:pt idx="19">
                  <c:v>0.1440994952695096</c:v>
                </c:pt>
                <c:pt idx="20">
                  <c:v>0.1440994952695096</c:v>
                </c:pt>
                <c:pt idx="21">
                  <c:v>0.1440994952695096</c:v>
                </c:pt>
                <c:pt idx="22">
                  <c:v>0.1440994952695096</c:v>
                </c:pt>
                <c:pt idx="23">
                  <c:v>0.1440994952695096</c:v>
                </c:pt>
                <c:pt idx="24">
                  <c:v>0.22817628485387562</c:v>
                </c:pt>
                <c:pt idx="25">
                  <c:v>0.22817628485387562</c:v>
                </c:pt>
                <c:pt idx="26">
                  <c:v>0.22817628485387562</c:v>
                </c:pt>
                <c:pt idx="27">
                  <c:v>0.22817628485387562</c:v>
                </c:pt>
                <c:pt idx="28">
                  <c:v>0.22817628485387562</c:v>
                </c:pt>
                <c:pt idx="29">
                  <c:v>0.22817628485387562</c:v>
                </c:pt>
                <c:pt idx="30">
                  <c:v>0.22817628485387562</c:v>
                </c:pt>
                <c:pt idx="31">
                  <c:v>0.22817628485387562</c:v>
                </c:pt>
                <c:pt idx="32">
                  <c:v>0.22817628485387562</c:v>
                </c:pt>
                <c:pt idx="33">
                  <c:v>0.22817628485387562</c:v>
                </c:pt>
                <c:pt idx="34">
                  <c:v>0.22817628485387562</c:v>
                </c:pt>
                <c:pt idx="35">
                  <c:v>0.22817628485387562</c:v>
                </c:pt>
                <c:pt idx="36">
                  <c:v>0.22817628485387562</c:v>
                </c:pt>
                <c:pt idx="37">
                  <c:v>0.22817628485387562</c:v>
                </c:pt>
                <c:pt idx="38">
                  <c:v>0.22817628485387562</c:v>
                </c:pt>
                <c:pt idx="39">
                  <c:v>0.22817628485387562</c:v>
                </c:pt>
                <c:pt idx="40">
                  <c:v>0.22817628485387562</c:v>
                </c:pt>
                <c:pt idx="41">
                  <c:v>0.22817628485387562</c:v>
                </c:pt>
                <c:pt idx="42">
                  <c:v>0.22817628485387562</c:v>
                </c:pt>
                <c:pt idx="43">
                  <c:v>0.22817628485387562</c:v>
                </c:pt>
                <c:pt idx="44">
                  <c:v>0.22817628485387562</c:v>
                </c:pt>
                <c:pt idx="45">
                  <c:v>0.22817628485387562</c:v>
                </c:pt>
                <c:pt idx="46">
                  <c:v>0.22817628485387562</c:v>
                </c:pt>
                <c:pt idx="47">
                  <c:v>0.22817628485387562</c:v>
                </c:pt>
                <c:pt idx="48">
                  <c:v>0.22817628485387562</c:v>
                </c:pt>
                <c:pt idx="49">
                  <c:v>0.22817628485387562</c:v>
                </c:pt>
                <c:pt idx="50">
                  <c:v>0.22817628485387562</c:v>
                </c:pt>
                <c:pt idx="51">
                  <c:v>0.22817628485387562</c:v>
                </c:pt>
                <c:pt idx="52">
                  <c:v>0.22817628485387562</c:v>
                </c:pt>
                <c:pt idx="53">
                  <c:v>0.22817628485387562</c:v>
                </c:pt>
                <c:pt idx="54">
                  <c:v>0.22817628485387562</c:v>
                </c:pt>
                <c:pt idx="55">
                  <c:v>0.24437836240360486</c:v>
                </c:pt>
                <c:pt idx="56">
                  <c:v>0.24437836240360486</c:v>
                </c:pt>
                <c:pt idx="57">
                  <c:v>0.24437836240360486</c:v>
                </c:pt>
                <c:pt idx="58">
                  <c:v>0.24437836240360486</c:v>
                </c:pt>
                <c:pt idx="59">
                  <c:v>0.24437836240360486</c:v>
                </c:pt>
                <c:pt idx="60">
                  <c:v>0.24437836240360486</c:v>
                </c:pt>
                <c:pt idx="61">
                  <c:v>0.24437836240360486</c:v>
                </c:pt>
                <c:pt idx="62">
                  <c:v>0.24437836240360486</c:v>
                </c:pt>
                <c:pt idx="63">
                  <c:v>0.24437836240360486</c:v>
                </c:pt>
                <c:pt idx="64">
                  <c:v>0.24437836240360486</c:v>
                </c:pt>
                <c:pt idx="65">
                  <c:v>0.24437836240360486</c:v>
                </c:pt>
                <c:pt idx="66">
                  <c:v>0.24437836240360486</c:v>
                </c:pt>
                <c:pt idx="67">
                  <c:v>0.24437836240360486</c:v>
                </c:pt>
                <c:pt idx="68">
                  <c:v>0.24437836240360486</c:v>
                </c:pt>
                <c:pt idx="69">
                  <c:v>0.24437836240360486</c:v>
                </c:pt>
                <c:pt idx="70">
                  <c:v>0.24437836240360486</c:v>
                </c:pt>
                <c:pt idx="71">
                  <c:v>0.24437836240360486</c:v>
                </c:pt>
                <c:pt idx="72">
                  <c:v>0.24437836240360486</c:v>
                </c:pt>
                <c:pt idx="73">
                  <c:v>0.24437836240360486</c:v>
                </c:pt>
                <c:pt idx="74">
                  <c:v>0.24437836240360486</c:v>
                </c:pt>
                <c:pt idx="75">
                  <c:v>0.24437836240360486</c:v>
                </c:pt>
                <c:pt idx="76">
                  <c:v>0.24437836240360486</c:v>
                </c:pt>
                <c:pt idx="77">
                  <c:v>0.24437836240360486</c:v>
                </c:pt>
                <c:pt idx="78">
                  <c:v>0.24437836240360486</c:v>
                </c:pt>
                <c:pt idx="79">
                  <c:v>0.24437836240360486</c:v>
                </c:pt>
                <c:pt idx="80">
                  <c:v>0.24437836240360486</c:v>
                </c:pt>
                <c:pt idx="81">
                  <c:v>0.24437836240360486</c:v>
                </c:pt>
                <c:pt idx="82">
                  <c:v>0.24437836240360486</c:v>
                </c:pt>
                <c:pt idx="83">
                  <c:v>0.24437836240360486</c:v>
                </c:pt>
                <c:pt idx="84">
                  <c:v>0.24437836240360486</c:v>
                </c:pt>
                <c:pt idx="85">
                  <c:v>0.17702687225777378</c:v>
                </c:pt>
                <c:pt idx="86">
                  <c:v>0.17702687225777378</c:v>
                </c:pt>
                <c:pt idx="87">
                  <c:v>0.17702687225777378</c:v>
                </c:pt>
                <c:pt idx="88">
                  <c:v>0.17702687225777378</c:v>
                </c:pt>
                <c:pt idx="89">
                  <c:v>0.17702687225777378</c:v>
                </c:pt>
                <c:pt idx="90">
                  <c:v>0.17702687225777378</c:v>
                </c:pt>
                <c:pt idx="91">
                  <c:v>0.17702687225777378</c:v>
                </c:pt>
                <c:pt idx="92">
                  <c:v>0.17702687225777378</c:v>
                </c:pt>
                <c:pt idx="93">
                  <c:v>0.17702687225777378</c:v>
                </c:pt>
                <c:pt idx="94">
                  <c:v>0.17702687225777378</c:v>
                </c:pt>
                <c:pt idx="95">
                  <c:v>0.17702687225777378</c:v>
                </c:pt>
                <c:pt idx="96">
                  <c:v>0.17702687225777378</c:v>
                </c:pt>
                <c:pt idx="97">
                  <c:v>0.17702687225777378</c:v>
                </c:pt>
                <c:pt idx="98">
                  <c:v>0.17702687225777378</c:v>
                </c:pt>
                <c:pt idx="99">
                  <c:v>0.17702687225777378</c:v>
                </c:pt>
                <c:pt idx="100">
                  <c:v>0.17702687225777378</c:v>
                </c:pt>
                <c:pt idx="101">
                  <c:v>0.17702687225777378</c:v>
                </c:pt>
                <c:pt idx="102">
                  <c:v>0.17702687225777378</c:v>
                </c:pt>
                <c:pt idx="103">
                  <c:v>0.17702687225777378</c:v>
                </c:pt>
                <c:pt idx="104">
                  <c:v>0.17702687225777378</c:v>
                </c:pt>
                <c:pt idx="105">
                  <c:v>0.17702687225777378</c:v>
                </c:pt>
                <c:pt idx="106">
                  <c:v>0.17702687225777378</c:v>
                </c:pt>
                <c:pt idx="107">
                  <c:v>0.17702687225777378</c:v>
                </c:pt>
                <c:pt idx="108">
                  <c:v>8.6736090421809187E-2</c:v>
                </c:pt>
                <c:pt idx="109">
                  <c:v>8.6736090421809187E-2</c:v>
                </c:pt>
                <c:pt idx="110">
                  <c:v>8.6736090421809187E-2</c:v>
                </c:pt>
                <c:pt idx="111">
                  <c:v>8.6736090421809187E-2</c:v>
                </c:pt>
                <c:pt idx="112">
                  <c:v>8.6736090421809187E-2</c:v>
                </c:pt>
                <c:pt idx="113">
                  <c:v>3.2205843737420074E-12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5D1-9B4C-2164C29C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51984"/>
        <c:axId val="1985756976"/>
      </c:scatterChart>
      <c:valAx>
        <c:axId val="1985751984"/>
        <c:scaling>
          <c:orientation val="minMax"/>
          <c:min val="7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6976"/>
        <c:crosses val="autoZero"/>
        <c:crossBetween val="midCat"/>
      </c:valAx>
      <c:valAx>
        <c:axId val="1985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photoresistor_vhigh!$K$2:$K$62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photoresistor_vhigh!$L$2:$L$62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665-83DD-AD97BA17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86847"/>
        <c:axId val="514182687"/>
      </c:scatterChart>
      <c:valAx>
        <c:axId val="5141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2687"/>
        <c:crosses val="autoZero"/>
        <c:crossBetween val="midCat"/>
      </c:valAx>
      <c:valAx>
        <c:axId val="5141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Normal Distribution</a:t>
            </a:r>
            <a:r>
              <a:rPr lang="en-US" baseline="0"/>
              <a:t> (Low Lighting)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photoresistor_low!$L$1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photoresistor_low!$K$2:$K$143</c:f>
              <c:numCache>
                <c:formatCode>General</c:formatCode>
                <c:ptCount val="142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-2.0428103653102899E-14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5.1000000000000103</c:v>
                </c:pt>
                <c:pt idx="122">
                  <c:v>5.2000000000000099</c:v>
                </c:pt>
                <c:pt idx="123">
                  <c:v>5.3000000000000096</c:v>
                </c:pt>
                <c:pt idx="124">
                  <c:v>5.4000000000000101</c:v>
                </c:pt>
                <c:pt idx="125">
                  <c:v>5.5000000000000098</c:v>
                </c:pt>
                <c:pt idx="126">
                  <c:v>5.6000000000000103</c:v>
                </c:pt>
                <c:pt idx="127">
                  <c:v>5.7000000000000099</c:v>
                </c:pt>
                <c:pt idx="128">
                  <c:v>5.8000000000000096</c:v>
                </c:pt>
                <c:pt idx="129">
                  <c:v>5.9000000000000101</c:v>
                </c:pt>
                <c:pt idx="130">
                  <c:v>6.0000000000000098</c:v>
                </c:pt>
                <c:pt idx="131">
                  <c:v>6.1000000000000103</c:v>
                </c:pt>
                <c:pt idx="132">
                  <c:v>6.2000000000000099</c:v>
                </c:pt>
                <c:pt idx="133">
                  <c:v>6.3000000000000096</c:v>
                </c:pt>
                <c:pt idx="134">
                  <c:v>6.4000000000000101</c:v>
                </c:pt>
                <c:pt idx="135">
                  <c:v>6.5000000000000098</c:v>
                </c:pt>
                <c:pt idx="136">
                  <c:v>6.6000000000000103</c:v>
                </c:pt>
                <c:pt idx="137">
                  <c:v>6.7000000000000099</c:v>
                </c:pt>
                <c:pt idx="138">
                  <c:v>6.8000000000000096</c:v>
                </c:pt>
                <c:pt idx="139">
                  <c:v>6.9000000000000101</c:v>
                </c:pt>
                <c:pt idx="140">
                  <c:v>7.0000000000000204</c:v>
                </c:pt>
                <c:pt idx="141">
                  <c:v>7.1000000000000201</c:v>
                </c:pt>
              </c:numCache>
            </c:numRef>
          </c:xVal>
          <c:yVal>
            <c:numRef>
              <c:f>photoresistor_low!$L$2:$L$143</c:f>
              <c:numCache>
                <c:formatCode>General</c:formatCode>
                <c:ptCount val="142"/>
                <c:pt idx="0">
                  <c:v>9.1347204083645936E-12</c:v>
                </c:pt>
                <c:pt idx="1">
                  <c:v>1.8303322170155714E-11</c:v>
                </c:pt>
                <c:pt idx="2">
                  <c:v>3.6309615017918004E-11</c:v>
                </c:pt>
                <c:pt idx="3">
                  <c:v>7.1313281239960764E-11</c:v>
                </c:pt>
                <c:pt idx="4">
                  <c:v>1.3866799941653172E-10</c:v>
                </c:pt>
                <c:pt idx="5">
                  <c:v>2.6695566147628519E-10</c:v>
                </c:pt>
                <c:pt idx="6">
                  <c:v>5.0881402816450389E-10</c:v>
                </c:pt>
                <c:pt idx="7">
                  <c:v>9.6014333703123363E-10</c:v>
                </c:pt>
                <c:pt idx="8">
                  <c:v>1.7937839079640794E-9</c:v>
                </c:pt>
                <c:pt idx="9">
                  <c:v>3.3178842435473049E-9</c:v>
                </c:pt>
                <c:pt idx="10">
                  <c:v>6.0758828498232861E-9</c:v>
                </c:pt>
                <c:pt idx="11">
                  <c:v>1.1015763624682308E-8</c:v>
                </c:pt>
                <c:pt idx="12">
                  <c:v>1.9773196406244672E-8</c:v>
                </c:pt>
                <c:pt idx="13">
                  <c:v>3.513955094820434E-8</c:v>
                </c:pt>
                <c:pt idx="14">
                  <c:v>6.1826205001658573E-8</c:v>
                </c:pt>
                <c:pt idx="15">
                  <c:v>1.0769760042542703E-7</c:v>
                </c:pt>
                <c:pt idx="16">
                  <c:v>1.8573618445551907E-7</c:v>
                </c:pt>
                <c:pt idx="17">
                  <c:v>3.1713492167158123E-7</c:v>
                </c:pt>
                <c:pt idx="18">
                  <c:v>5.3610353446973477E-7</c:v>
                </c:pt>
                <c:pt idx="19">
                  <c:v>8.9724351623828588E-7</c:v>
                </c:pt>
                <c:pt idx="20">
                  <c:v>1.4867195147342238E-6</c:v>
                </c:pt>
                <c:pt idx="21">
                  <c:v>2.4389607458932395E-6</c:v>
                </c:pt>
                <c:pt idx="22">
                  <c:v>3.9612990910318923E-6</c:v>
                </c:pt>
                <c:pt idx="23">
                  <c:v>6.369825178866807E-6</c:v>
                </c:pt>
                <c:pt idx="24">
                  <c:v>1.0140852065486255E-5</c:v>
                </c:pt>
                <c:pt idx="25">
                  <c:v>1.5983741106904766E-5</c:v>
                </c:pt>
                <c:pt idx="26">
                  <c:v>2.4942471290052468E-5</c:v>
                </c:pt>
                <c:pt idx="27">
                  <c:v>3.853519674208549E-5</c:v>
                </c:pt>
                <c:pt idx="28">
                  <c:v>5.8943067756537443E-5</c:v>
                </c:pt>
                <c:pt idx="29">
                  <c:v>8.926165717712912E-5</c:v>
                </c:pt>
                <c:pt idx="30">
                  <c:v>1.3383022576488014E-4</c:v>
                </c:pt>
                <c:pt idx="31">
                  <c:v>1.9865547139276475E-4</c:v>
                </c:pt>
                <c:pt idx="32">
                  <c:v>2.919469257914491E-4</c:v>
                </c:pt>
                <c:pt idx="33">
                  <c:v>4.2478027055073593E-4</c:v>
                </c:pt>
                <c:pt idx="34">
                  <c:v>6.1190193011375076E-4</c:v>
                </c:pt>
                <c:pt idx="35">
                  <c:v>8.7268269504572915E-4</c:v>
                </c:pt>
                <c:pt idx="36">
                  <c:v>1.2322191684729772E-3</c:v>
                </c:pt>
                <c:pt idx="37">
                  <c:v>1.7225689390536229E-3</c:v>
                </c:pt>
                <c:pt idx="38">
                  <c:v>2.3840882014647662E-3</c:v>
                </c:pt>
                <c:pt idx="39">
                  <c:v>3.2668190561998202E-3</c:v>
                </c:pt>
                <c:pt idx="40">
                  <c:v>4.431848411937874E-3</c:v>
                </c:pt>
                <c:pt idx="41">
                  <c:v>5.9525324197756795E-3</c:v>
                </c:pt>
                <c:pt idx="42">
                  <c:v>7.915451582979743E-3</c:v>
                </c:pt>
                <c:pt idx="43">
                  <c:v>1.0420934814422026E-2</c:v>
                </c:pt>
                <c:pt idx="44">
                  <c:v>1.3582969233684909E-2</c:v>
                </c:pt>
                <c:pt idx="45">
                  <c:v>1.7528300493567666E-2</c:v>
                </c:pt>
                <c:pt idx="46">
                  <c:v>2.2394530294841827E-2</c:v>
                </c:pt>
                <c:pt idx="47">
                  <c:v>2.8327037741599882E-2</c:v>
                </c:pt>
                <c:pt idx="48">
                  <c:v>3.5474592846229863E-2</c:v>
                </c:pt>
                <c:pt idx="49">
                  <c:v>4.3983595980425338E-2</c:v>
                </c:pt>
                <c:pt idx="50">
                  <c:v>5.3990966513185898E-2</c:v>
                </c:pt>
                <c:pt idx="51">
                  <c:v>6.5615814774674111E-2</c:v>
                </c:pt>
                <c:pt idx="52">
                  <c:v>7.8950158300891318E-2</c:v>
                </c:pt>
                <c:pt idx="53">
                  <c:v>9.4049077376883741E-2</c:v>
                </c:pt>
                <c:pt idx="54">
                  <c:v>0.110920834679452</c:v>
                </c:pt>
                <c:pt idx="55">
                  <c:v>0.12951759566588786</c:v>
                </c:pt>
                <c:pt idx="56">
                  <c:v>0.14972746563574069</c:v>
                </c:pt>
                <c:pt idx="57">
                  <c:v>0.17136859204780289</c:v>
                </c:pt>
                <c:pt idx="58">
                  <c:v>0.19418605498320829</c:v>
                </c:pt>
                <c:pt idx="59">
                  <c:v>0.21785217703254575</c:v>
                </c:pt>
                <c:pt idx="60">
                  <c:v>0.24197072451913854</c:v>
                </c:pt>
                <c:pt idx="61">
                  <c:v>0.26608524989875004</c:v>
                </c:pt>
                <c:pt idx="62">
                  <c:v>0.28969155276147812</c:v>
                </c:pt>
                <c:pt idx="63">
                  <c:v>0.31225393336675689</c:v>
                </c:pt>
                <c:pt idx="64">
                  <c:v>0.33322460289179567</c:v>
                </c:pt>
                <c:pt idx="65">
                  <c:v>0.35206532676429597</c:v>
                </c:pt>
                <c:pt idx="66">
                  <c:v>0.36827014030332039</c:v>
                </c:pt>
                <c:pt idx="67">
                  <c:v>0.38138781546052181</c:v>
                </c:pt>
                <c:pt idx="68">
                  <c:v>0.39104269397545433</c:v>
                </c:pt>
                <c:pt idx="69">
                  <c:v>0.39695254747701098</c:v>
                </c:pt>
                <c:pt idx="70">
                  <c:v>0.3989422804014327</c:v>
                </c:pt>
                <c:pt idx="71">
                  <c:v>0.39695254747701297</c:v>
                </c:pt>
                <c:pt idx="72">
                  <c:v>0.39104269397545821</c:v>
                </c:pt>
                <c:pt idx="73">
                  <c:v>0.38138781546052752</c:v>
                </c:pt>
                <c:pt idx="74">
                  <c:v>0.36827014030332778</c:v>
                </c:pt>
                <c:pt idx="75">
                  <c:v>0.3520653267643048</c:v>
                </c:pt>
                <c:pt idx="76">
                  <c:v>0.33322460289180567</c:v>
                </c:pt>
                <c:pt idx="77">
                  <c:v>0.31225393336676782</c:v>
                </c:pt>
                <c:pt idx="78">
                  <c:v>0.28969155276148972</c:v>
                </c:pt>
                <c:pt idx="79">
                  <c:v>0.26608524989876198</c:v>
                </c:pt>
                <c:pt idx="80">
                  <c:v>0.24197072451915064</c:v>
                </c:pt>
                <c:pt idx="81">
                  <c:v>0.21785217703255777</c:v>
                </c:pt>
                <c:pt idx="82">
                  <c:v>0.19418605498321995</c:v>
                </c:pt>
                <c:pt idx="83">
                  <c:v>0.17136859204781404</c:v>
                </c:pt>
                <c:pt idx="84">
                  <c:v>0.14972746563575118</c:v>
                </c:pt>
                <c:pt idx="85">
                  <c:v>0.12951759566589754</c:v>
                </c:pt>
                <c:pt idx="86">
                  <c:v>0.1109208346794609</c:v>
                </c:pt>
                <c:pt idx="87">
                  <c:v>9.4049077376891735E-2</c:v>
                </c:pt>
                <c:pt idx="88">
                  <c:v>7.895015830089841E-2</c:v>
                </c:pt>
                <c:pt idx="89">
                  <c:v>6.5615814774680342E-2</c:v>
                </c:pt>
                <c:pt idx="90">
                  <c:v>5.3990966513191289E-2</c:v>
                </c:pt>
                <c:pt idx="91">
                  <c:v>4.3983595980429988E-2</c:v>
                </c:pt>
                <c:pt idx="92">
                  <c:v>3.5474592846233791E-2</c:v>
                </c:pt>
                <c:pt idx="93">
                  <c:v>2.8327037741603125E-2</c:v>
                </c:pt>
                <c:pt idx="94">
                  <c:v>2.2394530294844502E-2</c:v>
                </c:pt>
                <c:pt idx="95">
                  <c:v>1.7528300493569862E-2</c:v>
                </c:pt>
                <c:pt idx="96">
                  <c:v>1.3582969233686681E-2</c:v>
                </c:pt>
                <c:pt idx="97">
                  <c:v>1.0420934814423442E-2</c:v>
                </c:pt>
                <c:pt idx="98">
                  <c:v>7.9154515829806277E-3</c:v>
                </c:pt>
                <c:pt idx="99">
                  <c:v>5.9525324197765468E-3</c:v>
                </c:pt>
                <c:pt idx="100">
                  <c:v>4.4318484119385384E-3</c:v>
                </c:pt>
                <c:pt idx="101">
                  <c:v>3.2668190561999182E-3</c:v>
                </c:pt>
                <c:pt idx="102">
                  <c:v>2.3840882014648404E-3</c:v>
                </c:pt>
                <c:pt idx="103">
                  <c:v>1.7225689390536812E-3</c:v>
                </c:pt>
                <c:pt idx="104">
                  <c:v>1.2322191684730199E-3</c:v>
                </c:pt>
                <c:pt idx="105">
                  <c:v>8.7268269504576015E-4</c:v>
                </c:pt>
                <c:pt idx="106">
                  <c:v>6.119019301137719E-4</c:v>
                </c:pt>
                <c:pt idx="107">
                  <c:v>4.2478027055075143E-4</c:v>
                </c:pt>
                <c:pt idx="108">
                  <c:v>2.9194692579146027E-4</c:v>
                </c:pt>
                <c:pt idx="109">
                  <c:v>1.9865547139277272E-4</c:v>
                </c:pt>
                <c:pt idx="110">
                  <c:v>1.3383022576488537E-4</c:v>
                </c:pt>
                <c:pt idx="111">
                  <c:v>8.9261657177132928E-5</c:v>
                </c:pt>
                <c:pt idx="112">
                  <c:v>5.8943067756539855E-5</c:v>
                </c:pt>
                <c:pt idx="113">
                  <c:v>3.8535196742087129E-5</c:v>
                </c:pt>
                <c:pt idx="114">
                  <c:v>2.4942471290053535E-5</c:v>
                </c:pt>
                <c:pt idx="115">
                  <c:v>1.5983741106905475E-5</c:v>
                </c:pt>
                <c:pt idx="116">
                  <c:v>1.0140852065486758E-5</c:v>
                </c:pt>
                <c:pt idx="117">
                  <c:v>6.3698251788670899E-6</c:v>
                </c:pt>
                <c:pt idx="118">
                  <c:v>3.9612990910320753E-6</c:v>
                </c:pt>
                <c:pt idx="119">
                  <c:v>2.4389607458933522E-6</c:v>
                </c:pt>
                <c:pt idx="120">
                  <c:v>1.4867195147342977E-6</c:v>
                </c:pt>
                <c:pt idx="121">
                  <c:v>8.9724351623828588E-7</c:v>
                </c:pt>
                <c:pt idx="122">
                  <c:v>5.3610353446973477E-7</c:v>
                </c:pt>
                <c:pt idx="123">
                  <c:v>3.1713492167158123E-7</c:v>
                </c:pt>
                <c:pt idx="124">
                  <c:v>1.8573618445551907E-7</c:v>
                </c:pt>
                <c:pt idx="125">
                  <c:v>1.0769760042542703E-7</c:v>
                </c:pt>
                <c:pt idx="126">
                  <c:v>6.1826205001654827E-8</c:v>
                </c:pt>
                <c:pt idx="127">
                  <c:v>3.5139550948202342E-8</c:v>
                </c:pt>
                <c:pt idx="128">
                  <c:v>1.9773196406243547E-8</c:v>
                </c:pt>
                <c:pt idx="129">
                  <c:v>1.1015763624681683E-8</c:v>
                </c:pt>
                <c:pt idx="130">
                  <c:v>6.0758828498229403E-9</c:v>
                </c:pt>
                <c:pt idx="131">
                  <c:v>3.3178842435470812E-9</c:v>
                </c:pt>
                <c:pt idx="132">
                  <c:v>1.7937839079639713E-9</c:v>
                </c:pt>
                <c:pt idx="133">
                  <c:v>9.6014333703117552E-10</c:v>
                </c:pt>
                <c:pt idx="134">
                  <c:v>5.0881402816447307E-10</c:v>
                </c:pt>
                <c:pt idx="135">
                  <c:v>2.6695566147626813E-10</c:v>
                </c:pt>
                <c:pt idx="136">
                  <c:v>1.3866799941652187E-10</c:v>
                </c:pt>
                <c:pt idx="137">
                  <c:v>7.1313281239955943E-11</c:v>
                </c:pt>
                <c:pt idx="138">
                  <c:v>3.6309615017915555E-11</c:v>
                </c:pt>
                <c:pt idx="139">
                  <c:v>1.8303322170154479E-11</c:v>
                </c:pt>
                <c:pt idx="140">
                  <c:v>9.1347204083632963E-12</c:v>
                </c:pt>
                <c:pt idx="141">
                  <c:v>4.5135436772048599E-12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F-4EA1-878A-3B976912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96319"/>
        <c:axId val="320505471"/>
      </c:scatterChart>
      <c:valAx>
        <c:axId val="3204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05471"/>
        <c:crosses val="autoZero"/>
        <c:crossBetween val="midCat"/>
      </c:valAx>
      <c:valAx>
        <c:axId val="3205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Normal Distribution (Low Lighting)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photoresistor_low!$N$2:$N$21</c:f>
              <c:numCache>
                <c:formatCode>General</c:formatCode>
                <c:ptCount val="20"/>
                <c:pt idx="0">
                  <c:v>710</c:v>
                </c:pt>
                <c:pt idx="1">
                  <c:v>720</c:v>
                </c:pt>
                <c:pt idx="2">
                  <c:v>721</c:v>
                </c:pt>
                <c:pt idx="3">
                  <c:v>722</c:v>
                </c:pt>
                <c:pt idx="4">
                  <c:v>723</c:v>
                </c:pt>
                <c:pt idx="5">
                  <c:v>724</c:v>
                </c:pt>
                <c:pt idx="6">
                  <c:v>725</c:v>
                </c:pt>
                <c:pt idx="7">
                  <c:v>725.67539999999997</c:v>
                </c:pt>
                <c:pt idx="8">
                  <c:v>726</c:v>
                </c:pt>
                <c:pt idx="9">
                  <c:v>727</c:v>
                </c:pt>
                <c:pt idx="10">
                  <c:v>728</c:v>
                </c:pt>
                <c:pt idx="11">
                  <c:v>729</c:v>
                </c:pt>
                <c:pt idx="12">
                  <c:v>730</c:v>
                </c:pt>
                <c:pt idx="13">
                  <c:v>731</c:v>
                </c:pt>
                <c:pt idx="14">
                  <c:v>732</c:v>
                </c:pt>
                <c:pt idx="15">
                  <c:v>733</c:v>
                </c:pt>
                <c:pt idx="16">
                  <c:v>734</c:v>
                </c:pt>
                <c:pt idx="17">
                  <c:v>735</c:v>
                </c:pt>
                <c:pt idx="18">
                  <c:v>736</c:v>
                </c:pt>
                <c:pt idx="19">
                  <c:v>737</c:v>
                </c:pt>
              </c:numCache>
            </c:numRef>
          </c:xVal>
          <c:yVal>
            <c:numRef>
              <c:f>photoresistor_low!$O$2:$O$21</c:f>
              <c:numCache>
                <c:formatCode>General</c:formatCode>
                <c:ptCount val="20"/>
                <c:pt idx="0">
                  <c:v>3.4157877507492791E-22</c:v>
                </c:pt>
                <c:pt idx="1">
                  <c:v>4.5927444806475036E-4</c:v>
                </c:pt>
                <c:pt idx="2">
                  <c:v>3.4749097303468477E-3</c:v>
                </c:pt>
                <c:pt idx="3">
                  <c:v>1.7782751960946155E-2</c:v>
                </c:pt>
                <c:pt idx="4">
                  <c:v>6.1551496306092413E-2</c:v>
                </c:pt>
                <c:pt idx="5">
                  <c:v>0.1440994952695096</c:v>
                </c:pt>
                <c:pt idx="6">
                  <c:v>0.22817628485387562</c:v>
                </c:pt>
                <c:pt idx="7">
                  <c:v>0.24946346893208624</c:v>
                </c:pt>
                <c:pt idx="8">
                  <c:v>0.24437836240360486</c:v>
                </c:pt>
                <c:pt idx="9">
                  <c:v>0.17702687225777378</c:v>
                </c:pt>
                <c:pt idx="10">
                  <c:v>8.6736090421809187E-2</c:v>
                </c:pt>
                <c:pt idx="11">
                  <c:v>2.8743833570400602E-2</c:v>
                </c:pt>
                <c:pt idx="12">
                  <c:v>6.4427864549072931E-3</c:v>
                </c:pt>
                <c:pt idx="13">
                  <c:v>9.7675801766625983E-4</c:v>
                </c:pt>
                <c:pt idx="14">
                  <c:v>1.0015772078983805E-4</c:v>
                </c:pt>
                <c:pt idx="15">
                  <c:v>6.9465006682554522E-6</c:v>
                </c:pt>
                <c:pt idx="16">
                  <c:v>3.2586065867556207E-7</c:v>
                </c:pt>
                <c:pt idx="17">
                  <c:v>1.033908202234507E-8</c:v>
                </c:pt>
                <c:pt idx="18">
                  <c:v>2.2187901581725431E-10</c:v>
                </c:pt>
                <c:pt idx="19">
                  <c:v>3.2205843737420074E-12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1-4F3A-91F4-C86FCE92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09839"/>
        <c:axId val="239594863"/>
      </c:scatterChart>
      <c:valAx>
        <c:axId val="2396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4863"/>
        <c:crosses val="autoZero"/>
        <c:crossBetween val="midCat"/>
      </c:valAx>
      <c:valAx>
        <c:axId val="2395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photoresistor_medium!$D$2:$D$124</c:f>
              <c:numCache>
                <c:formatCode>General</c:formatCode>
                <c:ptCount val="123"/>
                <c:pt idx="0">
                  <c:v>239</c:v>
                </c:pt>
                <c:pt idx="1">
                  <c:v>266</c:v>
                </c:pt>
                <c:pt idx="2">
                  <c:v>295</c:v>
                </c:pt>
                <c:pt idx="3">
                  <c:v>310</c:v>
                </c:pt>
                <c:pt idx="4">
                  <c:v>321</c:v>
                </c:pt>
                <c:pt idx="5">
                  <c:v>336</c:v>
                </c:pt>
                <c:pt idx="6">
                  <c:v>364</c:v>
                </c:pt>
                <c:pt idx="7">
                  <c:v>365</c:v>
                </c:pt>
                <c:pt idx="8">
                  <c:v>365</c:v>
                </c:pt>
                <c:pt idx="9">
                  <c:v>365</c:v>
                </c:pt>
                <c:pt idx="10">
                  <c:v>365</c:v>
                </c:pt>
                <c:pt idx="11">
                  <c:v>365</c:v>
                </c:pt>
                <c:pt idx="12">
                  <c:v>366</c:v>
                </c:pt>
                <c:pt idx="13">
                  <c:v>366</c:v>
                </c:pt>
                <c:pt idx="14">
                  <c:v>366</c:v>
                </c:pt>
                <c:pt idx="15">
                  <c:v>366</c:v>
                </c:pt>
                <c:pt idx="16">
                  <c:v>366</c:v>
                </c:pt>
                <c:pt idx="17">
                  <c:v>366</c:v>
                </c:pt>
                <c:pt idx="18">
                  <c:v>366</c:v>
                </c:pt>
                <c:pt idx="19">
                  <c:v>366</c:v>
                </c:pt>
                <c:pt idx="20">
                  <c:v>367</c:v>
                </c:pt>
                <c:pt idx="21">
                  <c:v>367</c:v>
                </c:pt>
                <c:pt idx="22">
                  <c:v>367</c:v>
                </c:pt>
                <c:pt idx="23">
                  <c:v>367</c:v>
                </c:pt>
                <c:pt idx="24">
                  <c:v>367</c:v>
                </c:pt>
                <c:pt idx="25">
                  <c:v>367</c:v>
                </c:pt>
                <c:pt idx="26">
                  <c:v>367</c:v>
                </c:pt>
                <c:pt idx="27">
                  <c:v>367</c:v>
                </c:pt>
                <c:pt idx="28">
                  <c:v>367</c:v>
                </c:pt>
                <c:pt idx="29">
                  <c:v>367</c:v>
                </c:pt>
                <c:pt idx="30">
                  <c:v>367</c:v>
                </c:pt>
                <c:pt idx="31">
                  <c:v>367</c:v>
                </c:pt>
                <c:pt idx="32">
                  <c:v>367</c:v>
                </c:pt>
                <c:pt idx="33">
                  <c:v>367</c:v>
                </c:pt>
                <c:pt idx="34">
                  <c:v>367</c:v>
                </c:pt>
                <c:pt idx="35">
                  <c:v>367</c:v>
                </c:pt>
                <c:pt idx="36">
                  <c:v>368</c:v>
                </c:pt>
                <c:pt idx="37">
                  <c:v>368</c:v>
                </c:pt>
                <c:pt idx="38">
                  <c:v>368</c:v>
                </c:pt>
                <c:pt idx="39">
                  <c:v>368</c:v>
                </c:pt>
                <c:pt idx="40">
                  <c:v>368</c:v>
                </c:pt>
                <c:pt idx="41">
                  <c:v>368</c:v>
                </c:pt>
                <c:pt idx="42">
                  <c:v>368</c:v>
                </c:pt>
                <c:pt idx="43">
                  <c:v>368</c:v>
                </c:pt>
                <c:pt idx="44">
                  <c:v>368</c:v>
                </c:pt>
                <c:pt idx="45">
                  <c:v>368</c:v>
                </c:pt>
                <c:pt idx="46">
                  <c:v>368</c:v>
                </c:pt>
                <c:pt idx="47">
                  <c:v>368</c:v>
                </c:pt>
                <c:pt idx="48">
                  <c:v>368</c:v>
                </c:pt>
                <c:pt idx="49">
                  <c:v>368</c:v>
                </c:pt>
                <c:pt idx="50">
                  <c:v>368</c:v>
                </c:pt>
                <c:pt idx="51">
                  <c:v>368</c:v>
                </c:pt>
                <c:pt idx="52">
                  <c:v>368</c:v>
                </c:pt>
                <c:pt idx="53">
                  <c:v>368</c:v>
                </c:pt>
                <c:pt idx="54">
                  <c:v>368</c:v>
                </c:pt>
                <c:pt idx="55">
                  <c:v>369</c:v>
                </c:pt>
                <c:pt idx="56">
                  <c:v>369</c:v>
                </c:pt>
                <c:pt idx="57">
                  <c:v>369</c:v>
                </c:pt>
                <c:pt idx="58">
                  <c:v>369</c:v>
                </c:pt>
                <c:pt idx="59">
                  <c:v>369</c:v>
                </c:pt>
                <c:pt idx="60">
                  <c:v>369</c:v>
                </c:pt>
                <c:pt idx="61">
                  <c:v>369</c:v>
                </c:pt>
                <c:pt idx="62">
                  <c:v>369</c:v>
                </c:pt>
                <c:pt idx="63">
                  <c:v>369</c:v>
                </c:pt>
                <c:pt idx="64">
                  <c:v>369</c:v>
                </c:pt>
                <c:pt idx="65">
                  <c:v>369</c:v>
                </c:pt>
                <c:pt idx="66">
                  <c:v>369</c:v>
                </c:pt>
                <c:pt idx="67">
                  <c:v>369</c:v>
                </c:pt>
                <c:pt idx="68">
                  <c:v>370</c:v>
                </c:pt>
                <c:pt idx="69">
                  <c:v>370</c:v>
                </c:pt>
                <c:pt idx="70">
                  <c:v>371</c:v>
                </c:pt>
                <c:pt idx="71">
                  <c:v>371</c:v>
                </c:pt>
                <c:pt idx="72">
                  <c:v>371</c:v>
                </c:pt>
                <c:pt idx="73">
                  <c:v>371</c:v>
                </c:pt>
                <c:pt idx="74">
                  <c:v>372</c:v>
                </c:pt>
                <c:pt idx="75">
                  <c:v>372</c:v>
                </c:pt>
                <c:pt idx="76">
                  <c:v>372</c:v>
                </c:pt>
                <c:pt idx="77">
                  <c:v>372</c:v>
                </c:pt>
                <c:pt idx="78">
                  <c:v>372</c:v>
                </c:pt>
                <c:pt idx="79">
                  <c:v>372</c:v>
                </c:pt>
                <c:pt idx="80">
                  <c:v>373</c:v>
                </c:pt>
                <c:pt idx="81">
                  <c:v>373</c:v>
                </c:pt>
                <c:pt idx="82">
                  <c:v>373</c:v>
                </c:pt>
                <c:pt idx="83">
                  <c:v>374</c:v>
                </c:pt>
                <c:pt idx="84">
                  <c:v>374</c:v>
                </c:pt>
                <c:pt idx="85">
                  <c:v>374</c:v>
                </c:pt>
                <c:pt idx="86">
                  <c:v>374</c:v>
                </c:pt>
                <c:pt idx="87">
                  <c:v>374</c:v>
                </c:pt>
                <c:pt idx="88">
                  <c:v>375</c:v>
                </c:pt>
                <c:pt idx="89">
                  <c:v>375</c:v>
                </c:pt>
                <c:pt idx="90">
                  <c:v>375</c:v>
                </c:pt>
                <c:pt idx="91">
                  <c:v>375</c:v>
                </c:pt>
                <c:pt idx="92">
                  <c:v>375</c:v>
                </c:pt>
                <c:pt idx="93">
                  <c:v>375</c:v>
                </c:pt>
                <c:pt idx="94">
                  <c:v>375</c:v>
                </c:pt>
                <c:pt idx="95">
                  <c:v>376</c:v>
                </c:pt>
                <c:pt idx="96">
                  <c:v>376</c:v>
                </c:pt>
                <c:pt idx="97">
                  <c:v>376</c:v>
                </c:pt>
                <c:pt idx="98">
                  <c:v>376</c:v>
                </c:pt>
                <c:pt idx="99">
                  <c:v>376</c:v>
                </c:pt>
                <c:pt idx="100">
                  <c:v>377</c:v>
                </c:pt>
                <c:pt idx="101">
                  <c:v>377</c:v>
                </c:pt>
                <c:pt idx="102">
                  <c:v>377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379</c:v>
                </c:pt>
                <c:pt idx="107">
                  <c:v>380</c:v>
                </c:pt>
                <c:pt idx="108">
                  <c:v>381</c:v>
                </c:pt>
                <c:pt idx="109">
                  <c:v>382</c:v>
                </c:pt>
                <c:pt idx="110">
                  <c:v>382</c:v>
                </c:pt>
                <c:pt idx="111">
                  <c:v>382</c:v>
                </c:pt>
                <c:pt idx="112">
                  <c:v>383</c:v>
                </c:pt>
                <c:pt idx="113">
                  <c:v>383</c:v>
                </c:pt>
                <c:pt idx="114">
                  <c:v>383</c:v>
                </c:pt>
                <c:pt idx="115">
                  <c:v>408</c:v>
                </c:pt>
                <c:pt idx="116">
                  <c:v>414</c:v>
                </c:pt>
                <c:pt idx="117">
                  <c:v>417</c:v>
                </c:pt>
                <c:pt idx="118">
                  <c:v>431</c:v>
                </c:pt>
                <c:pt idx="119">
                  <c:v>433</c:v>
                </c:pt>
                <c:pt idx="120">
                  <c:v>446</c:v>
                </c:pt>
                <c:pt idx="121">
                  <c:v>450</c:v>
                </c:pt>
                <c:pt idx="122">
                  <c:v>470</c:v>
                </c:pt>
              </c:numCache>
            </c:numRef>
          </c:xVal>
          <c:yVal>
            <c:numRef>
              <c:f>photoresistor_medium!$G$2:$G$124</c:f>
              <c:numCache>
                <c:formatCode>General</c:formatCode>
                <c:ptCount val="123"/>
                <c:pt idx="0">
                  <c:v>2.0058843989007399E-8</c:v>
                </c:pt>
                <c:pt idx="1">
                  <c:v>2.9056606538325473E-6</c:v>
                </c:pt>
                <c:pt idx="2">
                  <c:v>1.7258117546345319E-4</c:v>
                </c:pt>
                <c:pt idx="3">
                  <c:v>8.5514730507423508E-4</c:v>
                </c:pt>
                <c:pt idx="4">
                  <c:v>2.2149573387765758E-3</c:v>
                </c:pt>
                <c:pt idx="5">
                  <c:v>5.9919242565762273E-3</c:v>
                </c:pt>
                <c:pt idx="6">
                  <c:v>1.5087391700558004E-2</c:v>
                </c:pt>
                <c:pt idx="7">
                  <c:v>1.5246312000236751E-2</c:v>
                </c:pt>
                <c:pt idx="8">
                  <c:v>1.5246312000236751E-2</c:v>
                </c:pt>
                <c:pt idx="9">
                  <c:v>1.5246312000236751E-2</c:v>
                </c:pt>
                <c:pt idx="10">
                  <c:v>1.5246312000236751E-2</c:v>
                </c:pt>
                <c:pt idx="11">
                  <c:v>1.5246312000236751E-2</c:v>
                </c:pt>
                <c:pt idx="12">
                  <c:v>1.5383015392712217E-2</c:v>
                </c:pt>
                <c:pt idx="13">
                  <c:v>1.5383015392712217E-2</c:v>
                </c:pt>
                <c:pt idx="14">
                  <c:v>1.5383015392712217E-2</c:v>
                </c:pt>
                <c:pt idx="15">
                  <c:v>1.5383015392712217E-2</c:v>
                </c:pt>
                <c:pt idx="16">
                  <c:v>1.5383015392712217E-2</c:v>
                </c:pt>
                <c:pt idx="17">
                  <c:v>1.5383015392712217E-2</c:v>
                </c:pt>
                <c:pt idx="18">
                  <c:v>1.5383015392712217E-2</c:v>
                </c:pt>
                <c:pt idx="19">
                  <c:v>1.5383015392712217E-2</c:v>
                </c:pt>
                <c:pt idx="20">
                  <c:v>1.5496876812458609E-2</c:v>
                </c:pt>
                <c:pt idx="21">
                  <c:v>1.5496876812458609E-2</c:v>
                </c:pt>
                <c:pt idx="22">
                  <c:v>1.5496876812458609E-2</c:v>
                </c:pt>
                <c:pt idx="23">
                  <c:v>1.5496876812458609E-2</c:v>
                </c:pt>
                <c:pt idx="24">
                  <c:v>1.5496876812458609E-2</c:v>
                </c:pt>
                <c:pt idx="25">
                  <c:v>1.5496876812458609E-2</c:v>
                </c:pt>
                <c:pt idx="26">
                  <c:v>1.5496876812458609E-2</c:v>
                </c:pt>
                <c:pt idx="27">
                  <c:v>1.5496876812458609E-2</c:v>
                </c:pt>
                <c:pt idx="28">
                  <c:v>1.5496876812458609E-2</c:v>
                </c:pt>
                <c:pt idx="29">
                  <c:v>1.5496876812458609E-2</c:v>
                </c:pt>
                <c:pt idx="30">
                  <c:v>1.5496876812458609E-2</c:v>
                </c:pt>
                <c:pt idx="31">
                  <c:v>1.5496876812458609E-2</c:v>
                </c:pt>
                <c:pt idx="32">
                  <c:v>1.5496876812458609E-2</c:v>
                </c:pt>
                <c:pt idx="33">
                  <c:v>1.5496876812458609E-2</c:v>
                </c:pt>
                <c:pt idx="34">
                  <c:v>1.5496876812458609E-2</c:v>
                </c:pt>
                <c:pt idx="35">
                  <c:v>1.5496876812458609E-2</c:v>
                </c:pt>
                <c:pt idx="36">
                  <c:v>1.558737276119067E-2</c:v>
                </c:pt>
                <c:pt idx="37">
                  <c:v>1.558737276119067E-2</c:v>
                </c:pt>
                <c:pt idx="38">
                  <c:v>1.558737276119067E-2</c:v>
                </c:pt>
                <c:pt idx="39">
                  <c:v>1.558737276119067E-2</c:v>
                </c:pt>
                <c:pt idx="40">
                  <c:v>1.558737276119067E-2</c:v>
                </c:pt>
                <c:pt idx="41">
                  <c:v>1.558737276119067E-2</c:v>
                </c:pt>
                <c:pt idx="42">
                  <c:v>1.558737276119067E-2</c:v>
                </c:pt>
                <c:pt idx="43">
                  <c:v>1.558737276119067E-2</c:v>
                </c:pt>
                <c:pt idx="44">
                  <c:v>1.558737276119067E-2</c:v>
                </c:pt>
                <c:pt idx="45">
                  <c:v>1.558737276119067E-2</c:v>
                </c:pt>
                <c:pt idx="46">
                  <c:v>1.558737276119067E-2</c:v>
                </c:pt>
                <c:pt idx="47">
                  <c:v>1.558737276119067E-2</c:v>
                </c:pt>
                <c:pt idx="48">
                  <c:v>1.558737276119067E-2</c:v>
                </c:pt>
                <c:pt idx="49">
                  <c:v>1.558737276119067E-2</c:v>
                </c:pt>
                <c:pt idx="50">
                  <c:v>1.558737276119067E-2</c:v>
                </c:pt>
                <c:pt idx="51">
                  <c:v>1.558737276119067E-2</c:v>
                </c:pt>
                <c:pt idx="52">
                  <c:v>1.558737276119067E-2</c:v>
                </c:pt>
                <c:pt idx="53">
                  <c:v>1.558737276119067E-2</c:v>
                </c:pt>
                <c:pt idx="54">
                  <c:v>1.558737276119067E-2</c:v>
                </c:pt>
                <c:pt idx="55">
                  <c:v>1.5654085317052927E-2</c:v>
                </c:pt>
                <c:pt idx="56">
                  <c:v>1.5654085317052927E-2</c:v>
                </c:pt>
                <c:pt idx="57">
                  <c:v>1.5654085317052927E-2</c:v>
                </c:pt>
                <c:pt idx="58">
                  <c:v>1.5654085317052927E-2</c:v>
                </c:pt>
                <c:pt idx="59">
                  <c:v>1.5654085317052927E-2</c:v>
                </c:pt>
                <c:pt idx="60">
                  <c:v>1.5654085317052927E-2</c:v>
                </c:pt>
                <c:pt idx="61">
                  <c:v>1.5654085317052927E-2</c:v>
                </c:pt>
                <c:pt idx="62">
                  <c:v>1.5654085317052927E-2</c:v>
                </c:pt>
                <c:pt idx="63">
                  <c:v>1.5654085317052927E-2</c:v>
                </c:pt>
                <c:pt idx="64">
                  <c:v>1.5654085317052927E-2</c:v>
                </c:pt>
                <c:pt idx="65">
                  <c:v>1.5654085317052927E-2</c:v>
                </c:pt>
                <c:pt idx="66">
                  <c:v>1.5654085317052927E-2</c:v>
                </c:pt>
                <c:pt idx="67">
                  <c:v>1.5654085317052927E-2</c:v>
                </c:pt>
                <c:pt idx="68">
                  <c:v>1.5696705349594327E-2</c:v>
                </c:pt>
                <c:pt idx="69">
                  <c:v>1.5696705349594327E-2</c:v>
                </c:pt>
                <c:pt idx="70">
                  <c:v>1.5715034905921889E-2</c:v>
                </c:pt>
                <c:pt idx="71">
                  <c:v>1.5715034905921889E-2</c:v>
                </c:pt>
                <c:pt idx="72">
                  <c:v>1.5715034905921889E-2</c:v>
                </c:pt>
                <c:pt idx="73">
                  <c:v>1.5715034905921889E-2</c:v>
                </c:pt>
                <c:pt idx="74">
                  <c:v>1.570898874226084E-2</c:v>
                </c:pt>
                <c:pt idx="75">
                  <c:v>1.570898874226084E-2</c:v>
                </c:pt>
                <c:pt idx="76">
                  <c:v>1.570898874226084E-2</c:v>
                </c:pt>
                <c:pt idx="77">
                  <c:v>1.570898874226084E-2</c:v>
                </c:pt>
                <c:pt idx="78">
                  <c:v>1.570898874226084E-2</c:v>
                </c:pt>
                <c:pt idx="79">
                  <c:v>1.570898874226084E-2</c:v>
                </c:pt>
                <c:pt idx="80">
                  <c:v>1.5678594984340329E-2</c:v>
                </c:pt>
                <c:pt idx="81">
                  <c:v>1.5678594984340329E-2</c:v>
                </c:pt>
                <c:pt idx="82">
                  <c:v>1.5678594984340329E-2</c:v>
                </c:pt>
                <c:pt idx="83">
                  <c:v>1.5623994909445906E-2</c:v>
                </c:pt>
                <c:pt idx="84">
                  <c:v>1.5623994909445906E-2</c:v>
                </c:pt>
                <c:pt idx="85">
                  <c:v>1.5623994909445906E-2</c:v>
                </c:pt>
                <c:pt idx="86">
                  <c:v>1.5623994909445906E-2</c:v>
                </c:pt>
                <c:pt idx="87">
                  <c:v>1.5623994909445906E-2</c:v>
                </c:pt>
                <c:pt idx="88">
                  <c:v>1.5545441852502043E-2</c:v>
                </c:pt>
                <c:pt idx="89">
                  <c:v>1.5545441852502043E-2</c:v>
                </c:pt>
                <c:pt idx="90">
                  <c:v>1.5545441852502043E-2</c:v>
                </c:pt>
                <c:pt idx="91">
                  <c:v>1.5545441852502043E-2</c:v>
                </c:pt>
                <c:pt idx="92">
                  <c:v>1.5545441852502043E-2</c:v>
                </c:pt>
                <c:pt idx="93">
                  <c:v>1.5545441852502043E-2</c:v>
                </c:pt>
                <c:pt idx="94">
                  <c:v>1.5545441852502043E-2</c:v>
                </c:pt>
                <c:pt idx="95">
                  <c:v>1.544329924803692E-2</c:v>
                </c:pt>
                <c:pt idx="96">
                  <c:v>1.544329924803692E-2</c:v>
                </c:pt>
                <c:pt idx="97">
                  <c:v>1.544329924803692E-2</c:v>
                </c:pt>
                <c:pt idx="98">
                  <c:v>1.544329924803692E-2</c:v>
                </c:pt>
                <c:pt idx="99">
                  <c:v>1.544329924803692E-2</c:v>
                </c:pt>
                <c:pt idx="100">
                  <c:v>1.5318037829205704E-2</c:v>
                </c:pt>
                <c:pt idx="101">
                  <c:v>1.5318037829205704E-2</c:v>
                </c:pt>
                <c:pt idx="102">
                  <c:v>1.5318037829205704E-2</c:v>
                </c:pt>
                <c:pt idx="103">
                  <c:v>1.5318037829205704E-2</c:v>
                </c:pt>
                <c:pt idx="104">
                  <c:v>1.5170232014078288E-2</c:v>
                </c:pt>
                <c:pt idx="105">
                  <c:v>1.5000555518008494E-2</c:v>
                </c:pt>
                <c:pt idx="106">
                  <c:v>1.5000555518008494E-2</c:v>
                </c:pt>
                <c:pt idx="107">
                  <c:v>1.4809776238977165E-2</c:v>
                </c:pt>
                <c:pt idx="108">
                  <c:v>1.459875047023276E-2</c:v>
                </c:pt>
                <c:pt idx="109">
                  <c:v>1.4368416501243307E-2</c:v>
                </c:pt>
                <c:pt idx="110">
                  <c:v>1.4368416501243307E-2</c:v>
                </c:pt>
                <c:pt idx="111">
                  <c:v>1.4368416501243307E-2</c:v>
                </c:pt>
                <c:pt idx="112">
                  <c:v>1.4119787673836993E-2</c:v>
                </c:pt>
                <c:pt idx="113">
                  <c:v>1.4119787673836993E-2</c:v>
                </c:pt>
                <c:pt idx="114">
                  <c:v>1.4119787673836993E-2</c:v>
                </c:pt>
                <c:pt idx="115">
                  <c:v>5.5115126037704491E-3</c:v>
                </c:pt>
                <c:pt idx="116">
                  <c:v>3.8066087643589819E-3</c:v>
                </c:pt>
                <c:pt idx="117">
                  <c:v>3.0979430341834856E-3</c:v>
                </c:pt>
                <c:pt idx="118">
                  <c:v>9.8484765617394316E-4</c:v>
                </c:pt>
                <c:pt idx="119">
                  <c:v>8.1561458347147436E-4</c:v>
                </c:pt>
                <c:pt idx="120">
                  <c:v>2.0583862256698642E-4</c:v>
                </c:pt>
                <c:pt idx="121">
                  <c:v>1.2782768572369198E-4</c:v>
                </c:pt>
                <c:pt idx="122">
                  <c:v>8.135111192503812E-6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4-4D14-AC0A-D322D954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4720"/>
        <c:axId val="1415257232"/>
      </c:scatterChart>
      <c:valAx>
        <c:axId val="14152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57232"/>
        <c:crosses val="autoZero"/>
        <c:crossBetween val="midCat"/>
      </c:valAx>
      <c:valAx>
        <c:axId val="14152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Standardized Normal Distribution (Medium Lighting)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photoresistor_medium!$H$2:$H$124</c:f>
              <c:numCache>
                <c:formatCode>General</c:formatCode>
                <c:ptCount val="123"/>
                <c:pt idx="0">
                  <c:v>-5.2098958883383117</c:v>
                </c:pt>
                <c:pt idx="1">
                  <c:v>-4.1462661935469223</c:v>
                </c:pt>
                <c:pt idx="2">
                  <c:v>-3.0038491139561705</c:v>
                </c:pt>
                <c:pt idx="3">
                  <c:v>-2.412943727960954</c:v>
                </c:pt>
                <c:pt idx="4">
                  <c:v>-1.9796131115644622</c:v>
                </c:pt>
                <c:pt idx="5">
                  <c:v>-1.3887077255692457</c:v>
                </c:pt>
                <c:pt idx="6">
                  <c:v>-0.28568433837817503</c:v>
                </c:pt>
                <c:pt idx="7">
                  <c:v>-0.24629064597849393</c:v>
                </c:pt>
                <c:pt idx="8">
                  <c:v>-0.24629064597849393</c:v>
                </c:pt>
                <c:pt idx="9">
                  <c:v>-0.24629064597849393</c:v>
                </c:pt>
                <c:pt idx="10">
                  <c:v>-0.24629064597849393</c:v>
                </c:pt>
                <c:pt idx="11">
                  <c:v>-0.24629064597849393</c:v>
                </c:pt>
                <c:pt idx="12">
                  <c:v>-0.20689695357881283</c:v>
                </c:pt>
                <c:pt idx="13">
                  <c:v>-0.20689695357881283</c:v>
                </c:pt>
                <c:pt idx="14">
                  <c:v>-0.20689695357881283</c:v>
                </c:pt>
                <c:pt idx="15">
                  <c:v>-0.20689695357881283</c:v>
                </c:pt>
                <c:pt idx="16">
                  <c:v>-0.20689695357881283</c:v>
                </c:pt>
                <c:pt idx="17">
                  <c:v>-0.20689695357881283</c:v>
                </c:pt>
                <c:pt idx="18">
                  <c:v>-0.20689695357881283</c:v>
                </c:pt>
                <c:pt idx="19">
                  <c:v>-0.20689695357881283</c:v>
                </c:pt>
                <c:pt idx="20">
                  <c:v>-0.16750326117913175</c:v>
                </c:pt>
                <c:pt idx="21">
                  <c:v>-0.16750326117913175</c:v>
                </c:pt>
                <c:pt idx="22">
                  <c:v>-0.16750326117913175</c:v>
                </c:pt>
                <c:pt idx="23">
                  <c:v>-0.16750326117913175</c:v>
                </c:pt>
                <c:pt idx="24">
                  <c:v>-0.16750326117913175</c:v>
                </c:pt>
                <c:pt idx="25">
                  <c:v>-0.16750326117913175</c:v>
                </c:pt>
                <c:pt idx="26">
                  <c:v>-0.16750326117913175</c:v>
                </c:pt>
                <c:pt idx="27">
                  <c:v>-0.16750326117913175</c:v>
                </c:pt>
                <c:pt idx="28">
                  <c:v>-0.16750326117913175</c:v>
                </c:pt>
                <c:pt idx="29">
                  <c:v>-0.16750326117913175</c:v>
                </c:pt>
                <c:pt idx="30">
                  <c:v>-0.16750326117913175</c:v>
                </c:pt>
                <c:pt idx="31">
                  <c:v>-0.16750326117913175</c:v>
                </c:pt>
                <c:pt idx="32">
                  <c:v>-0.16750326117913175</c:v>
                </c:pt>
                <c:pt idx="33">
                  <c:v>-0.16750326117913175</c:v>
                </c:pt>
                <c:pt idx="34">
                  <c:v>-0.16750326117913175</c:v>
                </c:pt>
                <c:pt idx="35">
                  <c:v>-0.16750326117913175</c:v>
                </c:pt>
                <c:pt idx="36">
                  <c:v>-0.12810956877945065</c:v>
                </c:pt>
                <c:pt idx="37">
                  <c:v>-0.12810956877945065</c:v>
                </c:pt>
                <c:pt idx="38">
                  <c:v>-0.12810956877945065</c:v>
                </c:pt>
                <c:pt idx="39">
                  <c:v>-0.12810956877945065</c:v>
                </c:pt>
                <c:pt idx="40">
                  <c:v>-0.12810956877945065</c:v>
                </c:pt>
                <c:pt idx="41">
                  <c:v>-0.12810956877945065</c:v>
                </c:pt>
                <c:pt idx="42">
                  <c:v>-0.12810956877945065</c:v>
                </c:pt>
                <c:pt idx="43">
                  <c:v>-0.12810956877945065</c:v>
                </c:pt>
                <c:pt idx="44">
                  <c:v>-0.12810956877945065</c:v>
                </c:pt>
                <c:pt idx="45">
                  <c:v>-0.12810956877945065</c:v>
                </c:pt>
                <c:pt idx="46">
                  <c:v>-0.12810956877945065</c:v>
                </c:pt>
                <c:pt idx="47">
                  <c:v>-0.12810956877945065</c:v>
                </c:pt>
                <c:pt idx="48">
                  <c:v>-0.12810956877945065</c:v>
                </c:pt>
                <c:pt idx="49">
                  <c:v>-0.12810956877945065</c:v>
                </c:pt>
                <c:pt idx="50">
                  <c:v>-0.12810956877945065</c:v>
                </c:pt>
                <c:pt idx="51">
                  <c:v>-0.12810956877945065</c:v>
                </c:pt>
                <c:pt idx="52">
                  <c:v>-0.12810956877945065</c:v>
                </c:pt>
                <c:pt idx="53">
                  <c:v>-0.12810956877945065</c:v>
                </c:pt>
                <c:pt idx="54">
                  <c:v>-0.12810956877945065</c:v>
                </c:pt>
                <c:pt idx="55">
                  <c:v>-8.8715876379769548E-2</c:v>
                </c:pt>
                <c:pt idx="56">
                  <c:v>-8.8715876379769548E-2</c:v>
                </c:pt>
                <c:pt idx="57">
                  <c:v>-8.8715876379769548E-2</c:v>
                </c:pt>
                <c:pt idx="58">
                  <c:v>-8.8715876379769548E-2</c:v>
                </c:pt>
                <c:pt idx="59">
                  <c:v>-8.8715876379769548E-2</c:v>
                </c:pt>
                <c:pt idx="60">
                  <c:v>-8.8715876379769548E-2</c:v>
                </c:pt>
                <c:pt idx="61">
                  <c:v>-8.8715876379769548E-2</c:v>
                </c:pt>
                <c:pt idx="62">
                  <c:v>-8.8715876379769548E-2</c:v>
                </c:pt>
                <c:pt idx="63">
                  <c:v>-8.8715876379769548E-2</c:v>
                </c:pt>
                <c:pt idx="64">
                  <c:v>-8.8715876379769548E-2</c:v>
                </c:pt>
                <c:pt idx="65">
                  <c:v>-8.8715876379769548E-2</c:v>
                </c:pt>
                <c:pt idx="66">
                  <c:v>-8.8715876379769548E-2</c:v>
                </c:pt>
                <c:pt idx="67">
                  <c:v>-8.8715876379769548E-2</c:v>
                </c:pt>
                <c:pt idx="68">
                  <c:v>-4.9322183980088453E-2</c:v>
                </c:pt>
                <c:pt idx="69">
                  <c:v>-4.9322183980088453E-2</c:v>
                </c:pt>
                <c:pt idx="70">
                  <c:v>-9.9284915804073587E-3</c:v>
                </c:pt>
                <c:pt idx="71">
                  <c:v>-9.9284915804073587E-3</c:v>
                </c:pt>
                <c:pt idx="72">
                  <c:v>-9.9284915804073587E-3</c:v>
                </c:pt>
                <c:pt idx="73">
                  <c:v>-9.9284915804073587E-3</c:v>
                </c:pt>
                <c:pt idx="74">
                  <c:v>2.946520081927374E-2</c:v>
                </c:pt>
                <c:pt idx="75">
                  <c:v>2.946520081927374E-2</c:v>
                </c:pt>
                <c:pt idx="76">
                  <c:v>2.946520081927374E-2</c:v>
                </c:pt>
                <c:pt idx="77">
                  <c:v>2.946520081927374E-2</c:v>
                </c:pt>
                <c:pt idx="78">
                  <c:v>2.946520081927374E-2</c:v>
                </c:pt>
                <c:pt idx="79">
                  <c:v>2.946520081927374E-2</c:v>
                </c:pt>
                <c:pt idx="80">
                  <c:v>6.8858893218954831E-2</c:v>
                </c:pt>
                <c:pt idx="81">
                  <c:v>6.8858893218954831E-2</c:v>
                </c:pt>
                <c:pt idx="82">
                  <c:v>6.8858893218954831E-2</c:v>
                </c:pt>
                <c:pt idx="83">
                  <c:v>0.10825258561863593</c:v>
                </c:pt>
                <c:pt idx="84">
                  <c:v>0.10825258561863593</c:v>
                </c:pt>
                <c:pt idx="85">
                  <c:v>0.10825258561863593</c:v>
                </c:pt>
                <c:pt idx="86">
                  <c:v>0.10825258561863593</c:v>
                </c:pt>
                <c:pt idx="87">
                  <c:v>0.10825258561863593</c:v>
                </c:pt>
                <c:pt idx="88">
                  <c:v>0.14764627801831703</c:v>
                </c:pt>
                <c:pt idx="89">
                  <c:v>0.14764627801831703</c:v>
                </c:pt>
                <c:pt idx="90">
                  <c:v>0.14764627801831703</c:v>
                </c:pt>
                <c:pt idx="91">
                  <c:v>0.14764627801831703</c:v>
                </c:pt>
                <c:pt idx="92">
                  <c:v>0.14764627801831703</c:v>
                </c:pt>
                <c:pt idx="93">
                  <c:v>0.14764627801831703</c:v>
                </c:pt>
                <c:pt idx="94">
                  <c:v>0.14764627801831703</c:v>
                </c:pt>
                <c:pt idx="95">
                  <c:v>0.18703997041799814</c:v>
                </c:pt>
                <c:pt idx="96">
                  <c:v>0.18703997041799814</c:v>
                </c:pt>
                <c:pt idx="97">
                  <c:v>0.18703997041799814</c:v>
                </c:pt>
                <c:pt idx="98">
                  <c:v>0.18703997041799814</c:v>
                </c:pt>
                <c:pt idx="99">
                  <c:v>0.18703997041799814</c:v>
                </c:pt>
                <c:pt idx="100">
                  <c:v>0.22643366281767921</c:v>
                </c:pt>
                <c:pt idx="101">
                  <c:v>0.22643366281767921</c:v>
                </c:pt>
                <c:pt idx="102">
                  <c:v>0.22643366281767921</c:v>
                </c:pt>
                <c:pt idx="103">
                  <c:v>0.22643366281767921</c:v>
                </c:pt>
                <c:pt idx="104">
                  <c:v>0.26582735521736034</c:v>
                </c:pt>
                <c:pt idx="105">
                  <c:v>0.30522104761704139</c:v>
                </c:pt>
                <c:pt idx="106">
                  <c:v>0.30522104761704139</c:v>
                </c:pt>
                <c:pt idx="107">
                  <c:v>0.34461474001672249</c:v>
                </c:pt>
                <c:pt idx="108">
                  <c:v>0.38400843241640359</c:v>
                </c:pt>
                <c:pt idx="109">
                  <c:v>0.42340212481608469</c:v>
                </c:pt>
                <c:pt idx="110">
                  <c:v>0.42340212481608469</c:v>
                </c:pt>
                <c:pt idx="111">
                  <c:v>0.42340212481608469</c:v>
                </c:pt>
                <c:pt idx="112">
                  <c:v>0.46279581721576579</c:v>
                </c:pt>
                <c:pt idx="113">
                  <c:v>0.46279581721576579</c:v>
                </c:pt>
                <c:pt idx="114">
                  <c:v>0.46279581721576579</c:v>
                </c:pt>
                <c:pt idx="115">
                  <c:v>1.4476381272077932</c:v>
                </c:pt>
                <c:pt idx="116">
                  <c:v>1.6840002816058797</c:v>
                </c:pt>
                <c:pt idx="117">
                  <c:v>1.8021813588049231</c:v>
                </c:pt>
                <c:pt idx="118">
                  <c:v>2.3536930524004585</c:v>
                </c:pt>
                <c:pt idx="119">
                  <c:v>2.4324804371998208</c:v>
                </c:pt>
                <c:pt idx="120">
                  <c:v>2.9445984383956749</c:v>
                </c:pt>
                <c:pt idx="121">
                  <c:v>3.1021732079943991</c:v>
                </c:pt>
                <c:pt idx="122">
                  <c:v>3.8900470559880214</c:v>
                </c:pt>
              </c:numCache>
            </c:numRef>
          </c:xVal>
          <c:yVal>
            <c:numRef>
              <c:f>photoresistor_medium!$I$2:$I$124</c:f>
              <c:numCache>
                <c:formatCode>General</c:formatCode>
                <c:ptCount val="123"/>
                <c:pt idx="0">
                  <c:v>5.0918923226322855E-7</c:v>
                </c:pt>
                <c:pt idx="1">
                  <c:v>7.3759540597318304E-5</c:v>
                </c:pt>
                <c:pt idx="2">
                  <c:v>4.3809342295836754E-3</c:v>
                </c:pt>
                <c:pt idx="3">
                  <c:v>2.1707721540749954E-2</c:v>
                </c:pt>
                <c:pt idx="4">
                  <c:v>5.6226192668207636E-2</c:v>
                </c:pt>
                <c:pt idx="5">
                  <c:v>0.15210364633462828</c:v>
                </c:pt>
                <c:pt idx="6">
                  <c:v>0.38299003676741256</c:v>
                </c:pt>
                <c:pt idx="7">
                  <c:v>0.38702419274513539</c:v>
                </c:pt>
                <c:pt idx="8">
                  <c:v>0.38702419274513539</c:v>
                </c:pt>
                <c:pt idx="9">
                  <c:v>0.38702419274513539</c:v>
                </c:pt>
                <c:pt idx="10">
                  <c:v>0.38702419274513539</c:v>
                </c:pt>
                <c:pt idx="11">
                  <c:v>0.38702419274513539</c:v>
                </c:pt>
                <c:pt idx="12">
                  <c:v>0.39049437754245009</c:v>
                </c:pt>
                <c:pt idx="13">
                  <c:v>0.39049437754245009</c:v>
                </c:pt>
                <c:pt idx="14">
                  <c:v>0.39049437754245009</c:v>
                </c:pt>
                <c:pt idx="15">
                  <c:v>0.39049437754245009</c:v>
                </c:pt>
                <c:pt idx="16">
                  <c:v>0.39049437754245009</c:v>
                </c:pt>
                <c:pt idx="17">
                  <c:v>0.39049437754245009</c:v>
                </c:pt>
                <c:pt idx="18">
                  <c:v>0.39049437754245009</c:v>
                </c:pt>
                <c:pt idx="19">
                  <c:v>0.39049437754245009</c:v>
                </c:pt>
                <c:pt idx="20">
                  <c:v>0.3933847240119096</c:v>
                </c:pt>
                <c:pt idx="21">
                  <c:v>0.3933847240119096</c:v>
                </c:pt>
                <c:pt idx="22">
                  <c:v>0.3933847240119096</c:v>
                </c:pt>
                <c:pt idx="23">
                  <c:v>0.3933847240119096</c:v>
                </c:pt>
                <c:pt idx="24">
                  <c:v>0.3933847240119096</c:v>
                </c:pt>
                <c:pt idx="25">
                  <c:v>0.3933847240119096</c:v>
                </c:pt>
                <c:pt idx="26">
                  <c:v>0.3933847240119096</c:v>
                </c:pt>
                <c:pt idx="27">
                  <c:v>0.3933847240119096</c:v>
                </c:pt>
                <c:pt idx="28">
                  <c:v>0.3933847240119096</c:v>
                </c:pt>
                <c:pt idx="29">
                  <c:v>0.3933847240119096</c:v>
                </c:pt>
                <c:pt idx="30">
                  <c:v>0.3933847240119096</c:v>
                </c:pt>
                <c:pt idx="31">
                  <c:v>0.3933847240119096</c:v>
                </c:pt>
                <c:pt idx="32">
                  <c:v>0.3933847240119096</c:v>
                </c:pt>
                <c:pt idx="33">
                  <c:v>0.3933847240119096</c:v>
                </c:pt>
                <c:pt idx="34">
                  <c:v>0.3933847240119096</c:v>
                </c:pt>
                <c:pt idx="35">
                  <c:v>0.3933847240119096</c:v>
                </c:pt>
                <c:pt idx="36">
                  <c:v>0.39568194326756878</c:v>
                </c:pt>
                <c:pt idx="37">
                  <c:v>0.39568194326756878</c:v>
                </c:pt>
                <c:pt idx="38">
                  <c:v>0.39568194326756878</c:v>
                </c:pt>
                <c:pt idx="39">
                  <c:v>0.39568194326756878</c:v>
                </c:pt>
                <c:pt idx="40">
                  <c:v>0.39568194326756878</c:v>
                </c:pt>
                <c:pt idx="41">
                  <c:v>0.39568194326756878</c:v>
                </c:pt>
                <c:pt idx="42">
                  <c:v>0.39568194326756878</c:v>
                </c:pt>
                <c:pt idx="43">
                  <c:v>0.39568194326756878</c:v>
                </c:pt>
                <c:pt idx="44">
                  <c:v>0.39568194326756878</c:v>
                </c:pt>
                <c:pt idx="45">
                  <c:v>0.39568194326756878</c:v>
                </c:pt>
                <c:pt idx="46">
                  <c:v>0.39568194326756878</c:v>
                </c:pt>
                <c:pt idx="47">
                  <c:v>0.39568194326756878</c:v>
                </c:pt>
                <c:pt idx="48">
                  <c:v>0.39568194326756878</c:v>
                </c:pt>
                <c:pt idx="49">
                  <c:v>0.39568194326756878</c:v>
                </c:pt>
                <c:pt idx="50">
                  <c:v>0.39568194326756878</c:v>
                </c:pt>
                <c:pt idx="51">
                  <c:v>0.39568194326756878</c:v>
                </c:pt>
                <c:pt idx="52">
                  <c:v>0.39568194326756878</c:v>
                </c:pt>
                <c:pt idx="53">
                  <c:v>0.39568194326756878</c:v>
                </c:pt>
                <c:pt idx="54">
                  <c:v>0.39568194326756878</c:v>
                </c:pt>
                <c:pt idx="55">
                  <c:v>0.39737542645734963</c:v>
                </c:pt>
                <c:pt idx="56">
                  <c:v>0.39737542645734963</c:v>
                </c:pt>
                <c:pt idx="57">
                  <c:v>0.39737542645734963</c:v>
                </c:pt>
                <c:pt idx="58">
                  <c:v>0.39737542645734963</c:v>
                </c:pt>
                <c:pt idx="59">
                  <c:v>0.39737542645734963</c:v>
                </c:pt>
                <c:pt idx="60">
                  <c:v>0.39737542645734963</c:v>
                </c:pt>
                <c:pt idx="61">
                  <c:v>0.39737542645734963</c:v>
                </c:pt>
                <c:pt idx="62">
                  <c:v>0.39737542645734963</c:v>
                </c:pt>
                <c:pt idx="63">
                  <c:v>0.39737542645734963</c:v>
                </c:pt>
                <c:pt idx="64">
                  <c:v>0.39737542645734963</c:v>
                </c:pt>
                <c:pt idx="65">
                  <c:v>0.39737542645734963</c:v>
                </c:pt>
                <c:pt idx="66">
                  <c:v>0.39737542645734963</c:v>
                </c:pt>
                <c:pt idx="67">
                  <c:v>0.39737542645734963</c:v>
                </c:pt>
                <c:pt idx="68">
                  <c:v>0.39845732637444764</c:v>
                </c:pt>
                <c:pt idx="69">
                  <c:v>0.39845732637444764</c:v>
                </c:pt>
                <c:pt idx="70">
                  <c:v>0.39892261802930423</c:v>
                </c:pt>
                <c:pt idx="71">
                  <c:v>0.39892261802930423</c:v>
                </c:pt>
                <c:pt idx="72">
                  <c:v>0.39892261802930423</c:v>
                </c:pt>
                <c:pt idx="73">
                  <c:v>0.39892261802930423</c:v>
                </c:pt>
                <c:pt idx="74">
                  <c:v>0.39876913752791571</c:v>
                </c:pt>
                <c:pt idx="75">
                  <c:v>0.39876913752791571</c:v>
                </c:pt>
                <c:pt idx="76">
                  <c:v>0.39876913752791571</c:v>
                </c:pt>
                <c:pt idx="77">
                  <c:v>0.39876913752791571</c:v>
                </c:pt>
                <c:pt idx="78">
                  <c:v>0.39876913752791571</c:v>
                </c:pt>
                <c:pt idx="79">
                  <c:v>0.39876913752791571</c:v>
                </c:pt>
                <c:pt idx="80">
                  <c:v>0.39799759883557528</c:v>
                </c:pt>
                <c:pt idx="81">
                  <c:v>0.39799759883557528</c:v>
                </c:pt>
                <c:pt idx="82">
                  <c:v>0.39799759883557528</c:v>
                </c:pt>
                <c:pt idx="83">
                  <c:v>0.3966115882443248</c:v>
                </c:pt>
                <c:pt idx="84">
                  <c:v>0.3966115882443248</c:v>
                </c:pt>
                <c:pt idx="85">
                  <c:v>0.3966115882443248</c:v>
                </c:pt>
                <c:pt idx="86">
                  <c:v>0.3966115882443248</c:v>
                </c:pt>
                <c:pt idx="87">
                  <c:v>0.3966115882443248</c:v>
                </c:pt>
                <c:pt idx="88">
                  <c:v>0.39461753660410587</c:v>
                </c:pt>
                <c:pt idx="89">
                  <c:v>0.39461753660410587</c:v>
                </c:pt>
                <c:pt idx="90">
                  <c:v>0.39461753660410587</c:v>
                </c:pt>
                <c:pt idx="91">
                  <c:v>0.39461753660410587</c:v>
                </c:pt>
                <c:pt idx="92">
                  <c:v>0.39461753660410587</c:v>
                </c:pt>
                <c:pt idx="93">
                  <c:v>0.39461753660410587</c:v>
                </c:pt>
                <c:pt idx="94">
                  <c:v>0.39461753660410587</c:v>
                </c:pt>
                <c:pt idx="95">
                  <c:v>0.39202466961847776</c:v>
                </c:pt>
                <c:pt idx="96">
                  <c:v>0.39202466961847776</c:v>
                </c:pt>
                <c:pt idx="97">
                  <c:v>0.39202466961847776</c:v>
                </c:pt>
                <c:pt idx="98">
                  <c:v>0.39202466961847776</c:v>
                </c:pt>
                <c:pt idx="99">
                  <c:v>0.39202466961847776</c:v>
                </c:pt>
                <c:pt idx="100">
                  <c:v>0.38884493674245446</c:v>
                </c:pt>
                <c:pt idx="101">
                  <c:v>0.38884493674245446</c:v>
                </c:pt>
                <c:pt idx="102">
                  <c:v>0.38884493674245446</c:v>
                </c:pt>
                <c:pt idx="103">
                  <c:v>0.38884493674245446</c:v>
                </c:pt>
                <c:pt idx="104">
                  <c:v>0.38509291944923385</c:v>
                </c:pt>
                <c:pt idx="105">
                  <c:v>0.38078571985117926</c:v>
                </c:pt>
                <c:pt idx="106">
                  <c:v>0.38078571985117926</c:v>
                </c:pt>
                <c:pt idx="107">
                  <c:v>0.37594283086540659</c:v>
                </c:pt>
                <c:pt idx="108">
                  <c:v>0.37058598930297126</c:v>
                </c:pt>
                <c:pt idx="109">
                  <c:v>0.36473901343047554</c:v>
                </c:pt>
                <c:pt idx="110">
                  <c:v>0.36473901343047554</c:v>
                </c:pt>
                <c:pt idx="111">
                  <c:v>0.36473901343047554</c:v>
                </c:pt>
                <c:pt idx="112">
                  <c:v>0.35842762670176348</c:v>
                </c:pt>
                <c:pt idx="113">
                  <c:v>0.35842762670176348</c:v>
                </c:pt>
                <c:pt idx="114">
                  <c:v>0.35842762670176348</c:v>
                </c:pt>
                <c:pt idx="115">
                  <c:v>0.1399085048401065</c:v>
                </c:pt>
                <c:pt idx="116">
                  <c:v>9.6629905258380847E-2</c:v>
                </c:pt>
                <c:pt idx="117">
                  <c:v>7.8640585471205143E-2</c:v>
                </c:pt>
                <c:pt idx="118">
                  <c:v>2.5000135711622594E-2</c:v>
                </c:pt>
                <c:pt idx="119">
                  <c:v>2.0704192315774819E-2</c:v>
                </c:pt>
                <c:pt idx="120">
                  <c:v>5.2251670261976441E-3</c:v>
                </c:pt>
                <c:pt idx="121">
                  <c:v>3.244876982507148E-3</c:v>
                </c:pt>
                <c:pt idx="122">
                  <c:v>2.0650796350762154E-4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7-47EF-91AD-FC79740F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89648"/>
        <c:axId val="1184490480"/>
      </c:scatterChart>
      <c:valAx>
        <c:axId val="11844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90480"/>
        <c:crosses val="autoZero"/>
        <c:crossBetween val="midCat"/>
      </c:valAx>
      <c:valAx>
        <c:axId val="11844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Normal</a:t>
            </a:r>
            <a:r>
              <a:rPr lang="en-HK" baseline="0"/>
              <a:t> Distribution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photoresistor_high!$D$2:$D$114</c:f>
              <c:numCache>
                <c:formatCode>General</c:formatCode>
                <c:ptCount val="113"/>
                <c:pt idx="0">
                  <c:v>213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216</c:v>
                </c:pt>
                <c:pt idx="12">
                  <c:v>216</c:v>
                </c:pt>
                <c:pt idx="13">
                  <c:v>251</c:v>
                </c:pt>
                <c:pt idx="14">
                  <c:v>253</c:v>
                </c:pt>
                <c:pt idx="15">
                  <c:v>253</c:v>
                </c:pt>
                <c:pt idx="16">
                  <c:v>253</c:v>
                </c:pt>
                <c:pt idx="17">
                  <c:v>254</c:v>
                </c:pt>
                <c:pt idx="18">
                  <c:v>254</c:v>
                </c:pt>
                <c:pt idx="19">
                  <c:v>254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257</c:v>
                </c:pt>
                <c:pt idx="29">
                  <c:v>259</c:v>
                </c:pt>
                <c:pt idx="30">
                  <c:v>259</c:v>
                </c:pt>
                <c:pt idx="31">
                  <c:v>260</c:v>
                </c:pt>
                <c:pt idx="32">
                  <c:v>260</c:v>
                </c:pt>
                <c:pt idx="33">
                  <c:v>270</c:v>
                </c:pt>
                <c:pt idx="34">
                  <c:v>271</c:v>
                </c:pt>
                <c:pt idx="35">
                  <c:v>271</c:v>
                </c:pt>
                <c:pt idx="36">
                  <c:v>271</c:v>
                </c:pt>
                <c:pt idx="37">
                  <c:v>271</c:v>
                </c:pt>
                <c:pt idx="38">
                  <c:v>272</c:v>
                </c:pt>
                <c:pt idx="39">
                  <c:v>272</c:v>
                </c:pt>
                <c:pt idx="40">
                  <c:v>272</c:v>
                </c:pt>
                <c:pt idx="41">
                  <c:v>272</c:v>
                </c:pt>
                <c:pt idx="42">
                  <c:v>272</c:v>
                </c:pt>
                <c:pt idx="43">
                  <c:v>272</c:v>
                </c:pt>
                <c:pt idx="44">
                  <c:v>272</c:v>
                </c:pt>
                <c:pt idx="45">
                  <c:v>272</c:v>
                </c:pt>
                <c:pt idx="46">
                  <c:v>272</c:v>
                </c:pt>
                <c:pt idx="47">
                  <c:v>273</c:v>
                </c:pt>
                <c:pt idx="48">
                  <c:v>273</c:v>
                </c:pt>
                <c:pt idx="49">
                  <c:v>273</c:v>
                </c:pt>
                <c:pt idx="50">
                  <c:v>273</c:v>
                </c:pt>
                <c:pt idx="51">
                  <c:v>273</c:v>
                </c:pt>
                <c:pt idx="52">
                  <c:v>273</c:v>
                </c:pt>
                <c:pt idx="53">
                  <c:v>273</c:v>
                </c:pt>
                <c:pt idx="54">
                  <c:v>273</c:v>
                </c:pt>
                <c:pt idx="55">
                  <c:v>273</c:v>
                </c:pt>
                <c:pt idx="56">
                  <c:v>273</c:v>
                </c:pt>
                <c:pt idx="57">
                  <c:v>273</c:v>
                </c:pt>
                <c:pt idx="58">
                  <c:v>273</c:v>
                </c:pt>
                <c:pt idx="59">
                  <c:v>273</c:v>
                </c:pt>
                <c:pt idx="60">
                  <c:v>273</c:v>
                </c:pt>
                <c:pt idx="61">
                  <c:v>273</c:v>
                </c:pt>
                <c:pt idx="62">
                  <c:v>273</c:v>
                </c:pt>
                <c:pt idx="63">
                  <c:v>273</c:v>
                </c:pt>
                <c:pt idx="64">
                  <c:v>273</c:v>
                </c:pt>
                <c:pt idx="65">
                  <c:v>273</c:v>
                </c:pt>
                <c:pt idx="66">
                  <c:v>273</c:v>
                </c:pt>
                <c:pt idx="67">
                  <c:v>273</c:v>
                </c:pt>
                <c:pt idx="68">
                  <c:v>273</c:v>
                </c:pt>
                <c:pt idx="69">
                  <c:v>273</c:v>
                </c:pt>
                <c:pt idx="70">
                  <c:v>273</c:v>
                </c:pt>
                <c:pt idx="71">
                  <c:v>273</c:v>
                </c:pt>
                <c:pt idx="72">
                  <c:v>273</c:v>
                </c:pt>
                <c:pt idx="73">
                  <c:v>273</c:v>
                </c:pt>
                <c:pt idx="74">
                  <c:v>274</c:v>
                </c:pt>
                <c:pt idx="75">
                  <c:v>274</c:v>
                </c:pt>
                <c:pt idx="76">
                  <c:v>274</c:v>
                </c:pt>
                <c:pt idx="77">
                  <c:v>274</c:v>
                </c:pt>
                <c:pt idx="78">
                  <c:v>274</c:v>
                </c:pt>
                <c:pt idx="79">
                  <c:v>274</c:v>
                </c:pt>
                <c:pt idx="80">
                  <c:v>274</c:v>
                </c:pt>
                <c:pt idx="81">
                  <c:v>274</c:v>
                </c:pt>
                <c:pt idx="82">
                  <c:v>274</c:v>
                </c:pt>
                <c:pt idx="83">
                  <c:v>274</c:v>
                </c:pt>
                <c:pt idx="84">
                  <c:v>274</c:v>
                </c:pt>
                <c:pt idx="85">
                  <c:v>274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274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274</c:v>
                </c:pt>
                <c:pt idx="98">
                  <c:v>274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276</c:v>
                </c:pt>
                <c:pt idx="104">
                  <c:v>276</c:v>
                </c:pt>
                <c:pt idx="105">
                  <c:v>277</c:v>
                </c:pt>
                <c:pt idx="106">
                  <c:v>277</c:v>
                </c:pt>
                <c:pt idx="107">
                  <c:v>277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283</c:v>
                </c:pt>
              </c:numCache>
            </c:numRef>
          </c:xVal>
          <c:yVal>
            <c:numRef>
              <c:f>photoresistor_high!$G$2:$G$114</c:f>
              <c:numCache>
                <c:formatCode>General</c:formatCode>
                <c:ptCount val="113"/>
                <c:pt idx="0">
                  <c:v>6.1835288906929287E-4</c:v>
                </c:pt>
                <c:pt idx="1">
                  <c:v>7.0929261417110171E-4</c:v>
                </c:pt>
                <c:pt idx="2">
                  <c:v>7.0929261417110171E-4</c:v>
                </c:pt>
                <c:pt idx="3">
                  <c:v>7.0929261417110171E-4</c:v>
                </c:pt>
                <c:pt idx="4">
                  <c:v>8.1138896889085201E-4</c:v>
                </c:pt>
                <c:pt idx="5">
                  <c:v>8.1138896889085201E-4</c:v>
                </c:pt>
                <c:pt idx="6">
                  <c:v>8.1138896889085201E-4</c:v>
                </c:pt>
                <c:pt idx="7">
                  <c:v>8.1138896889085201E-4</c:v>
                </c:pt>
                <c:pt idx="8">
                  <c:v>8.1138896889085201E-4</c:v>
                </c:pt>
                <c:pt idx="9">
                  <c:v>8.1138896889085201E-4</c:v>
                </c:pt>
                <c:pt idx="10">
                  <c:v>8.1138896889085201E-4</c:v>
                </c:pt>
                <c:pt idx="11">
                  <c:v>9.2565122149176979E-4</c:v>
                </c:pt>
                <c:pt idx="12">
                  <c:v>9.2565122149176979E-4</c:v>
                </c:pt>
                <c:pt idx="13">
                  <c:v>1.668386103367344E-2</c:v>
                </c:pt>
                <c:pt idx="14">
                  <c:v>1.7790995259879479E-2</c:v>
                </c:pt>
                <c:pt idx="15">
                  <c:v>1.7790995259879479E-2</c:v>
                </c:pt>
                <c:pt idx="16">
                  <c:v>1.7790995259879479E-2</c:v>
                </c:pt>
                <c:pt idx="17">
                  <c:v>1.8296752406795749E-2</c:v>
                </c:pt>
                <c:pt idx="18">
                  <c:v>1.8296752406795749E-2</c:v>
                </c:pt>
                <c:pt idx="19">
                  <c:v>1.8296752406795749E-2</c:v>
                </c:pt>
                <c:pt idx="20">
                  <c:v>1.8765597480993934E-2</c:v>
                </c:pt>
                <c:pt idx="21">
                  <c:v>1.8765597480993934E-2</c:v>
                </c:pt>
                <c:pt idx="22">
                  <c:v>1.8765597480993934E-2</c:v>
                </c:pt>
                <c:pt idx="23">
                  <c:v>1.8765597480993934E-2</c:v>
                </c:pt>
                <c:pt idx="24">
                  <c:v>1.9193996000714132E-2</c:v>
                </c:pt>
                <c:pt idx="25">
                  <c:v>1.9193996000714132E-2</c:v>
                </c:pt>
                <c:pt idx="26">
                  <c:v>1.9193996000714132E-2</c:v>
                </c:pt>
                <c:pt idx="27">
                  <c:v>1.9193996000714132E-2</c:v>
                </c:pt>
                <c:pt idx="28">
                  <c:v>1.9578662567334218E-2</c:v>
                </c:pt>
                <c:pt idx="29">
                  <c:v>2.0205151857959822E-2</c:v>
                </c:pt>
                <c:pt idx="30">
                  <c:v>2.0205151857959822E-2</c:v>
                </c:pt>
                <c:pt idx="31">
                  <c:v>2.0442009919172822E-2</c:v>
                </c:pt>
                <c:pt idx="32">
                  <c:v>2.0442009919172822E-2</c:v>
                </c:pt>
                <c:pt idx="33">
                  <c:v>1.9767072187516794E-2</c:v>
                </c:pt>
                <c:pt idx="34">
                  <c:v>1.9407277830256447E-2</c:v>
                </c:pt>
                <c:pt idx="35">
                  <c:v>1.9407277830256447E-2</c:v>
                </c:pt>
                <c:pt idx="36">
                  <c:v>1.9407277830256447E-2</c:v>
                </c:pt>
                <c:pt idx="37">
                  <c:v>1.9407277830256447E-2</c:v>
                </c:pt>
                <c:pt idx="38">
                  <c:v>1.9002096363593499E-2</c:v>
                </c:pt>
                <c:pt idx="39">
                  <c:v>1.9002096363593499E-2</c:v>
                </c:pt>
                <c:pt idx="40">
                  <c:v>1.9002096363593499E-2</c:v>
                </c:pt>
                <c:pt idx="41">
                  <c:v>1.9002096363593499E-2</c:v>
                </c:pt>
                <c:pt idx="42">
                  <c:v>1.9002096363593499E-2</c:v>
                </c:pt>
                <c:pt idx="43">
                  <c:v>1.9002096363593499E-2</c:v>
                </c:pt>
                <c:pt idx="44">
                  <c:v>1.9002096363593499E-2</c:v>
                </c:pt>
                <c:pt idx="45">
                  <c:v>1.9002096363593499E-2</c:v>
                </c:pt>
                <c:pt idx="46">
                  <c:v>1.9002096363593499E-2</c:v>
                </c:pt>
                <c:pt idx="47">
                  <c:v>1.8554661136685878E-2</c:v>
                </c:pt>
                <c:pt idx="48">
                  <c:v>1.8554661136685878E-2</c:v>
                </c:pt>
                <c:pt idx="49">
                  <c:v>1.8554661136685878E-2</c:v>
                </c:pt>
                <c:pt idx="50">
                  <c:v>1.8554661136685878E-2</c:v>
                </c:pt>
                <c:pt idx="51">
                  <c:v>1.8554661136685878E-2</c:v>
                </c:pt>
                <c:pt idx="52">
                  <c:v>1.8554661136685878E-2</c:v>
                </c:pt>
                <c:pt idx="53">
                  <c:v>1.8554661136685878E-2</c:v>
                </c:pt>
                <c:pt idx="54">
                  <c:v>1.8554661136685878E-2</c:v>
                </c:pt>
                <c:pt idx="55">
                  <c:v>1.8554661136685878E-2</c:v>
                </c:pt>
                <c:pt idx="56">
                  <c:v>1.8554661136685878E-2</c:v>
                </c:pt>
                <c:pt idx="57">
                  <c:v>1.8554661136685878E-2</c:v>
                </c:pt>
                <c:pt idx="58">
                  <c:v>1.8554661136685878E-2</c:v>
                </c:pt>
                <c:pt idx="59">
                  <c:v>1.8554661136685878E-2</c:v>
                </c:pt>
                <c:pt idx="60">
                  <c:v>1.8554661136685878E-2</c:v>
                </c:pt>
                <c:pt idx="61">
                  <c:v>1.8554661136685878E-2</c:v>
                </c:pt>
                <c:pt idx="62">
                  <c:v>1.8554661136685878E-2</c:v>
                </c:pt>
                <c:pt idx="63">
                  <c:v>1.8554661136685878E-2</c:v>
                </c:pt>
                <c:pt idx="64">
                  <c:v>1.8554661136685878E-2</c:v>
                </c:pt>
                <c:pt idx="65">
                  <c:v>1.8554661136685878E-2</c:v>
                </c:pt>
                <c:pt idx="66">
                  <c:v>1.8554661136685878E-2</c:v>
                </c:pt>
                <c:pt idx="67">
                  <c:v>1.8554661136685878E-2</c:v>
                </c:pt>
                <c:pt idx="68">
                  <c:v>1.8554661136685878E-2</c:v>
                </c:pt>
                <c:pt idx="69">
                  <c:v>1.8554661136685878E-2</c:v>
                </c:pt>
                <c:pt idx="70">
                  <c:v>1.8554661136685878E-2</c:v>
                </c:pt>
                <c:pt idx="71">
                  <c:v>1.8554661136685878E-2</c:v>
                </c:pt>
                <c:pt idx="72">
                  <c:v>1.8554661136685878E-2</c:v>
                </c:pt>
                <c:pt idx="73">
                  <c:v>1.8554661136685878E-2</c:v>
                </c:pt>
                <c:pt idx="74">
                  <c:v>1.8068377533207568E-2</c:v>
                </c:pt>
                <c:pt idx="75">
                  <c:v>1.8068377533207568E-2</c:v>
                </c:pt>
                <c:pt idx="76">
                  <c:v>1.8068377533207568E-2</c:v>
                </c:pt>
                <c:pt idx="77">
                  <c:v>1.8068377533207568E-2</c:v>
                </c:pt>
                <c:pt idx="78">
                  <c:v>1.8068377533207568E-2</c:v>
                </c:pt>
                <c:pt idx="79">
                  <c:v>1.8068377533207568E-2</c:v>
                </c:pt>
                <c:pt idx="80">
                  <c:v>1.8068377533207568E-2</c:v>
                </c:pt>
                <c:pt idx="81">
                  <c:v>1.8068377533207568E-2</c:v>
                </c:pt>
                <c:pt idx="82">
                  <c:v>1.8068377533207568E-2</c:v>
                </c:pt>
                <c:pt idx="83">
                  <c:v>1.8068377533207568E-2</c:v>
                </c:pt>
                <c:pt idx="84">
                  <c:v>1.8068377533207568E-2</c:v>
                </c:pt>
                <c:pt idx="85">
                  <c:v>1.8068377533207568E-2</c:v>
                </c:pt>
                <c:pt idx="86">
                  <c:v>1.8068377533207568E-2</c:v>
                </c:pt>
                <c:pt idx="87">
                  <c:v>1.8068377533207568E-2</c:v>
                </c:pt>
                <c:pt idx="88">
                  <c:v>1.8068377533207568E-2</c:v>
                </c:pt>
                <c:pt idx="89">
                  <c:v>1.8068377533207568E-2</c:v>
                </c:pt>
                <c:pt idx="90">
                  <c:v>1.8068377533207568E-2</c:v>
                </c:pt>
                <c:pt idx="91">
                  <c:v>1.8068377533207568E-2</c:v>
                </c:pt>
                <c:pt idx="92">
                  <c:v>1.8068377533207568E-2</c:v>
                </c:pt>
                <c:pt idx="93">
                  <c:v>1.8068377533207568E-2</c:v>
                </c:pt>
                <c:pt idx="94">
                  <c:v>1.8068377533207568E-2</c:v>
                </c:pt>
                <c:pt idx="95">
                  <c:v>1.8068377533207568E-2</c:v>
                </c:pt>
                <c:pt idx="96">
                  <c:v>1.8068377533207568E-2</c:v>
                </c:pt>
                <c:pt idx="97">
                  <c:v>1.8068377533207568E-2</c:v>
                </c:pt>
                <c:pt idx="98">
                  <c:v>1.8068377533207568E-2</c:v>
                </c:pt>
                <c:pt idx="99">
                  <c:v>1.7546879906570868E-2</c:v>
                </c:pt>
                <c:pt idx="100">
                  <c:v>1.7546879906570868E-2</c:v>
                </c:pt>
                <c:pt idx="101">
                  <c:v>1.7546879906570868E-2</c:v>
                </c:pt>
                <c:pt idx="102">
                  <c:v>1.7546879906570868E-2</c:v>
                </c:pt>
                <c:pt idx="103">
                  <c:v>1.6993986507220719E-2</c:v>
                </c:pt>
                <c:pt idx="104">
                  <c:v>1.6993986507220719E-2</c:v>
                </c:pt>
                <c:pt idx="105">
                  <c:v>1.6413653180843209E-2</c:v>
                </c:pt>
                <c:pt idx="106">
                  <c:v>1.6413653180843209E-2</c:v>
                </c:pt>
                <c:pt idx="107">
                  <c:v>1.6413653180843209E-2</c:v>
                </c:pt>
                <c:pt idx="108">
                  <c:v>1.6413653180843209E-2</c:v>
                </c:pt>
                <c:pt idx="109">
                  <c:v>1.5809926617997617E-2</c:v>
                </c:pt>
                <c:pt idx="110">
                  <c:v>1.5186897920569048E-2</c:v>
                </c:pt>
                <c:pt idx="111">
                  <c:v>1.4548657219416733E-2</c:v>
                </c:pt>
                <c:pt idx="112">
                  <c:v>1.2582650495145982E-2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0-4FBD-9D04-9DFB9353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70783"/>
        <c:axId val="242271199"/>
      </c:scatterChart>
      <c:valAx>
        <c:axId val="2422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1199"/>
        <c:crosses val="autoZero"/>
        <c:crossBetween val="midCat"/>
      </c:valAx>
      <c:valAx>
        <c:axId val="2422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Standardized</a:t>
            </a:r>
            <a:r>
              <a:rPr lang="en-HK" baseline="0"/>
              <a:t> Normal Distribution (High Lighting)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photoresistor_high!$K$2:$K$73</c:f>
              <c:numCache>
                <c:formatCode>General</c:formatCode>
                <c:ptCount val="72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0.4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0.8</c:v>
                </c:pt>
                <c:pt idx="44">
                  <c:v>0.9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1.5</c:v>
                </c:pt>
                <c:pt idx="51">
                  <c:v>1.6</c:v>
                </c:pt>
                <c:pt idx="52">
                  <c:v>1.7</c:v>
                </c:pt>
                <c:pt idx="53">
                  <c:v>1.8</c:v>
                </c:pt>
                <c:pt idx="54">
                  <c:v>1.9</c:v>
                </c:pt>
                <c:pt idx="55">
                  <c:v>2.0000000000000102</c:v>
                </c:pt>
                <c:pt idx="56">
                  <c:v>2.1</c:v>
                </c:pt>
                <c:pt idx="57">
                  <c:v>2.2000000000000002</c:v>
                </c:pt>
                <c:pt idx="58">
                  <c:v>2.30000000000001</c:v>
                </c:pt>
                <c:pt idx="59">
                  <c:v>2.4000000000000101</c:v>
                </c:pt>
                <c:pt idx="60">
                  <c:v>2.5000000000000102</c:v>
                </c:pt>
                <c:pt idx="61">
                  <c:v>2.6</c:v>
                </c:pt>
                <c:pt idx="62">
                  <c:v>2.7000000000000099</c:v>
                </c:pt>
                <c:pt idx="63">
                  <c:v>2.80000000000001</c:v>
                </c:pt>
                <c:pt idx="64">
                  <c:v>2.9000000000000101</c:v>
                </c:pt>
                <c:pt idx="65">
                  <c:v>3.0000000000000102</c:v>
                </c:pt>
                <c:pt idx="66">
                  <c:v>3.1000000000000099</c:v>
                </c:pt>
                <c:pt idx="67">
                  <c:v>3.2000000000000099</c:v>
                </c:pt>
                <c:pt idx="68">
                  <c:v>3.30000000000001</c:v>
                </c:pt>
                <c:pt idx="69">
                  <c:v>3.4000000000000101</c:v>
                </c:pt>
                <c:pt idx="70">
                  <c:v>3.5000000000000102</c:v>
                </c:pt>
              </c:numCache>
            </c:numRef>
          </c:xVal>
          <c:yVal>
            <c:numRef>
              <c:f>photoresistor_high!$L$2:$L$73</c:f>
              <c:numCache>
                <c:formatCode>General</c:formatCode>
                <c:ptCount val="72"/>
                <c:pt idx="0">
                  <c:v>8.7268269504576015E-4</c:v>
                </c:pt>
                <c:pt idx="1">
                  <c:v>1.2322191684730199E-3</c:v>
                </c:pt>
                <c:pt idx="2">
                  <c:v>1.7225689390536812E-3</c:v>
                </c:pt>
                <c:pt idx="3">
                  <c:v>2.3840882014648404E-3</c:v>
                </c:pt>
                <c:pt idx="4">
                  <c:v>3.2668190561999182E-3</c:v>
                </c:pt>
                <c:pt idx="5">
                  <c:v>4.4318484119380075E-3</c:v>
                </c:pt>
                <c:pt idx="6">
                  <c:v>5.9525324197758538E-3</c:v>
                </c:pt>
                <c:pt idx="7">
                  <c:v>7.9154515829799686E-3</c:v>
                </c:pt>
                <c:pt idx="8">
                  <c:v>1.0420934814422592E-2</c:v>
                </c:pt>
                <c:pt idx="9">
                  <c:v>1.3582969233685613E-2</c:v>
                </c:pt>
                <c:pt idx="10">
                  <c:v>1.752830049356854E-2</c:v>
                </c:pt>
                <c:pt idx="11">
                  <c:v>2.2394530294842899E-2</c:v>
                </c:pt>
                <c:pt idx="12">
                  <c:v>2.8327037741601186E-2</c:v>
                </c:pt>
                <c:pt idx="13">
                  <c:v>3.5474592846231424E-2</c:v>
                </c:pt>
                <c:pt idx="14">
                  <c:v>4.3983595980427191E-2</c:v>
                </c:pt>
                <c:pt idx="15">
                  <c:v>5.3990966513188063E-2</c:v>
                </c:pt>
                <c:pt idx="16">
                  <c:v>6.5615814774676595E-2</c:v>
                </c:pt>
                <c:pt idx="17">
                  <c:v>7.8950158300894149E-2</c:v>
                </c:pt>
                <c:pt idx="18">
                  <c:v>9.4049077376886947E-2</c:v>
                </c:pt>
                <c:pt idx="19">
                  <c:v>0.11092083467945554</c:v>
                </c:pt>
                <c:pt idx="20">
                  <c:v>0.12951759566589174</c:v>
                </c:pt>
                <c:pt idx="21">
                  <c:v>0.14972746563574488</c:v>
                </c:pt>
                <c:pt idx="22">
                  <c:v>0.17136859204780736</c:v>
                </c:pt>
                <c:pt idx="23">
                  <c:v>0.19418605498321295</c:v>
                </c:pt>
                <c:pt idx="24">
                  <c:v>0.21785217703255053</c:v>
                </c:pt>
                <c:pt idx="25">
                  <c:v>0.24197072451914337</c:v>
                </c:pt>
                <c:pt idx="26">
                  <c:v>0.26608524989875482</c:v>
                </c:pt>
                <c:pt idx="27">
                  <c:v>0.28969155276148273</c:v>
                </c:pt>
                <c:pt idx="28">
                  <c:v>0.31225393336676127</c:v>
                </c:pt>
                <c:pt idx="29">
                  <c:v>0.33322460289179967</c:v>
                </c:pt>
                <c:pt idx="30">
                  <c:v>0.35206532676429952</c:v>
                </c:pt>
                <c:pt idx="31">
                  <c:v>0.36827014030332333</c:v>
                </c:pt>
                <c:pt idx="32">
                  <c:v>0.38138781546052414</c:v>
                </c:pt>
                <c:pt idx="33">
                  <c:v>0.39104269397545588</c:v>
                </c:pt>
                <c:pt idx="34">
                  <c:v>0.39695254747701181</c:v>
                </c:pt>
                <c:pt idx="35">
                  <c:v>0.3989422804014327</c:v>
                </c:pt>
                <c:pt idx="36">
                  <c:v>0.39695254747701181</c:v>
                </c:pt>
                <c:pt idx="37">
                  <c:v>0.39104269397545588</c:v>
                </c:pt>
                <c:pt idx="38">
                  <c:v>0.38138781546052414</c:v>
                </c:pt>
                <c:pt idx="39">
                  <c:v>0.36827014030332333</c:v>
                </c:pt>
                <c:pt idx="40">
                  <c:v>0.35206532676429952</c:v>
                </c:pt>
                <c:pt idx="41">
                  <c:v>0.33322460289179967</c:v>
                </c:pt>
                <c:pt idx="42">
                  <c:v>0.31225393336676127</c:v>
                </c:pt>
                <c:pt idx="43">
                  <c:v>0.28969155276148273</c:v>
                </c:pt>
                <c:pt idx="44">
                  <c:v>0.26608524989875482</c:v>
                </c:pt>
                <c:pt idx="45">
                  <c:v>0.24197072451914337</c:v>
                </c:pt>
                <c:pt idx="46">
                  <c:v>0.21785217703255053</c:v>
                </c:pt>
                <c:pt idx="47">
                  <c:v>0.19418605498321295</c:v>
                </c:pt>
                <c:pt idx="48">
                  <c:v>0.17136859204780736</c:v>
                </c:pt>
                <c:pt idx="49">
                  <c:v>0.14972746563574488</c:v>
                </c:pt>
                <c:pt idx="50">
                  <c:v>0.12951759566589174</c:v>
                </c:pt>
                <c:pt idx="51">
                  <c:v>0.11092083467945554</c:v>
                </c:pt>
                <c:pt idx="52">
                  <c:v>9.4049077376886947E-2</c:v>
                </c:pt>
                <c:pt idx="53">
                  <c:v>7.8950158300894149E-2</c:v>
                </c:pt>
                <c:pt idx="54">
                  <c:v>6.5615814774676595E-2</c:v>
                </c:pt>
                <c:pt idx="55">
                  <c:v>5.3990966513186953E-2</c:v>
                </c:pt>
                <c:pt idx="56">
                  <c:v>4.3983595980427191E-2</c:v>
                </c:pt>
                <c:pt idx="57">
                  <c:v>3.5474592846231424E-2</c:v>
                </c:pt>
                <c:pt idx="58">
                  <c:v>2.8327037741600516E-2</c:v>
                </c:pt>
                <c:pt idx="59">
                  <c:v>2.2394530294842355E-2</c:v>
                </c:pt>
                <c:pt idx="60">
                  <c:v>1.7528300493568086E-2</c:v>
                </c:pt>
                <c:pt idx="61">
                  <c:v>1.3582969233685613E-2</c:v>
                </c:pt>
                <c:pt idx="62">
                  <c:v>1.0420934814422318E-2</c:v>
                </c:pt>
                <c:pt idx="63">
                  <c:v>7.915451582979743E-3</c:v>
                </c:pt>
                <c:pt idx="64">
                  <c:v>5.9525324197756795E-3</c:v>
                </c:pt>
                <c:pt idx="65">
                  <c:v>4.431848411937874E-3</c:v>
                </c:pt>
                <c:pt idx="66">
                  <c:v>3.2668190561998202E-3</c:v>
                </c:pt>
                <c:pt idx="67">
                  <c:v>2.3840882014647662E-3</c:v>
                </c:pt>
                <c:pt idx="68">
                  <c:v>1.7225689390536229E-3</c:v>
                </c:pt>
                <c:pt idx="69">
                  <c:v>1.2322191684729772E-3</c:v>
                </c:pt>
                <c:pt idx="70">
                  <c:v>8.7268269504572915E-4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C12-8A0A-49632FD8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95343"/>
        <c:axId val="320090767"/>
      </c:scatterChart>
      <c:valAx>
        <c:axId val="3200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90767"/>
        <c:crosses val="autoZero"/>
        <c:crossBetween val="midCat"/>
      </c:valAx>
      <c:valAx>
        <c:axId val="3200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photoresistor_vhigh!$D$2:$D$117</c:f>
              <c:numCache>
                <c:formatCode>General</c:formatCode>
                <c:ptCount val="116"/>
                <c:pt idx="0">
                  <c:v>96</c:v>
                </c:pt>
                <c:pt idx="1">
                  <c:v>122</c:v>
                </c:pt>
                <c:pt idx="2">
                  <c:v>122</c:v>
                </c:pt>
                <c:pt idx="3">
                  <c:v>172</c:v>
                </c:pt>
                <c:pt idx="4">
                  <c:v>196</c:v>
                </c:pt>
                <c:pt idx="5">
                  <c:v>196</c:v>
                </c:pt>
                <c:pt idx="6">
                  <c:v>197</c:v>
                </c:pt>
                <c:pt idx="7">
                  <c:v>197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204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216</c:v>
                </c:pt>
                <c:pt idx="23">
                  <c:v>219</c:v>
                </c:pt>
                <c:pt idx="24">
                  <c:v>221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225</c:v>
                </c:pt>
                <c:pt idx="29">
                  <c:v>226</c:v>
                </c:pt>
                <c:pt idx="30">
                  <c:v>228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232</c:v>
                </c:pt>
                <c:pt idx="35">
                  <c:v>232</c:v>
                </c:pt>
                <c:pt idx="36">
                  <c:v>233</c:v>
                </c:pt>
                <c:pt idx="37">
                  <c:v>237</c:v>
                </c:pt>
                <c:pt idx="38">
                  <c:v>237</c:v>
                </c:pt>
                <c:pt idx="39">
                  <c:v>243</c:v>
                </c:pt>
                <c:pt idx="40">
                  <c:v>246</c:v>
                </c:pt>
                <c:pt idx="41">
                  <c:v>248</c:v>
                </c:pt>
                <c:pt idx="42">
                  <c:v>253</c:v>
                </c:pt>
                <c:pt idx="43">
                  <c:v>259</c:v>
                </c:pt>
                <c:pt idx="44">
                  <c:v>262</c:v>
                </c:pt>
                <c:pt idx="45">
                  <c:v>262</c:v>
                </c:pt>
                <c:pt idx="46">
                  <c:v>265</c:v>
                </c:pt>
                <c:pt idx="47">
                  <c:v>266</c:v>
                </c:pt>
                <c:pt idx="48">
                  <c:v>268</c:v>
                </c:pt>
                <c:pt idx="49">
                  <c:v>269</c:v>
                </c:pt>
                <c:pt idx="50">
                  <c:v>276</c:v>
                </c:pt>
                <c:pt idx="51">
                  <c:v>278</c:v>
                </c:pt>
                <c:pt idx="52">
                  <c:v>279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284</c:v>
                </c:pt>
                <c:pt idx="57">
                  <c:v>285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290</c:v>
                </c:pt>
                <c:pt idx="62">
                  <c:v>291</c:v>
                </c:pt>
                <c:pt idx="63">
                  <c:v>292</c:v>
                </c:pt>
                <c:pt idx="64">
                  <c:v>293</c:v>
                </c:pt>
                <c:pt idx="65">
                  <c:v>293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302</c:v>
                </c:pt>
                <c:pt idx="70">
                  <c:v>306</c:v>
                </c:pt>
                <c:pt idx="71">
                  <c:v>308</c:v>
                </c:pt>
                <c:pt idx="72">
                  <c:v>308</c:v>
                </c:pt>
                <c:pt idx="73">
                  <c:v>311</c:v>
                </c:pt>
                <c:pt idx="74">
                  <c:v>318</c:v>
                </c:pt>
                <c:pt idx="75">
                  <c:v>322</c:v>
                </c:pt>
                <c:pt idx="76">
                  <c:v>324</c:v>
                </c:pt>
                <c:pt idx="77">
                  <c:v>326</c:v>
                </c:pt>
                <c:pt idx="78">
                  <c:v>327</c:v>
                </c:pt>
                <c:pt idx="79">
                  <c:v>327</c:v>
                </c:pt>
                <c:pt idx="80">
                  <c:v>329</c:v>
                </c:pt>
                <c:pt idx="81">
                  <c:v>331</c:v>
                </c:pt>
                <c:pt idx="82">
                  <c:v>333</c:v>
                </c:pt>
                <c:pt idx="83">
                  <c:v>335</c:v>
                </c:pt>
                <c:pt idx="84">
                  <c:v>335</c:v>
                </c:pt>
                <c:pt idx="85">
                  <c:v>336</c:v>
                </c:pt>
                <c:pt idx="86">
                  <c:v>338</c:v>
                </c:pt>
                <c:pt idx="87">
                  <c:v>345</c:v>
                </c:pt>
                <c:pt idx="88">
                  <c:v>347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349</c:v>
                </c:pt>
                <c:pt idx="93">
                  <c:v>350</c:v>
                </c:pt>
                <c:pt idx="94">
                  <c:v>350</c:v>
                </c:pt>
                <c:pt idx="95">
                  <c:v>351</c:v>
                </c:pt>
                <c:pt idx="96">
                  <c:v>351</c:v>
                </c:pt>
                <c:pt idx="97">
                  <c:v>352</c:v>
                </c:pt>
                <c:pt idx="98">
                  <c:v>352</c:v>
                </c:pt>
                <c:pt idx="99">
                  <c:v>355</c:v>
                </c:pt>
                <c:pt idx="100">
                  <c:v>355</c:v>
                </c:pt>
                <c:pt idx="101">
                  <c:v>358</c:v>
                </c:pt>
                <c:pt idx="102">
                  <c:v>365</c:v>
                </c:pt>
                <c:pt idx="103">
                  <c:v>366</c:v>
                </c:pt>
                <c:pt idx="104">
                  <c:v>367</c:v>
                </c:pt>
                <c:pt idx="105">
                  <c:v>367</c:v>
                </c:pt>
                <c:pt idx="106">
                  <c:v>368</c:v>
                </c:pt>
                <c:pt idx="107">
                  <c:v>368</c:v>
                </c:pt>
                <c:pt idx="108">
                  <c:v>369</c:v>
                </c:pt>
                <c:pt idx="109">
                  <c:v>378</c:v>
                </c:pt>
                <c:pt idx="110">
                  <c:v>379</c:v>
                </c:pt>
                <c:pt idx="111">
                  <c:v>381</c:v>
                </c:pt>
                <c:pt idx="112">
                  <c:v>389</c:v>
                </c:pt>
                <c:pt idx="113">
                  <c:v>390</c:v>
                </c:pt>
                <c:pt idx="114">
                  <c:v>390</c:v>
                </c:pt>
                <c:pt idx="115">
                  <c:v>402</c:v>
                </c:pt>
              </c:numCache>
            </c:numRef>
          </c:xVal>
          <c:yVal>
            <c:numRef>
              <c:f>photoresistor_vhigh!$G$2:$G$117</c:f>
              <c:numCache>
                <c:formatCode>General</c:formatCode>
                <c:ptCount val="116"/>
                <c:pt idx="0">
                  <c:v>1.198375316176552E-4</c:v>
                </c:pt>
                <c:pt idx="1">
                  <c:v>3.3238390042567738E-4</c:v>
                </c:pt>
                <c:pt idx="2">
                  <c:v>3.3238390042567738E-4</c:v>
                </c:pt>
                <c:pt idx="3">
                  <c:v>1.5349524704546774E-3</c:v>
                </c:pt>
                <c:pt idx="4">
                  <c:v>2.6144134718764449E-3</c:v>
                </c:pt>
                <c:pt idx="5">
                  <c:v>2.6144134718764449E-3</c:v>
                </c:pt>
                <c:pt idx="6">
                  <c:v>2.6654894798730832E-3</c:v>
                </c:pt>
                <c:pt idx="7">
                  <c:v>2.6654894798730832E-3</c:v>
                </c:pt>
                <c:pt idx="8">
                  <c:v>2.7169456929878777E-3</c:v>
                </c:pt>
                <c:pt idx="9">
                  <c:v>2.7169456929878777E-3</c:v>
                </c:pt>
                <c:pt idx="10">
                  <c:v>2.7169456929878777E-3</c:v>
                </c:pt>
                <c:pt idx="11">
                  <c:v>2.8209330702311363E-3</c:v>
                </c:pt>
                <c:pt idx="12">
                  <c:v>2.873429999932068E-3</c:v>
                </c:pt>
                <c:pt idx="13">
                  <c:v>2.9262386760634789E-3</c:v>
                </c:pt>
                <c:pt idx="14">
                  <c:v>2.9793406033140572E-3</c:v>
                </c:pt>
                <c:pt idx="15">
                  <c:v>2.9793406033140572E-3</c:v>
                </c:pt>
                <c:pt idx="16">
                  <c:v>2.9793406033140572E-3</c:v>
                </c:pt>
                <c:pt idx="17">
                  <c:v>2.9793406033140572E-3</c:v>
                </c:pt>
                <c:pt idx="18">
                  <c:v>3.0327167468589852E-3</c:v>
                </c:pt>
                <c:pt idx="19">
                  <c:v>3.3030077535358324E-3</c:v>
                </c:pt>
                <c:pt idx="20">
                  <c:v>3.357600311593413E-3</c:v>
                </c:pt>
                <c:pt idx="21">
                  <c:v>3.4671422303198503E-3</c:v>
                </c:pt>
                <c:pt idx="22">
                  <c:v>3.6869937279539206E-3</c:v>
                </c:pt>
                <c:pt idx="23">
                  <c:v>3.851779750759766E-3</c:v>
                </c:pt>
                <c:pt idx="24">
                  <c:v>3.9612042344639954E-3</c:v>
                </c:pt>
                <c:pt idx="25">
                  <c:v>4.0700351791035337E-3</c:v>
                </c:pt>
                <c:pt idx="26">
                  <c:v>4.1241604635627437E-3</c:v>
                </c:pt>
                <c:pt idx="27">
                  <c:v>4.1780557521075628E-3</c:v>
                </c:pt>
                <c:pt idx="28">
                  <c:v>4.1780557521075628E-3</c:v>
                </c:pt>
                <c:pt idx="29">
                  <c:v>4.2316933810239944E-3</c:v>
                </c:pt>
                <c:pt idx="30">
                  <c:v>4.3380841207651313E-3</c:v>
                </c:pt>
                <c:pt idx="31">
                  <c:v>4.4431081630008935E-3</c:v>
                </c:pt>
                <c:pt idx="32">
                  <c:v>4.4431081630008935E-3</c:v>
                </c:pt>
                <c:pt idx="33">
                  <c:v>4.4431081630008935E-3</c:v>
                </c:pt>
                <c:pt idx="34">
                  <c:v>4.5465392206842639E-3</c:v>
                </c:pt>
                <c:pt idx="35">
                  <c:v>4.5465392206842639E-3</c:v>
                </c:pt>
                <c:pt idx="36">
                  <c:v>4.5975863761884223E-3</c:v>
                </c:pt>
                <c:pt idx="37">
                  <c:v>4.7966559309434199E-3</c:v>
                </c:pt>
                <c:pt idx="38">
                  <c:v>4.7966559309434199E-3</c:v>
                </c:pt>
                <c:pt idx="39">
                  <c:v>5.0768007421431024E-3</c:v>
                </c:pt>
                <c:pt idx="40">
                  <c:v>5.2069479873881278E-3</c:v>
                </c:pt>
                <c:pt idx="41">
                  <c:v>5.2895461590625227E-3</c:v>
                </c:pt>
                <c:pt idx="42">
                  <c:v>5.4799781412733315E-3</c:v>
                </c:pt>
                <c:pt idx="43">
                  <c:v>5.6748413503567591E-3</c:v>
                </c:pt>
                <c:pt idx="44">
                  <c:v>5.7571629197529974E-3</c:v>
                </c:pt>
                <c:pt idx="45">
                  <c:v>5.7571629197529974E-3</c:v>
                </c:pt>
                <c:pt idx="46">
                  <c:v>5.8287426166347576E-3</c:v>
                </c:pt>
                <c:pt idx="47">
                  <c:v>5.8501396632357318E-3</c:v>
                </c:pt>
                <c:pt idx="48">
                  <c:v>5.8891525050971958E-3</c:v>
                </c:pt>
                <c:pt idx="49">
                  <c:v>5.9067421327560678E-3</c:v>
                </c:pt>
                <c:pt idx="50">
                  <c:v>5.9930853410838153E-3</c:v>
                </c:pt>
                <c:pt idx="51">
                  <c:v>6.0056874400523158E-3</c:v>
                </c:pt>
                <c:pt idx="52">
                  <c:v>6.0099489819443012E-3</c:v>
                </c:pt>
                <c:pt idx="53">
                  <c:v>6.0099489819443012E-3</c:v>
                </c:pt>
                <c:pt idx="54">
                  <c:v>6.012846672433932E-3</c:v>
                </c:pt>
                <c:pt idx="55">
                  <c:v>6.0143785364838408E-3</c:v>
                </c:pt>
                <c:pt idx="56">
                  <c:v>6.0107733858433404E-3</c:v>
                </c:pt>
                <c:pt idx="57">
                  <c:v>6.0068408187547223E-3</c:v>
                </c:pt>
                <c:pt idx="58">
                  <c:v>6.0015465180513596E-3</c:v>
                </c:pt>
                <c:pt idx="59">
                  <c:v>5.9948940893910152E-3</c:v>
                </c:pt>
                <c:pt idx="60">
                  <c:v>5.9775338753790611E-3</c:v>
                </c:pt>
                <c:pt idx="61">
                  <c:v>5.9668378894507258E-3</c:v>
                </c:pt>
                <c:pt idx="62">
                  <c:v>5.9548073610465966E-3</c:v>
                </c:pt>
                <c:pt idx="63">
                  <c:v>5.9414504438572878E-3</c:v>
                </c:pt>
                <c:pt idx="64">
                  <c:v>5.9267761775912264E-3</c:v>
                </c:pt>
                <c:pt idx="65">
                  <c:v>5.9267761775912264E-3</c:v>
                </c:pt>
                <c:pt idx="66">
                  <c:v>5.7881107864240153E-3</c:v>
                </c:pt>
                <c:pt idx="67">
                  <c:v>5.7881107864240153E-3</c:v>
                </c:pt>
                <c:pt idx="68">
                  <c:v>5.7881107864240153E-3</c:v>
                </c:pt>
                <c:pt idx="69">
                  <c:v>5.7373424494218542E-3</c:v>
                </c:pt>
                <c:pt idx="70">
                  <c:v>5.6217828527087444E-3</c:v>
                </c:pt>
                <c:pt idx="71">
                  <c:v>5.557294633954722E-3</c:v>
                </c:pt>
                <c:pt idx="72">
                  <c:v>5.557294633954722E-3</c:v>
                </c:pt>
                <c:pt idx="73">
                  <c:v>5.4526433659258158E-3</c:v>
                </c:pt>
                <c:pt idx="74">
                  <c:v>5.1747252401745242E-3</c:v>
                </c:pt>
                <c:pt idx="75">
                  <c:v>4.9972700667579558E-3</c:v>
                </c:pt>
                <c:pt idx="76">
                  <c:v>4.9041448879828097E-3</c:v>
                </c:pt>
                <c:pt idx="77">
                  <c:v>4.8083813483649693E-3</c:v>
                </c:pt>
                <c:pt idx="78">
                  <c:v>4.7595800649142227E-3</c:v>
                </c:pt>
                <c:pt idx="79">
                  <c:v>4.7595800649142227E-3</c:v>
                </c:pt>
                <c:pt idx="80">
                  <c:v>4.6602794268028559E-3</c:v>
                </c:pt>
                <c:pt idx="81">
                  <c:v>4.5589036896868922E-3</c:v>
                </c:pt>
                <c:pt idx="82">
                  <c:v>4.4556802472588827E-3</c:v>
                </c:pt>
                <c:pt idx="83">
                  <c:v>4.3508364277421094E-3</c:v>
                </c:pt>
                <c:pt idx="84">
                  <c:v>4.3508364277421094E-3</c:v>
                </c:pt>
                <c:pt idx="85">
                  <c:v>4.2978776976491488E-3</c:v>
                </c:pt>
                <c:pt idx="86">
                  <c:v>4.1910274087888378E-3</c:v>
                </c:pt>
                <c:pt idx="87">
                  <c:v>3.8101628937525236E-3</c:v>
                </c:pt>
                <c:pt idx="88">
                  <c:v>3.700267481526103E-3</c:v>
                </c:pt>
                <c:pt idx="89">
                  <c:v>3.6452711154211937E-3</c:v>
                </c:pt>
                <c:pt idx="90">
                  <c:v>3.6452711154211937E-3</c:v>
                </c:pt>
                <c:pt idx="91">
                  <c:v>3.6452711154211937E-3</c:v>
                </c:pt>
                <c:pt idx="92">
                  <c:v>3.5902759873128742E-3</c:v>
                </c:pt>
                <c:pt idx="93">
                  <c:v>3.5353068878985405E-3</c:v>
                </c:pt>
                <c:pt idx="94">
                  <c:v>3.5353068878985405E-3</c:v>
                </c:pt>
                <c:pt idx="95">
                  <c:v>3.4803882135006994E-3</c:v>
                </c:pt>
                <c:pt idx="96">
                  <c:v>3.4803882135006994E-3</c:v>
                </c:pt>
                <c:pt idx="97">
                  <c:v>3.4255439500974509E-3</c:v>
                </c:pt>
                <c:pt idx="98">
                  <c:v>3.4255439500974509E-3</c:v>
                </c:pt>
                <c:pt idx="99">
                  <c:v>3.2616910150359193E-3</c:v>
                </c:pt>
                <c:pt idx="100">
                  <c:v>3.2616910150359193E-3</c:v>
                </c:pt>
                <c:pt idx="101">
                  <c:v>3.0993288181140302E-3</c:v>
                </c:pt>
                <c:pt idx="102">
                  <c:v>2.7294213113604497E-3</c:v>
                </c:pt>
                <c:pt idx="103">
                  <c:v>2.6778757416079436E-3</c:v>
                </c:pt>
                <c:pt idx="104">
                  <c:v>2.6267065001860041E-3</c:v>
                </c:pt>
                <c:pt idx="105">
                  <c:v>2.6267065001860041E-3</c:v>
                </c:pt>
                <c:pt idx="106">
                  <c:v>2.5759294328332929E-3</c:v>
                </c:pt>
                <c:pt idx="107">
                  <c:v>2.5759294328332929E-3</c:v>
                </c:pt>
                <c:pt idx="108">
                  <c:v>2.5255598159462421E-3</c:v>
                </c:pt>
                <c:pt idx="109">
                  <c:v>2.0928049569125728E-3</c:v>
                </c:pt>
                <c:pt idx="110">
                  <c:v>2.0472237041175381E-3</c:v>
                </c:pt>
                <c:pt idx="111">
                  <c:v>1.9576824539002126E-3</c:v>
                </c:pt>
                <c:pt idx="112">
                  <c:v>1.6221889206288977E-3</c:v>
                </c:pt>
                <c:pt idx="113">
                  <c:v>1.5828950122180588E-3</c:v>
                </c:pt>
                <c:pt idx="114">
                  <c:v>1.5828950122180588E-3</c:v>
                </c:pt>
                <c:pt idx="115">
                  <c:v>1.158671933110352E-3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4-474A-ADA3-585C4DCE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06944"/>
        <c:axId val="1502005280"/>
      </c:scatterChart>
      <c:valAx>
        <c:axId val="15020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5280"/>
        <c:crosses val="autoZero"/>
        <c:crossBetween val="midCat"/>
      </c:valAx>
      <c:valAx>
        <c:axId val="15020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photoresistor_vhigh!$H$2:$H$117</c:f>
              <c:numCache>
                <c:formatCode>General</c:formatCode>
                <c:ptCount val="116"/>
                <c:pt idx="0">
                  <c:v>-2.7985050173895658</c:v>
                </c:pt>
                <c:pt idx="1">
                  <c:v>-2.4065167611919565</c:v>
                </c:pt>
                <c:pt idx="2">
                  <c:v>-2.4065167611919565</c:v>
                </c:pt>
                <c:pt idx="3">
                  <c:v>-1.6526931915811687</c:v>
                </c:pt>
                <c:pt idx="4">
                  <c:v>-1.2908578781679905</c:v>
                </c:pt>
                <c:pt idx="5">
                  <c:v>-1.2908578781679905</c:v>
                </c:pt>
                <c:pt idx="6">
                  <c:v>-1.2757814067757749</c:v>
                </c:pt>
                <c:pt idx="7">
                  <c:v>-1.2757814067757749</c:v>
                </c:pt>
                <c:pt idx="8">
                  <c:v>-1.2607049353835591</c:v>
                </c:pt>
                <c:pt idx="9">
                  <c:v>-1.2607049353835591</c:v>
                </c:pt>
                <c:pt idx="10">
                  <c:v>-1.2607049353835591</c:v>
                </c:pt>
                <c:pt idx="11">
                  <c:v>-1.2305519925991275</c:v>
                </c:pt>
                <c:pt idx="12">
                  <c:v>-1.2154755212069117</c:v>
                </c:pt>
                <c:pt idx="13">
                  <c:v>-1.2003990498146961</c:v>
                </c:pt>
                <c:pt idx="14">
                  <c:v>-1.1853225784224803</c:v>
                </c:pt>
                <c:pt idx="15">
                  <c:v>-1.1853225784224803</c:v>
                </c:pt>
                <c:pt idx="16">
                  <c:v>-1.1853225784224803</c:v>
                </c:pt>
                <c:pt idx="17">
                  <c:v>-1.1853225784224803</c:v>
                </c:pt>
                <c:pt idx="18">
                  <c:v>-1.1702461070302645</c:v>
                </c:pt>
                <c:pt idx="19">
                  <c:v>-1.0948637500691858</c:v>
                </c:pt>
                <c:pt idx="20">
                  <c:v>-1.07978727867697</c:v>
                </c:pt>
                <c:pt idx="21">
                  <c:v>-1.0496343358925384</c:v>
                </c:pt>
                <c:pt idx="22">
                  <c:v>-0.98932845032367545</c:v>
                </c:pt>
                <c:pt idx="23">
                  <c:v>-0.94409903614702828</c:v>
                </c:pt>
                <c:pt idx="24">
                  <c:v>-0.91394609336259669</c:v>
                </c:pt>
                <c:pt idx="25">
                  <c:v>-0.88379315057816521</c:v>
                </c:pt>
                <c:pt idx="26">
                  <c:v>-0.86871667918594953</c:v>
                </c:pt>
                <c:pt idx="27">
                  <c:v>-0.85364020779373373</c:v>
                </c:pt>
                <c:pt idx="28">
                  <c:v>-0.85364020779373373</c:v>
                </c:pt>
                <c:pt idx="29">
                  <c:v>-0.83856373640151793</c:v>
                </c:pt>
                <c:pt idx="30">
                  <c:v>-0.80841079361708645</c:v>
                </c:pt>
                <c:pt idx="31">
                  <c:v>-0.77825785083265497</c:v>
                </c:pt>
                <c:pt idx="32">
                  <c:v>-0.77825785083265497</c:v>
                </c:pt>
                <c:pt idx="33">
                  <c:v>-0.77825785083265497</c:v>
                </c:pt>
                <c:pt idx="34">
                  <c:v>-0.74810490804822349</c:v>
                </c:pt>
                <c:pt idx="35">
                  <c:v>-0.74810490804822349</c:v>
                </c:pt>
                <c:pt idx="36">
                  <c:v>-0.7330284366560077</c:v>
                </c:pt>
                <c:pt idx="37">
                  <c:v>-0.67272255108714474</c:v>
                </c:pt>
                <c:pt idx="38">
                  <c:v>-0.67272255108714474</c:v>
                </c:pt>
                <c:pt idx="39">
                  <c:v>-0.58226372273385019</c:v>
                </c:pt>
                <c:pt idx="40">
                  <c:v>-0.53703430855720291</c:v>
                </c:pt>
                <c:pt idx="41">
                  <c:v>-0.50688136577277143</c:v>
                </c:pt>
                <c:pt idx="42">
                  <c:v>-0.43149900881169262</c:v>
                </c:pt>
                <c:pt idx="43">
                  <c:v>-0.34104018045839812</c:v>
                </c:pt>
                <c:pt idx="44">
                  <c:v>-0.29581076628175085</c:v>
                </c:pt>
                <c:pt idx="45">
                  <c:v>-0.29581076628175085</c:v>
                </c:pt>
                <c:pt idx="46">
                  <c:v>-0.25058135210510363</c:v>
                </c:pt>
                <c:pt idx="47">
                  <c:v>-0.23550488071288786</c:v>
                </c:pt>
                <c:pt idx="48">
                  <c:v>-0.20535193792845635</c:v>
                </c:pt>
                <c:pt idx="49">
                  <c:v>-0.19027546653624061</c:v>
                </c:pt>
                <c:pt idx="50">
                  <c:v>-8.4740166790730334E-2</c:v>
                </c:pt>
                <c:pt idx="51">
                  <c:v>-5.4587224006298826E-2</c:v>
                </c:pt>
                <c:pt idx="52">
                  <c:v>-3.9510752614083079E-2</c:v>
                </c:pt>
                <c:pt idx="53">
                  <c:v>-3.9510752614083079E-2</c:v>
                </c:pt>
                <c:pt idx="54">
                  <c:v>-2.4434281221867322E-2</c:v>
                </c:pt>
                <c:pt idx="55">
                  <c:v>-9.3578098296515713E-3</c:v>
                </c:pt>
                <c:pt idx="56">
                  <c:v>3.5871604346995691E-2</c:v>
                </c:pt>
                <c:pt idx="57">
                  <c:v>5.0948075739211438E-2</c:v>
                </c:pt>
                <c:pt idx="58">
                  <c:v>6.6024547131427191E-2</c:v>
                </c:pt>
                <c:pt idx="59">
                  <c:v>8.1101018523642945E-2</c:v>
                </c:pt>
                <c:pt idx="60">
                  <c:v>0.11125396130807445</c:v>
                </c:pt>
                <c:pt idx="61">
                  <c:v>0.12633043270029021</c:v>
                </c:pt>
                <c:pt idx="62">
                  <c:v>0.14140690409250595</c:v>
                </c:pt>
                <c:pt idx="63">
                  <c:v>0.15648337548472172</c:v>
                </c:pt>
                <c:pt idx="64">
                  <c:v>0.17155984687693746</c:v>
                </c:pt>
                <c:pt idx="65">
                  <c:v>0.17155984687693746</c:v>
                </c:pt>
                <c:pt idx="66">
                  <c:v>0.27709514662244772</c:v>
                </c:pt>
                <c:pt idx="67">
                  <c:v>0.27709514662244772</c:v>
                </c:pt>
                <c:pt idx="68">
                  <c:v>0.27709514662244772</c:v>
                </c:pt>
                <c:pt idx="69">
                  <c:v>0.30724808940687925</c:v>
                </c:pt>
                <c:pt idx="70">
                  <c:v>0.36755397497574227</c:v>
                </c:pt>
                <c:pt idx="71">
                  <c:v>0.39770691776017375</c:v>
                </c:pt>
                <c:pt idx="72">
                  <c:v>0.39770691776017375</c:v>
                </c:pt>
                <c:pt idx="73">
                  <c:v>0.44293633193682103</c:v>
                </c:pt>
                <c:pt idx="74">
                  <c:v>0.54847163168233126</c:v>
                </c:pt>
                <c:pt idx="75">
                  <c:v>0.60877751725119433</c:v>
                </c:pt>
                <c:pt idx="76">
                  <c:v>0.63893046003562581</c:v>
                </c:pt>
                <c:pt idx="77">
                  <c:v>0.66908340282005729</c:v>
                </c:pt>
                <c:pt idx="78">
                  <c:v>0.68415987421227309</c:v>
                </c:pt>
                <c:pt idx="79">
                  <c:v>0.68415987421227309</c:v>
                </c:pt>
                <c:pt idx="80">
                  <c:v>0.71431281699670457</c:v>
                </c:pt>
                <c:pt idx="81">
                  <c:v>0.74446575978113605</c:v>
                </c:pt>
                <c:pt idx="82">
                  <c:v>0.77461870256556753</c:v>
                </c:pt>
                <c:pt idx="83">
                  <c:v>0.80477164534999912</c:v>
                </c:pt>
                <c:pt idx="84">
                  <c:v>0.80477164534999912</c:v>
                </c:pt>
                <c:pt idx="85">
                  <c:v>0.81984811674221481</c:v>
                </c:pt>
                <c:pt idx="86">
                  <c:v>0.85000105952664629</c:v>
                </c:pt>
                <c:pt idx="87">
                  <c:v>0.95553635927215663</c:v>
                </c:pt>
                <c:pt idx="88">
                  <c:v>0.98568930205658811</c:v>
                </c:pt>
                <c:pt idx="89">
                  <c:v>1.0007657734488038</c:v>
                </c:pt>
                <c:pt idx="90">
                  <c:v>1.0007657734488038</c:v>
                </c:pt>
                <c:pt idx="91">
                  <c:v>1.0007657734488038</c:v>
                </c:pt>
                <c:pt idx="92">
                  <c:v>1.0158422448410196</c:v>
                </c:pt>
                <c:pt idx="93">
                  <c:v>1.0309187162332354</c:v>
                </c:pt>
                <c:pt idx="94">
                  <c:v>1.0309187162332354</c:v>
                </c:pt>
                <c:pt idx="95">
                  <c:v>1.0459951876254512</c:v>
                </c:pt>
                <c:pt idx="96">
                  <c:v>1.0459951876254512</c:v>
                </c:pt>
                <c:pt idx="97">
                  <c:v>1.061071659017667</c:v>
                </c:pt>
                <c:pt idx="98">
                  <c:v>1.061071659017667</c:v>
                </c:pt>
                <c:pt idx="99">
                  <c:v>1.1063010731943141</c:v>
                </c:pt>
                <c:pt idx="100">
                  <c:v>1.1063010731943141</c:v>
                </c:pt>
                <c:pt idx="101">
                  <c:v>1.1515304873709613</c:v>
                </c:pt>
                <c:pt idx="102">
                  <c:v>1.2570657871164717</c:v>
                </c:pt>
                <c:pt idx="103">
                  <c:v>1.2721422585086875</c:v>
                </c:pt>
                <c:pt idx="104">
                  <c:v>1.2872187299009032</c:v>
                </c:pt>
                <c:pt idx="105">
                  <c:v>1.2872187299009032</c:v>
                </c:pt>
                <c:pt idx="106">
                  <c:v>1.3022952012931188</c:v>
                </c:pt>
                <c:pt idx="107">
                  <c:v>1.3022952012931188</c:v>
                </c:pt>
                <c:pt idx="108">
                  <c:v>1.3173716726853346</c:v>
                </c:pt>
                <c:pt idx="109">
                  <c:v>1.4530599152152763</c:v>
                </c:pt>
                <c:pt idx="110">
                  <c:v>1.4681363866074921</c:v>
                </c:pt>
                <c:pt idx="111">
                  <c:v>1.4982893293919237</c:v>
                </c:pt>
                <c:pt idx="112">
                  <c:v>1.6189011005296496</c:v>
                </c:pt>
                <c:pt idx="113">
                  <c:v>1.6339775719218654</c:v>
                </c:pt>
                <c:pt idx="114">
                  <c:v>1.6339775719218654</c:v>
                </c:pt>
                <c:pt idx="115">
                  <c:v>1.8148952286284545</c:v>
                </c:pt>
              </c:numCache>
            </c:numRef>
          </c:xVal>
          <c:yVal>
            <c:numRef>
              <c:f>photoresistor_vhigh!$I$2:$I$117</c:f>
              <c:numCache>
                <c:formatCode>General</c:formatCode>
                <c:ptCount val="116"/>
                <c:pt idx="0">
                  <c:v>7.9486458402679965E-3</c:v>
                </c:pt>
                <c:pt idx="1">
                  <c:v>2.2046531431571783E-2</c:v>
                </c:pt>
                <c:pt idx="2">
                  <c:v>2.2046531431571783E-2</c:v>
                </c:pt>
                <c:pt idx="3">
                  <c:v>0.10181112214673789</c:v>
                </c:pt>
                <c:pt idx="4">
                  <c:v>0.1734101703152047</c:v>
                </c:pt>
                <c:pt idx="5">
                  <c:v>0.1734101703152047</c:v>
                </c:pt>
                <c:pt idx="6">
                  <c:v>0.17679796621703683</c:v>
                </c:pt>
                <c:pt idx="7">
                  <c:v>0.17679796621703683</c:v>
                </c:pt>
                <c:pt idx="8">
                  <c:v>0.18021098056078858</c:v>
                </c:pt>
                <c:pt idx="9">
                  <c:v>0.18021098056078858</c:v>
                </c:pt>
                <c:pt idx="10">
                  <c:v>0.18021098056078858</c:v>
                </c:pt>
                <c:pt idx="11">
                  <c:v>0.18710830915565782</c:v>
                </c:pt>
                <c:pt idx="12">
                  <c:v>0.190590352687942</c:v>
                </c:pt>
                <c:pt idx="13">
                  <c:v>0.19409307389886649</c:v>
                </c:pt>
                <c:pt idx="14">
                  <c:v>0.19761524602184719</c:v>
                </c:pt>
                <c:pt idx="15">
                  <c:v>0.19761524602184719</c:v>
                </c:pt>
                <c:pt idx="16">
                  <c:v>0.19761524602184719</c:v>
                </c:pt>
                <c:pt idx="17">
                  <c:v>0.19761524602184719</c:v>
                </c:pt>
                <c:pt idx="18">
                  <c:v>0.20115560650516875</c:v>
                </c:pt>
                <c:pt idx="19">
                  <c:v>0.21908360833299717</c:v>
                </c:pt>
                <c:pt idx="20">
                  <c:v>0.22270465178788459</c:v>
                </c:pt>
                <c:pt idx="21">
                  <c:v>0.22997040488598658</c:v>
                </c:pt>
                <c:pt idx="22">
                  <c:v>0.24455282884412732</c:v>
                </c:pt>
                <c:pt idx="23">
                  <c:v>0.25548284147897549</c:v>
                </c:pt>
                <c:pt idx="24">
                  <c:v>0.26274080528612515</c:v>
                </c:pt>
                <c:pt idx="25">
                  <c:v>0.26995940052690076</c:v>
                </c:pt>
                <c:pt idx="26">
                  <c:v>0.27354945041663531</c:v>
                </c:pt>
                <c:pt idx="27">
                  <c:v>0.27712424501828498</c:v>
                </c:pt>
                <c:pt idx="28">
                  <c:v>0.27712424501828498</c:v>
                </c:pt>
                <c:pt idx="29">
                  <c:v>0.28068194943870567</c:v>
                </c:pt>
                <c:pt idx="30">
                  <c:v>0.28773868950561998</c:v>
                </c:pt>
                <c:pt idx="31">
                  <c:v>0.29470477855282157</c:v>
                </c:pt>
                <c:pt idx="32">
                  <c:v>0.29470477855282157</c:v>
                </c:pt>
                <c:pt idx="33">
                  <c:v>0.29470477855282157</c:v>
                </c:pt>
                <c:pt idx="34">
                  <c:v>0.30156520729590097</c:v>
                </c:pt>
                <c:pt idx="35">
                  <c:v>0.30156520729590097</c:v>
                </c:pt>
                <c:pt idx="36">
                  <c:v>0.3049510894546742</c:v>
                </c:pt>
                <c:pt idx="37">
                  <c:v>0.31815507794615772</c:v>
                </c:pt>
                <c:pt idx="38">
                  <c:v>0.31815507794615772</c:v>
                </c:pt>
                <c:pt idx="39">
                  <c:v>0.33673666802195801</c:v>
                </c:pt>
                <c:pt idx="40">
                  <c:v>0.34536914188531981</c:v>
                </c:pt>
                <c:pt idx="41">
                  <c:v>0.35084775617944719</c:v>
                </c:pt>
                <c:pt idx="42">
                  <c:v>0.36347882728731473</c:v>
                </c:pt>
                <c:pt idx="43">
                  <c:v>0.37640381510535542</c:v>
                </c:pt>
                <c:pt idx="44">
                  <c:v>0.3818640827803727</c:v>
                </c:pt>
                <c:pt idx="45">
                  <c:v>0.3818640827803727</c:v>
                </c:pt>
                <c:pt idx="46">
                  <c:v>0.38661185797389164</c:v>
                </c:pt>
                <c:pt idx="47">
                  <c:v>0.388031092358671</c:v>
                </c:pt>
                <c:pt idx="48">
                  <c:v>0.39061875633166182</c:v>
                </c:pt>
                <c:pt idx="49">
                  <c:v>0.39178545026164563</c:v>
                </c:pt>
                <c:pt idx="50">
                  <c:v>0.39751246728582329</c:v>
                </c:pt>
                <c:pt idx="51">
                  <c:v>0.39834834583065359</c:v>
                </c:pt>
                <c:pt idx="52">
                  <c:v>0.39863100758758074</c:v>
                </c:pt>
                <c:pt idx="53">
                  <c:v>0.39863100758758074</c:v>
                </c:pt>
                <c:pt idx="54">
                  <c:v>0.39882320710258967</c:v>
                </c:pt>
                <c:pt idx="55">
                  <c:v>0.39892481337437952</c:v>
                </c:pt>
                <c:pt idx="56">
                  <c:v>0.39868568907621238</c:v>
                </c:pt>
                <c:pt idx="57">
                  <c:v>0.39842484773036213</c:v>
                </c:pt>
                <c:pt idx="58">
                  <c:v>0.3980736846123068</c:v>
                </c:pt>
                <c:pt idx="59">
                  <c:v>0.39763243887998123</c:v>
                </c:pt>
                <c:pt idx="60">
                  <c:v>0.39648096161714386</c:v>
                </c:pt>
                <c:pt idx="61">
                  <c:v>0.39577151272488792</c:v>
                </c:pt>
                <c:pt idx="62">
                  <c:v>0.39497354560836884</c:v>
                </c:pt>
                <c:pt idx="63">
                  <c:v>0.39408760108979901</c:v>
                </c:pt>
                <c:pt idx="64">
                  <c:v>0.393114278759639</c:v>
                </c:pt>
                <c:pt idx="65">
                  <c:v>0.393114278759639</c:v>
                </c:pt>
                <c:pt idx="66">
                  <c:v>0.38391680890347585</c:v>
                </c:pt>
                <c:pt idx="67">
                  <c:v>0.38391680890347585</c:v>
                </c:pt>
                <c:pt idx="68">
                  <c:v>0.38391680890347585</c:v>
                </c:pt>
                <c:pt idx="69">
                  <c:v>0.38054942036265499</c:v>
                </c:pt>
                <c:pt idx="70">
                  <c:v>0.3728845236035383</c:v>
                </c:pt>
                <c:pt idx="71">
                  <c:v>0.36860711564272597</c:v>
                </c:pt>
                <c:pt idx="72">
                  <c:v>0.36860711564272597</c:v>
                </c:pt>
                <c:pt idx="73">
                  <c:v>0.36166575215611207</c:v>
                </c:pt>
                <c:pt idx="74">
                  <c:v>0.34323185482554797</c:v>
                </c:pt>
                <c:pt idx="75">
                  <c:v>0.33146151620982972</c:v>
                </c:pt>
                <c:pt idx="76">
                  <c:v>0.32528466113860743</c:v>
                </c:pt>
                <c:pt idx="77">
                  <c:v>0.31893280750346004</c:v>
                </c:pt>
                <c:pt idx="78">
                  <c:v>0.31569589070899429</c:v>
                </c:pt>
                <c:pt idx="79">
                  <c:v>0.31569589070899429</c:v>
                </c:pt>
                <c:pt idx="80">
                  <c:v>0.30910942657371671</c:v>
                </c:pt>
                <c:pt idx="81">
                  <c:v>0.30238532419732744</c:v>
                </c:pt>
                <c:pt idx="82">
                  <c:v>0.29553866626639369</c:v>
                </c:pt>
                <c:pt idx="83">
                  <c:v>0.28858453112500337</c:v>
                </c:pt>
                <c:pt idx="84">
                  <c:v>0.28858453112500337</c:v>
                </c:pt>
                <c:pt idx="85">
                  <c:v>0.2850718570572302</c:v>
                </c:pt>
                <c:pt idx="86">
                  <c:v>0.2779846357784182</c:v>
                </c:pt>
                <c:pt idx="87">
                  <c:v>0.25272245704122637</c:v>
                </c:pt>
                <c:pt idx="88">
                  <c:v>0.24543325724324433</c:v>
                </c:pt>
                <c:pt idx="89">
                  <c:v>0.24178542979913134</c:v>
                </c:pt>
                <c:pt idx="90">
                  <c:v>0.24178542979913134</c:v>
                </c:pt>
                <c:pt idx="91">
                  <c:v>0.24178542979913134</c:v>
                </c:pt>
                <c:pt idx="92">
                  <c:v>0.23813768446949707</c:v>
                </c:pt>
                <c:pt idx="93">
                  <c:v>0.23449166558455328</c:v>
                </c:pt>
                <c:pt idx="94">
                  <c:v>0.23449166558455328</c:v>
                </c:pt>
                <c:pt idx="95">
                  <c:v>0.23084899131620981</c:v>
                </c:pt>
                <c:pt idx="96">
                  <c:v>0.23084899131620981</c:v>
                </c:pt>
                <c:pt idx="97">
                  <c:v>0.2272112526188402</c:v>
                </c:pt>
                <c:pt idx="98">
                  <c:v>0.2272112526188402</c:v>
                </c:pt>
                <c:pt idx="99">
                  <c:v>0.21634313031098165</c:v>
                </c:pt>
                <c:pt idx="100">
                  <c:v>0.21634313031098165</c:v>
                </c:pt>
                <c:pt idx="101">
                  <c:v>0.20557388645424476</c:v>
                </c:pt>
                <c:pt idx="102">
                  <c:v>0.18103846983516964</c:v>
                </c:pt>
                <c:pt idx="103">
                  <c:v>0.17761952859808947</c:v>
                </c:pt>
                <c:pt idx="104">
                  <c:v>0.17422554866135445</c:v>
                </c:pt>
                <c:pt idx="105">
                  <c:v>0.17422554866135445</c:v>
                </c:pt>
                <c:pt idx="106">
                  <c:v>0.17085758104932236</c:v>
                </c:pt>
                <c:pt idx="107">
                  <c:v>0.17085758104932236</c:v>
                </c:pt>
                <c:pt idx="108">
                  <c:v>0.16751663902272471</c:v>
                </c:pt>
                <c:pt idx="109">
                  <c:v>0.13881265068384135</c:v>
                </c:pt>
                <c:pt idx="110">
                  <c:v>0.1357893137498046</c:v>
                </c:pt>
                <c:pt idx="111">
                  <c:v>0.12985017534746218</c:v>
                </c:pt>
                <c:pt idx="112">
                  <c:v>0.10759738657856388</c:v>
                </c:pt>
                <c:pt idx="113">
                  <c:v>0.10499107987797032</c:v>
                </c:pt>
                <c:pt idx="114">
                  <c:v>0.10499107987797032</c:v>
                </c:pt>
                <c:pt idx="115">
                  <c:v>7.6852991855149516E-2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0-42DF-9806-E42F3DE0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3695"/>
        <c:axId val="75636607"/>
      </c:scatterChart>
      <c:valAx>
        <c:axId val="756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6607"/>
        <c:crosses val="autoZero"/>
        <c:crossBetween val="midCat"/>
      </c:valAx>
      <c:valAx>
        <c:axId val="75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480060</xdr:colOff>
      <xdr:row>1</xdr:row>
      <xdr:rowOff>156210</xdr:rowOff>
    </xdr:from>
    <xdr:to>
      <xdr:col>28</xdr:col>
      <xdr:colOff>601980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5BD3B-983A-4024-81F6-696F3EB93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354330</xdr:colOff>
      <xdr:row>20</xdr:row>
      <xdr:rowOff>163830</xdr:rowOff>
    </xdr:from>
    <xdr:to>
      <xdr:col>29</xdr:col>
      <xdr:colOff>49530</xdr:colOff>
      <xdr:row>35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A37C11-7400-41AB-A4EE-F6A9C241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346710</xdr:colOff>
      <xdr:row>6</xdr:row>
      <xdr:rowOff>179070</xdr:rowOff>
    </xdr:from>
    <xdr:to>
      <xdr:col>23</xdr:col>
      <xdr:colOff>41910</xdr:colOff>
      <xdr:row>21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FE72C9-84F6-4B50-9BFF-F8B941D53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11</xdr:row>
      <xdr:rowOff>118110</xdr:rowOff>
    </xdr:from>
    <xdr:to>
      <xdr:col>23</xdr:col>
      <xdr:colOff>76200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0FCAD-4569-4EF8-BDAC-2873A6BA6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49</xdr:row>
      <xdr:rowOff>26670</xdr:rowOff>
    </xdr:from>
    <xdr:to>
      <xdr:col>19</xdr:col>
      <xdr:colOff>144780</xdr:colOff>
      <xdr:row>65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112D2-966C-4EB4-87A2-2AAE621FA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563880</xdr:colOff>
      <xdr:row>31</xdr:row>
      <xdr:rowOff>11430</xdr:rowOff>
    </xdr:from>
    <xdr:to>
      <xdr:col>24</xdr:col>
      <xdr:colOff>259080</xdr:colOff>
      <xdr:row>46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C0211-BBC3-4029-BEA8-153DCB59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</xdr:colOff>
      <xdr:row>50</xdr:row>
      <xdr:rowOff>26670</xdr:rowOff>
    </xdr:from>
    <xdr:to>
      <xdr:col>20</xdr:col>
      <xdr:colOff>339090</xdr:colOff>
      <xdr:row>65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41283-B9C7-417B-ADAA-402A925A1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59</xdr:row>
      <xdr:rowOff>72390</xdr:rowOff>
    </xdr:from>
    <xdr:to>
      <xdr:col>20</xdr:col>
      <xdr:colOff>129540</xdr:colOff>
      <xdr:row>74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C7A6C-44CA-485C-A799-7CE2BB795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95</xdr:row>
      <xdr:rowOff>34290</xdr:rowOff>
    </xdr:from>
    <xdr:to>
      <xdr:col>19</xdr:col>
      <xdr:colOff>514350</xdr:colOff>
      <xdr:row>110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DD3D8-39EE-47AD-BA5C-A251BF91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76</xdr:row>
      <xdr:rowOff>114300</xdr:rowOff>
    </xdr:from>
    <xdr:to>
      <xdr:col>19</xdr:col>
      <xdr:colOff>525780</xdr:colOff>
      <xdr:row>101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8EFB6-7742-47B2-BA57-0B6DD5C0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C9E4C5-5190-4EAD-8676-34E81ED0F1FC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Column1" tableColumnId="1"/>
      <queryTableField id="2" name="Uncovered Top Resistor" tableColumnId="2"/>
      <queryTableField id="3" name="Lasered Top Resistor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D6739EA-1873-4887-A663-58D150C0681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Uncovered Top Resistor" tableColumnId="2"/>
      <queryTableField id="3" name="Lasered Top Resistor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41E006-FEB3-4B37-B7F9-D3EE39EFF2AD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Uncovered Top Resistor" tableColumnId="2"/>
      <queryTableField id="3" name="Lasered Top Resistor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1B9A15A-2CF2-4E4C-85C3-5A9E6858B62A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Uncovered Top Resistor" tableColumnId="2"/>
      <queryTableField id="3" name="Lasered Top Resistor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C7E07-5695-4B4F-8F9C-4AC251331332}" name="photoresistor_low" displayName="photoresistor_low" ref="A1:I115" tableType="queryTable" totalsRowShown="0">
  <autoFilter ref="A1:I115" xr:uid="{A3AC7E07-5695-4B4F-8F9C-4AC251331332}"/>
  <sortState xmlns:xlrd2="http://schemas.microsoft.com/office/spreadsheetml/2017/richdata2" ref="A2:G115">
    <sortCondition ref="D1:D115"/>
  </sortState>
  <tableColumns count="9">
    <tableColumn id="1" xr3:uid="{E9948494-40FE-42EE-8995-240FD9D61431}" uniqueName="1" name="Column1" queryTableFieldId="1"/>
    <tableColumn id="2" xr3:uid="{A6442A9B-3C88-4EEC-AB59-DBC3FCBADC9B}" uniqueName="2" name="Uncovered Top Resistor" queryTableFieldId="2"/>
    <tableColumn id="3" xr3:uid="{CDD6FE2C-D4AA-4D66-9836-8F4438C9D810}" uniqueName="3" name="Lasered Top Resistor" queryTableFieldId="3"/>
    <tableColumn id="4" xr3:uid="{F63F8215-2C1D-4F72-A17B-C8BEB062ABD4}" uniqueName="4" name="Difference" queryTableFieldId="4" dataDxfId="23">
      <calculatedColumnFormula>photoresistor_low[[#This Row],[Lasered Top Resistor]]-photoresistor_low[[#This Row],[Uncovered Top Resistor]]</calculatedColumnFormula>
    </tableColumn>
    <tableColumn id="5" xr3:uid="{B006F78D-E9DB-41C4-8E9D-66E0B317CFFF}" uniqueName="5" name="Mean" queryTableFieldId="5" dataDxfId="19">
      <calculatedColumnFormula>AVERAGE(photoresistor_low[Difference])</calculatedColumnFormula>
    </tableColumn>
    <tableColumn id="6" xr3:uid="{47BB9A6A-8C84-40EA-A148-F5523EF649BD}" uniqueName="6" name="Standard Deviation" queryTableFieldId="6" dataDxfId="18">
      <calculatedColumnFormula>_xlfn.STDEV.S(photoresistor_low[Difference])</calculatedColumnFormula>
    </tableColumn>
    <tableColumn id="7" xr3:uid="{010DA99C-9485-46CB-B271-7CE9923B124D}" uniqueName="7" name="Normal Distribution" queryTableFieldId="7" dataDxfId="16">
      <calculatedColumnFormula>_xlfn.NORM.DIST(photoresistor_low[[#This Row],[Difference]],photoresistor_low[[#This Row],[Mean]],photoresistor_low[[#This Row],[Standard Deviation]],FALSE)</calculatedColumnFormula>
    </tableColumn>
    <tableColumn id="9" xr3:uid="{0C8231C4-2D14-4B5A-9830-2610D6986BE6}" uniqueName="9" name="Standardized" queryTableFieldId="9" dataDxfId="5">
      <calculatedColumnFormula>STANDARDIZE(photoresistor_low[[#This Row],[Difference]],photoresistor_low[[#This Row],[Mean]],photoresistor_low[[#This Row],[Standard Deviation]])</calculatedColumnFormula>
    </tableColumn>
    <tableColumn id="10" xr3:uid="{B7235058-D5DF-4D79-BCD8-0ED03ACB5F9D}" uniqueName="10" name="Z Normal" queryTableFieldId="10" dataDxfId="4">
      <calculatedColumnFormula>_xlfn.NORM.DIST(photoresistor_low[[#This Row],[Standardized]],0,1,FALSE)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E52C24-D27F-4C57-BEAF-0F72AFD49E93}" name="photoresistor_medium" displayName="photoresistor_medium" ref="A1:I124" tableType="queryTable" totalsRowShown="0">
  <autoFilter ref="A1:I124" xr:uid="{B3E52C24-D27F-4C57-BEAF-0F72AFD49E93}"/>
  <sortState xmlns:xlrd2="http://schemas.microsoft.com/office/spreadsheetml/2017/richdata2" ref="A2:G124">
    <sortCondition ref="D1:D124"/>
  </sortState>
  <tableColumns count="9">
    <tableColumn id="1" xr3:uid="{3C8EF44E-2700-4E78-86FD-EE1BEA3AE34E}" uniqueName="1" name="Column1" queryTableFieldId="1"/>
    <tableColumn id="2" xr3:uid="{83CC0B18-AA3F-4F2B-B15E-48C3CF55639E}" uniqueName="2" name="Uncovered Top Resistor" queryTableFieldId="2"/>
    <tableColumn id="3" xr3:uid="{2E8AAC86-C6F7-46DD-9EF9-E523BB03E5E9}" uniqueName="3" name="Lasered Top Resistor" queryTableFieldId="3"/>
    <tableColumn id="4" xr3:uid="{8D6C1DC7-652D-4BE0-A813-9289049B5999}" uniqueName="4" name="Difference" queryTableFieldId="4" dataDxfId="22">
      <calculatedColumnFormula>photoresistor_medium[[#This Row],[Lasered Top Resistor]]-photoresistor_medium[[#This Row],[Uncovered Top Resistor]]</calculatedColumnFormula>
    </tableColumn>
    <tableColumn id="5" xr3:uid="{0E95A7C9-41FF-4F7C-B4A6-471F4854D8B0}" uniqueName="5" name="Mean" queryTableFieldId="5" dataDxfId="17">
      <calculatedColumnFormula>AVERAGE(D:D)</calculatedColumnFormula>
    </tableColumn>
    <tableColumn id="6" xr3:uid="{0C293BF2-FE15-415E-9C5E-9038131F69BA}" uniqueName="6" name="Standard Deviation" queryTableFieldId="6" dataDxfId="15">
      <calculatedColumnFormula>_xlfn.STDEV.S(photoresistor_medium[Difference])</calculatedColumnFormula>
    </tableColumn>
    <tableColumn id="7" xr3:uid="{E13B3BBE-7D9F-4311-85A5-58BC2BB05F63}" uniqueName="7" name="Normal Distribution" queryTableFieldId="7" dataDxfId="14">
      <calculatedColumnFormula>_xlfn.NORM.DIST(photoresistor_medium[[#This Row],[Difference]],photoresistor_medium[[#This Row],[Mean]],photoresistor_medium[[#This Row],[Standard Deviation]],FALSE)</calculatedColumnFormula>
    </tableColumn>
    <tableColumn id="8" xr3:uid="{C7DA0CF6-AA36-4DB1-B4E5-62E4BCF19A13}" uniqueName="8" name="Standardized" queryTableFieldId="8" dataDxfId="7">
      <calculatedColumnFormula>STANDARDIZE(photoresistor_medium[[#This Row],[Difference]],photoresistor_medium[[#This Row],[Mean]],photoresistor_medium[[#This Row],[Standard Deviation]])</calculatedColumnFormula>
    </tableColumn>
    <tableColumn id="9" xr3:uid="{7DDCDC07-5BF4-419E-A45C-81F62FE0DFD0}" uniqueName="9" name="Z Normal" queryTableFieldId="9" dataDxfId="6">
      <calculatedColumnFormula>_xlfn.NORM.DIST(photoresistor_medium[[#This Row],[Standardized]],0,1,FALSE)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AF29E-946B-4B08-956E-C0D043F6BF55}" name="photoresistor_high" displayName="photoresistor_high" ref="A1:I114" tableType="queryTable" totalsRowShown="0">
  <autoFilter ref="A1:I114" xr:uid="{DA0AF29E-946B-4B08-956E-C0D043F6BF55}"/>
  <sortState xmlns:xlrd2="http://schemas.microsoft.com/office/spreadsheetml/2017/richdata2" ref="A2:G114">
    <sortCondition ref="D1:D114"/>
  </sortState>
  <tableColumns count="9">
    <tableColumn id="1" xr3:uid="{B45AA080-DD27-43B5-8734-1976701535EF}" uniqueName="1" name="Column1" queryTableFieldId="1"/>
    <tableColumn id="2" xr3:uid="{9E92736C-ADBD-4587-B103-D6A36D2078E6}" uniqueName="2" name="Uncovered Top Resistor" queryTableFieldId="2"/>
    <tableColumn id="3" xr3:uid="{8FAB3790-8D1A-4A12-AF3E-B16B0DF07EF2}" uniqueName="3" name="Lasered Top Resistor" queryTableFieldId="3"/>
    <tableColumn id="4" xr3:uid="{ABF3582D-BB95-4C06-8C96-B497F7616D73}" uniqueName="4" name="Difference" queryTableFieldId="4" dataDxfId="21">
      <calculatedColumnFormula>photoresistor_high[[#This Row],[Lasered Top Resistor]]-photoresistor_high[[#This Row],[Uncovered Top Resistor]]</calculatedColumnFormula>
    </tableColumn>
    <tableColumn id="5" xr3:uid="{3E6E1800-E2EF-484C-84D9-F02AA5036D22}" uniqueName="5" name="Mean" queryTableFieldId="5" dataDxfId="13">
      <calculatedColumnFormula>AVERAGE(photoresistor_high[Difference])</calculatedColumnFormula>
    </tableColumn>
    <tableColumn id="6" xr3:uid="{948B3105-23EE-4769-A679-81085E65F909}" uniqueName="6" name="Standard Deviation" queryTableFieldId="6" dataDxfId="12">
      <calculatedColumnFormula>_xlfn.STDEV.S(photoresistor_high[Difference])</calculatedColumnFormula>
    </tableColumn>
    <tableColumn id="7" xr3:uid="{F237FC71-E58C-4C31-AF17-3E745333D02B}" uniqueName="7" name="Normal Distribution" queryTableFieldId="7" dataDxfId="11">
      <calculatedColumnFormula>_xlfn.NORM.DIST(photoresistor_high[[#This Row],[Difference]],photoresistor_high[[#This Row],[Mean]],photoresistor_high[[#This Row],[Standard Deviation]],FALSE)</calculatedColumnFormula>
    </tableColumn>
    <tableColumn id="8" xr3:uid="{84B2B18E-0465-46EE-9AAE-686D60AE2BE9}" uniqueName="8" name="Standardized" queryTableFieldId="8" dataDxfId="3">
      <calculatedColumnFormula>STANDARDIZE(photoresistor_high[[#This Row],[Difference]],photoresistor_high[[#This Row],[Mean]],photoresistor_high[[#This Row],[Standard Deviation]])</calculatedColumnFormula>
    </tableColumn>
    <tableColumn id="9" xr3:uid="{60D6E4D2-B662-408C-8265-5713C6A4641F}" uniqueName="9" name="Z Normal" queryTableFieldId="9" dataDxfId="2">
      <calculatedColumnFormula>_xlfn.NORM.DIST(photoresistor_high[[#This Row],[Difference]],photoresistor_high[[#This Row],[Mean]],photoresistor_high[[#This Row],[Standard Deviation]],FALSE)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A48420-8561-47A7-A0C6-15F13C034354}" name="photoresistor_vhigh" displayName="photoresistor_vhigh" ref="A1:I117" tableType="queryTable" totalsRowShown="0">
  <autoFilter ref="A1:I117" xr:uid="{53A48420-8561-47A7-A0C6-15F13C034354}"/>
  <sortState xmlns:xlrd2="http://schemas.microsoft.com/office/spreadsheetml/2017/richdata2" ref="A2:G117">
    <sortCondition ref="D1:D117"/>
  </sortState>
  <tableColumns count="9">
    <tableColumn id="1" xr3:uid="{C9FC0E64-702B-422D-8577-DBBD9A350DC6}" uniqueName="1" name="Column1" queryTableFieldId="1"/>
    <tableColumn id="2" xr3:uid="{B2D7755D-AEB8-47FA-AACD-34E656646311}" uniqueName="2" name="Uncovered Top Resistor" queryTableFieldId="2"/>
    <tableColumn id="3" xr3:uid="{BF31E166-5BBD-4162-910E-D76474F813E4}" uniqueName="3" name="Lasered Top Resistor" queryTableFieldId="3"/>
    <tableColumn id="4" xr3:uid="{FC8CDB0D-40F2-443C-8A59-6B0DBF312ADA}" uniqueName="4" name="Difference" queryTableFieldId="4" dataDxfId="20">
      <calculatedColumnFormula>photoresistor_vhigh[[#This Row],[Lasered Top Resistor]]-photoresistor_vhigh[[#This Row],[Uncovered Top Resistor]]</calculatedColumnFormula>
    </tableColumn>
    <tableColumn id="5" xr3:uid="{087F441F-1400-4DB2-AC79-52C55002DE17}" uniqueName="5" name="Mean" queryTableFieldId="5" dataDxfId="10">
      <calculatedColumnFormula>AVERAGE(photoresistor_vhigh[Difference])</calculatedColumnFormula>
    </tableColumn>
    <tableColumn id="6" xr3:uid="{0661A31A-3DE4-4693-AEFB-392703205E35}" uniqueName="6" name="Standard Deviation" queryTableFieldId="6" dataDxfId="9">
      <calculatedColumnFormula>_xlfn.STDEV.S(photoresistor_vhigh[Difference])</calculatedColumnFormula>
    </tableColumn>
    <tableColumn id="7" xr3:uid="{5E275CA2-981E-4FA3-BD22-602F05E56BB9}" uniqueName="7" name="Normal Distribution" queryTableFieldId="7" dataDxfId="8">
      <calculatedColumnFormula>_xlfn.NORM.DIST(photoresistor_vhigh[[#This Row],[Difference]],photoresistor_vhigh[[#This Row],[Mean]],photoresistor_vhigh[[#This Row],[Standard Deviation]],FALSE)</calculatedColumnFormula>
    </tableColumn>
    <tableColumn id="8" xr3:uid="{C4E8EDF4-E11B-42B8-ABB4-219750A679EA}" uniqueName="8" name="Standardized" queryTableFieldId="8" dataDxfId="1">
      <calculatedColumnFormula>STANDARDIZE(photoresistor_vhigh[[#This Row],[Difference]],photoresistor_vhigh[[#This Row],[Mean]],photoresistor_vhigh[[#This Row],[Standard Deviation]])</calculatedColumnFormula>
    </tableColumn>
    <tableColumn id="9" xr3:uid="{4EA9D529-9343-46D1-8CA6-174D28A4A9B4}" uniqueName="9" name="Z Normal" queryTableFieldId="9" dataDxfId="0">
      <calculatedColumnFormula>_xlfn.NORM.DIST(photoresistor_vhigh[[#This Row],[Standardized]],0,1,FALSE)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1448-E1B8-4ABC-9EEB-BE20E791B42B}">
  <dimension ref="A1:O143"/>
  <sheetViews>
    <sheetView tabSelected="1" topLeftCell="L1" workbookViewId="0">
      <selection activeCell="T4" sqref="T4"/>
    </sheetView>
  </sheetViews>
  <sheetFormatPr defaultRowHeight="14.4" x14ac:dyDescent="0.3"/>
  <cols>
    <col min="1" max="1" width="10.77734375" bestFit="1" customWidth="1"/>
    <col min="2" max="2" width="23.33203125" bestFit="1" customWidth="1"/>
    <col min="3" max="3" width="20.5546875" bestFit="1" customWidth="1"/>
    <col min="4" max="4" width="12.44140625" customWidth="1"/>
    <col min="6" max="6" width="19.33203125" customWidth="1"/>
    <col min="7" max="7" width="19.44140625" customWidth="1"/>
    <col min="12" max="12" width="12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3">
      <c r="A2">
        <v>74</v>
      </c>
      <c r="B2">
        <v>46</v>
      </c>
      <c r="C2">
        <v>769</v>
      </c>
      <c r="D2">
        <f>photoresistor_low[[#This Row],[Lasered Top Resistor]]-photoresistor_low[[#This Row],[Uncovered Top Resistor]]</f>
        <v>723</v>
      </c>
      <c r="E2">
        <f>AVERAGE(photoresistor_low[Difference])</f>
        <v>725.67543859649118</v>
      </c>
      <c r="F2">
        <f>_xlfn.STDEV.S(photoresistor_low[Difference])</f>
        <v>1.5992012056637048</v>
      </c>
      <c r="G2" s="1">
        <f>_xlfn.NORM.DIST(photoresistor_low[[#This Row],[Difference]],photoresistor_low[[#This Row],[Mean]],photoresistor_low[[#This Row],[Standard Deviation]],FALSE)</f>
        <v>6.1551496306092413E-2</v>
      </c>
      <c r="H2" s="1">
        <f>STANDARDIZE(photoresistor_low[[#This Row],[Difference]],photoresistor_low[[#This Row],[Mean]],photoresistor_low[[#This Row],[Standard Deviation]])</f>
        <v>-1.6729843543238254</v>
      </c>
      <c r="I2" s="1">
        <f>_xlfn.NORM.DIST(photoresistor_low[[#This Row],[Standardized]],0,1,FALSE)</f>
        <v>9.8433227103108062E-2</v>
      </c>
      <c r="K2">
        <v>-7</v>
      </c>
      <c r="L2">
        <f>_xlfn.NORM.DIST(K2,0,1,FALSE)</f>
        <v>9.1347204083645936E-12</v>
      </c>
      <c r="N2">
        <v>710</v>
      </c>
      <c r="O2">
        <f>_xlfn.NORM.DIST(N2,photoresistor_low[[#This Row],[Mean]],photoresistor_low[[#This Row],[Standard Deviation]],FALSE)</f>
        <v>3.4157877507492791E-22</v>
      </c>
    </row>
    <row r="3" spans="1:15" x14ac:dyDescent="0.3">
      <c r="A3">
        <v>102</v>
      </c>
      <c r="B3">
        <v>46</v>
      </c>
      <c r="C3">
        <v>769</v>
      </c>
      <c r="D3">
        <f>photoresistor_low[[#This Row],[Lasered Top Resistor]]-photoresistor_low[[#This Row],[Uncovered Top Resistor]]</f>
        <v>723</v>
      </c>
      <c r="E3">
        <f>AVERAGE(photoresistor_low[Difference])</f>
        <v>725.67543859649118</v>
      </c>
      <c r="F3">
        <f>_xlfn.STDEV.S(photoresistor_low[Difference])</f>
        <v>1.5992012056637048</v>
      </c>
      <c r="G3" s="1">
        <f>_xlfn.NORM.DIST(photoresistor_low[[#This Row],[Difference]],photoresistor_low[[#This Row],[Mean]],photoresistor_low[[#This Row],[Standard Deviation]],FALSE)</f>
        <v>6.1551496306092413E-2</v>
      </c>
      <c r="H3" s="1">
        <f>STANDARDIZE(photoresistor_low[[#This Row],[Difference]],photoresistor_low[[#This Row],[Mean]],photoresistor_low[[#This Row],[Standard Deviation]])</f>
        <v>-1.6729843543238254</v>
      </c>
      <c r="I3" s="1">
        <f>_xlfn.NORM.DIST(photoresistor_low[[#This Row],[Standardized]],0,1,FALSE)</f>
        <v>9.8433227103108062E-2</v>
      </c>
      <c r="K3">
        <v>-6.9</v>
      </c>
      <c r="L3">
        <f t="shared" ref="L3:L66" si="0">_xlfn.NORM.DIST(K3,0,1,FALSE)</f>
        <v>1.8303322170155714E-11</v>
      </c>
      <c r="N3">
        <v>720</v>
      </c>
      <c r="O3">
        <f>_xlfn.NORM.DIST(N3,photoresistor_low[[#This Row],[Mean]],photoresistor_low[[#This Row],[Standard Deviation]],FALSE)</f>
        <v>4.5927444806475036E-4</v>
      </c>
    </row>
    <row r="4" spans="1:15" x14ac:dyDescent="0.3">
      <c r="A4">
        <v>6</v>
      </c>
      <c r="B4">
        <v>46</v>
      </c>
      <c r="C4">
        <v>770</v>
      </c>
      <c r="D4">
        <f>photoresistor_low[[#This Row],[Lasered Top Resistor]]-photoresistor_low[[#This Row],[Uncovered Top Resistor]]</f>
        <v>724</v>
      </c>
      <c r="E4">
        <f>AVERAGE(photoresistor_low[Difference])</f>
        <v>725.67543859649118</v>
      </c>
      <c r="F4">
        <f>_xlfn.STDEV.S(photoresistor_low[Difference])</f>
        <v>1.5992012056637048</v>
      </c>
      <c r="G4" s="1">
        <f>_xlfn.NORM.DIST(photoresistor_low[[#This Row],[Difference]],photoresistor_low[[#This Row],[Mean]],photoresistor_low[[#This Row],[Standard Deviation]],FALSE)</f>
        <v>0.1440994952695096</v>
      </c>
      <c r="H4" s="1">
        <f>STANDARDIZE(photoresistor_low[[#This Row],[Difference]],photoresistor_low[[#This Row],[Mean]],photoresistor_low[[#This Row],[Standard Deviation]])</f>
        <v>-1.0476721694290063</v>
      </c>
      <c r="I4" s="1">
        <f>_xlfn.NORM.DIST(photoresistor_low[[#This Row],[Standardized]],0,1,FALSE)</f>
        <v>0.23044408657053106</v>
      </c>
      <c r="K4">
        <v>-6.8</v>
      </c>
      <c r="L4">
        <f t="shared" si="0"/>
        <v>3.6309615017918004E-11</v>
      </c>
      <c r="N4">
        <v>721</v>
      </c>
      <c r="O4">
        <f>_xlfn.NORM.DIST(N4,photoresistor_low[[#This Row],[Mean]],photoresistor_low[[#This Row],[Standard Deviation]],FALSE)</f>
        <v>3.4749097303468477E-3</v>
      </c>
    </row>
    <row r="5" spans="1:15" x14ac:dyDescent="0.3">
      <c r="A5">
        <v>33</v>
      </c>
      <c r="B5">
        <v>45</v>
      </c>
      <c r="C5">
        <v>769</v>
      </c>
      <c r="D5">
        <f>photoresistor_low[[#This Row],[Lasered Top Resistor]]-photoresistor_low[[#This Row],[Uncovered Top Resistor]]</f>
        <v>724</v>
      </c>
      <c r="E5">
        <f>AVERAGE(photoresistor_low[Difference])</f>
        <v>725.67543859649118</v>
      </c>
      <c r="F5">
        <f>_xlfn.STDEV.S(photoresistor_low[Difference])</f>
        <v>1.5992012056637048</v>
      </c>
      <c r="G5" s="1">
        <f>_xlfn.NORM.DIST(photoresistor_low[[#This Row],[Difference]],photoresistor_low[[#This Row],[Mean]],photoresistor_low[[#This Row],[Standard Deviation]],FALSE)</f>
        <v>0.1440994952695096</v>
      </c>
      <c r="H5" s="1">
        <f>STANDARDIZE(photoresistor_low[[#This Row],[Difference]],photoresistor_low[[#This Row],[Mean]],photoresistor_low[[#This Row],[Standard Deviation]])</f>
        <v>-1.0476721694290063</v>
      </c>
      <c r="I5" s="1">
        <f>_xlfn.NORM.DIST(photoresistor_low[[#This Row],[Standardized]],0,1,FALSE)</f>
        <v>0.23044408657053106</v>
      </c>
      <c r="K5">
        <v>-6.7</v>
      </c>
      <c r="L5">
        <f t="shared" si="0"/>
        <v>7.1313281239960764E-11</v>
      </c>
      <c r="N5">
        <v>722</v>
      </c>
      <c r="O5">
        <f>_xlfn.NORM.DIST(N5,photoresistor_low[[#This Row],[Mean]],photoresistor_low[[#This Row],[Standard Deviation]],FALSE)</f>
        <v>1.7782751960946155E-2</v>
      </c>
    </row>
    <row r="6" spans="1:15" x14ac:dyDescent="0.3">
      <c r="A6">
        <v>34</v>
      </c>
      <c r="B6">
        <v>45</v>
      </c>
      <c r="C6">
        <v>769</v>
      </c>
      <c r="D6">
        <f>photoresistor_low[[#This Row],[Lasered Top Resistor]]-photoresistor_low[[#This Row],[Uncovered Top Resistor]]</f>
        <v>724</v>
      </c>
      <c r="E6">
        <f>AVERAGE(photoresistor_low[Difference])</f>
        <v>725.67543859649118</v>
      </c>
      <c r="F6">
        <f>_xlfn.STDEV.S(photoresistor_low[Difference])</f>
        <v>1.5992012056637048</v>
      </c>
      <c r="G6" s="1">
        <f>_xlfn.NORM.DIST(photoresistor_low[[#This Row],[Difference]],photoresistor_low[[#This Row],[Mean]],photoresistor_low[[#This Row],[Standard Deviation]],FALSE)</f>
        <v>0.1440994952695096</v>
      </c>
      <c r="H6" s="1">
        <f>STANDARDIZE(photoresistor_low[[#This Row],[Difference]],photoresistor_low[[#This Row],[Mean]],photoresistor_low[[#This Row],[Standard Deviation]])</f>
        <v>-1.0476721694290063</v>
      </c>
      <c r="I6" s="1">
        <f>_xlfn.NORM.DIST(photoresistor_low[[#This Row],[Standardized]],0,1,FALSE)</f>
        <v>0.23044408657053106</v>
      </c>
      <c r="K6">
        <v>-6.6</v>
      </c>
      <c r="L6">
        <f t="shared" si="0"/>
        <v>1.3866799941653172E-10</v>
      </c>
      <c r="N6">
        <v>723</v>
      </c>
      <c r="O6">
        <f>_xlfn.NORM.DIST(N6,photoresistor_low[[#This Row],[Mean]],photoresistor_low[[#This Row],[Standard Deviation]],FALSE)</f>
        <v>6.1551496306092413E-2</v>
      </c>
    </row>
    <row r="7" spans="1:15" x14ac:dyDescent="0.3">
      <c r="A7">
        <v>39</v>
      </c>
      <c r="B7">
        <v>45</v>
      </c>
      <c r="C7">
        <v>769</v>
      </c>
      <c r="D7">
        <f>photoresistor_low[[#This Row],[Lasered Top Resistor]]-photoresistor_low[[#This Row],[Uncovered Top Resistor]]</f>
        <v>724</v>
      </c>
      <c r="E7">
        <f>AVERAGE(photoresistor_low[Difference])</f>
        <v>725.67543859649118</v>
      </c>
      <c r="F7">
        <f>_xlfn.STDEV.S(photoresistor_low[Difference])</f>
        <v>1.5992012056637048</v>
      </c>
      <c r="G7" s="1">
        <f>_xlfn.NORM.DIST(photoresistor_low[[#This Row],[Difference]],photoresistor_low[[#This Row],[Mean]],photoresistor_low[[#This Row],[Standard Deviation]],FALSE)</f>
        <v>0.1440994952695096</v>
      </c>
      <c r="H7" s="1">
        <f>STANDARDIZE(photoresistor_low[[#This Row],[Difference]],photoresistor_low[[#This Row],[Mean]],photoresistor_low[[#This Row],[Standard Deviation]])</f>
        <v>-1.0476721694290063</v>
      </c>
      <c r="I7" s="1">
        <f>_xlfn.NORM.DIST(photoresistor_low[[#This Row],[Standardized]],0,1,FALSE)</f>
        <v>0.23044408657053106</v>
      </c>
      <c r="K7">
        <v>-6.5</v>
      </c>
      <c r="L7">
        <f t="shared" si="0"/>
        <v>2.6695566147628519E-10</v>
      </c>
      <c r="N7">
        <v>724</v>
      </c>
      <c r="O7">
        <f>_xlfn.NORM.DIST(N7,photoresistor_low[[#This Row],[Mean]],photoresistor_low[[#This Row],[Standard Deviation]],FALSE)</f>
        <v>0.1440994952695096</v>
      </c>
    </row>
    <row r="8" spans="1:15" x14ac:dyDescent="0.3">
      <c r="A8">
        <v>66</v>
      </c>
      <c r="B8">
        <v>45</v>
      </c>
      <c r="C8">
        <v>769</v>
      </c>
      <c r="D8">
        <f>photoresistor_low[[#This Row],[Lasered Top Resistor]]-photoresistor_low[[#This Row],[Uncovered Top Resistor]]</f>
        <v>724</v>
      </c>
      <c r="E8">
        <f>AVERAGE(photoresistor_low[Difference])</f>
        <v>725.67543859649118</v>
      </c>
      <c r="F8">
        <f>_xlfn.STDEV.S(photoresistor_low[Difference])</f>
        <v>1.5992012056637048</v>
      </c>
      <c r="G8" s="1">
        <f>_xlfn.NORM.DIST(photoresistor_low[[#This Row],[Difference]],photoresistor_low[[#This Row],[Mean]],photoresistor_low[[#This Row],[Standard Deviation]],FALSE)</f>
        <v>0.1440994952695096</v>
      </c>
      <c r="H8" s="1">
        <f>STANDARDIZE(photoresistor_low[[#This Row],[Difference]],photoresistor_low[[#This Row],[Mean]],photoresistor_low[[#This Row],[Standard Deviation]])</f>
        <v>-1.0476721694290063</v>
      </c>
      <c r="I8" s="1">
        <f>_xlfn.NORM.DIST(photoresistor_low[[#This Row],[Standardized]],0,1,FALSE)</f>
        <v>0.23044408657053106</v>
      </c>
      <c r="K8">
        <v>-6.4</v>
      </c>
      <c r="L8">
        <f t="shared" si="0"/>
        <v>5.0881402816450389E-10</v>
      </c>
      <c r="N8">
        <v>725</v>
      </c>
      <c r="O8">
        <f>_xlfn.NORM.DIST(N8,photoresistor_low[[#This Row],[Mean]],photoresistor_low[[#This Row],[Standard Deviation]],FALSE)</f>
        <v>0.22817628485387562</v>
      </c>
    </row>
    <row r="9" spans="1:15" x14ac:dyDescent="0.3">
      <c r="A9">
        <v>69</v>
      </c>
      <c r="B9">
        <v>45</v>
      </c>
      <c r="C9">
        <v>769</v>
      </c>
      <c r="D9">
        <f>photoresistor_low[[#This Row],[Lasered Top Resistor]]-photoresistor_low[[#This Row],[Uncovered Top Resistor]]</f>
        <v>724</v>
      </c>
      <c r="E9">
        <f>AVERAGE(photoresistor_low[Difference])</f>
        <v>725.67543859649118</v>
      </c>
      <c r="F9">
        <f>_xlfn.STDEV.S(photoresistor_low[Difference])</f>
        <v>1.5992012056637048</v>
      </c>
      <c r="G9" s="1">
        <f>_xlfn.NORM.DIST(photoresistor_low[[#This Row],[Difference]],photoresistor_low[[#This Row],[Mean]],photoresistor_low[[#This Row],[Standard Deviation]],FALSE)</f>
        <v>0.1440994952695096</v>
      </c>
      <c r="H9" s="1">
        <f>STANDARDIZE(photoresistor_low[[#This Row],[Difference]],photoresistor_low[[#This Row],[Mean]],photoresistor_low[[#This Row],[Standard Deviation]])</f>
        <v>-1.0476721694290063</v>
      </c>
      <c r="I9" s="1">
        <f>_xlfn.NORM.DIST(photoresistor_low[[#This Row],[Standardized]],0,1,FALSE)</f>
        <v>0.23044408657053106</v>
      </c>
      <c r="K9">
        <v>-6.3</v>
      </c>
      <c r="L9">
        <f t="shared" si="0"/>
        <v>9.6014333703123363E-10</v>
      </c>
      <c r="N9">
        <v>725.67539999999997</v>
      </c>
      <c r="O9">
        <f>_xlfn.NORM.DIST(N9,photoresistor_low[[#This Row],[Mean]],photoresistor_low[[#This Row],[Standard Deviation]],FALSE)</f>
        <v>0.24946346893208624</v>
      </c>
    </row>
    <row r="10" spans="1:15" x14ac:dyDescent="0.3">
      <c r="A10">
        <v>70</v>
      </c>
      <c r="B10">
        <v>45</v>
      </c>
      <c r="C10">
        <v>769</v>
      </c>
      <c r="D10">
        <f>photoresistor_low[[#This Row],[Lasered Top Resistor]]-photoresistor_low[[#This Row],[Uncovered Top Resistor]]</f>
        <v>724</v>
      </c>
      <c r="E10">
        <f>AVERAGE(photoresistor_low[Difference])</f>
        <v>725.67543859649118</v>
      </c>
      <c r="F10">
        <f>_xlfn.STDEV.S(photoresistor_low[Difference])</f>
        <v>1.5992012056637048</v>
      </c>
      <c r="G10" s="1">
        <f>_xlfn.NORM.DIST(photoresistor_low[[#This Row],[Difference]],photoresistor_low[[#This Row],[Mean]],photoresistor_low[[#This Row],[Standard Deviation]],FALSE)</f>
        <v>0.1440994952695096</v>
      </c>
      <c r="H10" s="1">
        <f>STANDARDIZE(photoresistor_low[[#This Row],[Difference]],photoresistor_low[[#This Row],[Mean]],photoresistor_low[[#This Row],[Standard Deviation]])</f>
        <v>-1.0476721694290063</v>
      </c>
      <c r="I10" s="1">
        <f>_xlfn.NORM.DIST(photoresistor_low[[#This Row],[Standardized]],0,1,FALSE)</f>
        <v>0.23044408657053106</v>
      </c>
      <c r="K10">
        <v>-6.2</v>
      </c>
      <c r="L10">
        <f t="shared" si="0"/>
        <v>1.7937839079640794E-9</v>
      </c>
      <c r="N10">
        <v>726</v>
      </c>
      <c r="O10">
        <f>_xlfn.NORM.DIST(N10,photoresistor_low[[#This Row],[Mean]],photoresistor_low[[#This Row],[Standard Deviation]],FALSE)</f>
        <v>0.24437836240360486</v>
      </c>
    </row>
    <row r="11" spans="1:15" x14ac:dyDescent="0.3">
      <c r="A11">
        <v>75</v>
      </c>
      <c r="B11">
        <v>45</v>
      </c>
      <c r="C11">
        <v>769</v>
      </c>
      <c r="D11">
        <f>photoresistor_low[[#This Row],[Lasered Top Resistor]]-photoresistor_low[[#This Row],[Uncovered Top Resistor]]</f>
        <v>724</v>
      </c>
      <c r="E11">
        <f>AVERAGE(photoresistor_low[Difference])</f>
        <v>725.67543859649118</v>
      </c>
      <c r="F11">
        <f>_xlfn.STDEV.S(photoresistor_low[Difference])</f>
        <v>1.5992012056637048</v>
      </c>
      <c r="G11" s="1">
        <f>_xlfn.NORM.DIST(photoresistor_low[[#This Row],[Difference]],photoresistor_low[[#This Row],[Mean]],photoresistor_low[[#This Row],[Standard Deviation]],FALSE)</f>
        <v>0.1440994952695096</v>
      </c>
      <c r="H11" s="1">
        <f>STANDARDIZE(photoresistor_low[[#This Row],[Difference]],photoresistor_low[[#This Row],[Mean]],photoresistor_low[[#This Row],[Standard Deviation]])</f>
        <v>-1.0476721694290063</v>
      </c>
      <c r="I11" s="1">
        <f>_xlfn.NORM.DIST(photoresistor_low[[#This Row],[Standardized]],0,1,FALSE)</f>
        <v>0.23044408657053106</v>
      </c>
      <c r="K11">
        <v>-6.1</v>
      </c>
      <c r="L11">
        <f t="shared" si="0"/>
        <v>3.3178842435473049E-9</v>
      </c>
      <c r="N11">
        <v>727</v>
      </c>
      <c r="O11">
        <f>_xlfn.NORM.DIST(N11,photoresistor_low[[#This Row],[Mean]],photoresistor_low[[#This Row],[Standard Deviation]],FALSE)</f>
        <v>0.17702687225777378</v>
      </c>
    </row>
    <row r="12" spans="1:15" x14ac:dyDescent="0.3">
      <c r="A12">
        <v>78</v>
      </c>
      <c r="B12">
        <v>45</v>
      </c>
      <c r="C12">
        <v>769</v>
      </c>
      <c r="D12">
        <f>photoresistor_low[[#This Row],[Lasered Top Resistor]]-photoresistor_low[[#This Row],[Uncovered Top Resistor]]</f>
        <v>724</v>
      </c>
      <c r="E12">
        <f>AVERAGE(photoresistor_low[Difference])</f>
        <v>725.67543859649118</v>
      </c>
      <c r="F12">
        <f>_xlfn.STDEV.S(photoresistor_low[Difference])</f>
        <v>1.5992012056637048</v>
      </c>
      <c r="G12" s="1">
        <f>_xlfn.NORM.DIST(photoresistor_low[[#This Row],[Difference]],photoresistor_low[[#This Row],[Mean]],photoresistor_low[[#This Row],[Standard Deviation]],FALSE)</f>
        <v>0.1440994952695096</v>
      </c>
      <c r="H12" s="1">
        <f>STANDARDIZE(photoresistor_low[[#This Row],[Difference]],photoresistor_low[[#This Row],[Mean]],photoresistor_low[[#This Row],[Standard Deviation]])</f>
        <v>-1.0476721694290063</v>
      </c>
      <c r="I12" s="1">
        <f>_xlfn.NORM.DIST(photoresistor_low[[#This Row],[Standardized]],0,1,FALSE)</f>
        <v>0.23044408657053106</v>
      </c>
      <c r="K12">
        <v>-6</v>
      </c>
      <c r="L12">
        <f t="shared" si="0"/>
        <v>6.0758828498232861E-9</v>
      </c>
      <c r="N12">
        <v>728</v>
      </c>
      <c r="O12">
        <f>_xlfn.NORM.DIST(N12,photoresistor_low[[#This Row],[Mean]],photoresistor_low[[#This Row],[Standard Deviation]],FALSE)</f>
        <v>8.6736090421809187E-2</v>
      </c>
    </row>
    <row r="13" spans="1:15" x14ac:dyDescent="0.3">
      <c r="A13">
        <v>80</v>
      </c>
      <c r="B13">
        <v>45</v>
      </c>
      <c r="C13">
        <v>769</v>
      </c>
      <c r="D13">
        <f>photoresistor_low[[#This Row],[Lasered Top Resistor]]-photoresistor_low[[#This Row],[Uncovered Top Resistor]]</f>
        <v>724</v>
      </c>
      <c r="E13">
        <f>AVERAGE(photoresistor_low[Difference])</f>
        <v>725.67543859649118</v>
      </c>
      <c r="F13">
        <f>_xlfn.STDEV.S(photoresistor_low[Difference])</f>
        <v>1.5992012056637048</v>
      </c>
      <c r="G13" s="1">
        <f>_xlfn.NORM.DIST(photoresistor_low[[#This Row],[Difference]],photoresistor_low[[#This Row],[Mean]],photoresistor_low[[#This Row],[Standard Deviation]],FALSE)</f>
        <v>0.1440994952695096</v>
      </c>
      <c r="H13" s="1">
        <f>STANDARDIZE(photoresistor_low[[#This Row],[Difference]],photoresistor_low[[#This Row],[Mean]],photoresistor_low[[#This Row],[Standard Deviation]])</f>
        <v>-1.0476721694290063</v>
      </c>
      <c r="I13" s="1">
        <f>_xlfn.NORM.DIST(photoresistor_low[[#This Row],[Standardized]],0,1,FALSE)</f>
        <v>0.23044408657053106</v>
      </c>
      <c r="K13">
        <v>-5.9</v>
      </c>
      <c r="L13">
        <f t="shared" si="0"/>
        <v>1.1015763624682308E-8</v>
      </c>
      <c r="N13">
        <v>729</v>
      </c>
      <c r="O13">
        <f>_xlfn.NORM.DIST(N13,photoresistor_low[[#This Row],[Mean]],photoresistor_low[[#This Row],[Standard Deviation]],FALSE)</f>
        <v>2.8743833570400602E-2</v>
      </c>
    </row>
    <row r="14" spans="1:15" x14ac:dyDescent="0.3">
      <c r="A14">
        <v>81</v>
      </c>
      <c r="B14">
        <v>45</v>
      </c>
      <c r="C14">
        <v>769</v>
      </c>
      <c r="D14">
        <f>photoresistor_low[[#This Row],[Lasered Top Resistor]]-photoresistor_low[[#This Row],[Uncovered Top Resistor]]</f>
        <v>724</v>
      </c>
      <c r="E14">
        <f>AVERAGE(photoresistor_low[Difference])</f>
        <v>725.67543859649118</v>
      </c>
      <c r="F14">
        <f>_xlfn.STDEV.S(photoresistor_low[Difference])</f>
        <v>1.5992012056637048</v>
      </c>
      <c r="G14" s="1">
        <f>_xlfn.NORM.DIST(photoresistor_low[[#This Row],[Difference]],photoresistor_low[[#This Row],[Mean]],photoresistor_low[[#This Row],[Standard Deviation]],FALSE)</f>
        <v>0.1440994952695096</v>
      </c>
      <c r="H14" s="1">
        <f>STANDARDIZE(photoresistor_low[[#This Row],[Difference]],photoresistor_low[[#This Row],[Mean]],photoresistor_low[[#This Row],[Standard Deviation]])</f>
        <v>-1.0476721694290063</v>
      </c>
      <c r="I14" s="1">
        <f>_xlfn.NORM.DIST(photoresistor_low[[#This Row],[Standardized]],0,1,FALSE)</f>
        <v>0.23044408657053106</v>
      </c>
      <c r="K14">
        <v>-5.8</v>
      </c>
      <c r="L14">
        <f t="shared" si="0"/>
        <v>1.9773196406244672E-8</v>
      </c>
      <c r="N14">
        <v>730</v>
      </c>
      <c r="O14">
        <f>_xlfn.NORM.DIST(N14,photoresistor_low[[#This Row],[Mean]],photoresistor_low[[#This Row],[Standard Deviation]],FALSE)</f>
        <v>6.4427864549072931E-3</v>
      </c>
    </row>
    <row r="15" spans="1:15" x14ac:dyDescent="0.3">
      <c r="A15">
        <v>82</v>
      </c>
      <c r="B15">
        <v>45</v>
      </c>
      <c r="C15">
        <v>769</v>
      </c>
      <c r="D15">
        <f>photoresistor_low[[#This Row],[Lasered Top Resistor]]-photoresistor_low[[#This Row],[Uncovered Top Resistor]]</f>
        <v>724</v>
      </c>
      <c r="E15">
        <f>AVERAGE(photoresistor_low[Difference])</f>
        <v>725.67543859649118</v>
      </c>
      <c r="F15">
        <f>_xlfn.STDEV.S(photoresistor_low[Difference])</f>
        <v>1.5992012056637048</v>
      </c>
      <c r="G15" s="1">
        <f>_xlfn.NORM.DIST(photoresistor_low[[#This Row],[Difference]],photoresistor_low[[#This Row],[Mean]],photoresistor_low[[#This Row],[Standard Deviation]],FALSE)</f>
        <v>0.1440994952695096</v>
      </c>
      <c r="H15" s="1">
        <f>STANDARDIZE(photoresistor_low[[#This Row],[Difference]],photoresistor_low[[#This Row],[Mean]],photoresistor_low[[#This Row],[Standard Deviation]])</f>
        <v>-1.0476721694290063</v>
      </c>
      <c r="I15" s="1">
        <f>_xlfn.NORM.DIST(photoresistor_low[[#This Row],[Standardized]],0,1,FALSE)</f>
        <v>0.23044408657053106</v>
      </c>
      <c r="K15">
        <v>-5.7</v>
      </c>
      <c r="L15">
        <f t="shared" si="0"/>
        <v>3.513955094820434E-8</v>
      </c>
      <c r="N15">
        <v>731</v>
      </c>
      <c r="O15">
        <f>_xlfn.NORM.DIST(N15,photoresistor_low[[#This Row],[Mean]],photoresistor_low[[#This Row],[Standard Deviation]],FALSE)</f>
        <v>9.7675801766625983E-4</v>
      </c>
    </row>
    <row r="16" spans="1:15" x14ac:dyDescent="0.3">
      <c r="A16">
        <v>83</v>
      </c>
      <c r="B16">
        <v>45</v>
      </c>
      <c r="C16">
        <v>769</v>
      </c>
      <c r="D16">
        <f>photoresistor_low[[#This Row],[Lasered Top Resistor]]-photoresistor_low[[#This Row],[Uncovered Top Resistor]]</f>
        <v>724</v>
      </c>
      <c r="E16">
        <f>AVERAGE(photoresistor_low[Difference])</f>
        <v>725.67543859649118</v>
      </c>
      <c r="F16">
        <f>_xlfn.STDEV.S(photoresistor_low[Difference])</f>
        <v>1.5992012056637048</v>
      </c>
      <c r="G16" s="1">
        <f>_xlfn.NORM.DIST(photoresistor_low[[#This Row],[Difference]],photoresistor_low[[#This Row],[Mean]],photoresistor_low[[#This Row],[Standard Deviation]],FALSE)</f>
        <v>0.1440994952695096</v>
      </c>
      <c r="H16" s="1">
        <f>STANDARDIZE(photoresistor_low[[#This Row],[Difference]],photoresistor_low[[#This Row],[Mean]],photoresistor_low[[#This Row],[Standard Deviation]])</f>
        <v>-1.0476721694290063</v>
      </c>
      <c r="I16" s="1">
        <f>_xlfn.NORM.DIST(photoresistor_low[[#This Row],[Standardized]],0,1,FALSE)</f>
        <v>0.23044408657053106</v>
      </c>
      <c r="K16">
        <v>-5.6</v>
      </c>
      <c r="L16">
        <f t="shared" si="0"/>
        <v>6.1826205001658573E-8</v>
      </c>
      <c r="N16">
        <v>732</v>
      </c>
      <c r="O16">
        <f>_xlfn.NORM.DIST(N16,photoresistor_low[[#This Row],[Mean]],photoresistor_low[[#This Row],[Standard Deviation]],FALSE)</f>
        <v>1.0015772078983805E-4</v>
      </c>
    </row>
    <row r="17" spans="1:15" x14ac:dyDescent="0.3">
      <c r="A17">
        <v>88</v>
      </c>
      <c r="B17">
        <v>45</v>
      </c>
      <c r="C17">
        <v>769</v>
      </c>
      <c r="D17">
        <f>photoresistor_low[[#This Row],[Lasered Top Resistor]]-photoresistor_low[[#This Row],[Uncovered Top Resistor]]</f>
        <v>724</v>
      </c>
      <c r="E17">
        <f>AVERAGE(photoresistor_low[Difference])</f>
        <v>725.67543859649118</v>
      </c>
      <c r="F17">
        <f>_xlfn.STDEV.S(photoresistor_low[Difference])</f>
        <v>1.5992012056637048</v>
      </c>
      <c r="G17" s="1">
        <f>_xlfn.NORM.DIST(photoresistor_low[[#This Row],[Difference]],photoresistor_low[[#This Row],[Mean]],photoresistor_low[[#This Row],[Standard Deviation]],FALSE)</f>
        <v>0.1440994952695096</v>
      </c>
      <c r="H17" s="1">
        <f>STANDARDIZE(photoresistor_low[[#This Row],[Difference]],photoresistor_low[[#This Row],[Mean]],photoresistor_low[[#This Row],[Standard Deviation]])</f>
        <v>-1.0476721694290063</v>
      </c>
      <c r="I17" s="1">
        <f>_xlfn.NORM.DIST(photoresistor_low[[#This Row],[Standardized]],0,1,FALSE)</f>
        <v>0.23044408657053106</v>
      </c>
      <c r="K17">
        <v>-5.5000000000000098</v>
      </c>
      <c r="L17">
        <f t="shared" si="0"/>
        <v>1.0769760042542703E-7</v>
      </c>
      <c r="N17">
        <v>733</v>
      </c>
      <c r="O17">
        <f>_xlfn.NORM.DIST(N17,photoresistor_low[[#This Row],[Mean]],photoresistor_low[[#This Row],[Standard Deviation]],FALSE)</f>
        <v>6.9465006682554522E-6</v>
      </c>
    </row>
    <row r="18" spans="1:15" x14ac:dyDescent="0.3">
      <c r="A18">
        <v>92</v>
      </c>
      <c r="B18">
        <v>45</v>
      </c>
      <c r="C18">
        <v>769</v>
      </c>
      <c r="D18">
        <f>photoresistor_low[[#This Row],[Lasered Top Resistor]]-photoresistor_low[[#This Row],[Uncovered Top Resistor]]</f>
        <v>724</v>
      </c>
      <c r="E18">
        <f>AVERAGE(photoresistor_low[Difference])</f>
        <v>725.67543859649118</v>
      </c>
      <c r="F18">
        <f>_xlfn.STDEV.S(photoresistor_low[Difference])</f>
        <v>1.5992012056637048</v>
      </c>
      <c r="G18" s="1">
        <f>_xlfn.NORM.DIST(photoresistor_low[[#This Row],[Difference]],photoresistor_low[[#This Row],[Mean]],photoresistor_low[[#This Row],[Standard Deviation]],FALSE)</f>
        <v>0.1440994952695096</v>
      </c>
      <c r="H18" s="1">
        <f>STANDARDIZE(photoresistor_low[[#This Row],[Difference]],photoresistor_low[[#This Row],[Mean]],photoresistor_low[[#This Row],[Standard Deviation]])</f>
        <v>-1.0476721694290063</v>
      </c>
      <c r="I18" s="1">
        <f>_xlfn.NORM.DIST(photoresistor_low[[#This Row],[Standardized]],0,1,FALSE)</f>
        <v>0.23044408657053106</v>
      </c>
      <c r="K18">
        <v>-5.4000000000000101</v>
      </c>
      <c r="L18">
        <f t="shared" si="0"/>
        <v>1.8573618445551907E-7</v>
      </c>
      <c r="N18">
        <v>734</v>
      </c>
      <c r="O18">
        <f>_xlfn.NORM.DIST(N18,photoresistor_low[[#This Row],[Mean]],photoresistor_low[[#This Row],[Standard Deviation]],FALSE)</f>
        <v>3.2586065867556207E-7</v>
      </c>
    </row>
    <row r="19" spans="1:15" x14ac:dyDescent="0.3">
      <c r="A19">
        <v>95</v>
      </c>
      <c r="B19">
        <v>45</v>
      </c>
      <c r="C19">
        <v>769</v>
      </c>
      <c r="D19">
        <f>photoresistor_low[[#This Row],[Lasered Top Resistor]]-photoresistor_low[[#This Row],[Uncovered Top Resistor]]</f>
        <v>724</v>
      </c>
      <c r="E19">
        <f>AVERAGE(photoresistor_low[Difference])</f>
        <v>725.67543859649118</v>
      </c>
      <c r="F19">
        <f>_xlfn.STDEV.S(photoresistor_low[Difference])</f>
        <v>1.5992012056637048</v>
      </c>
      <c r="G19" s="1">
        <f>_xlfn.NORM.DIST(photoresistor_low[[#This Row],[Difference]],photoresistor_low[[#This Row],[Mean]],photoresistor_low[[#This Row],[Standard Deviation]],FALSE)</f>
        <v>0.1440994952695096</v>
      </c>
      <c r="H19" s="1">
        <f>STANDARDIZE(photoresistor_low[[#This Row],[Difference]],photoresistor_low[[#This Row],[Mean]],photoresistor_low[[#This Row],[Standard Deviation]])</f>
        <v>-1.0476721694290063</v>
      </c>
      <c r="I19" s="1">
        <f>_xlfn.NORM.DIST(photoresistor_low[[#This Row],[Standardized]],0,1,FALSE)</f>
        <v>0.23044408657053106</v>
      </c>
      <c r="K19">
        <v>-5.3000000000000096</v>
      </c>
      <c r="L19">
        <f t="shared" si="0"/>
        <v>3.1713492167158123E-7</v>
      </c>
      <c r="N19">
        <v>735</v>
      </c>
      <c r="O19">
        <f>_xlfn.NORM.DIST(N19,photoresistor_low[[#This Row],[Mean]],photoresistor_low[[#This Row],[Standard Deviation]],FALSE)</f>
        <v>1.033908202234507E-8</v>
      </c>
    </row>
    <row r="20" spans="1:15" x14ac:dyDescent="0.3">
      <c r="A20">
        <v>100</v>
      </c>
      <c r="B20">
        <v>45</v>
      </c>
      <c r="C20">
        <v>769</v>
      </c>
      <c r="D20">
        <f>photoresistor_low[[#This Row],[Lasered Top Resistor]]-photoresistor_low[[#This Row],[Uncovered Top Resistor]]</f>
        <v>724</v>
      </c>
      <c r="E20">
        <f>AVERAGE(photoresistor_low[Difference])</f>
        <v>725.67543859649118</v>
      </c>
      <c r="F20">
        <f>_xlfn.STDEV.S(photoresistor_low[Difference])</f>
        <v>1.5992012056637048</v>
      </c>
      <c r="G20" s="1">
        <f>_xlfn.NORM.DIST(photoresistor_low[[#This Row],[Difference]],photoresistor_low[[#This Row],[Mean]],photoresistor_low[[#This Row],[Standard Deviation]],FALSE)</f>
        <v>0.1440994952695096</v>
      </c>
      <c r="H20" s="1">
        <f>STANDARDIZE(photoresistor_low[[#This Row],[Difference]],photoresistor_low[[#This Row],[Mean]],photoresistor_low[[#This Row],[Standard Deviation]])</f>
        <v>-1.0476721694290063</v>
      </c>
      <c r="I20" s="1">
        <f>_xlfn.NORM.DIST(photoresistor_low[[#This Row],[Standardized]],0,1,FALSE)</f>
        <v>0.23044408657053106</v>
      </c>
      <c r="K20">
        <v>-5.2000000000000099</v>
      </c>
      <c r="L20">
        <f t="shared" si="0"/>
        <v>5.3610353446973477E-7</v>
      </c>
      <c r="N20">
        <v>736</v>
      </c>
      <c r="O20">
        <f>_xlfn.NORM.DIST(N20,photoresistor_low[[#This Row],[Mean]],photoresistor_low[[#This Row],[Standard Deviation]],FALSE)</f>
        <v>2.2187901581725431E-10</v>
      </c>
    </row>
    <row r="21" spans="1:15" x14ac:dyDescent="0.3">
      <c r="A21">
        <v>101</v>
      </c>
      <c r="B21">
        <v>45</v>
      </c>
      <c r="C21">
        <v>769</v>
      </c>
      <c r="D21">
        <f>photoresistor_low[[#This Row],[Lasered Top Resistor]]-photoresistor_low[[#This Row],[Uncovered Top Resistor]]</f>
        <v>724</v>
      </c>
      <c r="E21">
        <f>AVERAGE(photoresistor_low[Difference])</f>
        <v>725.67543859649118</v>
      </c>
      <c r="F21">
        <f>_xlfn.STDEV.S(photoresistor_low[Difference])</f>
        <v>1.5992012056637048</v>
      </c>
      <c r="G21" s="1">
        <f>_xlfn.NORM.DIST(photoresistor_low[[#This Row],[Difference]],photoresistor_low[[#This Row],[Mean]],photoresistor_low[[#This Row],[Standard Deviation]],FALSE)</f>
        <v>0.1440994952695096</v>
      </c>
      <c r="H21" s="1">
        <f>STANDARDIZE(photoresistor_low[[#This Row],[Difference]],photoresistor_low[[#This Row],[Mean]],photoresistor_low[[#This Row],[Standard Deviation]])</f>
        <v>-1.0476721694290063</v>
      </c>
      <c r="I21" s="1">
        <f>_xlfn.NORM.DIST(photoresistor_low[[#This Row],[Standardized]],0,1,FALSE)</f>
        <v>0.23044408657053106</v>
      </c>
      <c r="K21">
        <v>-5.1000000000000103</v>
      </c>
      <c r="L21">
        <f t="shared" si="0"/>
        <v>8.9724351623828588E-7</v>
      </c>
      <c r="N21">
        <v>737</v>
      </c>
      <c r="O21">
        <f>_xlfn.NORM.DIST(N21,photoresistor_low[[#This Row],[Mean]],photoresistor_low[[#This Row],[Standard Deviation]],FALSE)</f>
        <v>3.2205843737420074E-12</v>
      </c>
    </row>
    <row r="22" spans="1:15" x14ac:dyDescent="0.3">
      <c r="A22">
        <v>104</v>
      </c>
      <c r="B22">
        <v>45</v>
      </c>
      <c r="C22">
        <v>769</v>
      </c>
      <c r="D22">
        <f>photoresistor_low[[#This Row],[Lasered Top Resistor]]-photoresistor_low[[#This Row],[Uncovered Top Resistor]]</f>
        <v>724</v>
      </c>
      <c r="E22">
        <f>AVERAGE(photoresistor_low[Difference])</f>
        <v>725.67543859649118</v>
      </c>
      <c r="F22">
        <f>_xlfn.STDEV.S(photoresistor_low[Difference])</f>
        <v>1.5992012056637048</v>
      </c>
      <c r="G22" s="1">
        <f>_xlfn.NORM.DIST(photoresistor_low[[#This Row],[Difference]],photoresistor_low[[#This Row],[Mean]],photoresistor_low[[#This Row],[Standard Deviation]],FALSE)</f>
        <v>0.1440994952695096</v>
      </c>
      <c r="H22" s="1">
        <f>STANDARDIZE(photoresistor_low[[#This Row],[Difference]],photoresistor_low[[#This Row],[Mean]],photoresistor_low[[#This Row],[Standard Deviation]])</f>
        <v>-1.0476721694290063</v>
      </c>
      <c r="I22" s="1">
        <f>_xlfn.NORM.DIST(photoresistor_low[[#This Row],[Standardized]],0,1,FALSE)</f>
        <v>0.23044408657053106</v>
      </c>
      <c r="K22">
        <v>-5.0000000000000098</v>
      </c>
      <c r="L22">
        <f t="shared" si="0"/>
        <v>1.4867195147342238E-6</v>
      </c>
    </row>
    <row r="23" spans="1:15" x14ac:dyDescent="0.3">
      <c r="A23">
        <v>108</v>
      </c>
      <c r="B23">
        <v>45</v>
      </c>
      <c r="C23">
        <v>769</v>
      </c>
      <c r="D23">
        <f>photoresistor_low[[#This Row],[Lasered Top Resistor]]-photoresistor_low[[#This Row],[Uncovered Top Resistor]]</f>
        <v>724</v>
      </c>
      <c r="E23">
        <f>AVERAGE(photoresistor_low[Difference])</f>
        <v>725.67543859649118</v>
      </c>
      <c r="F23">
        <f>_xlfn.STDEV.S(photoresistor_low[Difference])</f>
        <v>1.5992012056637048</v>
      </c>
      <c r="G23" s="1">
        <f>_xlfn.NORM.DIST(photoresistor_low[[#This Row],[Difference]],photoresistor_low[[#This Row],[Mean]],photoresistor_low[[#This Row],[Standard Deviation]],FALSE)</f>
        <v>0.1440994952695096</v>
      </c>
      <c r="H23" s="1">
        <f>STANDARDIZE(photoresistor_low[[#This Row],[Difference]],photoresistor_low[[#This Row],[Mean]],photoresistor_low[[#This Row],[Standard Deviation]])</f>
        <v>-1.0476721694290063</v>
      </c>
      <c r="I23" s="1">
        <f>_xlfn.NORM.DIST(photoresistor_low[[#This Row],[Standardized]],0,1,FALSE)</f>
        <v>0.23044408657053106</v>
      </c>
      <c r="K23">
        <v>-4.9000000000000101</v>
      </c>
      <c r="L23">
        <f t="shared" si="0"/>
        <v>2.4389607458932395E-6</v>
      </c>
    </row>
    <row r="24" spans="1:15" x14ac:dyDescent="0.3">
      <c r="A24">
        <v>110</v>
      </c>
      <c r="B24">
        <v>45</v>
      </c>
      <c r="C24">
        <v>769</v>
      </c>
      <c r="D24">
        <f>photoresistor_low[[#This Row],[Lasered Top Resistor]]-photoresistor_low[[#This Row],[Uncovered Top Resistor]]</f>
        <v>724</v>
      </c>
      <c r="E24">
        <f>AVERAGE(photoresistor_low[Difference])</f>
        <v>725.67543859649118</v>
      </c>
      <c r="F24">
        <f>_xlfn.STDEV.S(photoresistor_low[Difference])</f>
        <v>1.5992012056637048</v>
      </c>
      <c r="G24" s="1">
        <f>_xlfn.NORM.DIST(photoresistor_low[[#This Row],[Difference]],photoresistor_low[[#This Row],[Mean]],photoresistor_low[[#This Row],[Standard Deviation]],FALSE)</f>
        <v>0.1440994952695096</v>
      </c>
      <c r="H24" s="1">
        <f>STANDARDIZE(photoresistor_low[[#This Row],[Difference]],photoresistor_low[[#This Row],[Mean]],photoresistor_low[[#This Row],[Standard Deviation]])</f>
        <v>-1.0476721694290063</v>
      </c>
      <c r="I24" s="1">
        <f>_xlfn.NORM.DIST(photoresistor_low[[#This Row],[Standardized]],0,1,FALSE)</f>
        <v>0.23044408657053106</v>
      </c>
      <c r="K24">
        <v>-4.8000000000000096</v>
      </c>
      <c r="L24">
        <f t="shared" si="0"/>
        <v>3.9612990910318923E-6</v>
      </c>
    </row>
    <row r="25" spans="1:15" x14ac:dyDescent="0.3">
      <c r="A25">
        <v>111</v>
      </c>
      <c r="B25">
        <v>45</v>
      </c>
      <c r="C25">
        <v>769</v>
      </c>
      <c r="D25">
        <f>photoresistor_low[[#This Row],[Lasered Top Resistor]]-photoresistor_low[[#This Row],[Uncovered Top Resistor]]</f>
        <v>724</v>
      </c>
      <c r="E25">
        <f>AVERAGE(photoresistor_low[Difference])</f>
        <v>725.67543859649118</v>
      </c>
      <c r="F25">
        <f>_xlfn.STDEV.S(photoresistor_low[Difference])</f>
        <v>1.5992012056637048</v>
      </c>
      <c r="G25" s="1">
        <f>_xlfn.NORM.DIST(photoresistor_low[[#This Row],[Difference]],photoresistor_low[[#This Row],[Mean]],photoresistor_low[[#This Row],[Standard Deviation]],FALSE)</f>
        <v>0.1440994952695096</v>
      </c>
      <c r="H25" s="1">
        <f>STANDARDIZE(photoresistor_low[[#This Row],[Difference]],photoresistor_low[[#This Row],[Mean]],photoresistor_low[[#This Row],[Standard Deviation]])</f>
        <v>-1.0476721694290063</v>
      </c>
      <c r="I25" s="1">
        <f>_xlfn.NORM.DIST(photoresistor_low[[#This Row],[Standardized]],0,1,FALSE)</f>
        <v>0.23044408657053106</v>
      </c>
      <c r="K25">
        <v>-4.7000000000000099</v>
      </c>
      <c r="L25">
        <f t="shared" si="0"/>
        <v>6.369825178866807E-6</v>
      </c>
    </row>
    <row r="26" spans="1:15" x14ac:dyDescent="0.3">
      <c r="A26">
        <v>7</v>
      </c>
      <c r="B26">
        <v>45</v>
      </c>
      <c r="C26">
        <v>770</v>
      </c>
      <c r="D26">
        <f>photoresistor_low[[#This Row],[Lasered Top Resistor]]-photoresistor_low[[#This Row],[Uncovered Top Resistor]]</f>
        <v>725</v>
      </c>
      <c r="E26">
        <f>AVERAGE(photoresistor_low[Difference])</f>
        <v>725.67543859649118</v>
      </c>
      <c r="F26">
        <f>_xlfn.STDEV.S(photoresistor_low[Difference])</f>
        <v>1.5992012056637048</v>
      </c>
      <c r="G26" s="1">
        <f>_xlfn.NORM.DIST(photoresistor_low[[#This Row],[Difference]],photoresistor_low[[#This Row],[Mean]],photoresistor_low[[#This Row],[Standard Deviation]],FALSE)</f>
        <v>0.22817628485387562</v>
      </c>
      <c r="H26" s="1">
        <f>STANDARDIZE(photoresistor_low[[#This Row],[Difference]],photoresistor_low[[#This Row],[Mean]],photoresistor_low[[#This Row],[Standard Deviation]])</f>
        <v>-0.42235998453418738</v>
      </c>
      <c r="I26" s="1">
        <f>_xlfn.NORM.DIST(photoresistor_low[[#This Row],[Standardized]],0,1,FALSE)</f>
        <v>0.36489978984218285</v>
      </c>
      <c r="K26">
        <v>-4.6000000000000103</v>
      </c>
      <c r="L26">
        <f t="shared" si="0"/>
        <v>1.0140852065486255E-5</v>
      </c>
    </row>
    <row r="27" spans="1:15" x14ac:dyDescent="0.3">
      <c r="A27">
        <v>18</v>
      </c>
      <c r="B27">
        <v>44</v>
      </c>
      <c r="C27">
        <v>769</v>
      </c>
      <c r="D27">
        <f>photoresistor_low[[#This Row],[Lasered Top Resistor]]-photoresistor_low[[#This Row],[Uncovered Top Resistor]]</f>
        <v>725</v>
      </c>
      <c r="E27">
        <f>AVERAGE(photoresistor_low[Difference])</f>
        <v>725.67543859649118</v>
      </c>
      <c r="F27">
        <f>_xlfn.STDEV.S(photoresistor_low[Difference])</f>
        <v>1.5992012056637048</v>
      </c>
      <c r="G27" s="1">
        <f>_xlfn.NORM.DIST(photoresistor_low[[#This Row],[Difference]],photoresistor_low[[#This Row],[Mean]],photoresistor_low[[#This Row],[Standard Deviation]],FALSE)</f>
        <v>0.22817628485387562</v>
      </c>
      <c r="H27" s="1">
        <f>STANDARDIZE(photoresistor_low[[#This Row],[Difference]],photoresistor_low[[#This Row],[Mean]],photoresistor_low[[#This Row],[Standard Deviation]])</f>
        <v>-0.42235998453418738</v>
      </c>
      <c r="I27" s="1">
        <f>_xlfn.NORM.DIST(photoresistor_low[[#This Row],[Standardized]],0,1,FALSE)</f>
        <v>0.36489978984218285</v>
      </c>
      <c r="K27">
        <v>-4.5000000000000098</v>
      </c>
      <c r="L27">
        <f t="shared" si="0"/>
        <v>1.5983741106904766E-5</v>
      </c>
    </row>
    <row r="28" spans="1:15" x14ac:dyDescent="0.3">
      <c r="A28">
        <v>20</v>
      </c>
      <c r="B28">
        <v>45</v>
      </c>
      <c r="C28">
        <v>770</v>
      </c>
      <c r="D28">
        <f>photoresistor_low[[#This Row],[Lasered Top Resistor]]-photoresistor_low[[#This Row],[Uncovered Top Resistor]]</f>
        <v>725</v>
      </c>
      <c r="E28">
        <f>AVERAGE(photoresistor_low[Difference])</f>
        <v>725.67543859649118</v>
      </c>
      <c r="F28">
        <f>_xlfn.STDEV.S(photoresistor_low[Difference])</f>
        <v>1.5992012056637048</v>
      </c>
      <c r="G28" s="1">
        <f>_xlfn.NORM.DIST(photoresistor_low[[#This Row],[Difference]],photoresistor_low[[#This Row],[Mean]],photoresistor_low[[#This Row],[Standard Deviation]],FALSE)</f>
        <v>0.22817628485387562</v>
      </c>
      <c r="H28" s="1">
        <f>STANDARDIZE(photoresistor_low[[#This Row],[Difference]],photoresistor_low[[#This Row],[Mean]],photoresistor_low[[#This Row],[Standard Deviation]])</f>
        <v>-0.42235998453418738</v>
      </c>
      <c r="I28" s="1">
        <f>_xlfn.NORM.DIST(photoresistor_low[[#This Row],[Standardized]],0,1,FALSE)</f>
        <v>0.36489978984218285</v>
      </c>
      <c r="K28">
        <v>-4.4000000000000101</v>
      </c>
      <c r="L28">
        <f t="shared" si="0"/>
        <v>2.4942471290052468E-5</v>
      </c>
    </row>
    <row r="29" spans="1:15" x14ac:dyDescent="0.3">
      <c r="A29">
        <v>29</v>
      </c>
      <c r="B29">
        <v>44</v>
      </c>
      <c r="C29">
        <v>769</v>
      </c>
      <c r="D29">
        <f>photoresistor_low[[#This Row],[Lasered Top Resistor]]-photoresistor_low[[#This Row],[Uncovered Top Resistor]]</f>
        <v>725</v>
      </c>
      <c r="E29">
        <f>AVERAGE(photoresistor_low[Difference])</f>
        <v>725.67543859649118</v>
      </c>
      <c r="F29">
        <f>_xlfn.STDEV.S(photoresistor_low[Difference])</f>
        <v>1.5992012056637048</v>
      </c>
      <c r="G29" s="1">
        <f>_xlfn.NORM.DIST(photoresistor_low[[#This Row],[Difference]],photoresistor_low[[#This Row],[Mean]],photoresistor_low[[#This Row],[Standard Deviation]],FALSE)</f>
        <v>0.22817628485387562</v>
      </c>
      <c r="H29" s="1">
        <f>STANDARDIZE(photoresistor_low[[#This Row],[Difference]],photoresistor_low[[#This Row],[Mean]],photoresistor_low[[#This Row],[Standard Deviation]])</f>
        <v>-0.42235998453418738</v>
      </c>
      <c r="I29" s="1">
        <f>_xlfn.NORM.DIST(photoresistor_low[[#This Row],[Standardized]],0,1,FALSE)</f>
        <v>0.36489978984218285</v>
      </c>
      <c r="K29">
        <v>-4.3000000000000096</v>
      </c>
      <c r="L29">
        <f t="shared" si="0"/>
        <v>3.853519674208549E-5</v>
      </c>
    </row>
    <row r="30" spans="1:15" x14ac:dyDescent="0.3">
      <c r="A30">
        <v>30</v>
      </c>
      <c r="B30">
        <v>45</v>
      </c>
      <c r="C30">
        <v>770</v>
      </c>
      <c r="D30">
        <f>photoresistor_low[[#This Row],[Lasered Top Resistor]]-photoresistor_low[[#This Row],[Uncovered Top Resistor]]</f>
        <v>725</v>
      </c>
      <c r="E30">
        <f>AVERAGE(photoresistor_low[Difference])</f>
        <v>725.67543859649118</v>
      </c>
      <c r="F30">
        <f>_xlfn.STDEV.S(photoresistor_low[Difference])</f>
        <v>1.5992012056637048</v>
      </c>
      <c r="G30" s="1">
        <f>_xlfn.NORM.DIST(photoresistor_low[[#This Row],[Difference]],photoresistor_low[[#This Row],[Mean]],photoresistor_low[[#This Row],[Standard Deviation]],FALSE)</f>
        <v>0.22817628485387562</v>
      </c>
      <c r="H30" s="1">
        <f>STANDARDIZE(photoresistor_low[[#This Row],[Difference]],photoresistor_low[[#This Row],[Mean]],photoresistor_low[[#This Row],[Standard Deviation]])</f>
        <v>-0.42235998453418738</v>
      </c>
      <c r="I30" s="1">
        <f>_xlfn.NORM.DIST(photoresistor_low[[#This Row],[Standardized]],0,1,FALSE)</f>
        <v>0.36489978984218285</v>
      </c>
      <c r="K30">
        <v>-4.2000000000000099</v>
      </c>
      <c r="L30">
        <f t="shared" si="0"/>
        <v>5.8943067756537443E-5</v>
      </c>
    </row>
    <row r="31" spans="1:15" x14ac:dyDescent="0.3">
      <c r="A31">
        <v>36</v>
      </c>
      <c r="B31">
        <v>45</v>
      </c>
      <c r="C31">
        <v>770</v>
      </c>
      <c r="D31">
        <f>photoresistor_low[[#This Row],[Lasered Top Resistor]]-photoresistor_low[[#This Row],[Uncovered Top Resistor]]</f>
        <v>725</v>
      </c>
      <c r="E31">
        <f>AVERAGE(photoresistor_low[Difference])</f>
        <v>725.67543859649118</v>
      </c>
      <c r="F31">
        <f>_xlfn.STDEV.S(photoresistor_low[Difference])</f>
        <v>1.5992012056637048</v>
      </c>
      <c r="G31" s="1">
        <f>_xlfn.NORM.DIST(photoresistor_low[[#This Row],[Difference]],photoresistor_low[[#This Row],[Mean]],photoresistor_low[[#This Row],[Standard Deviation]],FALSE)</f>
        <v>0.22817628485387562</v>
      </c>
      <c r="H31" s="1">
        <f>STANDARDIZE(photoresistor_low[[#This Row],[Difference]],photoresistor_low[[#This Row],[Mean]],photoresistor_low[[#This Row],[Standard Deviation]])</f>
        <v>-0.42235998453418738</v>
      </c>
      <c r="I31" s="1">
        <f>_xlfn.NORM.DIST(photoresistor_low[[#This Row],[Standardized]],0,1,FALSE)</f>
        <v>0.36489978984218285</v>
      </c>
      <c r="K31">
        <v>-4.1000000000000103</v>
      </c>
      <c r="L31">
        <f t="shared" si="0"/>
        <v>8.926165717712912E-5</v>
      </c>
    </row>
    <row r="32" spans="1:15" x14ac:dyDescent="0.3">
      <c r="A32">
        <v>40</v>
      </c>
      <c r="B32">
        <v>45</v>
      </c>
      <c r="C32">
        <v>770</v>
      </c>
      <c r="D32">
        <f>photoresistor_low[[#This Row],[Lasered Top Resistor]]-photoresistor_low[[#This Row],[Uncovered Top Resistor]]</f>
        <v>725</v>
      </c>
      <c r="E32">
        <f>AVERAGE(photoresistor_low[Difference])</f>
        <v>725.67543859649118</v>
      </c>
      <c r="F32">
        <f>_xlfn.STDEV.S(photoresistor_low[Difference])</f>
        <v>1.5992012056637048</v>
      </c>
      <c r="G32" s="1">
        <f>_xlfn.NORM.DIST(photoresistor_low[[#This Row],[Difference]],photoresistor_low[[#This Row],[Mean]],photoresistor_low[[#This Row],[Standard Deviation]],FALSE)</f>
        <v>0.22817628485387562</v>
      </c>
      <c r="H32" s="1">
        <f>STANDARDIZE(photoresistor_low[[#This Row],[Difference]],photoresistor_low[[#This Row],[Mean]],photoresistor_low[[#This Row],[Standard Deviation]])</f>
        <v>-0.42235998453418738</v>
      </c>
      <c r="I32" s="1">
        <f>_xlfn.NORM.DIST(photoresistor_low[[#This Row],[Standardized]],0,1,FALSE)</f>
        <v>0.36489978984218285</v>
      </c>
      <c r="K32">
        <v>-4.0000000000000098</v>
      </c>
      <c r="L32">
        <f t="shared" si="0"/>
        <v>1.3383022576488014E-4</v>
      </c>
    </row>
    <row r="33" spans="1:12" x14ac:dyDescent="0.3">
      <c r="A33">
        <v>41</v>
      </c>
      <c r="B33">
        <v>45</v>
      </c>
      <c r="C33">
        <v>770</v>
      </c>
      <c r="D33">
        <f>photoresistor_low[[#This Row],[Lasered Top Resistor]]-photoresistor_low[[#This Row],[Uncovered Top Resistor]]</f>
        <v>725</v>
      </c>
      <c r="E33">
        <f>AVERAGE(photoresistor_low[Difference])</f>
        <v>725.67543859649118</v>
      </c>
      <c r="F33">
        <f>_xlfn.STDEV.S(photoresistor_low[Difference])</f>
        <v>1.5992012056637048</v>
      </c>
      <c r="G33" s="1">
        <f>_xlfn.NORM.DIST(photoresistor_low[[#This Row],[Difference]],photoresistor_low[[#This Row],[Mean]],photoresistor_low[[#This Row],[Standard Deviation]],FALSE)</f>
        <v>0.22817628485387562</v>
      </c>
      <c r="H33" s="1">
        <f>STANDARDIZE(photoresistor_low[[#This Row],[Difference]],photoresistor_low[[#This Row],[Mean]],photoresistor_low[[#This Row],[Standard Deviation]])</f>
        <v>-0.42235998453418738</v>
      </c>
      <c r="I33" s="1">
        <f>_xlfn.NORM.DIST(photoresistor_low[[#This Row],[Standardized]],0,1,FALSE)</f>
        <v>0.36489978984218285</v>
      </c>
      <c r="K33">
        <v>-3.9000000000000101</v>
      </c>
      <c r="L33">
        <f t="shared" si="0"/>
        <v>1.9865547139276475E-4</v>
      </c>
    </row>
    <row r="34" spans="1:12" x14ac:dyDescent="0.3">
      <c r="A34">
        <v>42</v>
      </c>
      <c r="B34">
        <v>45</v>
      </c>
      <c r="C34">
        <v>770</v>
      </c>
      <c r="D34">
        <f>photoresistor_low[[#This Row],[Lasered Top Resistor]]-photoresistor_low[[#This Row],[Uncovered Top Resistor]]</f>
        <v>725</v>
      </c>
      <c r="E34">
        <f>AVERAGE(photoresistor_low[Difference])</f>
        <v>725.67543859649118</v>
      </c>
      <c r="F34">
        <f>_xlfn.STDEV.S(photoresistor_low[Difference])</f>
        <v>1.5992012056637048</v>
      </c>
      <c r="G34" s="1">
        <f>_xlfn.NORM.DIST(photoresistor_low[[#This Row],[Difference]],photoresistor_low[[#This Row],[Mean]],photoresistor_low[[#This Row],[Standard Deviation]],FALSE)</f>
        <v>0.22817628485387562</v>
      </c>
      <c r="H34" s="1">
        <f>STANDARDIZE(photoresistor_low[[#This Row],[Difference]],photoresistor_low[[#This Row],[Mean]],photoresistor_low[[#This Row],[Standard Deviation]])</f>
        <v>-0.42235998453418738</v>
      </c>
      <c r="I34" s="1">
        <f>_xlfn.NORM.DIST(photoresistor_low[[#This Row],[Standardized]],0,1,FALSE)</f>
        <v>0.36489978984218285</v>
      </c>
      <c r="K34">
        <v>-3.80000000000001</v>
      </c>
      <c r="L34">
        <f t="shared" si="0"/>
        <v>2.919469257914491E-4</v>
      </c>
    </row>
    <row r="35" spans="1:12" x14ac:dyDescent="0.3">
      <c r="A35">
        <v>45</v>
      </c>
      <c r="B35">
        <v>45</v>
      </c>
      <c r="C35">
        <v>770</v>
      </c>
      <c r="D35">
        <f>photoresistor_low[[#This Row],[Lasered Top Resistor]]-photoresistor_low[[#This Row],[Uncovered Top Resistor]]</f>
        <v>725</v>
      </c>
      <c r="E35">
        <f>AVERAGE(photoresistor_low[Difference])</f>
        <v>725.67543859649118</v>
      </c>
      <c r="F35">
        <f>_xlfn.STDEV.S(photoresistor_low[Difference])</f>
        <v>1.5992012056637048</v>
      </c>
      <c r="G35" s="1">
        <f>_xlfn.NORM.DIST(photoresistor_low[[#This Row],[Difference]],photoresistor_low[[#This Row],[Mean]],photoresistor_low[[#This Row],[Standard Deviation]],FALSE)</f>
        <v>0.22817628485387562</v>
      </c>
      <c r="H35" s="1">
        <f>STANDARDIZE(photoresistor_low[[#This Row],[Difference]],photoresistor_low[[#This Row],[Mean]],photoresistor_low[[#This Row],[Standard Deviation]])</f>
        <v>-0.42235998453418738</v>
      </c>
      <c r="I35" s="1">
        <f>_xlfn.NORM.DIST(photoresistor_low[[#This Row],[Standardized]],0,1,FALSE)</f>
        <v>0.36489978984218285</v>
      </c>
      <c r="K35">
        <v>-3.7000000000000099</v>
      </c>
      <c r="L35">
        <f t="shared" si="0"/>
        <v>4.2478027055073593E-4</v>
      </c>
    </row>
    <row r="36" spans="1:12" x14ac:dyDescent="0.3">
      <c r="A36">
        <v>46</v>
      </c>
      <c r="B36">
        <v>44</v>
      </c>
      <c r="C36">
        <v>769</v>
      </c>
      <c r="D36">
        <f>photoresistor_low[[#This Row],[Lasered Top Resistor]]-photoresistor_low[[#This Row],[Uncovered Top Resistor]]</f>
        <v>725</v>
      </c>
      <c r="E36">
        <f>AVERAGE(photoresistor_low[Difference])</f>
        <v>725.67543859649118</v>
      </c>
      <c r="F36">
        <f>_xlfn.STDEV.S(photoresistor_low[Difference])</f>
        <v>1.5992012056637048</v>
      </c>
      <c r="G36" s="1">
        <f>_xlfn.NORM.DIST(photoresistor_low[[#This Row],[Difference]],photoresistor_low[[#This Row],[Mean]],photoresistor_low[[#This Row],[Standard Deviation]],FALSE)</f>
        <v>0.22817628485387562</v>
      </c>
      <c r="H36" s="1">
        <f>STANDARDIZE(photoresistor_low[[#This Row],[Difference]],photoresistor_low[[#This Row],[Mean]],photoresistor_low[[#This Row],[Standard Deviation]])</f>
        <v>-0.42235998453418738</v>
      </c>
      <c r="I36" s="1">
        <f>_xlfn.NORM.DIST(photoresistor_low[[#This Row],[Standardized]],0,1,FALSE)</f>
        <v>0.36489978984218285</v>
      </c>
      <c r="K36">
        <v>-3.6000000000000099</v>
      </c>
      <c r="L36">
        <f t="shared" si="0"/>
        <v>6.1190193011375076E-4</v>
      </c>
    </row>
    <row r="37" spans="1:12" x14ac:dyDescent="0.3">
      <c r="A37">
        <v>53</v>
      </c>
      <c r="B37">
        <v>44</v>
      </c>
      <c r="C37">
        <v>769</v>
      </c>
      <c r="D37">
        <f>photoresistor_low[[#This Row],[Lasered Top Resistor]]-photoresistor_low[[#This Row],[Uncovered Top Resistor]]</f>
        <v>725</v>
      </c>
      <c r="E37">
        <f>AVERAGE(photoresistor_low[Difference])</f>
        <v>725.67543859649118</v>
      </c>
      <c r="F37">
        <f>_xlfn.STDEV.S(photoresistor_low[Difference])</f>
        <v>1.5992012056637048</v>
      </c>
      <c r="G37" s="1">
        <f>_xlfn.NORM.DIST(photoresistor_low[[#This Row],[Difference]],photoresistor_low[[#This Row],[Mean]],photoresistor_low[[#This Row],[Standard Deviation]],FALSE)</f>
        <v>0.22817628485387562</v>
      </c>
      <c r="H37" s="1">
        <f>STANDARDIZE(photoresistor_low[[#This Row],[Difference]],photoresistor_low[[#This Row],[Mean]],photoresistor_low[[#This Row],[Standard Deviation]])</f>
        <v>-0.42235998453418738</v>
      </c>
      <c r="I37" s="1">
        <f>_xlfn.NORM.DIST(photoresistor_low[[#This Row],[Standardized]],0,1,FALSE)</f>
        <v>0.36489978984218285</v>
      </c>
      <c r="K37">
        <v>-3.5000000000000102</v>
      </c>
      <c r="L37">
        <f t="shared" si="0"/>
        <v>8.7268269504572915E-4</v>
      </c>
    </row>
    <row r="38" spans="1:12" x14ac:dyDescent="0.3">
      <c r="A38">
        <v>60</v>
      </c>
      <c r="B38">
        <v>44</v>
      </c>
      <c r="C38">
        <v>769</v>
      </c>
      <c r="D38">
        <f>photoresistor_low[[#This Row],[Lasered Top Resistor]]-photoresistor_low[[#This Row],[Uncovered Top Resistor]]</f>
        <v>725</v>
      </c>
      <c r="E38">
        <f>AVERAGE(photoresistor_low[Difference])</f>
        <v>725.67543859649118</v>
      </c>
      <c r="F38">
        <f>_xlfn.STDEV.S(photoresistor_low[Difference])</f>
        <v>1.5992012056637048</v>
      </c>
      <c r="G38" s="1">
        <f>_xlfn.NORM.DIST(photoresistor_low[[#This Row],[Difference]],photoresistor_low[[#This Row],[Mean]],photoresistor_low[[#This Row],[Standard Deviation]],FALSE)</f>
        <v>0.22817628485387562</v>
      </c>
      <c r="H38" s="1">
        <f>STANDARDIZE(photoresistor_low[[#This Row],[Difference]],photoresistor_low[[#This Row],[Mean]],photoresistor_low[[#This Row],[Standard Deviation]])</f>
        <v>-0.42235998453418738</v>
      </c>
      <c r="I38" s="1">
        <f>_xlfn.NORM.DIST(photoresistor_low[[#This Row],[Standardized]],0,1,FALSE)</f>
        <v>0.36489978984218285</v>
      </c>
      <c r="K38">
        <v>-3.4000000000000101</v>
      </c>
      <c r="L38">
        <f t="shared" si="0"/>
        <v>1.2322191684729772E-3</v>
      </c>
    </row>
    <row r="39" spans="1:12" x14ac:dyDescent="0.3">
      <c r="A39">
        <v>63</v>
      </c>
      <c r="B39">
        <v>44</v>
      </c>
      <c r="C39">
        <v>769</v>
      </c>
      <c r="D39">
        <f>photoresistor_low[[#This Row],[Lasered Top Resistor]]-photoresistor_low[[#This Row],[Uncovered Top Resistor]]</f>
        <v>725</v>
      </c>
      <c r="E39">
        <f>AVERAGE(photoresistor_low[Difference])</f>
        <v>725.67543859649118</v>
      </c>
      <c r="F39">
        <f>_xlfn.STDEV.S(photoresistor_low[Difference])</f>
        <v>1.5992012056637048</v>
      </c>
      <c r="G39" s="1">
        <f>_xlfn.NORM.DIST(photoresistor_low[[#This Row],[Difference]],photoresistor_low[[#This Row],[Mean]],photoresistor_low[[#This Row],[Standard Deviation]],FALSE)</f>
        <v>0.22817628485387562</v>
      </c>
      <c r="H39" s="1">
        <f>STANDARDIZE(photoresistor_low[[#This Row],[Difference]],photoresistor_low[[#This Row],[Mean]],photoresistor_low[[#This Row],[Standard Deviation]])</f>
        <v>-0.42235998453418738</v>
      </c>
      <c r="I39" s="1">
        <f>_xlfn.NORM.DIST(photoresistor_low[[#This Row],[Standardized]],0,1,FALSE)</f>
        <v>0.36489978984218285</v>
      </c>
      <c r="K39">
        <v>-3.30000000000001</v>
      </c>
      <c r="L39">
        <f t="shared" si="0"/>
        <v>1.7225689390536229E-3</v>
      </c>
    </row>
    <row r="40" spans="1:12" x14ac:dyDescent="0.3">
      <c r="A40">
        <v>64</v>
      </c>
      <c r="B40">
        <v>44</v>
      </c>
      <c r="C40">
        <v>769</v>
      </c>
      <c r="D40">
        <f>photoresistor_low[[#This Row],[Lasered Top Resistor]]-photoresistor_low[[#This Row],[Uncovered Top Resistor]]</f>
        <v>725</v>
      </c>
      <c r="E40">
        <f>AVERAGE(photoresistor_low[Difference])</f>
        <v>725.67543859649118</v>
      </c>
      <c r="F40">
        <f>_xlfn.STDEV.S(photoresistor_low[Difference])</f>
        <v>1.5992012056637048</v>
      </c>
      <c r="G40" s="1">
        <f>_xlfn.NORM.DIST(photoresistor_low[[#This Row],[Difference]],photoresistor_low[[#This Row],[Mean]],photoresistor_low[[#This Row],[Standard Deviation]],FALSE)</f>
        <v>0.22817628485387562</v>
      </c>
      <c r="H40" s="1">
        <f>STANDARDIZE(photoresistor_low[[#This Row],[Difference]],photoresistor_low[[#This Row],[Mean]],photoresistor_low[[#This Row],[Standard Deviation]])</f>
        <v>-0.42235998453418738</v>
      </c>
      <c r="I40" s="1">
        <f>_xlfn.NORM.DIST(photoresistor_low[[#This Row],[Standardized]],0,1,FALSE)</f>
        <v>0.36489978984218285</v>
      </c>
      <c r="K40">
        <v>-3.2000000000000099</v>
      </c>
      <c r="L40">
        <f t="shared" si="0"/>
        <v>2.3840882014647662E-3</v>
      </c>
    </row>
    <row r="41" spans="1:12" x14ac:dyDescent="0.3">
      <c r="A41">
        <v>65</v>
      </c>
      <c r="B41">
        <v>44</v>
      </c>
      <c r="C41">
        <v>769</v>
      </c>
      <c r="D41">
        <f>photoresistor_low[[#This Row],[Lasered Top Resistor]]-photoresistor_low[[#This Row],[Uncovered Top Resistor]]</f>
        <v>725</v>
      </c>
      <c r="E41">
        <f>AVERAGE(photoresistor_low[Difference])</f>
        <v>725.67543859649118</v>
      </c>
      <c r="F41">
        <f>_xlfn.STDEV.S(photoresistor_low[Difference])</f>
        <v>1.5992012056637048</v>
      </c>
      <c r="G41" s="1">
        <f>_xlfn.NORM.DIST(photoresistor_low[[#This Row],[Difference]],photoresistor_low[[#This Row],[Mean]],photoresistor_low[[#This Row],[Standard Deviation]],FALSE)</f>
        <v>0.22817628485387562</v>
      </c>
      <c r="H41" s="1">
        <f>STANDARDIZE(photoresistor_low[[#This Row],[Difference]],photoresistor_low[[#This Row],[Mean]],photoresistor_low[[#This Row],[Standard Deviation]])</f>
        <v>-0.42235998453418738</v>
      </c>
      <c r="I41" s="1">
        <f>_xlfn.NORM.DIST(photoresistor_low[[#This Row],[Standardized]],0,1,FALSE)</f>
        <v>0.36489978984218285</v>
      </c>
      <c r="K41">
        <v>-3.1000000000000099</v>
      </c>
      <c r="L41">
        <f t="shared" si="0"/>
        <v>3.2668190561998202E-3</v>
      </c>
    </row>
    <row r="42" spans="1:12" x14ac:dyDescent="0.3">
      <c r="A42">
        <v>71</v>
      </c>
      <c r="B42">
        <v>44</v>
      </c>
      <c r="C42">
        <v>769</v>
      </c>
      <c r="D42">
        <f>photoresistor_low[[#This Row],[Lasered Top Resistor]]-photoresistor_low[[#This Row],[Uncovered Top Resistor]]</f>
        <v>725</v>
      </c>
      <c r="E42">
        <f>AVERAGE(photoresistor_low[Difference])</f>
        <v>725.67543859649118</v>
      </c>
      <c r="F42">
        <f>_xlfn.STDEV.S(photoresistor_low[Difference])</f>
        <v>1.5992012056637048</v>
      </c>
      <c r="G42" s="1">
        <f>_xlfn.NORM.DIST(photoresistor_low[[#This Row],[Difference]],photoresistor_low[[#This Row],[Mean]],photoresistor_low[[#This Row],[Standard Deviation]],FALSE)</f>
        <v>0.22817628485387562</v>
      </c>
      <c r="H42" s="1">
        <f>STANDARDIZE(photoresistor_low[[#This Row],[Difference]],photoresistor_low[[#This Row],[Mean]],photoresistor_low[[#This Row],[Standard Deviation]])</f>
        <v>-0.42235998453418738</v>
      </c>
      <c r="I42" s="1">
        <f>_xlfn.NORM.DIST(photoresistor_low[[#This Row],[Standardized]],0,1,FALSE)</f>
        <v>0.36489978984218285</v>
      </c>
      <c r="K42">
        <v>-3.0000000000000102</v>
      </c>
      <c r="L42">
        <f t="shared" si="0"/>
        <v>4.431848411937874E-3</v>
      </c>
    </row>
    <row r="43" spans="1:12" x14ac:dyDescent="0.3">
      <c r="A43">
        <v>72</v>
      </c>
      <c r="B43">
        <v>45</v>
      </c>
      <c r="C43">
        <v>770</v>
      </c>
      <c r="D43">
        <f>photoresistor_low[[#This Row],[Lasered Top Resistor]]-photoresistor_low[[#This Row],[Uncovered Top Resistor]]</f>
        <v>725</v>
      </c>
      <c r="E43">
        <f>AVERAGE(photoresistor_low[Difference])</f>
        <v>725.67543859649118</v>
      </c>
      <c r="F43">
        <f>_xlfn.STDEV.S(photoresistor_low[Difference])</f>
        <v>1.5992012056637048</v>
      </c>
      <c r="G43" s="1">
        <f>_xlfn.NORM.DIST(photoresistor_low[[#This Row],[Difference]],photoresistor_low[[#This Row],[Mean]],photoresistor_low[[#This Row],[Standard Deviation]],FALSE)</f>
        <v>0.22817628485387562</v>
      </c>
      <c r="H43" s="1">
        <f>STANDARDIZE(photoresistor_low[[#This Row],[Difference]],photoresistor_low[[#This Row],[Mean]],photoresistor_low[[#This Row],[Standard Deviation]])</f>
        <v>-0.42235998453418738</v>
      </c>
      <c r="I43" s="1">
        <f>_xlfn.NORM.DIST(photoresistor_low[[#This Row],[Standardized]],0,1,FALSE)</f>
        <v>0.36489978984218285</v>
      </c>
      <c r="K43">
        <v>-2.9000000000000101</v>
      </c>
      <c r="L43">
        <f t="shared" si="0"/>
        <v>5.9525324197756795E-3</v>
      </c>
    </row>
    <row r="44" spans="1:12" x14ac:dyDescent="0.3">
      <c r="A44">
        <v>73</v>
      </c>
      <c r="B44">
        <v>44</v>
      </c>
      <c r="C44">
        <v>769</v>
      </c>
      <c r="D44">
        <f>photoresistor_low[[#This Row],[Lasered Top Resistor]]-photoresistor_low[[#This Row],[Uncovered Top Resistor]]</f>
        <v>725</v>
      </c>
      <c r="E44">
        <f>AVERAGE(photoresistor_low[Difference])</f>
        <v>725.67543859649118</v>
      </c>
      <c r="F44">
        <f>_xlfn.STDEV.S(photoresistor_low[Difference])</f>
        <v>1.5992012056637048</v>
      </c>
      <c r="G44" s="1">
        <f>_xlfn.NORM.DIST(photoresistor_low[[#This Row],[Difference]],photoresistor_low[[#This Row],[Mean]],photoresistor_low[[#This Row],[Standard Deviation]],FALSE)</f>
        <v>0.22817628485387562</v>
      </c>
      <c r="H44" s="1">
        <f>STANDARDIZE(photoresistor_low[[#This Row],[Difference]],photoresistor_low[[#This Row],[Mean]],photoresistor_low[[#This Row],[Standard Deviation]])</f>
        <v>-0.42235998453418738</v>
      </c>
      <c r="I44" s="1">
        <f>_xlfn.NORM.DIST(photoresistor_low[[#This Row],[Standardized]],0,1,FALSE)</f>
        <v>0.36489978984218285</v>
      </c>
      <c r="K44">
        <v>-2.80000000000001</v>
      </c>
      <c r="L44">
        <f t="shared" si="0"/>
        <v>7.915451582979743E-3</v>
      </c>
    </row>
    <row r="45" spans="1:12" x14ac:dyDescent="0.3">
      <c r="A45">
        <v>76</v>
      </c>
      <c r="B45">
        <v>45</v>
      </c>
      <c r="C45">
        <v>770</v>
      </c>
      <c r="D45">
        <f>photoresistor_low[[#This Row],[Lasered Top Resistor]]-photoresistor_low[[#This Row],[Uncovered Top Resistor]]</f>
        <v>725</v>
      </c>
      <c r="E45">
        <f>AVERAGE(photoresistor_low[Difference])</f>
        <v>725.67543859649118</v>
      </c>
      <c r="F45">
        <f>_xlfn.STDEV.S(photoresistor_low[Difference])</f>
        <v>1.5992012056637048</v>
      </c>
      <c r="G45" s="1">
        <f>_xlfn.NORM.DIST(photoresistor_low[[#This Row],[Difference]],photoresistor_low[[#This Row],[Mean]],photoresistor_low[[#This Row],[Standard Deviation]],FALSE)</f>
        <v>0.22817628485387562</v>
      </c>
      <c r="H45" s="1">
        <f>STANDARDIZE(photoresistor_low[[#This Row],[Difference]],photoresistor_low[[#This Row],[Mean]],photoresistor_low[[#This Row],[Standard Deviation]])</f>
        <v>-0.42235998453418738</v>
      </c>
      <c r="I45" s="1">
        <f>_xlfn.NORM.DIST(photoresistor_low[[#This Row],[Standardized]],0,1,FALSE)</f>
        <v>0.36489978984218285</v>
      </c>
      <c r="K45">
        <v>-2.7000000000000202</v>
      </c>
      <c r="L45">
        <f t="shared" si="0"/>
        <v>1.0420934814422026E-2</v>
      </c>
    </row>
    <row r="46" spans="1:12" x14ac:dyDescent="0.3">
      <c r="A46">
        <v>77</v>
      </c>
      <c r="B46">
        <v>45</v>
      </c>
      <c r="C46">
        <v>770</v>
      </c>
      <c r="D46">
        <f>photoresistor_low[[#This Row],[Lasered Top Resistor]]-photoresistor_low[[#This Row],[Uncovered Top Resistor]]</f>
        <v>725</v>
      </c>
      <c r="E46">
        <f>AVERAGE(photoresistor_low[Difference])</f>
        <v>725.67543859649118</v>
      </c>
      <c r="F46">
        <f>_xlfn.STDEV.S(photoresistor_low[Difference])</f>
        <v>1.5992012056637048</v>
      </c>
      <c r="G46" s="1">
        <f>_xlfn.NORM.DIST(photoresistor_low[[#This Row],[Difference]],photoresistor_low[[#This Row],[Mean]],photoresistor_low[[#This Row],[Standard Deviation]],FALSE)</f>
        <v>0.22817628485387562</v>
      </c>
      <c r="H46" s="1">
        <f>STANDARDIZE(photoresistor_low[[#This Row],[Difference]],photoresistor_low[[#This Row],[Mean]],photoresistor_low[[#This Row],[Standard Deviation]])</f>
        <v>-0.42235998453418738</v>
      </c>
      <c r="I46" s="1">
        <f>_xlfn.NORM.DIST(photoresistor_low[[#This Row],[Standardized]],0,1,FALSE)</f>
        <v>0.36489978984218285</v>
      </c>
      <c r="K46">
        <v>-2.6000000000000201</v>
      </c>
      <c r="L46">
        <f t="shared" si="0"/>
        <v>1.3582969233684909E-2</v>
      </c>
    </row>
    <row r="47" spans="1:12" x14ac:dyDescent="0.3">
      <c r="A47">
        <v>79</v>
      </c>
      <c r="B47">
        <v>44</v>
      </c>
      <c r="C47">
        <v>769</v>
      </c>
      <c r="D47">
        <f>photoresistor_low[[#This Row],[Lasered Top Resistor]]-photoresistor_low[[#This Row],[Uncovered Top Resistor]]</f>
        <v>725</v>
      </c>
      <c r="E47">
        <f>AVERAGE(photoresistor_low[Difference])</f>
        <v>725.67543859649118</v>
      </c>
      <c r="F47">
        <f>_xlfn.STDEV.S(photoresistor_low[Difference])</f>
        <v>1.5992012056637048</v>
      </c>
      <c r="G47" s="1">
        <f>_xlfn.NORM.DIST(photoresistor_low[[#This Row],[Difference]],photoresistor_low[[#This Row],[Mean]],photoresistor_low[[#This Row],[Standard Deviation]],FALSE)</f>
        <v>0.22817628485387562</v>
      </c>
      <c r="H47" s="1">
        <f>STANDARDIZE(photoresistor_low[[#This Row],[Difference]],photoresistor_low[[#This Row],[Mean]],photoresistor_low[[#This Row],[Standard Deviation]])</f>
        <v>-0.42235998453418738</v>
      </c>
      <c r="I47" s="1">
        <f>_xlfn.NORM.DIST(photoresistor_low[[#This Row],[Standardized]],0,1,FALSE)</f>
        <v>0.36489978984218285</v>
      </c>
      <c r="K47">
        <v>-2.50000000000002</v>
      </c>
      <c r="L47">
        <f t="shared" si="0"/>
        <v>1.7528300493567666E-2</v>
      </c>
    </row>
    <row r="48" spans="1:12" x14ac:dyDescent="0.3">
      <c r="A48">
        <v>84</v>
      </c>
      <c r="B48">
        <v>45</v>
      </c>
      <c r="C48">
        <v>770</v>
      </c>
      <c r="D48">
        <f>photoresistor_low[[#This Row],[Lasered Top Resistor]]-photoresistor_low[[#This Row],[Uncovered Top Resistor]]</f>
        <v>725</v>
      </c>
      <c r="E48">
        <f>AVERAGE(photoresistor_low[Difference])</f>
        <v>725.67543859649118</v>
      </c>
      <c r="F48">
        <f>_xlfn.STDEV.S(photoresistor_low[Difference])</f>
        <v>1.5992012056637048</v>
      </c>
      <c r="G48" s="1">
        <f>_xlfn.NORM.DIST(photoresistor_low[[#This Row],[Difference]],photoresistor_low[[#This Row],[Mean]],photoresistor_low[[#This Row],[Standard Deviation]],FALSE)</f>
        <v>0.22817628485387562</v>
      </c>
      <c r="H48" s="1">
        <f>STANDARDIZE(photoresistor_low[[#This Row],[Difference]],photoresistor_low[[#This Row],[Mean]],photoresistor_low[[#This Row],[Standard Deviation]])</f>
        <v>-0.42235998453418738</v>
      </c>
      <c r="I48" s="1">
        <f>_xlfn.NORM.DIST(photoresistor_low[[#This Row],[Standardized]],0,1,FALSE)</f>
        <v>0.36489978984218285</v>
      </c>
      <c r="K48">
        <v>-2.4000000000000199</v>
      </c>
      <c r="L48">
        <f t="shared" si="0"/>
        <v>2.2394530294841827E-2</v>
      </c>
    </row>
    <row r="49" spans="1:12" x14ac:dyDescent="0.3">
      <c r="A49">
        <v>91</v>
      </c>
      <c r="B49">
        <v>44</v>
      </c>
      <c r="C49">
        <v>769</v>
      </c>
      <c r="D49">
        <f>photoresistor_low[[#This Row],[Lasered Top Resistor]]-photoresistor_low[[#This Row],[Uncovered Top Resistor]]</f>
        <v>725</v>
      </c>
      <c r="E49">
        <f>AVERAGE(photoresistor_low[Difference])</f>
        <v>725.67543859649118</v>
      </c>
      <c r="F49">
        <f>_xlfn.STDEV.S(photoresistor_low[Difference])</f>
        <v>1.5992012056637048</v>
      </c>
      <c r="G49" s="1">
        <f>_xlfn.NORM.DIST(photoresistor_low[[#This Row],[Difference]],photoresistor_low[[#This Row],[Mean]],photoresistor_low[[#This Row],[Standard Deviation]],FALSE)</f>
        <v>0.22817628485387562</v>
      </c>
      <c r="H49" s="1">
        <f>STANDARDIZE(photoresistor_low[[#This Row],[Difference]],photoresistor_low[[#This Row],[Mean]],photoresistor_low[[#This Row],[Standard Deviation]])</f>
        <v>-0.42235998453418738</v>
      </c>
      <c r="I49" s="1">
        <f>_xlfn.NORM.DIST(photoresistor_low[[#This Row],[Standardized]],0,1,FALSE)</f>
        <v>0.36489978984218285</v>
      </c>
      <c r="K49">
        <v>-2.3000000000000198</v>
      </c>
      <c r="L49">
        <f t="shared" si="0"/>
        <v>2.8327037741599882E-2</v>
      </c>
    </row>
    <row r="50" spans="1:12" x14ac:dyDescent="0.3">
      <c r="A50">
        <v>93</v>
      </c>
      <c r="B50">
        <v>44</v>
      </c>
      <c r="C50">
        <v>769</v>
      </c>
      <c r="D50">
        <f>photoresistor_low[[#This Row],[Lasered Top Resistor]]-photoresistor_low[[#This Row],[Uncovered Top Resistor]]</f>
        <v>725</v>
      </c>
      <c r="E50">
        <f>AVERAGE(photoresistor_low[Difference])</f>
        <v>725.67543859649118</v>
      </c>
      <c r="F50">
        <f>_xlfn.STDEV.S(photoresistor_low[Difference])</f>
        <v>1.5992012056637048</v>
      </c>
      <c r="G50" s="1">
        <f>_xlfn.NORM.DIST(photoresistor_low[[#This Row],[Difference]],photoresistor_low[[#This Row],[Mean]],photoresistor_low[[#This Row],[Standard Deviation]],FALSE)</f>
        <v>0.22817628485387562</v>
      </c>
      <c r="H50" s="1">
        <f>STANDARDIZE(photoresistor_low[[#This Row],[Difference]],photoresistor_low[[#This Row],[Mean]],photoresistor_low[[#This Row],[Standard Deviation]])</f>
        <v>-0.42235998453418738</v>
      </c>
      <c r="I50" s="1">
        <f>_xlfn.NORM.DIST(photoresistor_low[[#This Row],[Standardized]],0,1,FALSE)</f>
        <v>0.36489978984218285</v>
      </c>
      <c r="K50">
        <v>-2.2000000000000202</v>
      </c>
      <c r="L50">
        <f t="shared" si="0"/>
        <v>3.5474592846229863E-2</v>
      </c>
    </row>
    <row r="51" spans="1:12" x14ac:dyDescent="0.3">
      <c r="A51">
        <v>94</v>
      </c>
      <c r="B51">
        <v>44</v>
      </c>
      <c r="C51">
        <v>769</v>
      </c>
      <c r="D51">
        <f>photoresistor_low[[#This Row],[Lasered Top Resistor]]-photoresistor_low[[#This Row],[Uncovered Top Resistor]]</f>
        <v>725</v>
      </c>
      <c r="E51">
        <f>AVERAGE(photoresistor_low[Difference])</f>
        <v>725.67543859649118</v>
      </c>
      <c r="F51">
        <f>_xlfn.STDEV.S(photoresistor_low[Difference])</f>
        <v>1.5992012056637048</v>
      </c>
      <c r="G51" s="1">
        <f>_xlfn.NORM.DIST(photoresistor_low[[#This Row],[Difference]],photoresistor_low[[#This Row],[Mean]],photoresistor_low[[#This Row],[Standard Deviation]],FALSE)</f>
        <v>0.22817628485387562</v>
      </c>
      <c r="H51" s="1">
        <f>STANDARDIZE(photoresistor_low[[#This Row],[Difference]],photoresistor_low[[#This Row],[Mean]],photoresistor_low[[#This Row],[Standard Deviation]])</f>
        <v>-0.42235998453418738</v>
      </c>
      <c r="I51" s="1">
        <f>_xlfn.NORM.DIST(photoresistor_low[[#This Row],[Standardized]],0,1,FALSE)</f>
        <v>0.36489978984218285</v>
      </c>
      <c r="K51">
        <v>-2.1000000000000201</v>
      </c>
      <c r="L51">
        <f t="shared" si="0"/>
        <v>4.3983595980425338E-2</v>
      </c>
    </row>
    <row r="52" spans="1:12" x14ac:dyDescent="0.3">
      <c r="A52">
        <v>96</v>
      </c>
      <c r="B52">
        <v>44</v>
      </c>
      <c r="C52">
        <v>769</v>
      </c>
      <c r="D52">
        <f>photoresistor_low[[#This Row],[Lasered Top Resistor]]-photoresistor_low[[#This Row],[Uncovered Top Resistor]]</f>
        <v>725</v>
      </c>
      <c r="E52">
        <f>AVERAGE(photoresistor_low[Difference])</f>
        <v>725.67543859649118</v>
      </c>
      <c r="F52">
        <f>_xlfn.STDEV.S(photoresistor_low[Difference])</f>
        <v>1.5992012056637048</v>
      </c>
      <c r="G52" s="1">
        <f>_xlfn.NORM.DIST(photoresistor_low[[#This Row],[Difference]],photoresistor_low[[#This Row],[Mean]],photoresistor_low[[#This Row],[Standard Deviation]],FALSE)</f>
        <v>0.22817628485387562</v>
      </c>
      <c r="H52" s="1">
        <f>STANDARDIZE(photoresistor_low[[#This Row],[Difference]],photoresistor_low[[#This Row],[Mean]],photoresistor_low[[#This Row],[Standard Deviation]])</f>
        <v>-0.42235998453418738</v>
      </c>
      <c r="I52" s="1">
        <f>_xlfn.NORM.DIST(photoresistor_low[[#This Row],[Standardized]],0,1,FALSE)</f>
        <v>0.36489978984218285</v>
      </c>
      <c r="K52">
        <v>-2.00000000000002</v>
      </c>
      <c r="L52">
        <f t="shared" si="0"/>
        <v>5.3990966513185898E-2</v>
      </c>
    </row>
    <row r="53" spans="1:12" x14ac:dyDescent="0.3">
      <c r="A53">
        <v>97</v>
      </c>
      <c r="B53">
        <v>45</v>
      </c>
      <c r="C53">
        <v>770</v>
      </c>
      <c r="D53">
        <f>photoresistor_low[[#This Row],[Lasered Top Resistor]]-photoresistor_low[[#This Row],[Uncovered Top Resistor]]</f>
        <v>725</v>
      </c>
      <c r="E53">
        <f>AVERAGE(photoresistor_low[Difference])</f>
        <v>725.67543859649118</v>
      </c>
      <c r="F53">
        <f>_xlfn.STDEV.S(photoresistor_low[Difference])</f>
        <v>1.5992012056637048</v>
      </c>
      <c r="G53" s="1">
        <f>_xlfn.NORM.DIST(photoresistor_low[[#This Row],[Difference]],photoresistor_low[[#This Row],[Mean]],photoresistor_low[[#This Row],[Standard Deviation]],FALSE)</f>
        <v>0.22817628485387562</v>
      </c>
      <c r="H53" s="1">
        <f>STANDARDIZE(photoresistor_low[[#This Row],[Difference]],photoresistor_low[[#This Row],[Mean]],photoresistor_low[[#This Row],[Standard Deviation]])</f>
        <v>-0.42235998453418738</v>
      </c>
      <c r="I53" s="1">
        <f>_xlfn.NORM.DIST(photoresistor_low[[#This Row],[Standardized]],0,1,FALSE)</f>
        <v>0.36489978984218285</v>
      </c>
      <c r="K53">
        <v>-1.9000000000000199</v>
      </c>
      <c r="L53">
        <f t="shared" si="0"/>
        <v>6.5615814774674111E-2</v>
      </c>
    </row>
    <row r="54" spans="1:12" x14ac:dyDescent="0.3">
      <c r="A54">
        <v>98</v>
      </c>
      <c r="B54">
        <v>45</v>
      </c>
      <c r="C54">
        <v>770</v>
      </c>
      <c r="D54">
        <f>photoresistor_low[[#This Row],[Lasered Top Resistor]]-photoresistor_low[[#This Row],[Uncovered Top Resistor]]</f>
        <v>725</v>
      </c>
      <c r="E54">
        <f>AVERAGE(photoresistor_low[Difference])</f>
        <v>725.67543859649118</v>
      </c>
      <c r="F54">
        <f>_xlfn.STDEV.S(photoresistor_low[Difference])</f>
        <v>1.5992012056637048</v>
      </c>
      <c r="G54" s="1">
        <f>_xlfn.NORM.DIST(photoresistor_low[[#This Row],[Difference]],photoresistor_low[[#This Row],[Mean]],photoresistor_low[[#This Row],[Standard Deviation]],FALSE)</f>
        <v>0.22817628485387562</v>
      </c>
      <c r="H54" s="1">
        <f>STANDARDIZE(photoresistor_low[[#This Row],[Difference]],photoresistor_low[[#This Row],[Mean]],photoresistor_low[[#This Row],[Standard Deviation]])</f>
        <v>-0.42235998453418738</v>
      </c>
      <c r="I54" s="1">
        <f>_xlfn.NORM.DIST(photoresistor_low[[#This Row],[Standardized]],0,1,FALSE)</f>
        <v>0.36489978984218285</v>
      </c>
      <c r="K54">
        <v>-1.80000000000002</v>
      </c>
      <c r="L54">
        <f t="shared" si="0"/>
        <v>7.8950158300891318E-2</v>
      </c>
    </row>
    <row r="55" spans="1:12" x14ac:dyDescent="0.3">
      <c r="A55">
        <v>105</v>
      </c>
      <c r="B55">
        <v>44</v>
      </c>
      <c r="C55">
        <v>769</v>
      </c>
      <c r="D55">
        <f>photoresistor_low[[#This Row],[Lasered Top Resistor]]-photoresistor_low[[#This Row],[Uncovered Top Resistor]]</f>
        <v>725</v>
      </c>
      <c r="E55">
        <f>AVERAGE(photoresistor_low[Difference])</f>
        <v>725.67543859649118</v>
      </c>
      <c r="F55">
        <f>_xlfn.STDEV.S(photoresistor_low[Difference])</f>
        <v>1.5992012056637048</v>
      </c>
      <c r="G55" s="1">
        <f>_xlfn.NORM.DIST(photoresistor_low[[#This Row],[Difference]],photoresistor_low[[#This Row],[Mean]],photoresistor_low[[#This Row],[Standard Deviation]],FALSE)</f>
        <v>0.22817628485387562</v>
      </c>
      <c r="H55" s="1">
        <f>STANDARDIZE(photoresistor_low[[#This Row],[Difference]],photoresistor_low[[#This Row],[Mean]],photoresistor_low[[#This Row],[Standard Deviation]])</f>
        <v>-0.42235998453418738</v>
      </c>
      <c r="I55" s="1">
        <f>_xlfn.NORM.DIST(photoresistor_low[[#This Row],[Standardized]],0,1,FALSE)</f>
        <v>0.36489978984218285</v>
      </c>
      <c r="K55">
        <v>-1.7000000000000199</v>
      </c>
      <c r="L55">
        <f t="shared" si="0"/>
        <v>9.4049077376883741E-2</v>
      </c>
    </row>
    <row r="56" spans="1:12" x14ac:dyDescent="0.3">
      <c r="A56">
        <v>107</v>
      </c>
      <c r="B56">
        <v>44</v>
      </c>
      <c r="C56">
        <v>769</v>
      </c>
      <c r="D56">
        <f>photoresistor_low[[#This Row],[Lasered Top Resistor]]-photoresistor_low[[#This Row],[Uncovered Top Resistor]]</f>
        <v>725</v>
      </c>
      <c r="E56">
        <f>AVERAGE(photoresistor_low[Difference])</f>
        <v>725.67543859649118</v>
      </c>
      <c r="F56">
        <f>_xlfn.STDEV.S(photoresistor_low[Difference])</f>
        <v>1.5992012056637048</v>
      </c>
      <c r="G56" s="1">
        <f>_xlfn.NORM.DIST(photoresistor_low[[#This Row],[Difference]],photoresistor_low[[#This Row],[Mean]],photoresistor_low[[#This Row],[Standard Deviation]],FALSE)</f>
        <v>0.22817628485387562</v>
      </c>
      <c r="H56" s="1">
        <f>STANDARDIZE(photoresistor_low[[#This Row],[Difference]],photoresistor_low[[#This Row],[Mean]],photoresistor_low[[#This Row],[Standard Deviation]])</f>
        <v>-0.42235998453418738</v>
      </c>
      <c r="I56" s="1">
        <f>_xlfn.NORM.DIST(photoresistor_low[[#This Row],[Standardized]],0,1,FALSE)</f>
        <v>0.36489978984218285</v>
      </c>
      <c r="K56">
        <v>-1.6000000000000201</v>
      </c>
      <c r="L56">
        <f t="shared" si="0"/>
        <v>0.110920834679452</v>
      </c>
    </row>
    <row r="57" spans="1:12" x14ac:dyDescent="0.3">
      <c r="A57">
        <v>2</v>
      </c>
      <c r="B57">
        <v>44</v>
      </c>
      <c r="C57">
        <v>770</v>
      </c>
      <c r="D57">
        <f>photoresistor_low[[#This Row],[Lasered Top Resistor]]-photoresistor_low[[#This Row],[Uncovered Top Resistor]]</f>
        <v>726</v>
      </c>
      <c r="E57">
        <f>AVERAGE(photoresistor_low[Difference])</f>
        <v>725.67543859649118</v>
      </c>
      <c r="F57">
        <f>_xlfn.STDEV.S(photoresistor_low[Difference])</f>
        <v>1.5992012056637048</v>
      </c>
      <c r="G57" s="1">
        <f>_xlfn.NORM.DIST(photoresistor_low[[#This Row],[Difference]],photoresistor_low[[#This Row],[Mean]],photoresistor_low[[#This Row],[Standard Deviation]],FALSE)</f>
        <v>0.24437836240360486</v>
      </c>
      <c r="H57" s="1">
        <f>STANDARDIZE(photoresistor_low[[#This Row],[Difference]],photoresistor_low[[#This Row],[Mean]],photoresistor_low[[#This Row],[Standard Deviation]])</f>
        <v>0.20295220036063155</v>
      </c>
      <c r="I57" s="1">
        <f>_xlfn.NORM.DIST(photoresistor_low[[#This Row],[Standardized]],0,1,FALSE)</f>
        <v>0.39081017179396671</v>
      </c>
      <c r="K57">
        <v>-1.50000000000002</v>
      </c>
      <c r="L57">
        <f t="shared" si="0"/>
        <v>0.12951759566588786</v>
      </c>
    </row>
    <row r="58" spans="1:12" x14ac:dyDescent="0.3">
      <c r="A58">
        <v>11</v>
      </c>
      <c r="B58">
        <v>44</v>
      </c>
      <c r="C58">
        <v>770</v>
      </c>
      <c r="D58">
        <f>photoresistor_low[[#This Row],[Lasered Top Resistor]]-photoresistor_low[[#This Row],[Uncovered Top Resistor]]</f>
        <v>726</v>
      </c>
      <c r="E58">
        <f>AVERAGE(photoresistor_low[Difference])</f>
        <v>725.67543859649118</v>
      </c>
      <c r="F58">
        <f>_xlfn.STDEV.S(photoresistor_low[Difference])</f>
        <v>1.5992012056637048</v>
      </c>
      <c r="G58" s="1">
        <f>_xlfn.NORM.DIST(photoresistor_low[[#This Row],[Difference]],photoresistor_low[[#This Row],[Mean]],photoresistor_low[[#This Row],[Standard Deviation]],FALSE)</f>
        <v>0.24437836240360486</v>
      </c>
      <c r="H58" s="1">
        <f>STANDARDIZE(photoresistor_low[[#This Row],[Difference]],photoresistor_low[[#This Row],[Mean]],photoresistor_low[[#This Row],[Standard Deviation]])</f>
        <v>0.20295220036063155</v>
      </c>
      <c r="I58" s="1">
        <f>_xlfn.NORM.DIST(photoresistor_low[[#This Row],[Standardized]],0,1,FALSE)</f>
        <v>0.39081017179396671</v>
      </c>
      <c r="K58">
        <v>-1.4000000000000199</v>
      </c>
      <c r="L58">
        <f t="shared" si="0"/>
        <v>0.14972746563574069</v>
      </c>
    </row>
    <row r="59" spans="1:12" x14ac:dyDescent="0.3">
      <c r="A59">
        <v>26</v>
      </c>
      <c r="B59">
        <v>43</v>
      </c>
      <c r="C59">
        <v>769</v>
      </c>
      <c r="D59">
        <f>photoresistor_low[[#This Row],[Lasered Top Resistor]]-photoresistor_low[[#This Row],[Uncovered Top Resistor]]</f>
        <v>726</v>
      </c>
      <c r="E59">
        <f>AVERAGE(photoresistor_low[Difference])</f>
        <v>725.67543859649118</v>
      </c>
      <c r="F59">
        <f>_xlfn.STDEV.S(photoresistor_low[Difference])</f>
        <v>1.5992012056637048</v>
      </c>
      <c r="G59" s="1">
        <f>_xlfn.NORM.DIST(photoresistor_low[[#This Row],[Difference]],photoresistor_low[[#This Row],[Mean]],photoresistor_low[[#This Row],[Standard Deviation]],FALSE)</f>
        <v>0.24437836240360486</v>
      </c>
      <c r="H59" s="1">
        <f>STANDARDIZE(photoresistor_low[[#This Row],[Difference]],photoresistor_low[[#This Row],[Mean]],photoresistor_low[[#This Row],[Standard Deviation]])</f>
        <v>0.20295220036063155</v>
      </c>
      <c r="I59" s="1">
        <f>_xlfn.NORM.DIST(photoresistor_low[[#This Row],[Standardized]],0,1,FALSE)</f>
        <v>0.39081017179396671</v>
      </c>
      <c r="K59">
        <v>-1.30000000000002</v>
      </c>
      <c r="L59">
        <f t="shared" si="0"/>
        <v>0.17136859204780289</v>
      </c>
    </row>
    <row r="60" spans="1:12" x14ac:dyDescent="0.3">
      <c r="A60">
        <v>31</v>
      </c>
      <c r="B60">
        <v>44</v>
      </c>
      <c r="C60">
        <v>770</v>
      </c>
      <c r="D60">
        <f>photoresistor_low[[#This Row],[Lasered Top Resistor]]-photoresistor_low[[#This Row],[Uncovered Top Resistor]]</f>
        <v>726</v>
      </c>
      <c r="E60">
        <f>AVERAGE(photoresistor_low[Difference])</f>
        <v>725.67543859649118</v>
      </c>
      <c r="F60">
        <f>_xlfn.STDEV.S(photoresistor_low[Difference])</f>
        <v>1.5992012056637048</v>
      </c>
      <c r="G60" s="1">
        <f>_xlfn.NORM.DIST(photoresistor_low[[#This Row],[Difference]],photoresistor_low[[#This Row],[Mean]],photoresistor_low[[#This Row],[Standard Deviation]],FALSE)</f>
        <v>0.24437836240360486</v>
      </c>
      <c r="H60" s="1">
        <f>STANDARDIZE(photoresistor_low[[#This Row],[Difference]],photoresistor_low[[#This Row],[Mean]],photoresistor_low[[#This Row],[Standard Deviation]])</f>
        <v>0.20295220036063155</v>
      </c>
      <c r="I60" s="1">
        <f>_xlfn.NORM.DIST(photoresistor_low[[#This Row],[Standardized]],0,1,FALSE)</f>
        <v>0.39081017179396671</v>
      </c>
      <c r="K60">
        <v>-1.2000000000000199</v>
      </c>
      <c r="L60">
        <f t="shared" si="0"/>
        <v>0.19418605498320829</v>
      </c>
    </row>
    <row r="61" spans="1:12" x14ac:dyDescent="0.3">
      <c r="A61">
        <v>32</v>
      </c>
      <c r="B61">
        <v>44</v>
      </c>
      <c r="C61">
        <v>770</v>
      </c>
      <c r="D61">
        <f>photoresistor_low[[#This Row],[Lasered Top Resistor]]-photoresistor_low[[#This Row],[Uncovered Top Resistor]]</f>
        <v>726</v>
      </c>
      <c r="E61">
        <f>AVERAGE(photoresistor_low[Difference])</f>
        <v>725.67543859649118</v>
      </c>
      <c r="F61">
        <f>_xlfn.STDEV.S(photoresistor_low[Difference])</f>
        <v>1.5992012056637048</v>
      </c>
      <c r="G61" s="1">
        <f>_xlfn.NORM.DIST(photoresistor_low[[#This Row],[Difference]],photoresistor_low[[#This Row],[Mean]],photoresistor_low[[#This Row],[Standard Deviation]],FALSE)</f>
        <v>0.24437836240360486</v>
      </c>
      <c r="H61" s="1">
        <f>STANDARDIZE(photoresistor_low[[#This Row],[Difference]],photoresistor_low[[#This Row],[Mean]],photoresistor_low[[#This Row],[Standard Deviation]])</f>
        <v>0.20295220036063155</v>
      </c>
      <c r="I61" s="1">
        <f>_xlfn.NORM.DIST(photoresistor_low[[#This Row],[Standardized]],0,1,FALSE)</f>
        <v>0.39081017179396671</v>
      </c>
      <c r="K61">
        <v>-1.1000000000000201</v>
      </c>
      <c r="L61">
        <f t="shared" si="0"/>
        <v>0.21785217703254575</v>
      </c>
    </row>
    <row r="62" spans="1:12" x14ac:dyDescent="0.3">
      <c r="A62">
        <v>37</v>
      </c>
      <c r="B62">
        <v>44</v>
      </c>
      <c r="C62">
        <v>770</v>
      </c>
      <c r="D62">
        <f>photoresistor_low[[#This Row],[Lasered Top Resistor]]-photoresistor_low[[#This Row],[Uncovered Top Resistor]]</f>
        <v>726</v>
      </c>
      <c r="E62">
        <f>AVERAGE(photoresistor_low[Difference])</f>
        <v>725.67543859649118</v>
      </c>
      <c r="F62">
        <f>_xlfn.STDEV.S(photoresistor_low[Difference])</f>
        <v>1.5992012056637048</v>
      </c>
      <c r="G62" s="1">
        <f>_xlfn.NORM.DIST(photoresistor_low[[#This Row],[Difference]],photoresistor_low[[#This Row],[Mean]],photoresistor_low[[#This Row],[Standard Deviation]],FALSE)</f>
        <v>0.24437836240360486</v>
      </c>
      <c r="H62" s="1">
        <f>STANDARDIZE(photoresistor_low[[#This Row],[Difference]],photoresistor_low[[#This Row],[Mean]],photoresistor_low[[#This Row],[Standard Deviation]])</f>
        <v>0.20295220036063155</v>
      </c>
      <c r="I62" s="1">
        <f>_xlfn.NORM.DIST(photoresistor_low[[#This Row],[Standardized]],0,1,FALSE)</f>
        <v>0.39081017179396671</v>
      </c>
      <c r="K62">
        <v>-1.00000000000002</v>
      </c>
      <c r="L62">
        <f t="shared" si="0"/>
        <v>0.24197072451913854</v>
      </c>
    </row>
    <row r="63" spans="1:12" x14ac:dyDescent="0.3">
      <c r="A63">
        <v>38</v>
      </c>
      <c r="B63">
        <v>43</v>
      </c>
      <c r="C63">
        <v>769</v>
      </c>
      <c r="D63">
        <f>photoresistor_low[[#This Row],[Lasered Top Resistor]]-photoresistor_low[[#This Row],[Uncovered Top Resistor]]</f>
        <v>726</v>
      </c>
      <c r="E63">
        <f>AVERAGE(photoresistor_low[Difference])</f>
        <v>725.67543859649118</v>
      </c>
      <c r="F63">
        <f>_xlfn.STDEV.S(photoresistor_low[Difference])</f>
        <v>1.5992012056637048</v>
      </c>
      <c r="G63" s="1">
        <f>_xlfn.NORM.DIST(photoresistor_low[[#This Row],[Difference]],photoresistor_low[[#This Row],[Mean]],photoresistor_low[[#This Row],[Standard Deviation]],FALSE)</f>
        <v>0.24437836240360486</v>
      </c>
      <c r="H63" s="1">
        <f>STANDARDIZE(photoresistor_low[[#This Row],[Difference]],photoresistor_low[[#This Row],[Mean]],photoresistor_low[[#This Row],[Standard Deviation]])</f>
        <v>0.20295220036063155</v>
      </c>
      <c r="I63" s="1">
        <f>_xlfn.NORM.DIST(photoresistor_low[[#This Row],[Standardized]],0,1,FALSE)</f>
        <v>0.39081017179396671</v>
      </c>
      <c r="K63">
        <v>-0.90000000000002001</v>
      </c>
      <c r="L63">
        <f t="shared" si="0"/>
        <v>0.26608524989875004</v>
      </c>
    </row>
    <row r="64" spans="1:12" x14ac:dyDescent="0.3">
      <c r="A64">
        <v>43</v>
      </c>
      <c r="B64">
        <v>44</v>
      </c>
      <c r="C64">
        <v>770</v>
      </c>
      <c r="D64">
        <f>photoresistor_low[[#This Row],[Lasered Top Resistor]]-photoresistor_low[[#This Row],[Uncovered Top Resistor]]</f>
        <v>726</v>
      </c>
      <c r="E64">
        <f>AVERAGE(photoresistor_low[Difference])</f>
        <v>725.67543859649118</v>
      </c>
      <c r="F64">
        <f>_xlfn.STDEV.S(photoresistor_low[Difference])</f>
        <v>1.5992012056637048</v>
      </c>
      <c r="G64" s="1">
        <f>_xlfn.NORM.DIST(photoresistor_low[[#This Row],[Difference]],photoresistor_low[[#This Row],[Mean]],photoresistor_low[[#This Row],[Standard Deviation]],FALSE)</f>
        <v>0.24437836240360486</v>
      </c>
      <c r="H64" s="1">
        <f>STANDARDIZE(photoresistor_low[[#This Row],[Difference]],photoresistor_low[[#This Row],[Mean]],photoresistor_low[[#This Row],[Standard Deviation]])</f>
        <v>0.20295220036063155</v>
      </c>
      <c r="I64" s="1">
        <f>_xlfn.NORM.DIST(photoresistor_low[[#This Row],[Standardized]],0,1,FALSE)</f>
        <v>0.39081017179396671</v>
      </c>
      <c r="K64">
        <v>-0.80000000000002003</v>
      </c>
      <c r="L64">
        <f t="shared" si="0"/>
        <v>0.28969155276147812</v>
      </c>
    </row>
    <row r="65" spans="1:12" x14ac:dyDescent="0.3">
      <c r="A65">
        <v>47</v>
      </c>
      <c r="B65">
        <v>44</v>
      </c>
      <c r="C65">
        <v>770</v>
      </c>
      <c r="D65">
        <f>photoresistor_low[[#This Row],[Lasered Top Resistor]]-photoresistor_low[[#This Row],[Uncovered Top Resistor]]</f>
        <v>726</v>
      </c>
      <c r="E65">
        <f>AVERAGE(photoresistor_low[Difference])</f>
        <v>725.67543859649118</v>
      </c>
      <c r="F65">
        <f>_xlfn.STDEV.S(photoresistor_low[Difference])</f>
        <v>1.5992012056637048</v>
      </c>
      <c r="G65" s="1">
        <f>_xlfn.NORM.DIST(photoresistor_low[[#This Row],[Difference]],photoresistor_low[[#This Row],[Mean]],photoresistor_low[[#This Row],[Standard Deviation]],FALSE)</f>
        <v>0.24437836240360486</v>
      </c>
      <c r="H65" s="1">
        <f>STANDARDIZE(photoresistor_low[[#This Row],[Difference]],photoresistor_low[[#This Row],[Mean]],photoresistor_low[[#This Row],[Standard Deviation]])</f>
        <v>0.20295220036063155</v>
      </c>
      <c r="I65" s="1">
        <f>_xlfn.NORM.DIST(photoresistor_low[[#This Row],[Standardized]],0,1,FALSE)</f>
        <v>0.39081017179396671</v>
      </c>
      <c r="K65">
        <v>-0.70000000000002005</v>
      </c>
      <c r="L65">
        <f t="shared" si="0"/>
        <v>0.31225393336675689</v>
      </c>
    </row>
    <row r="66" spans="1:12" x14ac:dyDescent="0.3">
      <c r="A66">
        <v>48</v>
      </c>
      <c r="B66">
        <v>44</v>
      </c>
      <c r="C66">
        <v>770</v>
      </c>
      <c r="D66">
        <f>photoresistor_low[[#This Row],[Lasered Top Resistor]]-photoresistor_low[[#This Row],[Uncovered Top Resistor]]</f>
        <v>726</v>
      </c>
      <c r="E66">
        <f>AVERAGE(photoresistor_low[Difference])</f>
        <v>725.67543859649118</v>
      </c>
      <c r="F66">
        <f>_xlfn.STDEV.S(photoresistor_low[Difference])</f>
        <v>1.5992012056637048</v>
      </c>
      <c r="G66" s="1">
        <f>_xlfn.NORM.DIST(photoresistor_low[[#This Row],[Difference]],photoresistor_low[[#This Row],[Mean]],photoresistor_low[[#This Row],[Standard Deviation]],FALSE)</f>
        <v>0.24437836240360486</v>
      </c>
      <c r="H66" s="1">
        <f>STANDARDIZE(photoresistor_low[[#This Row],[Difference]],photoresistor_low[[#This Row],[Mean]],photoresistor_low[[#This Row],[Standard Deviation]])</f>
        <v>0.20295220036063155</v>
      </c>
      <c r="I66" s="1">
        <f>_xlfn.NORM.DIST(photoresistor_low[[#This Row],[Standardized]],0,1,FALSE)</f>
        <v>0.39081017179396671</v>
      </c>
      <c r="K66">
        <v>-0.60000000000001996</v>
      </c>
      <c r="L66">
        <f t="shared" si="0"/>
        <v>0.33322460289179567</v>
      </c>
    </row>
    <row r="67" spans="1:12" x14ac:dyDescent="0.3">
      <c r="A67">
        <v>49</v>
      </c>
      <c r="B67">
        <v>44</v>
      </c>
      <c r="C67">
        <v>770</v>
      </c>
      <c r="D67">
        <f>photoresistor_low[[#This Row],[Lasered Top Resistor]]-photoresistor_low[[#This Row],[Uncovered Top Resistor]]</f>
        <v>726</v>
      </c>
      <c r="E67">
        <f>AVERAGE(photoresistor_low[Difference])</f>
        <v>725.67543859649118</v>
      </c>
      <c r="F67">
        <f>_xlfn.STDEV.S(photoresistor_low[Difference])</f>
        <v>1.5992012056637048</v>
      </c>
      <c r="G67" s="1">
        <f>_xlfn.NORM.DIST(photoresistor_low[[#This Row],[Difference]],photoresistor_low[[#This Row],[Mean]],photoresistor_low[[#This Row],[Standard Deviation]],FALSE)</f>
        <v>0.24437836240360486</v>
      </c>
      <c r="H67" s="1">
        <f>STANDARDIZE(photoresistor_low[[#This Row],[Difference]],photoresistor_low[[#This Row],[Mean]],photoresistor_low[[#This Row],[Standard Deviation]])</f>
        <v>0.20295220036063155</v>
      </c>
      <c r="I67" s="1">
        <f>_xlfn.NORM.DIST(photoresistor_low[[#This Row],[Standardized]],0,1,FALSE)</f>
        <v>0.39081017179396671</v>
      </c>
      <c r="K67">
        <v>-0.50000000000001998</v>
      </c>
      <c r="L67">
        <f t="shared" ref="L67:L130" si="1">_xlfn.NORM.DIST(K67,0,1,FALSE)</f>
        <v>0.35206532676429597</v>
      </c>
    </row>
    <row r="68" spans="1:12" x14ac:dyDescent="0.3">
      <c r="A68">
        <v>51</v>
      </c>
      <c r="B68">
        <v>44</v>
      </c>
      <c r="C68">
        <v>770</v>
      </c>
      <c r="D68">
        <f>photoresistor_low[[#This Row],[Lasered Top Resistor]]-photoresistor_low[[#This Row],[Uncovered Top Resistor]]</f>
        <v>726</v>
      </c>
      <c r="E68">
        <f>AVERAGE(photoresistor_low[Difference])</f>
        <v>725.67543859649118</v>
      </c>
      <c r="F68">
        <f>_xlfn.STDEV.S(photoresistor_low[Difference])</f>
        <v>1.5992012056637048</v>
      </c>
      <c r="G68" s="1">
        <f>_xlfn.NORM.DIST(photoresistor_low[[#This Row],[Difference]],photoresistor_low[[#This Row],[Mean]],photoresistor_low[[#This Row],[Standard Deviation]],FALSE)</f>
        <v>0.24437836240360486</v>
      </c>
      <c r="H68" s="1">
        <f>STANDARDIZE(photoresistor_low[[#This Row],[Difference]],photoresistor_low[[#This Row],[Mean]],photoresistor_low[[#This Row],[Standard Deviation]])</f>
        <v>0.20295220036063155</v>
      </c>
      <c r="I68" s="1">
        <f>_xlfn.NORM.DIST(photoresistor_low[[#This Row],[Standardized]],0,1,FALSE)</f>
        <v>0.39081017179396671</v>
      </c>
      <c r="K68">
        <v>-0.40000000000002001</v>
      </c>
      <c r="L68">
        <f t="shared" si="1"/>
        <v>0.36827014030332039</v>
      </c>
    </row>
    <row r="69" spans="1:12" x14ac:dyDescent="0.3">
      <c r="A69">
        <v>52</v>
      </c>
      <c r="B69">
        <v>44</v>
      </c>
      <c r="C69">
        <v>770</v>
      </c>
      <c r="D69">
        <f>photoresistor_low[[#This Row],[Lasered Top Resistor]]-photoresistor_low[[#This Row],[Uncovered Top Resistor]]</f>
        <v>726</v>
      </c>
      <c r="E69">
        <f>AVERAGE(photoresistor_low[Difference])</f>
        <v>725.67543859649118</v>
      </c>
      <c r="F69">
        <f>_xlfn.STDEV.S(photoresistor_low[Difference])</f>
        <v>1.5992012056637048</v>
      </c>
      <c r="G69" s="1">
        <f>_xlfn.NORM.DIST(photoresistor_low[[#This Row],[Difference]],photoresistor_low[[#This Row],[Mean]],photoresistor_low[[#This Row],[Standard Deviation]],FALSE)</f>
        <v>0.24437836240360486</v>
      </c>
      <c r="H69" s="1">
        <f>STANDARDIZE(photoresistor_low[[#This Row],[Difference]],photoresistor_low[[#This Row],[Mean]],photoresistor_low[[#This Row],[Standard Deviation]])</f>
        <v>0.20295220036063155</v>
      </c>
      <c r="I69" s="1">
        <f>_xlfn.NORM.DIST(photoresistor_low[[#This Row],[Standardized]],0,1,FALSE)</f>
        <v>0.39081017179396671</v>
      </c>
      <c r="K69">
        <v>-0.30000000000001997</v>
      </c>
      <c r="L69">
        <f t="shared" si="1"/>
        <v>0.38138781546052181</v>
      </c>
    </row>
    <row r="70" spans="1:12" x14ac:dyDescent="0.3">
      <c r="A70">
        <v>54</v>
      </c>
      <c r="B70">
        <v>44</v>
      </c>
      <c r="C70">
        <v>770</v>
      </c>
      <c r="D70">
        <f>photoresistor_low[[#This Row],[Lasered Top Resistor]]-photoresistor_low[[#This Row],[Uncovered Top Resistor]]</f>
        <v>726</v>
      </c>
      <c r="E70">
        <f>AVERAGE(photoresistor_low[Difference])</f>
        <v>725.67543859649118</v>
      </c>
      <c r="F70">
        <f>_xlfn.STDEV.S(photoresistor_low[Difference])</f>
        <v>1.5992012056637048</v>
      </c>
      <c r="G70" s="1">
        <f>_xlfn.NORM.DIST(photoresistor_low[[#This Row],[Difference]],photoresistor_low[[#This Row],[Mean]],photoresistor_low[[#This Row],[Standard Deviation]],FALSE)</f>
        <v>0.24437836240360486</v>
      </c>
      <c r="H70" s="1">
        <f>STANDARDIZE(photoresistor_low[[#This Row],[Difference]],photoresistor_low[[#This Row],[Mean]],photoresistor_low[[#This Row],[Standard Deviation]])</f>
        <v>0.20295220036063155</v>
      </c>
      <c r="I70" s="1">
        <f>_xlfn.NORM.DIST(photoresistor_low[[#This Row],[Standardized]],0,1,FALSE)</f>
        <v>0.39081017179396671</v>
      </c>
      <c r="K70">
        <v>-0.20000000000002</v>
      </c>
      <c r="L70">
        <f t="shared" si="1"/>
        <v>0.39104269397545433</v>
      </c>
    </row>
    <row r="71" spans="1:12" x14ac:dyDescent="0.3">
      <c r="A71">
        <v>56</v>
      </c>
      <c r="B71">
        <v>44</v>
      </c>
      <c r="C71">
        <v>770</v>
      </c>
      <c r="D71">
        <f>photoresistor_low[[#This Row],[Lasered Top Resistor]]-photoresistor_low[[#This Row],[Uncovered Top Resistor]]</f>
        <v>726</v>
      </c>
      <c r="E71">
        <f>AVERAGE(photoresistor_low[Difference])</f>
        <v>725.67543859649118</v>
      </c>
      <c r="F71">
        <f>_xlfn.STDEV.S(photoresistor_low[Difference])</f>
        <v>1.5992012056637048</v>
      </c>
      <c r="G71" s="1">
        <f>_xlfn.NORM.DIST(photoresistor_low[[#This Row],[Difference]],photoresistor_low[[#This Row],[Mean]],photoresistor_low[[#This Row],[Standard Deviation]],FALSE)</f>
        <v>0.24437836240360486</v>
      </c>
      <c r="H71" s="1">
        <f>STANDARDIZE(photoresistor_low[[#This Row],[Difference]],photoresistor_low[[#This Row],[Mean]],photoresistor_low[[#This Row],[Standard Deviation]])</f>
        <v>0.20295220036063155</v>
      </c>
      <c r="I71" s="1">
        <f>_xlfn.NORM.DIST(photoresistor_low[[#This Row],[Standardized]],0,1,FALSE)</f>
        <v>0.39081017179396671</v>
      </c>
      <c r="K71">
        <v>-0.10000000000002</v>
      </c>
      <c r="L71">
        <f t="shared" si="1"/>
        <v>0.39695254747701098</v>
      </c>
    </row>
    <row r="72" spans="1:12" x14ac:dyDescent="0.3">
      <c r="A72">
        <v>57</v>
      </c>
      <c r="B72">
        <v>44</v>
      </c>
      <c r="C72">
        <v>770</v>
      </c>
      <c r="D72">
        <f>photoresistor_low[[#This Row],[Lasered Top Resistor]]-photoresistor_low[[#This Row],[Uncovered Top Resistor]]</f>
        <v>726</v>
      </c>
      <c r="E72">
        <f>AVERAGE(photoresistor_low[Difference])</f>
        <v>725.67543859649118</v>
      </c>
      <c r="F72">
        <f>_xlfn.STDEV.S(photoresistor_low[Difference])</f>
        <v>1.5992012056637048</v>
      </c>
      <c r="G72" s="1">
        <f>_xlfn.NORM.DIST(photoresistor_low[[#This Row],[Difference]],photoresistor_low[[#This Row],[Mean]],photoresistor_low[[#This Row],[Standard Deviation]],FALSE)</f>
        <v>0.24437836240360486</v>
      </c>
      <c r="H72" s="1">
        <f>STANDARDIZE(photoresistor_low[[#This Row],[Difference]],photoresistor_low[[#This Row],[Mean]],photoresistor_low[[#This Row],[Standard Deviation]])</f>
        <v>0.20295220036063155</v>
      </c>
      <c r="I72" s="1">
        <f>_xlfn.NORM.DIST(photoresistor_low[[#This Row],[Standardized]],0,1,FALSE)</f>
        <v>0.39081017179396671</v>
      </c>
      <c r="K72">
        <v>-2.0428103653102899E-14</v>
      </c>
      <c r="L72">
        <f t="shared" si="1"/>
        <v>0.3989422804014327</v>
      </c>
    </row>
    <row r="73" spans="1:12" x14ac:dyDescent="0.3">
      <c r="A73">
        <v>59</v>
      </c>
      <c r="B73">
        <v>44</v>
      </c>
      <c r="C73">
        <v>770</v>
      </c>
      <c r="D73">
        <f>photoresistor_low[[#This Row],[Lasered Top Resistor]]-photoresistor_low[[#This Row],[Uncovered Top Resistor]]</f>
        <v>726</v>
      </c>
      <c r="E73">
        <f>AVERAGE(photoresistor_low[Difference])</f>
        <v>725.67543859649118</v>
      </c>
      <c r="F73">
        <f>_xlfn.STDEV.S(photoresistor_low[Difference])</f>
        <v>1.5992012056637048</v>
      </c>
      <c r="G73" s="1">
        <f>_xlfn.NORM.DIST(photoresistor_low[[#This Row],[Difference]],photoresistor_low[[#This Row],[Mean]],photoresistor_low[[#This Row],[Standard Deviation]],FALSE)</f>
        <v>0.24437836240360486</v>
      </c>
      <c r="H73" s="1">
        <f>STANDARDIZE(photoresistor_low[[#This Row],[Difference]],photoresistor_low[[#This Row],[Mean]],photoresistor_low[[#This Row],[Standard Deviation]])</f>
        <v>0.20295220036063155</v>
      </c>
      <c r="I73" s="1">
        <f>_xlfn.NORM.DIST(photoresistor_low[[#This Row],[Standardized]],0,1,FALSE)</f>
        <v>0.39081017179396671</v>
      </c>
      <c r="K73">
        <v>9.9999999999970293E-2</v>
      </c>
      <c r="L73">
        <f t="shared" si="1"/>
        <v>0.39695254747701297</v>
      </c>
    </row>
    <row r="74" spans="1:12" x14ac:dyDescent="0.3">
      <c r="A74">
        <v>61</v>
      </c>
      <c r="B74">
        <v>44</v>
      </c>
      <c r="C74">
        <v>770</v>
      </c>
      <c r="D74">
        <f>photoresistor_low[[#This Row],[Lasered Top Resistor]]-photoresistor_low[[#This Row],[Uncovered Top Resistor]]</f>
        <v>726</v>
      </c>
      <c r="E74">
        <f>AVERAGE(photoresistor_low[Difference])</f>
        <v>725.67543859649118</v>
      </c>
      <c r="F74">
        <f>_xlfn.STDEV.S(photoresistor_low[Difference])</f>
        <v>1.5992012056637048</v>
      </c>
      <c r="G74" s="1">
        <f>_xlfn.NORM.DIST(photoresistor_low[[#This Row],[Difference]],photoresistor_low[[#This Row],[Mean]],photoresistor_low[[#This Row],[Standard Deviation]],FALSE)</f>
        <v>0.24437836240360486</v>
      </c>
      <c r="H74" s="1">
        <f>STANDARDIZE(photoresistor_low[[#This Row],[Difference]],photoresistor_low[[#This Row],[Mean]],photoresistor_low[[#This Row],[Standard Deviation]])</f>
        <v>0.20295220036063155</v>
      </c>
      <c r="I74" s="1">
        <f>_xlfn.NORM.DIST(photoresistor_low[[#This Row],[Standardized]],0,1,FALSE)</f>
        <v>0.39081017179396671</v>
      </c>
      <c r="K74">
        <v>0.19999999999997001</v>
      </c>
      <c r="L74">
        <f t="shared" si="1"/>
        <v>0.39104269397545821</v>
      </c>
    </row>
    <row r="75" spans="1:12" x14ac:dyDescent="0.3">
      <c r="A75">
        <v>62</v>
      </c>
      <c r="B75">
        <v>43</v>
      </c>
      <c r="C75">
        <v>769</v>
      </c>
      <c r="D75">
        <f>photoresistor_low[[#This Row],[Lasered Top Resistor]]-photoresistor_low[[#This Row],[Uncovered Top Resistor]]</f>
        <v>726</v>
      </c>
      <c r="E75">
        <f>AVERAGE(photoresistor_low[Difference])</f>
        <v>725.67543859649118</v>
      </c>
      <c r="F75">
        <f>_xlfn.STDEV.S(photoresistor_low[Difference])</f>
        <v>1.5992012056637048</v>
      </c>
      <c r="G75" s="1">
        <f>_xlfn.NORM.DIST(photoresistor_low[[#This Row],[Difference]],photoresistor_low[[#This Row],[Mean]],photoresistor_low[[#This Row],[Standard Deviation]],FALSE)</f>
        <v>0.24437836240360486</v>
      </c>
      <c r="H75" s="1">
        <f>STANDARDIZE(photoresistor_low[[#This Row],[Difference]],photoresistor_low[[#This Row],[Mean]],photoresistor_low[[#This Row],[Standard Deviation]])</f>
        <v>0.20295220036063155</v>
      </c>
      <c r="I75" s="1">
        <f>_xlfn.NORM.DIST(photoresistor_low[[#This Row],[Standardized]],0,1,FALSE)</f>
        <v>0.39081017179396671</v>
      </c>
      <c r="K75">
        <v>0.29999999999997001</v>
      </c>
      <c r="L75">
        <f t="shared" si="1"/>
        <v>0.38138781546052752</v>
      </c>
    </row>
    <row r="76" spans="1:12" x14ac:dyDescent="0.3">
      <c r="A76">
        <v>67</v>
      </c>
      <c r="B76">
        <v>44</v>
      </c>
      <c r="C76">
        <v>770</v>
      </c>
      <c r="D76">
        <f>photoresistor_low[[#This Row],[Lasered Top Resistor]]-photoresistor_low[[#This Row],[Uncovered Top Resistor]]</f>
        <v>726</v>
      </c>
      <c r="E76">
        <f>AVERAGE(photoresistor_low[Difference])</f>
        <v>725.67543859649118</v>
      </c>
      <c r="F76">
        <f>_xlfn.STDEV.S(photoresistor_low[Difference])</f>
        <v>1.5992012056637048</v>
      </c>
      <c r="G76" s="1">
        <f>_xlfn.NORM.DIST(photoresistor_low[[#This Row],[Difference]],photoresistor_low[[#This Row],[Mean]],photoresistor_low[[#This Row],[Standard Deviation]],FALSE)</f>
        <v>0.24437836240360486</v>
      </c>
      <c r="H76" s="1">
        <f>STANDARDIZE(photoresistor_low[[#This Row],[Difference]],photoresistor_low[[#This Row],[Mean]],photoresistor_low[[#This Row],[Standard Deviation]])</f>
        <v>0.20295220036063155</v>
      </c>
      <c r="I76" s="1">
        <f>_xlfn.NORM.DIST(photoresistor_low[[#This Row],[Standardized]],0,1,FALSE)</f>
        <v>0.39081017179396671</v>
      </c>
      <c r="K76">
        <v>0.39999999999996999</v>
      </c>
      <c r="L76">
        <f t="shared" si="1"/>
        <v>0.36827014030332778</v>
      </c>
    </row>
    <row r="77" spans="1:12" x14ac:dyDescent="0.3">
      <c r="A77">
        <v>68</v>
      </c>
      <c r="B77">
        <v>44</v>
      </c>
      <c r="C77">
        <v>770</v>
      </c>
      <c r="D77">
        <f>photoresistor_low[[#This Row],[Lasered Top Resistor]]-photoresistor_low[[#This Row],[Uncovered Top Resistor]]</f>
        <v>726</v>
      </c>
      <c r="E77">
        <f>AVERAGE(photoresistor_low[Difference])</f>
        <v>725.67543859649118</v>
      </c>
      <c r="F77">
        <f>_xlfn.STDEV.S(photoresistor_low[Difference])</f>
        <v>1.5992012056637048</v>
      </c>
      <c r="G77" s="1">
        <f>_xlfn.NORM.DIST(photoresistor_low[[#This Row],[Difference]],photoresistor_low[[#This Row],[Mean]],photoresistor_low[[#This Row],[Standard Deviation]],FALSE)</f>
        <v>0.24437836240360486</v>
      </c>
      <c r="H77" s="1">
        <f>STANDARDIZE(photoresistor_low[[#This Row],[Difference]],photoresistor_low[[#This Row],[Mean]],photoresistor_low[[#This Row],[Standard Deviation]])</f>
        <v>0.20295220036063155</v>
      </c>
      <c r="I77" s="1">
        <f>_xlfn.NORM.DIST(photoresistor_low[[#This Row],[Standardized]],0,1,FALSE)</f>
        <v>0.39081017179396671</v>
      </c>
      <c r="K77">
        <v>0.49999999999997002</v>
      </c>
      <c r="L77">
        <f t="shared" si="1"/>
        <v>0.3520653267643048</v>
      </c>
    </row>
    <row r="78" spans="1:12" x14ac:dyDescent="0.3">
      <c r="A78">
        <v>85</v>
      </c>
      <c r="B78">
        <v>44</v>
      </c>
      <c r="C78">
        <v>770</v>
      </c>
      <c r="D78">
        <f>photoresistor_low[[#This Row],[Lasered Top Resistor]]-photoresistor_low[[#This Row],[Uncovered Top Resistor]]</f>
        <v>726</v>
      </c>
      <c r="E78">
        <f>AVERAGE(photoresistor_low[Difference])</f>
        <v>725.67543859649118</v>
      </c>
      <c r="F78">
        <f>_xlfn.STDEV.S(photoresistor_low[Difference])</f>
        <v>1.5992012056637048</v>
      </c>
      <c r="G78" s="1">
        <f>_xlfn.NORM.DIST(photoresistor_low[[#This Row],[Difference]],photoresistor_low[[#This Row],[Mean]],photoresistor_low[[#This Row],[Standard Deviation]],FALSE)</f>
        <v>0.24437836240360486</v>
      </c>
      <c r="H78" s="1">
        <f>STANDARDIZE(photoresistor_low[[#This Row],[Difference]],photoresistor_low[[#This Row],[Mean]],photoresistor_low[[#This Row],[Standard Deviation]])</f>
        <v>0.20295220036063155</v>
      </c>
      <c r="I78" s="1">
        <f>_xlfn.NORM.DIST(photoresistor_low[[#This Row],[Standardized]],0,1,FALSE)</f>
        <v>0.39081017179396671</v>
      </c>
      <c r="K78">
        <v>0.59999999999997</v>
      </c>
      <c r="L78">
        <f t="shared" si="1"/>
        <v>0.33322460289180567</v>
      </c>
    </row>
    <row r="79" spans="1:12" x14ac:dyDescent="0.3">
      <c r="A79">
        <v>86</v>
      </c>
      <c r="B79">
        <v>44</v>
      </c>
      <c r="C79">
        <v>770</v>
      </c>
      <c r="D79">
        <f>photoresistor_low[[#This Row],[Lasered Top Resistor]]-photoresistor_low[[#This Row],[Uncovered Top Resistor]]</f>
        <v>726</v>
      </c>
      <c r="E79">
        <f>AVERAGE(photoresistor_low[Difference])</f>
        <v>725.67543859649118</v>
      </c>
      <c r="F79">
        <f>_xlfn.STDEV.S(photoresistor_low[Difference])</f>
        <v>1.5992012056637048</v>
      </c>
      <c r="G79" s="1">
        <f>_xlfn.NORM.DIST(photoresistor_low[[#This Row],[Difference]],photoresistor_low[[#This Row],[Mean]],photoresistor_low[[#This Row],[Standard Deviation]],FALSE)</f>
        <v>0.24437836240360486</v>
      </c>
      <c r="H79" s="1">
        <f>STANDARDIZE(photoresistor_low[[#This Row],[Difference]],photoresistor_low[[#This Row],[Mean]],photoresistor_low[[#This Row],[Standard Deviation]])</f>
        <v>0.20295220036063155</v>
      </c>
      <c r="I79" s="1">
        <f>_xlfn.NORM.DIST(photoresistor_low[[#This Row],[Standardized]],0,1,FALSE)</f>
        <v>0.39081017179396671</v>
      </c>
      <c r="K79">
        <v>0.69999999999996998</v>
      </c>
      <c r="L79">
        <f t="shared" si="1"/>
        <v>0.31225393336676782</v>
      </c>
    </row>
    <row r="80" spans="1:12" x14ac:dyDescent="0.3">
      <c r="A80">
        <v>87</v>
      </c>
      <c r="B80">
        <v>44</v>
      </c>
      <c r="C80">
        <v>770</v>
      </c>
      <c r="D80">
        <f>photoresistor_low[[#This Row],[Lasered Top Resistor]]-photoresistor_low[[#This Row],[Uncovered Top Resistor]]</f>
        <v>726</v>
      </c>
      <c r="E80">
        <f>AVERAGE(photoresistor_low[Difference])</f>
        <v>725.67543859649118</v>
      </c>
      <c r="F80">
        <f>_xlfn.STDEV.S(photoresistor_low[Difference])</f>
        <v>1.5992012056637048</v>
      </c>
      <c r="G80" s="1">
        <f>_xlfn.NORM.DIST(photoresistor_low[[#This Row],[Difference]],photoresistor_low[[#This Row],[Mean]],photoresistor_low[[#This Row],[Standard Deviation]],FALSE)</f>
        <v>0.24437836240360486</v>
      </c>
      <c r="H80" s="1">
        <f>STANDARDIZE(photoresistor_low[[#This Row],[Difference]],photoresistor_low[[#This Row],[Mean]],photoresistor_low[[#This Row],[Standard Deviation]])</f>
        <v>0.20295220036063155</v>
      </c>
      <c r="I80" s="1">
        <f>_xlfn.NORM.DIST(photoresistor_low[[#This Row],[Standardized]],0,1,FALSE)</f>
        <v>0.39081017179396671</v>
      </c>
      <c r="K80">
        <v>0.79999999999996996</v>
      </c>
      <c r="L80">
        <f t="shared" si="1"/>
        <v>0.28969155276148972</v>
      </c>
    </row>
    <row r="81" spans="1:12" x14ac:dyDescent="0.3">
      <c r="A81">
        <v>89</v>
      </c>
      <c r="B81">
        <v>43</v>
      </c>
      <c r="C81">
        <v>769</v>
      </c>
      <c r="D81">
        <f>photoresistor_low[[#This Row],[Lasered Top Resistor]]-photoresistor_low[[#This Row],[Uncovered Top Resistor]]</f>
        <v>726</v>
      </c>
      <c r="E81">
        <f>AVERAGE(photoresistor_low[Difference])</f>
        <v>725.67543859649118</v>
      </c>
      <c r="F81">
        <f>_xlfn.STDEV.S(photoresistor_low[Difference])</f>
        <v>1.5992012056637048</v>
      </c>
      <c r="G81" s="1">
        <f>_xlfn.NORM.DIST(photoresistor_low[[#This Row],[Difference]],photoresistor_low[[#This Row],[Mean]],photoresistor_low[[#This Row],[Standard Deviation]],FALSE)</f>
        <v>0.24437836240360486</v>
      </c>
      <c r="H81" s="1">
        <f>STANDARDIZE(photoresistor_low[[#This Row],[Difference]],photoresistor_low[[#This Row],[Mean]],photoresistor_low[[#This Row],[Standard Deviation]])</f>
        <v>0.20295220036063155</v>
      </c>
      <c r="I81" s="1">
        <f>_xlfn.NORM.DIST(photoresistor_low[[#This Row],[Standardized]],0,1,FALSE)</f>
        <v>0.39081017179396671</v>
      </c>
      <c r="K81">
        <v>0.89999999999997005</v>
      </c>
      <c r="L81">
        <f t="shared" si="1"/>
        <v>0.26608524989876198</v>
      </c>
    </row>
    <row r="82" spans="1:12" x14ac:dyDescent="0.3">
      <c r="A82">
        <v>90</v>
      </c>
      <c r="B82">
        <v>44</v>
      </c>
      <c r="C82">
        <v>770</v>
      </c>
      <c r="D82">
        <f>photoresistor_low[[#This Row],[Lasered Top Resistor]]-photoresistor_low[[#This Row],[Uncovered Top Resistor]]</f>
        <v>726</v>
      </c>
      <c r="E82">
        <f>AVERAGE(photoresistor_low[Difference])</f>
        <v>725.67543859649118</v>
      </c>
      <c r="F82">
        <f>_xlfn.STDEV.S(photoresistor_low[Difference])</f>
        <v>1.5992012056637048</v>
      </c>
      <c r="G82" s="1">
        <f>_xlfn.NORM.DIST(photoresistor_low[[#This Row],[Difference]],photoresistor_low[[#This Row],[Mean]],photoresistor_low[[#This Row],[Standard Deviation]],FALSE)</f>
        <v>0.24437836240360486</v>
      </c>
      <c r="H82" s="1">
        <f>STANDARDIZE(photoresistor_low[[#This Row],[Difference]],photoresistor_low[[#This Row],[Mean]],photoresistor_low[[#This Row],[Standard Deviation]])</f>
        <v>0.20295220036063155</v>
      </c>
      <c r="I82" s="1">
        <f>_xlfn.NORM.DIST(photoresistor_low[[#This Row],[Standardized]],0,1,FALSE)</f>
        <v>0.39081017179396671</v>
      </c>
      <c r="K82">
        <v>0.99999999999997002</v>
      </c>
      <c r="L82">
        <f t="shared" si="1"/>
        <v>0.24197072451915064</v>
      </c>
    </row>
    <row r="83" spans="1:12" x14ac:dyDescent="0.3">
      <c r="A83">
        <v>99</v>
      </c>
      <c r="B83">
        <v>44</v>
      </c>
      <c r="C83">
        <v>770</v>
      </c>
      <c r="D83">
        <f>photoresistor_low[[#This Row],[Lasered Top Resistor]]-photoresistor_low[[#This Row],[Uncovered Top Resistor]]</f>
        <v>726</v>
      </c>
      <c r="E83">
        <f>AVERAGE(photoresistor_low[Difference])</f>
        <v>725.67543859649118</v>
      </c>
      <c r="F83">
        <f>_xlfn.STDEV.S(photoresistor_low[Difference])</f>
        <v>1.5992012056637048</v>
      </c>
      <c r="G83" s="1">
        <f>_xlfn.NORM.DIST(photoresistor_low[[#This Row],[Difference]],photoresistor_low[[#This Row],[Mean]],photoresistor_low[[#This Row],[Standard Deviation]],FALSE)</f>
        <v>0.24437836240360486</v>
      </c>
      <c r="H83" s="1">
        <f>STANDARDIZE(photoresistor_low[[#This Row],[Difference]],photoresistor_low[[#This Row],[Mean]],photoresistor_low[[#This Row],[Standard Deviation]])</f>
        <v>0.20295220036063155</v>
      </c>
      <c r="I83" s="1">
        <f>_xlfn.NORM.DIST(photoresistor_low[[#This Row],[Standardized]],0,1,FALSE)</f>
        <v>0.39081017179396671</v>
      </c>
      <c r="K83">
        <v>1.0999999999999699</v>
      </c>
      <c r="L83">
        <f t="shared" si="1"/>
        <v>0.21785217703255777</v>
      </c>
    </row>
    <row r="84" spans="1:12" x14ac:dyDescent="0.3">
      <c r="A84">
        <v>103</v>
      </c>
      <c r="B84">
        <v>43</v>
      </c>
      <c r="C84">
        <v>769</v>
      </c>
      <c r="D84">
        <f>photoresistor_low[[#This Row],[Lasered Top Resistor]]-photoresistor_low[[#This Row],[Uncovered Top Resistor]]</f>
        <v>726</v>
      </c>
      <c r="E84">
        <f>AVERAGE(photoresistor_low[Difference])</f>
        <v>725.67543859649118</v>
      </c>
      <c r="F84">
        <f>_xlfn.STDEV.S(photoresistor_low[Difference])</f>
        <v>1.5992012056637048</v>
      </c>
      <c r="G84" s="1">
        <f>_xlfn.NORM.DIST(photoresistor_low[[#This Row],[Difference]],photoresistor_low[[#This Row],[Mean]],photoresistor_low[[#This Row],[Standard Deviation]],FALSE)</f>
        <v>0.24437836240360486</v>
      </c>
      <c r="H84" s="1">
        <f>STANDARDIZE(photoresistor_low[[#This Row],[Difference]],photoresistor_low[[#This Row],[Mean]],photoresistor_low[[#This Row],[Standard Deviation]])</f>
        <v>0.20295220036063155</v>
      </c>
      <c r="I84" s="1">
        <f>_xlfn.NORM.DIST(photoresistor_low[[#This Row],[Standardized]],0,1,FALSE)</f>
        <v>0.39081017179396671</v>
      </c>
      <c r="K84">
        <v>1.19999999999997</v>
      </c>
      <c r="L84">
        <f t="shared" si="1"/>
        <v>0.19418605498321995</v>
      </c>
    </row>
    <row r="85" spans="1:12" x14ac:dyDescent="0.3">
      <c r="A85">
        <v>106</v>
      </c>
      <c r="B85">
        <v>44</v>
      </c>
      <c r="C85">
        <v>770</v>
      </c>
      <c r="D85">
        <f>photoresistor_low[[#This Row],[Lasered Top Resistor]]-photoresistor_low[[#This Row],[Uncovered Top Resistor]]</f>
        <v>726</v>
      </c>
      <c r="E85">
        <f>AVERAGE(photoresistor_low[Difference])</f>
        <v>725.67543859649118</v>
      </c>
      <c r="F85">
        <f>_xlfn.STDEV.S(photoresistor_low[Difference])</f>
        <v>1.5992012056637048</v>
      </c>
      <c r="G85" s="1">
        <f>_xlfn.NORM.DIST(photoresistor_low[[#This Row],[Difference]],photoresistor_low[[#This Row],[Mean]],photoresistor_low[[#This Row],[Standard Deviation]],FALSE)</f>
        <v>0.24437836240360486</v>
      </c>
      <c r="H85" s="1">
        <f>STANDARDIZE(photoresistor_low[[#This Row],[Difference]],photoresistor_low[[#This Row],[Mean]],photoresistor_low[[#This Row],[Standard Deviation]])</f>
        <v>0.20295220036063155</v>
      </c>
      <c r="I85" s="1">
        <f>_xlfn.NORM.DIST(photoresistor_low[[#This Row],[Standardized]],0,1,FALSE)</f>
        <v>0.39081017179396671</v>
      </c>
      <c r="K85">
        <v>1.2999999999999701</v>
      </c>
      <c r="L85">
        <f t="shared" si="1"/>
        <v>0.17136859204781404</v>
      </c>
    </row>
    <row r="86" spans="1:12" x14ac:dyDescent="0.3">
      <c r="A86">
        <v>109</v>
      </c>
      <c r="B86">
        <v>44</v>
      </c>
      <c r="C86">
        <v>770</v>
      </c>
      <c r="D86">
        <f>photoresistor_low[[#This Row],[Lasered Top Resistor]]-photoresistor_low[[#This Row],[Uncovered Top Resistor]]</f>
        <v>726</v>
      </c>
      <c r="E86">
        <f>AVERAGE(photoresistor_low[Difference])</f>
        <v>725.67543859649118</v>
      </c>
      <c r="F86">
        <f>_xlfn.STDEV.S(photoresistor_low[Difference])</f>
        <v>1.5992012056637048</v>
      </c>
      <c r="G86" s="1">
        <f>_xlfn.NORM.DIST(photoresistor_low[[#This Row],[Difference]],photoresistor_low[[#This Row],[Mean]],photoresistor_low[[#This Row],[Standard Deviation]],FALSE)</f>
        <v>0.24437836240360486</v>
      </c>
      <c r="H86" s="1">
        <f>STANDARDIZE(photoresistor_low[[#This Row],[Difference]],photoresistor_low[[#This Row],[Mean]],photoresistor_low[[#This Row],[Standard Deviation]])</f>
        <v>0.20295220036063155</v>
      </c>
      <c r="I86" s="1">
        <f>_xlfn.NORM.DIST(photoresistor_low[[#This Row],[Standardized]],0,1,FALSE)</f>
        <v>0.39081017179396671</v>
      </c>
      <c r="K86">
        <v>1.3999999999999699</v>
      </c>
      <c r="L86">
        <f t="shared" si="1"/>
        <v>0.14972746563575118</v>
      </c>
    </row>
    <row r="87" spans="1:12" x14ac:dyDescent="0.3">
      <c r="A87">
        <v>1</v>
      </c>
      <c r="B87">
        <v>43</v>
      </c>
      <c r="C87">
        <v>770</v>
      </c>
      <c r="D87">
        <f>photoresistor_low[[#This Row],[Lasered Top Resistor]]-photoresistor_low[[#This Row],[Uncovered Top Resistor]]</f>
        <v>727</v>
      </c>
      <c r="E87">
        <f>AVERAGE(photoresistor_low[Difference])</f>
        <v>725.67543859649118</v>
      </c>
      <c r="F87">
        <f>_xlfn.STDEV.S(photoresistor_low[Difference])</f>
        <v>1.5992012056637048</v>
      </c>
      <c r="G87" s="1">
        <f>_xlfn.NORM.DIST(photoresistor_low[[#This Row],[Difference]],photoresistor_low[[#This Row],[Mean]],photoresistor_low[[#This Row],[Standard Deviation]],FALSE)</f>
        <v>0.17702687225777378</v>
      </c>
      <c r="H87" s="1">
        <f>STANDARDIZE(photoresistor_low[[#This Row],[Difference]],photoresistor_low[[#This Row],[Mean]],photoresistor_low[[#This Row],[Standard Deviation]])</f>
        <v>0.82826438525545054</v>
      </c>
      <c r="I87" s="1">
        <f>_xlfn.NORM.DIST(photoresistor_low[[#This Row],[Standardized]],0,1,FALSE)</f>
        <v>0.28310158754950648</v>
      </c>
      <c r="K87">
        <v>1.49999999999997</v>
      </c>
      <c r="L87">
        <f t="shared" si="1"/>
        <v>0.12951759566589754</v>
      </c>
    </row>
    <row r="88" spans="1:12" x14ac:dyDescent="0.3">
      <c r="A88">
        <v>3</v>
      </c>
      <c r="B88">
        <v>44</v>
      </c>
      <c r="C88">
        <v>771</v>
      </c>
      <c r="D88">
        <f>photoresistor_low[[#This Row],[Lasered Top Resistor]]-photoresistor_low[[#This Row],[Uncovered Top Resistor]]</f>
        <v>727</v>
      </c>
      <c r="E88">
        <f>AVERAGE(photoresistor_low[Difference])</f>
        <v>725.67543859649118</v>
      </c>
      <c r="F88">
        <f>_xlfn.STDEV.S(photoresistor_low[Difference])</f>
        <v>1.5992012056637048</v>
      </c>
      <c r="G88" s="1">
        <f>_xlfn.NORM.DIST(photoresistor_low[[#This Row],[Difference]],photoresistor_low[[#This Row],[Mean]],photoresistor_low[[#This Row],[Standard Deviation]],FALSE)</f>
        <v>0.17702687225777378</v>
      </c>
      <c r="H88" s="1">
        <f>STANDARDIZE(photoresistor_low[[#This Row],[Difference]],photoresistor_low[[#This Row],[Mean]],photoresistor_low[[#This Row],[Standard Deviation]])</f>
        <v>0.82826438525545054</v>
      </c>
      <c r="I88" s="1">
        <f>_xlfn.NORM.DIST(photoresistor_low[[#This Row],[Standardized]],0,1,FALSE)</f>
        <v>0.28310158754950648</v>
      </c>
      <c r="K88">
        <v>1.5999999999999699</v>
      </c>
      <c r="L88">
        <f t="shared" si="1"/>
        <v>0.1109208346794609</v>
      </c>
    </row>
    <row r="89" spans="1:12" x14ac:dyDescent="0.3">
      <c r="A89">
        <v>4</v>
      </c>
      <c r="B89">
        <v>43</v>
      </c>
      <c r="C89">
        <v>770</v>
      </c>
      <c r="D89">
        <f>photoresistor_low[[#This Row],[Lasered Top Resistor]]-photoresistor_low[[#This Row],[Uncovered Top Resistor]]</f>
        <v>727</v>
      </c>
      <c r="E89">
        <f>AVERAGE(photoresistor_low[Difference])</f>
        <v>725.67543859649118</v>
      </c>
      <c r="F89">
        <f>_xlfn.STDEV.S(photoresistor_low[Difference])</f>
        <v>1.5992012056637048</v>
      </c>
      <c r="G89" s="1">
        <f>_xlfn.NORM.DIST(photoresistor_low[[#This Row],[Difference]],photoresistor_low[[#This Row],[Mean]],photoresistor_low[[#This Row],[Standard Deviation]],FALSE)</f>
        <v>0.17702687225777378</v>
      </c>
      <c r="H89" s="1">
        <f>STANDARDIZE(photoresistor_low[[#This Row],[Difference]],photoresistor_low[[#This Row],[Mean]],photoresistor_low[[#This Row],[Standard Deviation]])</f>
        <v>0.82826438525545054</v>
      </c>
      <c r="I89" s="1">
        <f>_xlfn.NORM.DIST(photoresistor_low[[#This Row],[Standardized]],0,1,FALSE)</f>
        <v>0.28310158754950648</v>
      </c>
      <c r="K89">
        <v>1.69999999999997</v>
      </c>
      <c r="L89">
        <f t="shared" si="1"/>
        <v>9.4049077376891735E-2</v>
      </c>
    </row>
    <row r="90" spans="1:12" x14ac:dyDescent="0.3">
      <c r="A90">
        <v>5</v>
      </c>
      <c r="B90">
        <v>43</v>
      </c>
      <c r="C90">
        <v>770</v>
      </c>
      <c r="D90">
        <f>photoresistor_low[[#This Row],[Lasered Top Resistor]]-photoresistor_low[[#This Row],[Uncovered Top Resistor]]</f>
        <v>727</v>
      </c>
      <c r="E90">
        <f>AVERAGE(photoresistor_low[Difference])</f>
        <v>725.67543859649118</v>
      </c>
      <c r="F90">
        <f>_xlfn.STDEV.S(photoresistor_low[Difference])</f>
        <v>1.5992012056637048</v>
      </c>
      <c r="G90" s="1">
        <f>_xlfn.NORM.DIST(photoresistor_low[[#This Row],[Difference]],photoresistor_low[[#This Row],[Mean]],photoresistor_low[[#This Row],[Standard Deviation]],FALSE)</f>
        <v>0.17702687225777378</v>
      </c>
      <c r="H90" s="1">
        <f>STANDARDIZE(photoresistor_low[[#This Row],[Difference]],photoresistor_low[[#This Row],[Mean]],photoresistor_low[[#This Row],[Standard Deviation]])</f>
        <v>0.82826438525545054</v>
      </c>
      <c r="I90" s="1">
        <f>_xlfn.NORM.DIST(photoresistor_low[[#This Row],[Standardized]],0,1,FALSE)</f>
        <v>0.28310158754950648</v>
      </c>
      <c r="K90">
        <v>1.7999999999999701</v>
      </c>
      <c r="L90">
        <f t="shared" si="1"/>
        <v>7.895015830089841E-2</v>
      </c>
    </row>
    <row r="91" spans="1:12" x14ac:dyDescent="0.3">
      <c r="A91">
        <v>10</v>
      </c>
      <c r="B91">
        <v>43</v>
      </c>
      <c r="C91">
        <v>770</v>
      </c>
      <c r="D91">
        <f>photoresistor_low[[#This Row],[Lasered Top Resistor]]-photoresistor_low[[#This Row],[Uncovered Top Resistor]]</f>
        <v>727</v>
      </c>
      <c r="E91">
        <f>AVERAGE(photoresistor_low[Difference])</f>
        <v>725.67543859649118</v>
      </c>
      <c r="F91">
        <f>_xlfn.STDEV.S(photoresistor_low[Difference])</f>
        <v>1.5992012056637048</v>
      </c>
      <c r="G91" s="1">
        <f>_xlfn.NORM.DIST(photoresistor_low[[#This Row],[Difference]],photoresistor_low[[#This Row],[Mean]],photoresistor_low[[#This Row],[Standard Deviation]],FALSE)</f>
        <v>0.17702687225777378</v>
      </c>
      <c r="H91" s="1">
        <f>STANDARDIZE(photoresistor_low[[#This Row],[Difference]],photoresistor_low[[#This Row],[Mean]],photoresistor_low[[#This Row],[Standard Deviation]])</f>
        <v>0.82826438525545054</v>
      </c>
      <c r="I91" s="1">
        <f>_xlfn.NORM.DIST(photoresistor_low[[#This Row],[Standardized]],0,1,FALSE)</f>
        <v>0.28310158754950648</v>
      </c>
      <c r="K91">
        <v>1.8999999999999699</v>
      </c>
      <c r="L91">
        <f t="shared" si="1"/>
        <v>6.5615814774680342E-2</v>
      </c>
    </row>
    <row r="92" spans="1:12" x14ac:dyDescent="0.3">
      <c r="A92">
        <v>12</v>
      </c>
      <c r="B92">
        <v>43</v>
      </c>
      <c r="C92">
        <v>770</v>
      </c>
      <c r="D92">
        <f>photoresistor_low[[#This Row],[Lasered Top Resistor]]-photoresistor_low[[#This Row],[Uncovered Top Resistor]]</f>
        <v>727</v>
      </c>
      <c r="E92">
        <f>AVERAGE(photoresistor_low[Difference])</f>
        <v>725.67543859649118</v>
      </c>
      <c r="F92">
        <f>_xlfn.STDEV.S(photoresistor_low[Difference])</f>
        <v>1.5992012056637048</v>
      </c>
      <c r="G92" s="1">
        <f>_xlfn.NORM.DIST(photoresistor_low[[#This Row],[Difference]],photoresistor_low[[#This Row],[Mean]],photoresistor_low[[#This Row],[Standard Deviation]],FALSE)</f>
        <v>0.17702687225777378</v>
      </c>
      <c r="H92" s="1">
        <f>STANDARDIZE(photoresistor_low[[#This Row],[Difference]],photoresistor_low[[#This Row],[Mean]],photoresistor_low[[#This Row],[Standard Deviation]])</f>
        <v>0.82826438525545054</v>
      </c>
      <c r="I92" s="1">
        <f>_xlfn.NORM.DIST(photoresistor_low[[#This Row],[Standardized]],0,1,FALSE)</f>
        <v>0.28310158754950648</v>
      </c>
      <c r="K92">
        <v>1.99999999999997</v>
      </c>
      <c r="L92">
        <f t="shared" si="1"/>
        <v>5.3990966513191289E-2</v>
      </c>
    </row>
    <row r="93" spans="1:12" x14ac:dyDescent="0.3">
      <c r="A93">
        <v>13</v>
      </c>
      <c r="B93">
        <v>43</v>
      </c>
      <c r="C93">
        <v>770</v>
      </c>
      <c r="D93">
        <f>photoresistor_low[[#This Row],[Lasered Top Resistor]]-photoresistor_low[[#This Row],[Uncovered Top Resistor]]</f>
        <v>727</v>
      </c>
      <c r="E93">
        <f>AVERAGE(photoresistor_low[Difference])</f>
        <v>725.67543859649118</v>
      </c>
      <c r="F93">
        <f>_xlfn.STDEV.S(photoresistor_low[Difference])</f>
        <v>1.5992012056637048</v>
      </c>
      <c r="G93" s="1">
        <f>_xlfn.NORM.DIST(photoresistor_low[[#This Row],[Difference]],photoresistor_low[[#This Row],[Mean]],photoresistor_low[[#This Row],[Standard Deviation]],FALSE)</f>
        <v>0.17702687225777378</v>
      </c>
      <c r="H93" s="1">
        <f>STANDARDIZE(photoresistor_low[[#This Row],[Difference]],photoresistor_low[[#This Row],[Mean]],photoresistor_low[[#This Row],[Standard Deviation]])</f>
        <v>0.82826438525545054</v>
      </c>
      <c r="I93" s="1">
        <f>_xlfn.NORM.DIST(photoresistor_low[[#This Row],[Standardized]],0,1,FALSE)</f>
        <v>0.28310158754950648</v>
      </c>
      <c r="K93">
        <v>2.0999999999999699</v>
      </c>
      <c r="L93">
        <f t="shared" si="1"/>
        <v>4.3983595980429988E-2</v>
      </c>
    </row>
    <row r="94" spans="1:12" x14ac:dyDescent="0.3">
      <c r="A94">
        <v>15</v>
      </c>
      <c r="B94">
        <v>43</v>
      </c>
      <c r="C94">
        <v>770</v>
      </c>
      <c r="D94">
        <f>photoresistor_low[[#This Row],[Lasered Top Resistor]]-photoresistor_low[[#This Row],[Uncovered Top Resistor]]</f>
        <v>727</v>
      </c>
      <c r="E94">
        <f>AVERAGE(photoresistor_low[Difference])</f>
        <v>725.67543859649118</v>
      </c>
      <c r="F94">
        <f>_xlfn.STDEV.S(photoresistor_low[Difference])</f>
        <v>1.5992012056637048</v>
      </c>
      <c r="G94" s="1">
        <f>_xlfn.NORM.DIST(photoresistor_low[[#This Row],[Difference]],photoresistor_low[[#This Row],[Mean]],photoresistor_low[[#This Row],[Standard Deviation]],FALSE)</f>
        <v>0.17702687225777378</v>
      </c>
      <c r="H94" s="1">
        <f>STANDARDIZE(photoresistor_low[[#This Row],[Difference]],photoresistor_low[[#This Row],[Mean]],photoresistor_low[[#This Row],[Standard Deviation]])</f>
        <v>0.82826438525545054</v>
      </c>
      <c r="I94" s="1">
        <f>_xlfn.NORM.DIST(photoresistor_low[[#This Row],[Standardized]],0,1,FALSE)</f>
        <v>0.28310158754950648</v>
      </c>
      <c r="K94">
        <v>2.19999999999997</v>
      </c>
      <c r="L94">
        <f t="shared" si="1"/>
        <v>3.5474592846233791E-2</v>
      </c>
    </row>
    <row r="95" spans="1:12" x14ac:dyDescent="0.3">
      <c r="A95">
        <v>17</v>
      </c>
      <c r="B95">
        <v>43</v>
      </c>
      <c r="C95">
        <v>770</v>
      </c>
      <c r="D95">
        <f>photoresistor_low[[#This Row],[Lasered Top Resistor]]-photoresistor_low[[#This Row],[Uncovered Top Resistor]]</f>
        <v>727</v>
      </c>
      <c r="E95">
        <f>AVERAGE(photoresistor_low[Difference])</f>
        <v>725.67543859649118</v>
      </c>
      <c r="F95">
        <f>_xlfn.STDEV.S(photoresistor_low[Difference])</f>
        <v>1.5992012056637048</v>
      </c>
      <c r="G95" s="1">
        <f>_xlfn.NORM.DIST(photoresistor_low[[#This Row],[Difference]],photoresistor_low[[#This Row],[Mean]],photoresistor_low[[#This Row],[Standard Deviation]],FALSE)</f>
        <v>0.17702687225777378</v>
      </c>
      <c r="H95" s="1">
        <f>STANDARDIZE(photoresistor_low[[#This Row],[Difference]],photoresistor_low[[#This Row],[Mean]],photoresistor_low[[#This Row],[Standard Deviation]])</f>
        <v>0.82826438525545054</v>
      </c>
      <c r="I95" s="1">
        <f>_xlfn.NORM.DIST(photoresistor_low[[#This Row],[Standardized]],0,1,FALSE)</f>
        <v>0.28310158754950648</v>
      </c>
      <c r="K95">
        <v>2.2999999999999701</v>
      </c>
      <c r="L95">
        <f t="shared" si="1"/>
        <v>2.8327037741603125E-2</v>
      </c>
    </row>
    <row r="96" spans="1:12" x14ac:dyDescent="0.3">
      <c r="A96">
        <v>19</v>
      </c>
      <c r="B96">
        <v>43</v>
      </c>
      <c r="C96">
        <v>770</v>
      </c>
      <c r="D96">
        <f>photoresistor_low[[#This Row],[Lasered Top Resistor]]-photoresistor_low[[#This Row],[Uncovered Top Resistor]]</f>
        <v>727</v>
      </c>
      <c r="E96">
        <f>AVERAGE(photoresistor_low[Difference])</f>
        <v>725.67543859649118</v>
      </c>
      <c r="F96">
        <f>_xlfn.STDEV.S(photoresistor_low[Difference])</f>
        <v>1.5992012056637048</v>
      </c>
      <c r="G96" s="1">
        <f>_xlfn.NORM.DIST(photoresistor_low[[#This Row],[Difference]],photoresistor_low[[#This Row],[Mean]],photoresistor_low[[#This Row],[Standard Deviation]],FALSE)</f>
        <v>0.17702687225777378</v>
      </c>
      <c r="H96" s="1">
        <f>STANDARDIZE(photoresistor_low[[#This Row],[Difference]],photoresistor_low[[#This Row],[Mean]],photoresistor_low[[#This Row],[Standard Deviation]])</f>
        <v>0.82826438525545054</v>
      </c>
      <c r="I96" s="1">
        <f>_xlfn.NORM.DIST(photoresistor_low[[#This Row],[Standardized]],0,1,FALSE)</f>
        <v>0.28310158754950648</v>
      </c>
      <c r="K96">
        <v>2.3999999999999702</v>
      </c>
      <c r="L96">
        <f t="shared" si="1"/>
        <v>2.2394530294844502E-2</v>
      </c>
    </row>
    <row r="97" spans="1:12" x14ac:dyDescent="0.3">
      <c r="A97">
        <v>21</v>
      </c>
      <c r="B97">
        <v>43</v>
      </c>
      <c r="C97">
        <v>770</v>
      </c>
      <c r="D97">
        <f>photoresistor_low[[#This Row],[Lasered Top Resistor]]-photoresistor_low[[#This Row],[Uncovered Top Resistor]]</f>
        <v>727</v>
      </c>
      <c r="E97">
        <f>AVERAGE(photoresistor_low[Difference])</f>
        <v>725.67543859649118</v>
      </c>
      <c r="F97">
        <f>_xlfn.STDEV.S(photoresistor_low[Difference])</f>
        <v>1.5992012056637048</v>
      </c>
      <c r="G97" s="1">
        <f>_xlfn.NORM.DIST(photoresistor_low[[#This Row],[Difference]],photoresistor_low[[#This Row],[Mean]],photoresistor_low[[#This Row],[Standard Deviation]],FALSE)</f>
        <v>0.17702687225777378</v>
      </c>
      <c r="H97" s="1">
        <f>STANDARDIZE(photoresistor_low[[#This Row],[Difference]],photoresistor_low[[#This Row],[Mean]],photoresistor_low[[#This Row],[Standard Deviation]])</f>
        <v>0.82826438525545054</v>
      </c>
      <c r="I97" s="1">
        <f>_xlfn.NORM.DIST(photoresistor_low[[#This Row],[Standardized]],0,1,FALSE)</f>
        <v>0.28310158754950648</v>
      </c>
      <c r="K97">
        <v>2.4999999999999698</v>
      </c>
      <c r="L97">
        <f t="shared" si="1"/>
        <v>1.7528300493569862E-2</v>
      </c>
    </row>
    <row r="98" spans="1:12" x14ac:dyDescent="0.3">
      <c r="A98">
        <v>22</v>
      </c>
      <c r="B98">
        <v>43</v>
      </c>
      <c r="C98">
        <v>770</v>
      </c>
      <c r="D98">
        <f>photoresistor_low[[#This Row],[Lasered Top Resistor]]-photoresistor_low[[#This Row],[Uncovered Top Resistor]]</f>
        <v>727</v>
      </c>
      <c r="E98">
        <f>AVERAGE(photoresistor_low[Difference])</f>
        <v>725.67543859649118</v>
      </c>
      <c r="F98">
        <f>_xlfn.STDEV.S(photoresistor_low[Difference])</f>
        <v>1.5992012056637048</v>
      </c>
      <c r="G98" s="1">
        <f>_xlfn.NORM.DIST(photoresistor_low[[#This Row],[Difference]],photoresistor_low[[#This Row],[Mean]],photoresistor_low[[#This Row],[Standard Deviation]],FALSE)</f>
        <v>0.17702687225777378</v>
      </c>
      <c r="H98" s="1">
        <f>STANDARDIZE(photoresistor_low[[#This Row],[Difference]],photoresistor_low[[#This Row],[Mean]],photoresistor_low[[#This Row],[Standard Deviation]])</f>
        <v>0.82826438525545054</v>
      </c>
      <c r="I98" s="1">
        <f>_xlfn.NORM.DIST(photoresistor_low[[#This Row],[Standardized]],0,1,FALSE)</f>
        <v>0.28310158754950648</v>
      </c>
      <c r="K98">
        <v>2.5999999999999699</v>
      </c>
      <c r="L98">
        <f t="shared" si="1"/>
        <v>1.3582969233686681E-2</v>
      </c>
    </row>
    <row r="99" spans="1:12" x14ac:dyDescent="0.3">
      <c r="A99">
        <v>23</v>
      </c>
      <c r="B99">
        <v>43</v>
      </c>
      <c r="C99">
        <v>770</v>
      </c>
      <c r="D99">
        <f>photoresistor_low[[#This Row],[Lasered Top Resistor]]-photoresistor_low[[#This Row],[Uncovered Top Resistor]]</f>
        <v>727</v>
      </c>
      <c r="E99">
        <f>AVERAGE(photoresistor_low[Difference])</f>
        <v>725.67543859649118</v>
      </c>
      <c r="F99">
        <f>_xlfn.STDEV.S(photoresistor_low[Difference])</f>
        <v>1.5992012056637048</v>
      </c>
      <c r="G99" s="1">
        <f>_xlfn.NORM.DIST(photoresistor_low[[#This Row],[Difference]],photoresistor_low[[#This Row],[Mean]],photoresistor_low[[#This Row],[Standard Deviation]],FALSE)</f>
        <v>0.17702687225777378</v>
      </c>
      <c r="H99" s="1">
        <f>STANDARDIZE(photoresistor_low[[#This Row],[Difference]],photoresistor_low[[#This Row],[Mean]],photoresistor_low[[#This Row],[Standard Deviation]])</f>
        <v>0.82826438525545054</v>
      </c>
      <c r="I99" s="1">
        <f>_xlfn.NORM.DIST(photoresistor_low[[#This Row],[Standardized]],0,1,FALSE)</f>
        <v>0.28310158754950648</v>
      </c>
      <c r="K99">
        <v>2.69999999999997</v>
      </c>
      <c r="L99">
        <f t="shared" si="1"/>
        <v>1.0420934814423442E-2</v>
      </c>
    </row>
    <row r="100" spans="1:12" x14ac:dyDescent="0.3">
      <c r="A100">
        <v>24</v>
      </c>
      <c r="B100">
        <v>43</v>
      </c>
      <c r="C100">
        <v>770</v>
      </c>
      <c r="D100">
        <f>photoresistor_low[[#This Row],[Lasered Top Resistor]]-photoresistor_low[[#This Row],[Uncovered Top Resistor]]</f>
        <v>727</v>
      </c>
      <c r="E100">
        <f>AVERAGE(photoresistor_low[Difference])</f>
        <v>725.67543859649118</v>
      </c>
      <c r="F100">
        <f>_xlfn.STDEV.S(photoresistor_low[Difference])</f>
        <v>1.5992012056637048</v>
      </c>
      <c r="G100" s="1">
        <f>_xlfn.NORM.DIST(photoresistor_low[[#This Row],[Difference]],photoresistor_low[[#This Row],[Mean]],photoresistor_low[[#This Row],[Standard Deviation]],FALSE)</f>
        <v>0.17702687225777378</v>
      </c>
      <c r="H100" s="1">
        <f>STANDARDIZE(photoresistor_low[[#This Row],[Difference]],photoresistor_low[[#This Row],[Mean]],photoresistor_low[[#This Row],[Standard Deviation]])</f>
        <v>0.82826438525545054</v>
      </c>
      <c r="I100" s="1">
        <f>_xlfn.NORM.DIST(photoresistor_low[[#This Row],[Standardized]],0,1,FALSE)</f>
        <v>0.28310158754950648</v>
      </c>
      <c r="K100">
        <v>2.7999999999999701</v>
      </c>
      <c r="L100">
        <f t="shared" si="1"/>
        <v>7.9154515829806277E-3</v>
      </c>
    </row>
    <row r="101" spans="1:12" x14ac:dyDescent="0.3">
      <c r="A101">
        <v>25</v>
      </c>
      <c r="B101">
        <v>43</v>
      </c>
      <c r="C101">
        <v>770</v>
      </c>
      <c r="D101">
        <f>photoresistor_low[[#This Row],[Lasered Top Resistor]]-photoresistor_low[[#This Row],[Uncovered Top Resistor]]</f>
        <v>727</v>
      </c>
      <c r="E101">
        <f>AVERAGE(photoresistor_low[Difference])</f>
        <v>725.67543859649118</v>
      </c>
      <c r="F101">
        <f>_xlfn.STDEV.S(photoresistor_low[Difference])</f>
        <v>1.5992012056637048</v>
      </c>
      <c r="G101" s="1">
        <f>_xlfn.NORM.DIST(photoresistor_low[[#This Row],[Difference]],photoresistor_low[[#This Row],[Mean]],photoresistor_low[[#This Row],[Standard Deviation]],FALSE)</f>
        <v>0.17702687225777378</v>
      </c>
      <c r="H101" s="1">
        <f>STANDARDIZE(photoresistor_low[[#This Row],[Difference]],photoresistor_low[[#This Row],[Mean]],photoresistor_low[[#This Row],[Standard Deviation]])</f>
        <v>0.82826438525545054</v>
      </c>
      <c r="I101" s="1">
        <f>_xlfn.NORM.DIST(photoresistor_low[[#This Row],[Standardized]],0,1,FALSE)</f>
        <v>0.28310158754950648</v>
      </c>
      <c r="K101">
        <v>2.8999999999999599</v>
      </c>
      <c r="L101">
        <f t="shared" si="1"/>
        <v>5.9525324197765468E-3</v>
      </c>
    </row>
    <row r="102" spans="1:12" x14ac:dyDescent="0.3">
      <c r="A102">
        <v>27</v>
      </c>
      <c r="B102">
        <v>43</v>
      </c>
      <c r="C102">
        <v>770</v>
      </c>
      <c r="D102">
        <f>photoresistor_low[[#This Row],[Lasered Top Resistor]]-photoresistor_low[[#This Row],[Uncovered Top Resistor]]</f>
        <v>727</v>
      </c>
      <c r="E102">
        <f>AVERAGE(photoresistor_low[Difference])</f>
        <v>725.67543859649118</v>
      </c>
      <c r="F102">
        <f>_xlfn.STDEV.S(photoresistor_low[Difference])</f>
        <v>1.5992012056637048</v>
      </c>
      <c r="G102" s="1">
        <f>_xlfn.NORM.DIST(photoresistor_low[[#This Row],[Difference]],photoresistor_low[[#This Row],[Mean]],photoresistor_low[[#This Row],[Standard Deviation]],FALSE)</f>
        <v>0.17702687225777378</v>
      </c>
      <c r="H102" s="1">
        <f>STANDARDIZE(photoresistor_low[[#This Row],[Difference]],photoresistor_low[[#This Row],[Mean]],photoresistor_low[[#This Row],[Standard Deviation]])</f>
        <v>0.82826438525545054</v>
      </c>
      <c r="I102" s="1">
        <f>_xlfn.NORM.DIST(photoresistor_low[[#This Row],[Standardized]],0,1,FALSE)</f>
        <v>0.28310158754950648</v>
      </c>
      <c r="K102">
        <v>2.99999999999996</v>
      </c>
      <c r="L102">
        <f t="shared" si="1"/>
        <v>4.4318484119385384E-3</v>
      </c>
    </row>
    <row r="103" spans="1:12" x14ac:dyDescent="0.3">
      <c r="A103">
        <v>28</v>
      </c>
      <c r="B103">
        <v>43</v>
      </c>
      <c r="C103">
        <v>770</v>
      </c>
      <c r="D103">
        <f>photoresistor_low[[#This Row],[Lasered Top Resistor]]-photoresistor_low[[#This Row],[Uncovered Top Resistor]]</f>
        <v>727</v>
      </c>
      <c r="E103">
        <f>AVERAGE(photoresistor_low[Difference])</f>
        <v>725.67543859649118</v>
      </c>
      <c r="F103">
        <f>_xlfn.STDEV.S(photoresistor_low[Difference])</f>
        <v>1.5992012056637048</v>
      </c>
      <c r="G103" s="1">
        <f>_xlfn.NORM.DIST(photoresistor_low[[#This Row],[Difference]],photoresistor_low[[#This Row],[Mean]],photoresistor_low[[#This Row],[Standard Deviation]],FALSE)</f>
        <v>0.17702687225777378</v>
      </c>
      <c r="H103" s="1">
        <f>STANDARDIZE(photoresistor_low[[#This Row],[Difference]],photoresistor_low[[#This Row],[Mean]],photoresistor_low[[#This Row],[Standard Deviation]])</f>
        <v>0.82826438525545054</v>
      </c>
      <c r="I103" s="1">
        <f>_xlfn.NORM.DIST(photoresistor_low[[#This Row],[Standardized]],0,1,FALSE)</f>
        <v>0.28310158754950648</v>
      </c>
      <c r="K103">
        <v>3.1</v>
      </c>
      <c r="L103">
        <f t="shared" si="1"/>
        <v>3.2668190561999182E-3</v>
      </c>
    </row>
    <row r="104" spans="1:12" x14ac:dyDescent="0.3">
      <c r="A104">
        <v>35</v>
      </c>
      <c r="B104">
        <v>43</v>
      </c>
      <c r="C104">
        <v>770</v>
      </c>
      <c r="D104">
        <f>photoresistor_low[[#This Row],[Lasered Top Resistor]]-photoresistor_low[[#This Row],[Uncovered Top Resistor]]</f>
        <v>727</v>
      </c>
      <c r="E104">
        <f>AVERAGE(photoresistor_low[Difference])</f>
        <v>725.67543859649118</v>
      </c>
      <c r="F104">
        <f>_xlfn.STDEV.S(photoresistor_low[Difference])</f>
        <v>1.5992012056637048</v>
      </c>
      <c r="G104" s="1">
        <f>_xlfn.NORM.DIST(photoresistor_low[[#This Row],[Difference]],photoresistor_low[[#This Row],[Mean]],photoresistor_low[[#This Row],[Standard Deviation]],FALSE)</f>
        <v>0.17702687225777378</v>
      </c>
      <c r="H104" s="1">
        <f>STANDARDIZE(photoresistor_low[[#This Row],[Difference]],photoresistor_low[[#This Row],[Mean]],photoresistor_low[[#This Row],[Standard Deviation]])</f>
        <v>0.82826438525545054</v>
      </c>
      <c r="I104" s="1">
        <f>_xlfn.NORM.DIST(photoresistor_low[[#This Row],[Standardized]],0,1,FALSE)</f>
        <v>0.28310158754950648</v>
      </c>
      <c r="K104">
        <v>3.2</v>
      </c>
      <c r="L104">
        <f t="shared" si="1"/>
        <v>2.3840882014648404E-3</v>
      </c>
    </row>
    <row r="105" spans="1:12" x14ac:dyDescent="0.3">
      <c r="A105">
        <v>44</v>
      </c>
      <c r="B105">
        <v>43</v>
      </c>
      <c r="C105">
        <v>770</v>
      </c>
      <c r="D105">
        <f>photoresistor_low[[#This Row],[Lasered Top Resistor]]-photoresistor_low[[#This Row],[Uncovered Top Resistor]]</f>
        <v>727</v>
      </c>
      <c r="E105">
        <f>AVERAGE(photoresistor_low[Difference])</f>
        <v>725.67543859649118</v>
      </c>
      <c r="F105">
        <f>_xlfn.STDEV.S(photoresistor_low[Difference])</f>
        <v>1.5992012056637048</v>
      </c>
      <c r="G105" s="1">
        <f>_xlfn.NORM.DIST(photoresistor_low[[#This Row],[Difference]],photoresistor_low[[#This Row],[Mean]],photoresistor_low[[#This Row],[Standard Deviation]],FALSE)</f>
        <v>0.17702687225777378</v>
      </c>
      <c r="H105" s="1">
        <f>STANDARDIZE(photoresistor_low[[#This Row],[Difference]],photoresistor_low[[#This Row],[Mean]],photoresistor_low[[#This Row],[Standard Deviation]])</f>
        <v>0.82826438525545054</v>
      </c>
      <c r="I105" s="1">
        <f>_xlfn.NORM.DIST(photoresistor_low[[#This Row],[Standardized]],0,1,FALSE)</f>
        <v>0.28310158754950648</v>
      </c>
      <c r="K105">
        <v>3.3</v>
      </c>
      <c r="L105">
        <f t="shared" si="1"/>
        <v>1.7225689390536812E-3</v>
      </c>
    </row>
    <row r="106" spans="1:12" x14ac:dyDescent="0.3">
      <c r="A106">
        <v>50</v>
      </c>
      <c r="B106">
        <v>43</v>
      </c>
      <c r="C106">
        <v>770</v>
      </c>
      <c r="D106">
        <f>photoresistor_low[[#This Row],[Lasered Top Resistor]]-photoresistor_low[[#This Row],[Uncovered Top Resistor]]</f>
        <v>727</v>
      </c>
      <c r="E106">
        <f>AVERAGE(photoresistor_low[Difference])</f>
        <v>725.67543859649118</v>
      </c>
      <c r="F106">
        <f>_xlfn.STDEV.S(photoresistor_low[Difference])</f>
        <v>1.5992012056637048</v>
      </c>
      <c r="G106" s="1">
        <f>_xlfn.NORM.DIST(photoresistor_low[[#This Row],[Difference]],photoresistor_low[[#This Row],[Mean]],photoresistor_low[[#This Row],[Standard Deviation]],FALSE)</f>
        <v>0.17702687225777378</v>
      </c>
      <c r="H106" s="1">
        <f>STANDARDIZE(photoresistor_low[[#This Row],[Difference]],photoresistor_low[[#This Row],[Mean]],photoresistor_low[[#This Row],[Standard Deviation]])</f>
        <v>0.82826438525545054</v>
      </c>
      <c r="I106" s="1">
        <f>_xlfn.NORM.DIST(photoresistor_low[[#This Row],[Standardized]],0,1,FALSE)</f>
        <v>0.28310158754950648</v>
      </c>
      <c r="K106">
        <v>3.4</v>
      </c>
      <c r="L106">
        <f t="shared" si="1"/>
        <v>1.2322191684730199E-3</v>
      </c>
    </row>
    <row r="107" spans="1:12" x14ac:dyDescent="0.3">
      <c r="A107">
        <v>55</v>
      </c>
      <c r="B107">
        <v>43</v>
      </c>
      <c r="C107">
        <v>770</v>
      </c>
      <c r="D107">
        <f>photoresistor_low[[#This Row],[Lasered Top Resistor]]-photoresistor_low[[#This Row],[Uncovered Top Resistor]]</f>
        <v>727</v>
      </c>
      <c r="E107">
        <f>AVERAGE(photoresistor_low[Difference])</f>
        <v>725.67543859649118</v>
      </c>
      <c r="F107">
        <f>_xlfn.STDEV.S(photoresistor_low[Difference])</f>
        <v>1.5992012056637048</v>
      </c>
      <c r="G107" s="1">
        <f>_xlfn.NORM.DIST(photoresistor_low[[#This Row],[Difference]],photoresistor_low[[#This Row],[Mean]],photoresistor_low[[#This Row],[Standard Deviation]],FALSE)</f>
        <v>0.17702687225777378</v>
      </c>
      <c r="H107" s="1">
        <f>STANDARDIZE(photoresistor_low[[#This Row],[Difference]],photoresistor_low[[#This Row],[Mean]],photoresistor_low[[#This Row],[Standard Deviation]])</f>
        <v>0.82826438525545054</v>
      </c>
      <c r="I107" s="1">
        <f>_xlfn.NORM.DIST(photoresistor_low[[#This Row],[Standardized]],0,1,FALSE)</f>
        <v>0.28310158754950648</v>
      </c>
      <c r="K107">
        <v>3.5</v>
      </c>
      <c r="L107">
        <f t="shared" si="1"/>
        <v>8.7268269504576015E-4</v>
      </c>
    </row>
    <row r="108" spans="1:12" x14ac:dyDescent="0.3">
      <c r="A108">
        <v>58</v>
      </c>
      <c r="B108">
        <v>42</v>
      </c>
      <c r="C108">
        <v>769</v>
      </c>
      <c r="D108">
        <f>photoresistor_low[[#This Row],[Lasered Top Resistor]]-photoresistor_low[[#This Row],[Uncovered Top Resistor]]</f>
        <v>727</v>
      </c>
      <c r="E108">
        <f>AVERAGE(photoresistor_low[Difference])</f>
        <v>725.67543859649118</v>
      </c>
      <c r="F108">
        <f>_xlfn.STDEV.S(photoresistor_low[Difference])</f>
        <v>1.5992012056637048</v>
      </c>
      <c r="G108" s="1">
        <f>_xlfn.NORM.DIST(photoresistor_low[[#This Row],[Difference]],photoresistor_low[[#This Row],[Mean]],photoresistor_low[[#This Row],[Standard Deviation]],FALSE)</f>
        <v>0.17702687225777378</v>
      </c>
      <c r="H108" s="1">
        <f>STANDARDIZE(photoresistor_low[[#This Row],[Difference]],photoresistor_low[[#This Row],[Mean]],photoresistor_low[[#This Row],[Standard Deviation]])</f>
        <v>0.82826438525545054</v>
      </c>
      <c r="I108" s="1">
        <f>_xlfn.NORM.DIST(photoresistor_low[[#This Row],[Standardized]],0,1,FALSE)</f>
        <v>0.28310158754950648</v>
      </c>
      <c r="K108">
        <v>3.6</v>
      </c>
      <c r="L108">
        <f t="shared" si="1"/>
        <v>6.119019301137719E-4</v>
      </c>
    </row>
    <row r="109" spans="1:12" x14ac:dyDescent="0.3">
      <c r="A109">
        <v>112</v>
      </c>
      <c r="B109">
        <v>42</v>
      </c>
      <c r="C109">
        <v>769</v>
      </c>
      <c r="D109">
        <f>photoresistor_low[[#This Row],[Lasered Top Resistor]]-photoresistor_low[[#This Row],[Uncovered Top Resistor]]</f>
        <v>727</v>
      </c>
      <c r="E109">
        <f>AVERAGE(photoresistor_low[Difference])</f>
        <v>725.67543859649118</v>
      </c>
      <c r="F109">
        <f>_xlfn.STDEV.S(photoresistor_low[Difference])</f>
        <v>1.5992012056637048</v>
      </c>
      <c r="G109" s="1">
        <f>_xlfn.NORM.DIST(photoresistor_low[[#This Row],[Difference]],photoresistor_low[[#This Row],[Mean]],photoresistor_low[[#This Row],[Standard Deviation]],FALSE)</f>
        <v>0.17702687225777378</v>
      </c>
      <c r="H109" s="1">
        <f>STANDARDIZE(photoresistor_low[[#This Row],[Difference]],photoresistor_low[[#This Row],[Mean]],photoresistor_low[[#This Row],[Standard Deviation]])</f>
        <v>0.82826438525545054</v>
      </c>
      <c r="I109" s="1">
        <f>_xlfn.NORM.DIST(photoresistor_low[[#This Row],[Standardized]],0,1,FALSE)</f>
        <v>0.28310158754950648</v>
      </c>
      <c r="K109">
        <v>3.7</v>
      </c>
      <c r="L109">
        <f t="shared" si="1"/>
        <v>4.2478027055075143E-4</v>
      </c>
    </row>
    <row r="110" spans="1:12" x14ac:dyDescent="0.3">
      <c r="A110">
        <v>8</v>
      </c>
      <c r="B110">
        <v>42</v>
      </c>
      <c r="C110">
        <v>770</v>
      </c>
      <c r="D110">
        <f>photoresistor_low[[#This Row],[Lasered Top Resistor]]-photoresistor_low[[#This Row],[Uncovered Top Resistor]]</f>
        <v>728</v>
      </c>
      <c r="E110">
        <f>AVERAGE(photoresistor_low[Difference])</f>
        <v>725.67543859649118</v>
      </c>
      <c r="F110">
        <f>_xlfn.STDEV.S(photoresistor_low[Difference])</f>
        <v>1.5992012056637048</v>
      </c>
      <c r="G110" s="1">
        <f>_xlfn.NORM.DIST(photoresistor_low[[#This Row],[Difference]],photoresistor_low[[#This Row],[Mean]],photoresistor_low[[#This Row],[Standard Deviation]],FALSE)</f>
        <v>8.6736090421809187E-2</v>
      </c>
      <c r="H110" s="1">
        <f>STANDARDIZE(photoresistor_low[[#This Row],[Difference]],photoresistor_low[[#This Row],[Mean]],photoresistor_low[[#This Row],[Standard Deviation]])</f>
        <v>1.4535765701502694</v>
      </c>
      <c r="I110" s="1">
        <f>_xlfn.NORM.DIST(photoresistor_low[[#This Row],[Standardized]],0,1,FALSE)</f>
        <v>0.13870846037711337</v>
      </c>
      <c r="K110">
        <v>3.8</v>
      </c>
      <c r="L110">
        <f t="shared" si="1"/>
        <v>2.9194692579146027E-4</v>
      </c>
    </row>
    <row r="111" spans="1:12" x14ac:dyDescent="0.3">
      <c r="A111">
        <v>9</v>
      </c>
      <c r="B111">
        <v>42</v>
      </c>
      <c r="C111">
        <v>770</v>
      </c>
      <c r="D111">
        <f>photoresistor_low[[#This Row],[Lasered Top Resistor]]-photoresistor_low[[#This Row],[Uncovered Top Resistor]]</f>
        <v>728</v>
      </c>
      <c r="E111">
        <f>AVERAGE(photoresistor_low[Difference])</f>
        <v>725.67543859649118</v>
      </c>
      <c r="F111">
        <f>_xlfn.STDEV.S(photoresistor_low[Difference])</f>
        <v>1.5992012056637048</v>
      </c>
      <c r="G111" s="1">
        <f>_xlfn.NORM.DIST(photoresistor_low[[#This Row],[Difference]],photoresistor_low[[#This Row],[Mean]],photoresistor_low[[#This Row],[Standard Deviation]],FALSE)</f>
        <v>8.6736090421809187E-2</v>
      </c>
      <c r="H111" s="1">
        <f>STANDARDIZE(photoresistor_low[[#This Row],[Difference]],photoresistor_low[[#This Row],[Mean]],photoresistor_low[[#This Row],[Standard Deviation]])</f>
        <v>1.4535765701502694</v>
      </c>
      <c r="I111" s="1">
        <f>_xlfn.NORM.DIST(photoresistor_low[[#This Row],[Standardized]],0,1,FALSE)</f>
        <v>0.13870846037711337</v>
      </c>
      <c r="K111">
        <v>3.9</v>
      </c>
      <c r="L111">
        <f t="shared" si="1"/>
        <v>1.9865547139277272E-4</v>
      </c>
    </row>
    <row r="112" spans="1:12" x14ac:dyDescent="0.3">
      <c r="A112">
        <v>14</v>
      </c>
      <c r="B112">
        <v>42</v>
      </c>
      <c r="C112">
        <v>770</v>
      </c>
      <c r="D112">
        <f>photoresistor_low[[#This Row],[Lasered Top Resistor]]-photoresistor_low[[#This Row],[Uncovered Top Resistor]]</f>
        <v>728</v>
      </c>
      <c r="E112">
        <f>AVERAGE(photoresistor_low[Difference])</f>
        <v>725.67543859649118</v>
      </c>
      <c r="F112">
        <f>_xlfn.STDEV.S(photoresistor_low[Difference])</f>
        <v>1.5992012056637048</v>
      </c>
      <c r="G112" s="1">
        <f>_xlfn.NORM.DIST(photoresistor_low[[#This Row],[Difference]],photoresistor_low[[#This Row],[Mean]],photoresistor_low[[#This Row],[Standard Deviation]],FALSE)</f>
        <v>8.6736090421809187E-2</v>
      </c>
      <c r="H112" s="1">
        <f>STANDARDIZE(photoresistor_low[[#This Row],[Difference]],photoresistor_low[[#This Row],[Mean]],photoresistor_low[[#This Row],[Standard Deviation]])</f>
        <v>1.4535765701502694</v>
      </c>
      <c r="I112" s="1">
        <f>_xlfn.NORM.DIST(photoresistor_low[[#This Row],[Standardized]],0,1,FALSE)</f>
        <v>0.13870846037711337</v>
      </c>
      <c r="K112">
        <v>4</v>
      </c>
      <c r="L112">
        <f t="shared" si="1"/>
        <v>1.3383022576488537E-4</v>
      </c>
    </row>
    <row r="113" spans="1:12" x14ac:dyDescent="0.3">
      <c r="A113">
        <v>16</v>
      </c>
      <c r="B113">
        <v>42</v>
      </c>
      <c r="C113">
        <v>770</v>
      </c>
      <c r="D113">
        <f>photoresistor_low[[#This Row],[Lasered Top Resistor]]-photoresistor_low[[#This Row],[Uncovered Top Resistor]]</f>
        <v>728</v>
      </c>
      <c r="E113">
        <f>AVERAGE(photoresistor_low[Difference])</f>
        <v>725.67543859649118</v>
      </c>
      <c r="F113">
        <f>_xlfn.STDEV.S(photoresistor_low[Difference])</f>
        <v>1.5992012056637048</v>
      </c>
      <c r="G113" s="1">
        <f>_xlfn.NORM.DIST(photoresistor_low[[#This Row],[Difference]],photoresistor_low[[#This Row],[Mean]],photoresistor_low[[#This Row],[Standard Deviation]],FALSE)</f>
        <v>8.6736090421809187E-2</v>
      </c>
      <c r="H113" s="1">
        <f>STANDARDIZE(photoresistor_low[[#This Row],[Difference]],photoresistor_low[[#This Row],[Mean]],photoresistor_low[[#This Row],[Standard Deviation]])</f>
        <v>1.4535765701502694</v>
      </c>
      <c r="I113" s="1">
        <f>_xlfn.NORM.DIST(photoresistor_low[[#This Row],[Standardized]],0,1,FALSE)</f>
        <v>0.13870846037711337</v>
      </c>
      <c r="K113">
        <v>4.0999999999999996</v>
      </c>
      <c r="L113">
        <f t="shared" si="1"/>
        <v>8.9261657177132928E-5</v>
      </c>
    </row>
    <row r="114" spans="1:12" x14ac:dyDescent="0.3">
      <c r="A114">
        <v>113</v>
      </c>
      <c r="B114">
        <v>42</v>
      </c>
      <c r="C114">
        <v>770</v>
      </c>
      <c r="D114">
        <f>photoresistor_low[[#This Row],[Lasered Top Resistor]]-photoresistor_low[[#This Row],[Uncovered Top Resistor]]</f>
        <v>728</v>
      </c>
      <c r="E114">
        <f>AVERAGE(photoresistor_low[Difference])</f>
        <v>725.67543859649118</v>
      </c>
      <c r="F114">
        <f>_xlfn.STDEV.S(photoresistor_low[Difference])</f>
        <v>1.5992012056637048</v>
      </c>
      <c r="G114" s="1">
        <f>_xlfn.NORM.DIST(photoresistor_low[[#This Row],[Difference]],photoresistor_low[[#This Row],[Mean]],photoresistor_low[[#This Row],[Standard Deviation]],FALSE)</f>
        <v>8.6736090421809187E-2</v>
      </c>
      <c r="H114" s="1">
        <f>STANDARDIZE(photoresistor_low[[#This Row],[Difference]],photoresistor_low[[#This Row],[Mean]],photoresistor_low[[#This Row],[Standard Deviation]])</f>
        <v>1.4535765701502694</v>
      </c>
      <c r="I114" s="1">
        <f>_xlfn.NORM.DIST(photoresistor_low[[#This Row],[Standardized]],0,1,FALSE)</f>
        <v>0.13870846037711337</v>
      </c>
      <c r="K114">
        <v>4.2</v>
      </c>
      <c r="L114">
        <f t="shared" si="1"/>
        <v>5.8943067756539855E-5</v>
      </c>
    </row>
    <row r="115" spans="1:12" x14ac:dyDescent="0.3">
      <c r="A115">
        <v>0</v>
      </c>
      <c r="B115">
        <v>33</v>
      </c>
      <c r="C115">
        <v>770</v>
      </c>
      <c r="D115">
        <f>photoresistor_low[[#This Row],[Lasered Top Resistor]]-photoresistor_low[[#This Row],[Uncovered Top Resistor]]</f>
        <v>737</v>
      </c>
      <c r="E115">
        <f>AVERAGE(photoresistor_low[Difference])</f>
        <v>725.67543859649118</v>
      </c>
      <c r="F115">
        <f>_xlfn.STDEV.S(photoresistor_low[Difference])</f>
        <v>1.5992012056637048</v>
      </c>
      <c r="G115" s="1">
        <f>_xlfn.NORM.DIST(photoresistor_low[[#This Row],[Difference]],photoresistor_low[[#This Row],[Mean]],photoresistor_low[[#This Row],[Standard Deviation]],FALSE)</f>
        <v>3.2205843737420074E-12</v>
      </c>
      <c r="H115" s="1">
        <f>STANDARDIZE(photoresistor_low[[#This Row],[Difference]],photoresistor_low[[#This Row],[Mean]],photoresistor_low[[#This Row],[Standard Deviation]])</f>
        <v>7.0813862342036398</v>
      </c>
      <c r="I115" s="1">
        <f>_xlfn.NORM.DIST(photoresistor_low[[#This Row],[Standardized]],0,1,FALSE)</f>
        <v>5.1503624134299062E-12</v>
      </c>
      <c r="K115">
        <v>4.3</v>
      </c>
      <c r="L115">
        <f t="shared" si="1"/>
        <v>3.8535196742087129E-5</v>
      </c>
    </row>
    <row r="116" spans="1:12" x14ac:dyDescent="0.3">
      <c r="K116">
        <v>4.4000000000000004</v>
      </c>
      <c r="L116">
        <f t="shared" si="1"/>
        <v>2.4942471290053535E-5</v>
      </c>
    </row>
    <row r="117" spans="1:12" x14ac:dyDescent="0.3">
      <c r="K117">
        <v>4.5</v>
      </c>
      <c r="L117">
        <f t="shared" si="1"/>
        <v>1.5983741106905475E-5</v>
      </c>
    </row>
    <row r="118" spans="1:12" x14ac:dyDescent="0.3">
      <c r="K118">
        <v>4.5999999999999996</v>
      </c>
      <c r="L118">
        <f t="shared" si="1"/>
        <v>1.0140852065486758E-5</v>
      </c>
    </row>
    <row r="119" spans="1:12" x14ac:dyDescent="0.3">
      <c r="K119">
        <v>4.7</v>
      </c>
      <c r="L119">
        <f t="shared" si="1"/>
        <v>6.3698251788670899E-6</v>
      </c>
    </row>
    <row r="120" spans="1:12" x14ac:dyDescent="0.3">
      <c r="K120">
        <v>4.8</v>
      </c>
      <c r="L120">
        <f t="shared" si="1"/>
        <v>3.9612990910320753E-6</v>
      </c>
    </row>
    <row r="121" spans="1:12" x14ac:dyDescent="0.3">
      <c r="K121">
        <v>4.9000000000000004</v>
      </c>
      <c r="L121">
        <f t="shared" si="1"/>
        <v>2.4389607458933522E-6</v>
      </c>
    </row>
    <row r="122" spans="1:12" x14ac:dyDescent="0.3">
      <c r="K122">
        <v>5</v>
      </c>
      <c r="L122">
        <f t="shared" si="1"/>
        <v>1.4867195147342977E-6</v>
      </c>
    </row>
    <row r="123" spans="1:12" x14ac:dyDescent="0.3">
      <c r="K123">
        <v>5.1000000000000103</v>
      </c>
      <c r="L123">
        <f t="shared" si="1"/>
        <v>8.9724351623828588E-7</v>
      </c>
    </row>
    <row r="124" spans="1:12" x14ac:dyDescent="0.3">
      <c r="K124">
        <v>5.2000000000000099</v>
      </c>
      <c r="L124">
        <f t="shared" si="1"/>
        <v>5.3610353446973477E-7</v>
      </c>
    </row>
    <row r="125" spans="1:12" x14ac:dyDescent="0.3">
      <c r="K125">
        <v>5.3000000000000096</v>
      </c>
      <c r="L125">
        <f t="shared" si="1"/>
        <v>3.1713492167158123E-7</v>
      </c>
    </row>
    <row r="126" spans="1:12" x14ac:dyDescent="0.3">
      <c r="K126">
        <v>5.4000000000000101</v>
      </c>
      <c r="L126">
        <f t="shared" si="1"/>
        <v>1.8573618445551907E-7</v>
      </c>
    </row>
    <row r="127" spans="1:12" x14ac:dyDescent="0.3">
      <c r="K127">
        <v>5.5000000000000098</v>
      </c>
      <c r="L127">
        <f t="shared" si="1"/>
        <v>1.0769760042542703E-7</v>
      </c>
    </row>
    <row r="128" spans="1:12" x14ac:dyDescent="0.3">
      <c r="K128">
        <v>5.6000000000000103</v>
      </c>
      <c r="L128">
        <f t="shared" si="1"/>
        <v>6.1826205001654827E-8</v>
      </c>
    </row>
    <row r="129" spans="11:12" x14ac:dyDescent="0.3">
      <c r="K129">
        <v>5.7000000000000099</v>
      </c>
      <c r="L129">
        <f t="shared" si="1"/>
        <v>3.5139550948202342E-8</v>
      </c>
    </row>
    <row r="130" spans="11:12" x14ac:dyDescent="0.3">
      <c r="K130">
        <v>5.8000000000000096</v>
      </c>
      <c r="L130">
        <f t="shared" si="1"/>
        <v>1.9773196406243547E-8</v>
      </c>
    </row>
    <row r="131" spans="11:12" x14ac:dyDescent="0.3">
      <c r="K131">
        <v>5.9000000000000101</v>
      </c>
      <c r="L131">
        <f t="shared" ref="L131:L143" si="2">_xlfn.NORM.DIST(K131,0,1,FALSE)</f>
        <v>1.1015763624681683E-8</v>
      </c>
    </row>
    <row r="132" spans="11:12" x14ac:dyDescent="0.3">
      <c r="K132">
        <v>6.0000000000000098</v>
      </c>
      <c r="L132">
        <f t="shared" si="2"/>
        <v>6.0758828498229403E-9</v>
      </c>
    </row>
    <row r="133" spans="11:12" x14ac:dyDescent="0.3">
      <c r="K133">
        <v>6.1000000000000103</v>
      </c>
      <c r="L133">
        <f t="shared" si="2"/>
        <v>3.3178842435470812E-9</v>
      </c>
    </row>
    <row r="134" spans="11:12" x14ac:dyDescent="0.3">
      <c r="K134">
        <v>6.2000000000000099</v>
      </c>
      <c r="L134">
        <f t="shared" si="2"/>
        <v>1.7937839079639713E-9</v>
      </c>
    </row>
    <row r="135" spans="11:12" x14ac:dyDescent="0.3">
      <c r="K135">
        <v>6.3000000000000096</v>
      </c>
      <c r="L135">
        <f t="shared" si="2"/>
        <v>9.6014333703117552E-10</v>
      </c>
    </row>
    <row r="136" spans="11:12" x14ac:dyDescent="0.3">
      <c r="K136">
        <v>6.4000000000000101</v>
      </c>
      <c r="L136">
        <f t="shared" si="2"/>
        <v>5.0881402816447307E-10</v>
      </c>
    </row>
    <row r="137" spans="11:12" x14ac:dyDescent="0.3">
      <c r="K137">
        <v>6.5000000000000098</v>
      </c>
      <c r="L137">
        <f t="shared" si="2"/>
        <v>2.6695566147626813E-10</v>
      </c>
    </row>
    <row r="138" spans="11:12" x14ac:dyDescent="0.3">
      <c r="K138">
        <v>6.6000000000000103</v>
      </c>
      <c r="L138">
        <f t="shared" si="2"/>
        <v>1.3866799941652187E-10</v>
      </c>
    </row>
    <row r="139" spans="11:12" x14ac:dyDescent="0.3">
      <c r="K139">
        <v>6.7000000000000099</v>
      </c>
      <c r="L139">
        <f t="shared" si="2"/>
        <v>7.1313281239955943E-11</v>
      </c>
    </row>
    <row r="140" spans="11:12" x14ac:dyDescent="0.3">
      <c r="K140">
        <v>6.8000000000000096</v>
      </c>
      <c r="L140">
        <f t="shared" si="2"/>
        <v>3.6309615017915555E-11</v>
      </c>
    </row>
    <row r="141" spans="11:12" x14ac:dyDescent="0.3">
      <c r="K141">
        <v>6.9000000000000101</v>
      </c>
      <c r="L141">
        <f t="shared" si="2"/>
        <v>1.8303322170154479E-11</v>
      </c>
    </row>
    <row r="142" spans="11:12" x14ac:dyDescent="0.3">
      <c r="K142">
        <v>7.0000000000000204</v>
      </c>
      <c r="L142">
        <f t="shared" si="2"/>
        <v>9.1347204083632963E-12</v>
      </c>
    </row>
    <row r="143" spans="11:12" x14ac:dyDescent="0.3">
      <c r="K143">
        <v>7.1000000000000201</v>
      </c>
      <c r="L143">
        <f t="shared" si="2"/>
        <v>4.5135436772048599E-12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15CC-2297-4B0E-A223-289C73CEDFA5}">
  <dimension ref="A1:I124"/>
  <sheetViews>
    <sheetView topLeftCell="D35" workbookViewId="0">
      <selection activeCell="Q68" sqref="Q68"/>
    </sheetView>
  </sheetViews>
  <sheetFormatPr defaultRowHeight="14.4" x14ac:dyDescent="0.3"/>
  <cols>
    <col min="1" max="1" width="10.77734375" bestFit="1" customWidth="1"/>
    <col min="2" max="2" width="23.33203125" bestFit="1" customWidth="1"/>
    <col min="3" max="3" width="20.5546875" bestFit="1" customWidth="1"/>
    <col min="4" max="4" width="12.109375" customWidth="1"/>
    <col min="6" max="6" width="19.21875" customWidth="1"/>
    <col min="7" max="7" width="19.77734375" customWidth="1"/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</v>
      </c>
      <c r="B2">
        <v>566</v>
      </c>
      <c r="C2">
        <v>805</v>
      </c>
      <c r="D2">
        <f>photoresistor_medium[[#This Row],[Lasered Top Resistor]]-photoresistor_medium[[#This Row],[Uncovered Top Resistor]]</f>
        <v>239</v>
      </c>
      <c r="E2">
        <f>AVERAGE(D:D)</f>
        <v>371.2520325203252</v>
      </c>
      <c r="F2">
        <f>_xlfn.STDEV.S(photoresistor_medium[Difference])</f>
        <v>25.384774543451918</v>
      </c>
      <c r="G2" s="1">
        <f>_xlfn.NORM.DIST(photoresistor_medium[[#This Row],[Difference]],photoresistor_medium[[#This Row],[Mean]],photoresistor_medium[[#This Row],[Standard Deviation]],FALSE)</f>
        <v>2.0058843989007399E-8</v>
      </c>
      <c r="H2" s="1">
        <f>STANDARDIZE(photoresistor_medium[[#This Row],[Difference]],photoresistor_medium[[#This Row],[Mean]],photoresistor_medium[[#This Row],[Standard Deviation]])</f>
        <v>-5.2098958883383117</v>
      </c>
      <c r="I2" s="1">
        <f>_xlfn.NORM.DIST(photoresistor_medium[[#This Row],[Standardized]],0,1,FALSE)</f>
        <v>5.0918923226322855E-7</v>
      </c>
    </row>
    <row r="3" spans="1:9" x14ac:dyDescent="0.3">
      <c r="A3">
        <v>11</v>
      </c>
      <c r="B3">
        <v>529</v>
      </c>
      <c r="C3">
        <v>795</v>
      </c>
      <c r="D3">
        <f>photoresistor_medium[[#This Row],[Lasered Top Resistor]]-photoresistor_medium[[#This Row],[Uncovered Top Resistor]]</f>
        <v>266</v>
      </c>
      <c r="E3">
        <f>AVERAGE(D:D)</f>
        <v>371.2520325203252</v>
      </c>
      <c r="F3">
        <f>_xlfn.STDEV.S(photoresistor_medium[Difference])</f>
        <v>25.384774543451918</v>
      </c>
      <c r="G3" s="1">
        <f>_xlfn.NORM.DIST(photoresistor_medium[[#This Row],[Difference]],photoresistor_medium[[#This Row],[Mean]],photoresistor_medium[[#This Row],[Standard Deviation]],FALSE)</f>
        <v>2.9056606538325473E-6</v>
      </c>
      <c r="H3" s="1">
        <f>STANDARDIZE(photoresistor_medium[[#This Row],[Difference]],photoresistor_medium[[#This Row],[Mean]],photoresistor_medium[[#This Row],[Standard Deviation]])</f>
        <v>-4.1462661935469223</v>
      </c>
      <c r="I3" s="1">
        <f>_xlfn.NORM.DIST(photoresistor_medium[[#This Row],[Standardized]],0,1,FALSE)</f>
        <v>7.3759540597318304E-5</v>
      </c>
    </row>
    <row r="4" spans="1:9" x14ac:dyDescent="0.3">
      <c r="A4">
        <v>26</v>
      </c>
      <c r="B4">
        <v>500</v>
      </c>
      <c r="C4">
        <v>795</v>
      </c>
      <c r="D4">
        <f>photoresistor_medium[[#This Row],[Lasered Top Resistor]]-photoresistor_medium[[#This Row],[Uncovered Top Resistor]]</f>
        <v>295</v>
      </c>
      <c r="E4">
        <f>AVERAGE(D:D)</f>
        <v>371.2520325203252</v>
      </c>
      <c r="F4">
        <f>_xlfn.STDEV.S(photoresistor_medium[Difference])</f>
        <v>25.384774543451918</v>
      </c>
      <c r="G4" s="1">
        <f>_xlfn.NORM.DIST(photoresistor_medium[[#This Row],[Difference]],photoresistor_medium[[#This Row],[Mean]],photoresistor_medium[[#This Row],[Standard Deviation]],FALSE)</f>
        <v>1.7258117546345319E-4</v>
      </c>
      <c r="H4" s="1">
        <f>STANDARDIZE(photoresistor_medium[[#This Row],[Difference]],photoresistor_medium[[#This Row],[Mean]],photoresistor_medium[[#This Row],[Standard Deviation]])</f>
        <v>-3.0038491139561705</v>
      </c>
      <c r="I4" s="1">
        <f>_xlfn.NORM.DIST(photoresistor_medium[[#This Row],[Standardized]],0,1,FALSE)</f>
        <v>4.3809342295836754E-3</v>
      </c>
    </row>
    <row r="5" spans="1:9" x14ac:dyDescent="0.3">
      <c r="A5">
        <v>22</v>
      </c>
      <c r="B5">
        <v>494</v>
      </c>
      <c r="C5">
        <v>804</v>
      </c>
      <c r="D5">
        <f>photoresistor_medium[[#This Row],[Lasered Top Resistor]]-photoresistor_medium[[#This Row],[Uncovered Top Resistor]]</f>
        <v>310</v>
      </c>
      <c r="E5">
        <f>AVERAGE(D:D)</f>
        <v>371.2520325203252</v>
      </c>
      <c r="F5">
        <f>_xlfn.STDEV.S(photoresistor_medium[Difference])</f>
        <v>25.384774543451918</v>
      </c>
      <c r="G5" s="1">
        <f>_xlfn.NORM.DIST(photoresistor_medium[[#This Row],[Difference]],photoresistor_medium[[#This Row],[Mean]],photoresistor_medium[[#This Row],[Standard Deviation]],FALSE)</f>
        <v>8.5514730507423508E-4</v>
      </c>
      <c r="H5" s="1">
        <f>STANDARDIZE(photoresistor_medium[[#This Row],[Difference]],photoresistor_medium[[#This Row],[Mean]],photoresistor_medium[[#This Row],[Standard Deviation]])</f>
        <v>-2.412943727960954</v>
      </c>
      <c r="I5" s="1">
        <f>_xlfn.NORM.DIST(photoresistor_medium[[#This Row],[Standardized]],0,1,FALSE)</f>
        <v>2.1707721540749954E-2</v>
      </c>
    </row>
    <row r="6" spans="1:9" x14ac:dyDescent="0.3">
      <c r="A6">
        <v>23</v>
      </c>
      <c r="B6">
        <v>475</v>
      </c>
      <c r="C6">
        <v>796</v>
      </c>
      <c r="D6">
        <f>photoresistor_medium[[#This Row],[Lasered Top Resistor]]-photoresistor_medium[[#This Row],[Uncovered Top Resistor]]</f>
        <v>321</v>
      </c>
      <c r="E6">
        <f>AVERAGE(D:D)</f>
        <v>371.2520325203252</v>
      </c>
      <c r="F6">
        <f>_xlfn.STDEV.S(photoresistor_medium[Difference])</f>
        <v>25.384774543451918</v>
      </c>
      <c r="G6" s="1">
        <f>_xlfn.NORM.DIST(photoresistor_medium[[#This Row],[Difference]],photoresistor_medium[[#This Row],[Mean]],photoresistor_medium[[#This Row],[Standard Deviation]],FALSE)</f>
        <v>2.2149573387765758E-3</v>
      </c>
      <c r="H6" s="1">
        <f>STANDARDIZE(photoresistor_medium[[#This Row],[Difference]],photoresistor_medium[[#This Row],[Mean]],photoresistor_medium[[#This Row],[Standard Deviation]])</f>
        <v>-1.9796131115644622</v>
      </c>
      <c r="I6" s="1">
        <f>_xlfn.NORM.DIST(photoresistor_medium[[#This Row],[Standardized]],0,1,FALSE)</f>
        <v>5.6226192668207636E-2</v>
      </c>
    </row>
    <row r="7" spans="1:9" x14ac:dyDescent="0.3">
      <c r="A7">
        <v>15</v>
      </c>
      <c r="B7">
        <v>465</v>
      </c>
      <c r="C7">
        <v>801</v>
      </c>
      <c r="D7">
        <f>photoresistor_medium[[#This Row],[Lasered Top Resistor]]-photoresistor_medium[[#This Row],[Uncovered Top Resistor]]</f>
        <v>336</v>
      </c>
      <c r="E7">
        <f>AVERAGE(D:D)</f>
        <v>371.2520325203252</v>
      </c>
      <c r="F7">
        <f>_xlfn.STDEV.S(photoresistor_medium[Difference])</f>
        <v>25.384774543451918</v>
      </c>
      <c r="G7" s="1">
        <f>_xlfn.NORM.DIST(photoresistor_medium[[#This Row],[Difference]],photoresistor_medium[[#This Row],[Mean]],photoresistor_medium[[#This Row],[Standard Deviation]],FALSE)</f>
        <v>5.9919242565762273E-3</v>
      </c>
      <c r="H7" s="1">
        <f>STANDARDIZE(photoresistor_medium[[#This Row],[Difference]],photoresistor_medium[[#This Row],[Mean]],photoresistor_medium[[#This Row],[Standard Deviation]])</f>
        <v>-1.3887077255692457</v>
      </c>
      <c r="I7" s="1">
        <f>_xlfn.NORM.DIST(photoresistor_medium[[#This Row],[Standardized]],0,1,FALSE)</f>
        <v>0.15210364633462828</v>
      </c>
    </row>
    <row r="8" spans="1:9" x14ac:dyDescent="0.3">
      <c r="A8">
        <v>110</v>
      </c>
      <c r="B8">
        <v>434</v>
      </c>
      <c r="C8">
        <v>798</v>
      </c>
      <c r="D8">
        <f>photoresistor_medium[[#This Row],[Lasered Top Resistor]]-photoresistor_medium[[#This Row],[Uncovered Top Resistor]]</f>
        <v>364</v>
      </c>
      <c r="E8">
        <f>AVERAGE(D:D)</f>
        <v>371.2520325203252</v>
      </c>
      <c r="F8">
        <f>_xlfn.STDEV.S(photoresistor_medium[Difference])</f>
        <v>25.384774543451918</v>
      </c>
      <c r="G8" s="1">
        <f>_xlfn.NORM.DIST(photoresistor_medium[[#This Row],[Difference]],photoresistor_medium[[#This Row],[Mean]],photoresistor_medium[[#This Row],[Standard Deviation]],FALSE)</f>
        <v>1.5087391700558004E-2</v>
      </c>
      <c r="H8" s="1">
        <f>STANDARDIZE(photoresistor_medium[[#This Row],[Difference]],photoresistor_medium[[#This Row],[Mean]],photoresistor_medium[[#This Row],[Standard Deviation]])</f>
        <v>-0.28568433837817503</v>
      </c>
      <c r="I8" s="1">
        <f>_xlfn.NORM.DIST(photoresistor_medium[[#This Row],[Standardized]],0,1,FALSE)</f>
        <v>0.38299003676741256</v>
      </c>
    </row>
    <row r="9" spans="1:9" x14ac:dyDescent="0.3">
      <c r="A9">
        <v>106</v>
      </c>
      <c r="B9">
        <v>434</v>
      </c>
      <c r="C9">
        <v>799</v>
      </c>
      <c r="D9">
        <f>photoresistor_medium[[#This Row],[Lasered Top Resistor]]-photoresistor_medium[[#This Row],[Uncovered Top Resistor]]</f>
        <v>365</v>
      </c>
      <c r="E9">
        <f>AVERAGE(D:D)</f>
        <v>371.2520325203252</v>
      </c>
      <c r="F9">
        <f>_xlfn.STDEV.S(photoresistor_medium[Difference])</f>
        <v>25.384774543451918</v>
      </c>
      <c r="G9" s="1">
        <f>_xlfn.NORM.DIST(photoresistor_medium[[#This Row],[Difference]],photoresistor_medium[[#This Row],[Mean]],photoresistor_medium[[#This Row],[Standard Deviation]],FALSE)</f>
        <v>1.5246312000236751E-2</v>
      </c>
      <c r="H9" s="1">
        <f>STANDARDIZE(photoresistor_medium[[#This Row],[Difference]],photoresistor_medium[[#This Row],[Mean]],photoresistor_medium[[#This Row],[Standard Deviation]])</f>
        <v>-0.24629064597849393</v>
      </c>
      <c r="I9" s="1">
        <f>_xlfn.NORM.DIST(photoresistor_medium[[#This Row],[Standardized]],0,1,FALSE)</f>
        <v>0.38702419274513539</v>
      </c>
    </row>
    <row r="10" spans="1:9" x14ac:dyDescent="0.3">
      <c r="A10">
        <v>107</v>
      </c>
      <c r="B10">
        <v>433</v>
      </c>
      <c r="C10">
        <v>798</v>
      </c>
      <c r="D10">
        <f>photoresistor_medium[[#This Row],[Lasered Top Resistor]]-photoresistor_medium[[#This Row],[Uncovered Top Resistor]]</f>
        <v>365</v>
      </c>
      <c r="E10">
        <f>AVERAGE(D:D)</f>
        <v>371.2520325203252</v>
      </c>
      <c r="F10">
        <f>_xlfn.STDEV.S(photoresistor_medium[Difference])</f>
        <v>25.384774543451918</v>
      </c>
      <c r="G10" s="1">
        <f>_xlfn.NORM.DIST(photoresistor_medium[[#This Row],[Difference]],photoresistor_medium[[#This Row],[Mean]],photoresistor_medium[[#This Row],[Standard Deviation]],FALSE)</f>
        <v>1.5246312000236751E-2</v>
      </c>
      <c r="H10" s="1">
        <f>STANDARDIZE(photoresistor_medium[[#This Row],[Difference]],photoresistor_medium[[#This Row],[Mean]],photoresistor_medium[[#This Row],[Standard Deviation]])</f>
        <v>-0.24629064597849393</v>
      </c>
      <c r="I10" s="1">
        <f>_xlfn.NORM.DIST(photoresistor_medium[[#This Row],[Standardized]],0,1,FALSE)</f>
        <v>0.38702419274513539</v>
      </c>
    </row>
    <row r="11" spans="1:9" x14ac:dyDescent="0.3">
      <c r="A11">
        <v>109</v>
      </c>
      <c r="B11">
        <v>434</v>
      </c>
      <c r="C11">
        <v>799</v>
      </c>
      <c r="D11">
        <f>photoresistor_medium[[#This Row],[Lasered Top Resistor]]-photoresistor_medium[[#This Row],[Uncovered Top Resistor]]</f>
        <v>365</v>
      </c>
      <c r="E11">
        <f>AVERAGE(D:D)</f>
        <v>371.2520325203252</v>
      </c>
      <c r="F11">
        <f>_xlfn.STDEV.S(photoresistor_medium[Difference])</f>
        <v>25.384774543451918</v>
      </c>
      <c r="G11" s="1">
        <f>_xlfn.NORM.DIST(photoresistor_medium[[#This Row],[Difference]],photoresistor_medium[[#This Row],[Mean]],photoresistor_medium[[#This Row],[Standard Deviation]],FALSE)</f>
        <v>1.5246312000236751E-2</v>
      </c>
      <c r="H11" s="1">
        <f>STANDARDIZE(photoresistor_medium[[#This Row],[Difference]],photoresistor_medium[[#This Row],[Mean]],photoresistor_medium[[#This Row],[Standard Deviation]])</f>
        <v>-0.24629064597849393</v>
      </c>
      <c r="I11" s="1">
        <f>_xlfn.NORM.DIST(photoresistor_medium[[#This Row],[Standardized]],0,1,FALSE)</f>
        <v>0.38702419274513539</v>
      </c>
    </row>
    <row r="12" spans="1:9" x14ac:dyDescent="0.3">
      <c r="A12">
        <v>116</v>
      </c>
      <c r="B12">
        <v>433</v>
      </c>
      <c r="C12">
        <v>798</v>
      </c>
      <c r="D12">
        <f>photoresistor_medium[[#This Row],[Lasered Top Resistor]]-photoresistor_medium[[#This Row],[Uncovered Top Resistor]]</f>
        <v>365</v>
      </c>
      <c r="E12">
        <f>AVERAGE(D:D)</f>
        <v>371.2520325203252</v>
      </c>
      <c r="F12">
        <f>_xlfn.STDEV.S(photoresistor_medium[Difference])</f>
        <v>25.384774543451918</v>
      </c>
      <c r="G12" s="1">
        <f>_xlfn.NORM.DIST(photoresistor_medium[[#This Row],[Difference]],photoresistor_medium[[#This Row],[Mean]],photoresistor_medium[[#This Row],[Standard Deviation]],FALSE)</f>
        <v>1.5246312000236751E-2</v>
      </c>
      <c r="H12" s="1">
        <f>STANDARDIZE(photoresistor_medium[[#This Row],[Difference]],photoresistor_medium[[#This Row],[Mean]],photoresistor_medium[[#This Row],[Standard Deviation]])</f>
        <v>-0.24629064597849393</v>
      </c>
      <c r="I12" s="1">
        <f>_xlfn.NORM.DIST(photoresistor_medium[[#This Row],[Standardized]],0,1,FALSE)</f>
        <v>0.38702419274513539</v>
      </c>
    </row>
    <row r="13" spans="1:9" x14ac:dyDescent="0.3">
      <c r="A13">
        <v>118</v>
      </c>
      <c r="B13">
        <v>433</v>
      </c>
      <c r="C13">
        <v>798</v>
      </c>
      <c r="D13">
        <f>photoresistor_medium[[#This Row],[Lasered Top Resistor]]-photoresistor_medium[[#This Row],[Uncovered Top Resistor]]</f>
        <v>365</v>
      </c>
      <c r="E13">
        <f>AVERAGE(D:D)</f>
        <v>371.2520325203252</v>
      </c>
      <c r="F13">
        <f>_xlfn.STDEV.S(photoresistor_medium[Difference])</f>
        <v>25.384774543451918</v>
      </c>
      <c r="G13" s="1">
        <f>_xlfn.NORM.DIST(photoresistor_medium[[#This Row],[Difference]],photoresistor_medium[[#This Row],[Mean]],photoresistor_medium[[#This Row],[Standard Deviation]],FALSE)</f>
        <v>1.5246312000236751E-2</v>
      </c>
      <c r="H13" s="1">
        <f>STANDARDIZE(photoresistor_medium[[#This Row],[Difference]],photoresistor_medium[[#This Row],[Mean]],photoresistor_medium[[#This Row],[Standard Deviation]])</f>
        <v>-0.24629064597849393</v>
      </c>
      <c r="I13" s="1">
        <f>_xlfn.NORM.DIST(photoresistor_medium[[#This Row],[Standardized]],0,1,FALSE)</f>
        <v>0.38702419274513539</v>
      </c>
    </row>
    <row r="14" spans="1:9" x14ac:dyDescent="0.3">
      <c r="A14">
        <v>75</v>
      </c>
      <c r="B14">
        <v>432</v>
      </c>
      <c r="C14">
        <v>798</v>
      </c>
      <c r="D14">
        <f>photoresistor_medium[[#This Row],[Lasered Top Resistor]]-photoresistor_medium[[#This Row],[Uncovered Top Resistor]]</f>
        <v>366</v>
      </c>
      <c r="E14">
        <f>AVERAGE(D:D)</f>
        <v>371.2520325203252</v>
      </c>
      <c r="F14">
        <f>_xlfn.STDEV.S(photoresistor_medium[Difference])</f>
        <v>25.384774543451918</v>
      </c>
      <c r="G14" s="1">
        <f>_xlfn.NORM.DIST(photoresistor_medium[[#This Row],[Difference]],photoresistor_medium[[#This Row],[Mean]],photoresistor_medium[[#This Row],[Standard Deviation]],FALSE)</f>
        <v>1.5383015392712217E-2</v>
      </c>
      <c r="H14" s="1">
        <f>STANDARDIZE(photoresistor_medium[[#This Row],[Difference]],photoresistor_medium[[#This Row],[Mean]],photoresistor_medium[[#This Row],[Standard Deviation]])</f>
        <v>-0.20689695357881283</v>
      </c>
      <c r="I14" s="1">
        <f>_xlfn.NORM.DIST(photoresistor_medium[[#This Row],[Standardized]],0,1,FALSE)</f>
        <v>0.39049437754245009</v>
      </c>
    </row>
    <row r="15" spans="1:9" x14ac:dyDescent="0.3">
      <c r="A15">
        <v>84</v>
      </c>
      <c r="B15">
        <v>432</v>
      </c>
      <c r="C15">
        <v>798</v>
      </c>
      <c r="D15">
        <f>photoresistor_medium[[#This Row],[Lasered Top Resistor]]-photoresistor_medium[[#This Row],[Uncovered Top Resistor]]</f>
        <v>366</v>
      </c>
      <c r="E15">
        <f>AVERAGE(D:D)</f>
        <v>371.2520325203252</v>
      </c>
      <c r="F15">
        <f>_xlfn.STDEV.S(photoresistor_medium[Difference])</f>
        <v>25.384774543451918</v>
      </c>
      <c r="G15" s="1">
        <f>_xlfn.NORM.DIST(photoresistor_medium[[#This Row],[Difference]],photoresistor_medium[[#This Row],[Mean]],photoresistor_medium[[#This Row],[Standard Deviation]],FALSE)</f>
        <v>1.5383015392712217E-2</v>
      </c>
      <c r="H15" s="1">
        <f>STANDARDIZE(photoresistor_medium[[#This Row],[Difference]],photoresistor_medium[[#This Row],[Mean]],photoresistor_medium[[#This Row],[Standard Deviation]])</f>
        <v>-0.20689695357881283</v>
      </c>
      <c r="I15" s="1">
        <f>_xlfn.NORM.DIST(photoresistor_medium[[#This Row],[Standardized]],0,1,FALSE)</f>
        <v>0.39049437754245009</v>
      </c>
    </row>
    <row r="16" spans="1:9" x14ac:dyDescent="0.3">
      <c r="A16">
        <v>90</v>
      </c>
      <c r="B16">
        <v>432</v>
      </c>
      <c r="C16">
        <v>798</v>
      </c>
      <c r="D16">
        <f>photoresistor_medium[[#This Row],[Lasered Top Resistor]]-photoresistor_medium[[#This Row],[Uncovered Top Resistor]]</f>
        <v>366</v>
      </c>
      <c r="E16">
        <f>AVERAGE(D:D)</f>
        <v>371.2520325203252</v>
      </c>
      <c r="F16">
        <f>_xlfn.STDEV.S(photoresistor_medium[Difference])</f>
        <v>25.384774543451918</v>
      </c>
      <c r="G16" s="1">
        <f>_xlfn.NORM.DIST(photoresistor_medium[[#This Row],[Difference]],photoresistor_medium[[#This Row],[Mean]],photoresistor_medium[[#This Row],[Standard Deviation]],FALSE)</f>
        <v>1.5383015392712217E-2</v>
      </c>
      <c r="H16" s="1">
        <f>STANDARDIZE(photoresistor_medium[[#This Row],[Difference]],photoresistor_medium[[#This Row],[Mean]],photoresistor_medium[[#This Row],[Standard Deviation]])</f>
        <v>-0.20689695357881283</v>
      </c>
      <c r="I16" s="1">
        <f>_xlfn.NORM.DIST(photoresistor_medium[[#This Row],[Standardized]],0,1,FALSE)</f>
        <v>0.39049437754245009</v>
      </c>
    </row>
    <row r="17" spans="1:9" x14ac:dyDescent="0.3">
      <c r="A17">
        <v>93</v>
      </c>
      <c r="B17">
        <v>432</v>
      </c>
      <c r="C17">
        <v>798</v>
      </c>
      <c r="D17">
        <f>photoresistor_medium[[#This Row],[Lasered Top Resistor]]-photoresistor_medium[[#This Row],[Uncovered Top Resistor]]</f>
        <v>366</v>
      </c>
      <c r="E17">
        <f>AVERAGE(D:D)</f>
        <v>371.2520325203252</v>
      </c>
      <c r="F17">
        <f>_xlfn.STDEV.S(photoresistor_medium[Difference])</f>
        <v>25.384774543451918</v>
      </c>
      <c r="G17" s="1">
        <f>_xlfn.NORM.DIST(photoresistor_medium[[#This Row],[Difference]],photoresistor_medium[[#This Row],[Mean]],photoresistor_medium[[#This Row],[Standard Deviation]],FALSE)</f>
        <v>1.5383015392712217E-2</v>
      </c>
      <c r="H17" s="1">
        <f>STANDARDIZE(photoresistor_medium[[#This Row],[Difference]],photoresistor_medium[[#This Row],[Mean]],photoresistor_medium[[#This Row],[Standard Deviation]])</f>
        <v>-0.20689695357881283</v>
      </c>
      <c r="I17" s="1">
        <f>_xlfn.NORM.DIST(photoresistor_medium[[#This Row],[Standardized]],0,1,FALSE)</f>
        <v>0.39049437754245009</v>
      </c>
    </row>
    <row r="18" spans="1:9" x14ac:dyDescent="0.3">
      <c r="A18">
        <v>96</v>
      </c>
      <c r="B18">
        <v>432</v>
      </c>
      <c r="C18">
        <v>798</v>
      </c>
      <c r="D18">
        <f>photoresistor_medium[[#This Row],[Lasered Top Resistor]]-photoresistor_medium[[#This Row],[Uncovered Top Resistor]]</f>
        <v>366</v>
      </c>
      <c r="E18">
        <f>AVERAGE(D:D)</f>
        <v>371.2520325203252</v>
      </c>
      <c r="F18">
        <f>_xlfn.STDEV.S(photoresistor_medium[Difference])</f>
        <v>25.384774543451918</v>
      </c>
      <c r="G18" s="1">
        <f>_xlfn.NORM.DIST(photoresistor_medium[[#This Row],[Difference]],photoresistor_medium[[#This Row],[Mean]],photoresistor_medium[[#This Row],[Standard Deviation]],FALSE)</f>
        <v>1.5383015392712217E-2</v>
      </c>
      <c r="H18" s="1">
        <f>STANDARDIZE(photoresistor_medium[[#This Row],[Difference]],photoresistor_medium[[#This Row],[Mean]],photoresistor_medium[[#This Row],[Standard Deviation]])</f>
        <v>-0.20689695357881283</v>
      </c>
      <c r="I18" s="1">
        <f>_xlfn.NORM.DIST(photoresistor_medium[[#This Row],[Standardized]],0,1,FALSE)</f>
        <v>0.39049437754245009</v>
      </c>
    </row>
    <row r="19" spans="1:9" x14ac:dyDescent="0.3">
      <c r="A19">
        <v>111</v>
      </c>
      <c r="B19">
        <v>432</v>
      </c>
      <c r="C19">
        <v>798</v>
      </c>
      <c r="D19">
        <f>photoresistor_medium[[#This Row],[Lasered Top Resistor]]-photoresistor_medium[[#This Row],[Uncovered Top Resistor]]</f>
        <v>366</v>
      </c>
      <c r="E19">
        <f>AVERAGE(D:D)</f>
        <v>371.2520325203252</v>
      </c>
      <c r="F19">
        <f>_xlfn.STDEV.S(photoresistor_medium[Difference])</f>
        <v>25.384774543451918</v>
      </c>
      <c r="G19" s="1">
        <f>_xlfn.NORM.DIST(photoresistor_medium[[#This Row],[Difference]],photoresistor_medium[[#This Row],[Mean]],photoresistor_medium[[#This Row],[Standard Deviation]],FALSE)</f>
        <v>1.5383015392712217E-2</v>
      </c>
      <c r="H19" s="1">
        <f>STANDARDIZE(photoresistor_medium[[#This Row],[Difference]],photoresistor_medium[[#This Row],[Mean]],photoresistor_medium[[#This Row],[Standard Deviation]])</f>
        <v>-0.20689695357881283</v>
      </c>
      <c r="I19" s="1">
        <f>_xlfn.NORM.DIST(photoresistor_medium[[#This Row],[Standardized]],0,1,FALSE)</f>
        <v>0.39049437754245009</v>
      </c>
    </row>
    <row r="20" spans="1:9" x14ac:dyDescent="0.3">
      <c r="A20">
        <v>112</v>
      </c>
      <c r="B20">
        <v>432</v>
      </c>
      <c r="C20">
        <v>798</v>
      </c>
      <c r="D20">
        <f>photoresistor_medium[[#This Row],[Lasered Top Resistor]]-photoresistor_medium[[#This Row],[Uncovered Top Resistor]]</f>
        <v>366</v>
      </c>
      <c r="E20">
        <f>AVERAGE(D:D)</f>
        <v>371.2520325203252</v>
      </c>
      <c r="F20">
        <f>_xlfn.STDEV.S(photoresistor_medium[Difference])</f>
        <v>25.384774543451918</v>
      </c>
      <c r="G20" s="1">
        <f>_xlfn.NORM.DIST(photoresistor_medium[[#This Row],[Difference]],photoresistor_medium[[#This Row],[Mean]],photoresistor_medium[[#This Row],[Standard Deviation]],FALSE)</f>
        <v>1.5383015392712217E-2</v>
      </c>
      <c r="H20" s="1">
        <f>STANDARDIZE(photoresistor_medium[[#This Row],[Difference]],photoresistor_medium[[#This Row],[Mean]],photoresistor_medium[[#This Row],[Standard Deviation]])</f>
        <v>-0.20689695357881283</v>
      </c>
      <c r="I20" s="1">
        <f>_xlfn.NORM.DIST(photoresistor_medium[[#This Row],[Standardized]],0,1,FALSE)</f>
        <v>0.39049437754245009</v>
      </c>
    </row>
    <row r="21" spans="1:9" x14ac:dyDescent="0.3">
      <c r="A21">
        <v>119</v>
      </c>
      <c r="B21">
        <v>432</v>
      </c>
      <c r="C21">
        <v>798</v>
      </c>
      <c r="D21">
        <f>photoresistor_medium[[#This Row],[Lasered Top Resistor]]-photoresistor_medium[[#This Row],[Uncovered Top Resistor]]</f>
        <v>366</v>
      </c>
      <c r="E21">
        <f>AVERAGE(D:D)</f>
        <v>371.2520325203252</v>
      </c>
      <c r="F21">
        <f>_xlfn.STDEV.S(photoresistor_medium[Difference])</f>
        <v>25.384774543451918</v>
      </c>
      <c r="G21" s="1">
        <f>_xlfn.NORM.DIST(photoresistor_medium[[#This Row],[Difference]],photoresistor_medium[[#This Row],[Mean]],photoresistor_medium[[#This Row],[Standard Deviation]],FALSE)</f>
        <v>1.5383015392712217E-2</v>
      </c>
      <c r="H21" s="1">
        <f>STANDARDIZE(photoresistor_medium[[#This Row],[Difference]],photoresistor_medium[[#This Row],[Mean]],photoresistor_medium[[#This Row],[Standard Deviation]])</f>
        <v>-0.20689695357881283</v>
      </c>
      <c r="I21" s="1">
        <f>_xlfn.NORM.DIST(photoresistor_medium[[#This Row],[Standardized]],0,1,FALSE)</f>
        <v>0.39049437754245009</v>
      </c>
    </row>
    <row r="22" spans="1:9" x14ac:dyDescent="0.3">
      <c r="A22">
        <v>32</v>
      </c>
      <c r="B22">
        <v>432</v>
      </c>
      <c r="C22">
        <v>799</v>
      </c>
      <c r="D22">
        <f>photoresistor_medium[[#This Row],[Lasered Top Resistor]]-photoresistor_medium[[#This Row],[Uncovered Top Resistor]]</f>
        <v>367</v>
      </c>
      <c r="E22">
        <f>AVERAGE(D:D)</f>
        <v>371.2520325203252</v>
      </c>
      <c r="F22">
        <f>_xlfn.STDEV.S(photoresistor_medium[Difference])</f>
        <v>25.384774543451918</v>
      </c>
      <c r="G22" s="1">
        <f>_xlfn.NORM.DIST(photoresistor_medium[[#This Row],[Difference]],photoresistor_medium[[#This Row],[Mean]],photoresistor_medium[[#This Row],[Standard Deviation]],FALSE)</f>
        <v>1.5496876812458609E-2</v>
      </c>
      <c r="H22" s="1">
        <f>STANDARDIZE(photoresistor_medium[[#This Row],[Difference]],photoresistor_medium[[#This Row],[Mean]],photoresistor_medium[[#This Row],[Standard Deviation]])</f>
        <v>-0.16750326117913175</v>
      </c>
      <c r="I22" s="1">
        <f>_xlfn.NORM.DIST(photoresistor_medium[[#This Row],[Standardized]],0,1,FALSE)</f>
        <v>0.3933847240119096</v>
      </c>
    </row>
    <row r="23" spans="1:9" x14ac:dyDescent="0.3">
      <c r="A23">
        <v>63</v>
      </c>
      <c r="B23">
        <v>431</v>
      </c>
      <c r="C23">
        <v>798</v>
      </c>
      <c r="D23">
        <f>photoresistor_medium[[#This Row],[Lasered Top Resistor]]-photoresistor_medium[[#This Row],[Uncovered Top Resistor]]</f>
        <v>367</v>
      </c>
      <c r="E23">
        <f>AVERAGE(D:D)</f>
        <v>371.2520325203252</v>
      </c>
      <c r="F23">
        <f>_xlfn.STDEV.S(photoresistor_medium[Difference])</f>
        <v>25.384774543451918</v>
      </c>
      <c r="G23" s="1">
        <f>_xlfn.NORM.DIST(photoresistor_medium[[#This Row],[Difference]],photoresistor_medium[[#This Row],[Mean]],photoresistor_medium[[#This Row],[Standard Deviation]],FALSE)</f>
        <v>1.5496876812458609E-2</v>
      </c>
      <c r="H23" s="1">
        <f>STANDARDIZE(photoresistor_medium[[#This Row],[Difference]],photoresistor_medium[[#This Row],[Mean]],photoresistor_medium[[#This Row],[Standard Deviation]])</f>
        <v>-0.16750326117913175</v>
      </c>
      <c r="I23" s="1">
        <f>_xlfn.NORM.DIST(photoresistor_medium[[#This Row],[Standardized]],0,1,FALSE)</f>
        <v>0.3933847240119096</v>
      </c>
    </row>
    <row r="24" spans="1:9" x14ac:dyDescent="0.3">
      <c r="A24">
        <v>65</v>
      </c>
      <c r="B24">
        <v>432</v>
      </c>
      <c r="C24">
        <v>799</v>
      </c>
      <c r="D24">
        <f>photoresistor_medium[[#This Row],[Lasered Top Resistor]]-photoresistor_medium[[#This Row],[Uncovered Top Resistor]]</f>
        <v>367</v>
      </c>
      <c r="E24">
        <f>AVERAGE(D:D)</f>
        <v>371.2520325203252</v>
      </c>
      <c r="F24">
        <f>_xlfn.STDEV.S(photoresistor_medium[Difference])</f>
        <v>25.384774543451918</v>
      </c>
      <c r="G24" s="1">
        <f>_xlfn.NORM.DIST(photoresistor_medium[[#This Row],[Difference]],photoresistor_medium[[#This Row],[Mean]],photoresistor_medium[[#This Row],[Standard Deviation]],FALSE)</f>
        <v>1.5496876812458609E-2</v>
      </c>
      <c r="H24" s="1">
        <f>STANDARDIZE(photoresistor_medium[[#This Row],[Difference]],photoresistor_medium[[#This Row],[Mean]],photoresistor_medium[[#This Row],[Standard Deviation]])</f>
        <v>-0.16750326117913175</v>
      </c>
      <c r="I24" s="1">
        <f>_xlfn.NORM.DIST(photoresistor_medium[[#This Row],[Standardized]],0,1,FALSE)</f>
        <v>0.3933847240119096</v>
      </c>
    </row>
    <row r="25" spans="1:9" x14ac:dyDescent="0.3">
      <c r="A25">
        <v>69</v>
      </c>
      <c r="B25">
        <v>432</v>
      </c>
      <c r="C25">
        <v>799</v>
      </c>
      <c r="D25">
        <f>photoresistor_medium[[#This Row],[Lasered Top Resistor]]-photoresistor_medium[[#This Row],[Uncovered Top Resistor]]</f>
        <v>367</v>
      </c>
      <c r="E25">
        <f>AVERAGE(D:D)</f>
        <v>371.2520325203252</v>
      </c>
      <c r="F25">
        <f>_xlfn.STDEV.S(photoresistor_medium[Difference])</f>
        <v>25.384774543451918</v>
      </c>
      <c r="G25" s="1">
        <f>_xlfn.NORM.DIST(photoresistor_medium[[#This Row],[Difference]],photoresistor_medium[[#This Row],[Mean]],photoresistor_medium[[#This Row],[Standard Deviation]],FALSE)</f>
        <v>1.5496876812458609E-2</v>
      </c>
      <c r="H25" s="1">
        <f>STANDARDIZE(photoresistor_medium[[#This Row],[Difference]],photoresistor_medium[[#This Row],[Mean]],photoresistor_medium[[#This Row],[Standard Deviation]])</f>
        <v>-0.16750326117913175</v>
      </c>
      <c r="I25" s="1">
        <f>_xlfn.NORM.DIST(photoresistor_medium[[#This Row],[Standardized]],0,1,FALSE)</f>
        <v>0.3933847240119096</v>
      </c>
    </row>
    <row r="26" spans="1:9" x14ac:dyDescent="0.3">
      <c r="A26">
        <v>72</v>
      </c>
      <c r="B26">
        <v>431</v>
      </c>
      <c r="C26">
        <v>798</v>
      </c>
      <c r="D26">
        <f>photoresistor_medium[[#This Row],[Lasered Top Resistor]]-photoresistor_medium[[#This Row],[Uncovered Top Resistor]]</f>
        <v>367</v>
      </c>
      <c r="E26">
        <f>AVERAGE(D:D)</f>
        <v>371.2520325203252</v>
      </c>
      <c r="F26">
        <f>_xlfn.STDEV.S(photoresistor_medium[Difference])</f>
        <v>25.384774543451918</v>
      </c>
      <c r="G26" s="1">
        <f>_xlfn.NORM.DIST(photoresistor_medium[[#This Row],[Difference]],photoresistor_medium[[#This Row],[Mean]],photoresistor_medium[[#This Row],[Standard Deviation]],FALSE)</f>
        <v>1.5496876812458609E-2</v>
      </c>
      <c r="H26" s="1">
        <f>STANDARDIZE(photoresistor_medium[[#This Row],[Difference]],photoresistor_medium[[#This Row],[Mean]],photoresistor_medium[[#This Row],[Standard Deviation]])</f>
        <v>-0.16750326117913175</v>
      </c>
      <c r="I26" s="1">
        <f>_xlfn.NORM.DIST(photoresistor_medium[[#This Row],[Standardized]],0,1,FALSE)</f>
        <v>0.3933847240119096</v>
      </c>
    </row>
    <row r="27" spans="1:9" x14ac:dyDescent="0.3">
      <c r="A27">
        <v>73</v>
      </c>
      <c r="B27">
        <v>431</v>
      </c>
      <c r="C27">
        <v>798</v>
      </c>
      <c r="D27">
        <f>photoresistor_medium[[#This Row],[Lasered Top Resistor]]-photoresistor_medium[[#This Row],[Uncovered Top Resistor]]</f>
        <v>367</v>
      </c>
      <c r="E27">
        <f>AVERAGE(D:D)</f>
        <v>371.2520325203252</v>
      </c>
      <c r="F27">
        <f>_xlfn.STDEV.S(photoresistor_medium[Difference])</f>
        <v>25.384774543451918</v>
      </c>
      <c r="G27" s="1">
        <f>_xlfn.NORM.DIST(photoresistor_medium[[#This Row],[Difference]],photoresistor_medium[[#This Row],[Mean]],photoresistor_medium[[#This Row],[Standard Deviation]],FALSE)</f>
        <v>1.5496876812458609E-2</v>
      </c>
      <c r="H27" s="1">
        <f>STANDARDIZE(photoresistor_medium[[#This Row],[Difference]],photoresistor_medium[[#This Row],[Mean]],photoresistor_medium[[#This Row],[Standard Deviation]])</f>
        <v>-0.16750326117913175</v>
      </c>
      <c r="I27" s="1">
        <f>_xlfn.NORM.DIST(photoresistor_medium[[#This Row],[Standardized]],0,1,FALSE)</f>
        <v>0.3933847240119096</v>
      </c>
    </row>
    <row r="28" spans="1:9" x14ac:dyDescent="0.3">
      <c r="A28">
        <v>78</v>
      </c>
      <c r="B28">
        <v>432</v>
      </c>
      <c r="C28">
        <v>799</v>
      </c>
      <c r="D28">
        <f>photoresistor_medium[[#This Row],[Lasered Top Resistor]]-photoresistor_medium[[#This Row],[Uncovered Top Resistor]]</f>
        <v>367</v>
      </c>
      <c r="E28">
        <f>AVERAGE(D:D)</f>
        <v>371.2520325203252</v>
      </c>
      <c r="F28">
        <f>_xlfn.STDEV.S(photoresistor_medium[Difference])</f>
        <v>25.384774543451918</v>
      </c>
      <c r="G28" s="1">
        <f>_xlfn.NORM.DIST(photoresistor_medium[[#This Row],[Difference]],photoresistor_medium[[#This Row],[Mean]],photoresistor_medium[[#This Row],[Standard Deviation]],FALSE)</f>
        <v>1.5496876812458609E-2</v>
      </c>
      <c r="H28" s="1">
        <f>STANDARDIZE(photoresistor_medium[[#This Row],[Difference]],photoresistor_medium[[#This Row],[Mean]],photoresistor_medium[[#This Row],[Standard Deviation]])</f>
        <v>-0.16750326117913175</v>
      </c>
      <c r="I28" s="1">
        <f>_xlfn.NORM.DIST(photoresistor_medium[[#This Row],[Standardized]],0,1,FALSE)</f>
        <v>0.3933847240119096</v>
      </c>
    </row>
    <row r="29" spans="1:9" x14ac:dyDescent="0.3">
      <c r="A29">
        <v>79</v>
      </c>
      <c r="B29">
        <v>431</v>
      </c>
      <c r="C29">
        <v>798</v>
      </c>
      <c r="D29">
        <f>photoresistor_medium[[#This Row],[Lasered Top Resistor]]-photoresistor_medium[[#This Row],[Uncovered Top Resistor]]</f>
        <v>367</v>
      </c>
      <c r="E29">
        <f>AVERAGE(D:D)</f>
        <v>371.2520325203252</v>
      </c>
      <c r="F29">
        <f>_xlfn.STDEV.S(photoresistor_medium[Difference])</f>
        <v>25.384774543451918</v>
      </c>
      <c r="G29" s="1">
        <f>_xlfn.NORM.DIST(photoresistor_medium[[#This Row],[Difference]],photoresistor_medium[[#This Row],[Mean]],photoresistor_medium[[#This Row],[Standard Deviation]],FALSE)</f>
        <v>1.5496876812458609E-2</v>
      </c>
      <c r="H29" s="1">
        <f>STANDARDIZE(photoresistor_medium[[#This Row],[Difference]],photoresistor_medium[[#This Row],[Mean]],photoresistor_medium[[#This Row],[Standard Deviation]])</f>
        <v>-0.16750326117913175</v>
      </c>
      <c r="I29" s="1">
        <f>_xlfn.NORM.DIST(photoresistor_medium[[#This Row],[Standardized]],0,1,FALSE)</f>
        <v>0.3933847240119096</v>
      </c>
    </row>
    <row r="30" spans="1:9" x14ac:dyDescent="0.3">
      <c r="A30">
        <v>81</v>
      </c>
      <c r="B30">
        <v>431</v>
      </c>
      <c r="C30">
        <v>798</v>
      </c>
      <c r="D30">
        <f>photoresistor_medium[[#This Row],[Lasered Top Resistor]]-photoresistor_medium[[#This Row],[Uncovered Top Resistor]]</f>
        <v>367</v>
      </c>
      <c r="E30">
        <f>AVERAGE(D:D)</f>
        <v>371.2520325203252</v>
      </c>
      <c r="F30">
        <f>_xlfn.STDEV.S(photoresistor_medium[Difference])</f>
        <v>25.384774543451918</v>
      </c>
      <c r="G30" s="1">
        <f>_xlfn.NORM.DIST(photoresistor_medium[[#This Row],[Difference]],photoresistor_medium[[#This Row],[Mean]],photoresistor_medium[[#This Row],[Standard Deviation]],FALSE)</f>
        <v>1.5496876812458609E-2</v>
      </c>
      <c r="H30" s="1">
        <f>STANDARDIZE(photoresistor_medium[[#This Row],[Difference]],photoresistor_medium[[#This Row],[Mean]],photoresistor_medium[[#This Row],[Standard Deviation]])</f>
        <v>-0.16750326117913175</v>
      </c>
      <c r="I30" s="1">
        <f>_xlfn.NORM.DIST(photoresistor_medium[[#This Row],[Standardized]],0,1,FALSE)</f>
        <v>0.3933847240119096</v>
      </c>
    </row>
    <row r="31" spans="1:9" x14ac:dyDescent="0.3">
      <c r="A31">
        <v>86</v>
      </c>
      <c r="B31">
        <v>431</v>
      </c>
      <c r="C31">
        <v>798</v>
      </c>
      <c r="D31">
        <f>photoresistor_medium[[#This Row],[Lasered Top Resistor]]-photoresistor_medium[[#This Row],[Uncovered Top Resistor]]</f>
        <v>367</v>
      </c>
      <c r="E31">
        <f>AVERAGE(D:D)</f>
        <v>371.2520325203252</v>
      </c>
      <c r="F31">
        <f>_xlfn.STDEV.S(photoresistor_medium[Difference])</f>
        <v>25.384774543451918</v>
      </c>
      <c r="G31" s="1">
        <f>_xlfn.NORM.DIST(photoresistor_medium[[#This Row],[Difference]],photoresistor_medium[[#This Row],[Mean]],photoresistor_medium[[#This Row],[Standard Deviation]],FALSE)</f>
        <v>1.5496876812458609E-2</v>
      </c>
      <c r="H31" s="1">
        <f>STANDARDIZE(photoresistor_medium[[#This Row],[Difference]],photoresistor_medium[[#This Row],[Mean]],photoresistor_medium[[#This Row],[Standard Deviation]])</f>
        <v>-0.16750326117913175</v>
      </c>
      <c r="I31" s="1">
        <f>_xlfn.NORM.DIST(photoresistor_medium[[#This Row],[Standardized]],0,1,FALSE)</f>
        <v>0.3933847240119096</v>
      </c>
    </row>
    <row r="32" spans="1:9" x14ac:dyDescent="0.3">
      <c r="A32">
        <v>87</v>
      </c>
      <c r="B32">
        <v>432</v>
      </c>
      <c r="C32">
        <v>799</v>
      </c>
      <c r="D32">
        <f>photoresistor_medium[[#This Row],[Lasered Top Resistor]]-photoresistor_medium[[#This Row],[Uncovered Top Resistor]]</f>
        <v>367</v>
      </c>
      <c r="E32">
        <f>AVERAGE(D:D)</f>
        <v>371.2520325203252</v>
      </c>
      <c r="F32">
        <f>_xlfn.STDEV.S(photoresistor_medium[Difference])</f>
        <v>25.384774543451918</v>
      </c>
      <c r="G32" s="1">
        <f>_xlfn.NORM.DIST(photoresistor_medium[[#This Row],[Difference]],photoresistor_medium[[#This Row],[Mean]],photoresistor_medium[[#This Row],[Standard Deviation]],FALSE)</f>
        <v>1.5496876812458609E-2</v>
      </c>
      <c r="H32" s="1">
        <f>STANDARDIZE(photoresistor_medium[[#This Row],[Difference]],photoresistor_medium[[#This Row],[Mean]],photoresistor_medium[[#This Row],[Standard Deviation]])</f>
        <v>-0.16750326117913175</v>
      </c>
      <c r="I32" s="1">
        <f>_xlfn.NORM.DIST(photoresistor_medium[[#This Row],[Standardized]],0,1,FALSE)</f>
        <v>0.3933847240119096</v>
      </c>
    </row>
    <row r="33" spans="1:9" x14ac:dyDescent="0.3">
      <c r="A33">
        <v>94</v>
      </c>
      <c r="B33">
        <v>431</v>
      </c>
      <c r="C33">
        <v>798</v>
      </c>
      <c r="D33">
        <f>photoresistor_medium[[#This Row],[Lasered Top Resistor]]-photoresistor_medium[[#This Row],[Uncovered Top Resistor]]</f>
        <v>367</v>
      </c>
      <c r="E33">
        <f>AVERAGE(D:D)</f>
        <v>371.2520325203252</v>
      </c>
      <c r="F33">
        <f>_xlfn.STDEV.S(photoresistor_medium[Difference])</f>
        <v>25.384774543451918</v>
      </c>
      <c r="G33" s="1">
        <f>_xlfn.NORM.DIST(photoresistor_medium[[#This Row],[Difference]],photoresistor_medium[[#This Row],[Mean]],photoresistor_medium[[#This Row],[Standard Deviation]],FALSE)</f>
        <v>1.5496876812458609E-2</v>
      </c>
      <c r="H33" s="1">
        <f>STANDARDIZE(photoresistor_medium[[#This Row],[Difference]],photoresistor_medium[[#This Row],[Mean]],photoresistor_medium[[#This Row],[Standard Deviation]])</f>
        <v>-0.16750326117913175</v>
      </c>
      <c r="I33" s="1">
        <f>_xlfn.NORM.DIST(photoresistor_medium[[#This Row],[Standardized]],0,1,FALSE)</f>
        <v>0.3933847240119096</v>
      </c>
    </row>
    <row r="34" spans="1:9" x14ac:dyDescent="0.3">
      <c r="A34">
        <v>108</v>
      </c>
      <c r="B34">
        <v>432</v>
      </c>
      <c r="C34">
        <v>799</v>
      </c>
      <c r="D34">
        <f>photoresistor_medium[[#This Row],[Lasered Top Resistor]]-photoresistor_medium[[#This Row],[Uncovered Top Resistor]]</f>
        <v>367</v>
      </c>
      <c r="E34">
        <f>AVERAGE(D:D)</f>
        <v>371.2520325203252</v>
      </c>
      <c r="F34">
        <f>_xlfn.STDEV.S(photoresistor_medium[Difference])</f>
        <v>25.384774543451918</v>
      </c>
      <c r="G34" s="1">
        <f>_xlfn.NORM.DIST(photoresistor_medium[[#This Row],[Difference]],photoresistor_medium[[#This Row],[Mean]],photoresistor_medium[[#This Row],[Standard Deviation]],FALSE)</f>
        <v>1.5496876812458609E-2</v>
      </c>
      <c r="H34" s="1">
        <f>STANDARDIZE(photoresistor_medium[[#This Row],[Difference]],photoresistor_medium[[#This Row],[Mean]],photoresistor_medium[[#This Row],[Standard Deviation]])</f>
        <v>-0.16750326117913175</v>
      </c>
      <c r="I34" s="1">
        <f>_xlfn.NORM.DIST(photoresistor_medium[[#This Row],[Standardized]],0,1,FALSE)</f>
        <v>0.3933847240119096</v>
      </c>
    </row>
    <row r="35" spans="1:9" x14ac:dyDescent="0.3">
      <c r="A35">
        <v>113</v>
      </c>
      <c r="B35">
        <v>431</v>
      </c>
      <c r="C35">
        <v>798</v>
      </c>
      <c r="D35">
        <f>photoresistor_medium[[#This Row],[Lasered Top Resistor]]-photoresistor_medium[[#This Row],[Uncovered Top Resistor]]</f>
        <v>367</v>
      </c>
      <c r="E35">
        <f>AVERAGE(D:D)</f>
        <v>371.2520325203252</v>
      </c>
      <c r="F35">
        <f>_xlfn.STDEV.S(photoresistor_medium[Difference])</f>
        <v>25.384774543451918</v>
      </c>
      <c r="G35" s="1">
        <f>_xlfn.NORM.DIST(photoresistor_medium[[#This Row],[Difference]],photoresistor_medium[[#This Row],[Mean]],photoresistor_medium[[#This Row],[Standard Deviation]],FALSE)</f>
        <v>1.5496876812458609E-2</v>
      </c>
      <c r="H35" s="1">
        <f>STANDARDIZE(photoresistor_medium[[#This Row],[Difference]],photoresistor_medium[[#This Row],[Mean]],photoresistor_medium[[#This Row],[Standard Deviation]])</f>
        <v>-0.16750326117913175</v>
      </c>
      <c r="I35" s="1">
        <f>_xlfn.NORM.DIST(photoresistor_medium[[#This Row],[Standardized]],0,1,FALSE)</f>
        <v>0.3933847240119096</v>
      </c>
    </row>
    <row r="36" spans="1:9" x14ac:dyDescent="0.3">
      <c r="A36">
        <v>117</v>
      </c>
      <c r="B36">
        <v>431</v>
      </c>
      <c r="C36">
        <v>798</v>
      </c>
      <c r="D36">
        <f>photoresistor_medium[[#This Row],[Lasered Top Resistor]]-photoresistor_medium[[#This Row],[Uncovered Top Resistor]]</f>
        <v>367</v>
      </c>
      <c r="E36">
        <f>AVERAGE(D:D)</f>
        <v>371.2520325203252</v>
      </c>
      <c r="F36">
        <f>_xlfn.STDEV.S(photoresistor_medium[Difference])</f>
        <v>25.384774543451918</v>
      </c>
      <c r="G36" s="1">
        <f>_xlfn.NORM.DIST(photoresistor_medium[[#This Row],[Difference]],photoresistor_medium[[#This Row],[Mean]],photoresistor_medium[[#This Row],[Standard Deviation]],FALSE)</f>
        <v>1.5496876812458609E-2</v>
      </c>
      <c r="H36" s="1">
        <f>STANDARDIZE(photoresistor_medium[[#This Row],[Difference]],photoresistor_medium[[#This Row],[Mean]],photoresistor_medium[[#This Row],[Standard Deviation]])</f>
        <v>-0.16750326117913175</v>
      </c>
      <c r="I36" s="1">
        <f>_xlfn.NORM.DIST(photoresistor_medium[[#This Row],[Standardized]],0,1,FALSE)</f>
        <v>0.3933847240119096</v>
      </c>
    </row>
    <row r="37" spans="1:9" x14ac:dyDescent="0.3">
      <c r="A37">
        <v>121</v>
      </c>
      <c r="B37">
        <v>431</v>
      </c>
      <c r="C37">
        <v>798</v>
      </c>
      <c r="D37">
        <f>photoresistor_medium[[#This Row],[Lasered Top Resistor]]-photoresistor_medium[[#This Row],[Uncovered Top Resistor]]</f>
        <v>367</v>
      </c>
      <c r="E37">
        <f>AVERAGE(D:D)</f>
        <v>371.2520325203252</v>
      </c>
      <c r="F37">
        <f>_xlfn.STDEV.S(photoresistor_medium[Difference])</f>
        <v>25.384774543451918</v>
      </c>
      <c r="G37" s="1">
        <f>_xlfn.NORM.DIST(photoresistor_medium[[#This Row],[Difference]],photoresistor_medium[[#This Row],[Mean]],photoresistor_medium[[#This Row],[Standard Deviation]],FALSE)</f>
        <v>1.5496876812458609E-2</v>
      </c>
      <c r="H37" s="1">
        <f>STANDARDIZE(photoresistor_medium[[#This Row],[Difference]],photoresistor_medium[[#This Row],[Mean]],photoresistor_medium[[#This Row],[Standard Deviation]])</f>
        <v>-0.16750326117913175</v>
      </c>
      <c r="I37" s="1">
        <f>_xlfn.NORM.DIST(photoresistor_medium[[#This Row],[Standardized]],0,1,FALSE)</f>
        <v>0.3933847240119096</v>
      </c>
    </row>
    <row r="38" spans="1:9" x14ac:dyDescent="0.3">
      <c r="A38">
        <v>29</v>
      </c>
      <c r="B38">
        <v>430</v>
      </c>
      <c r="C38">
        <v>798</v>
      </c>
      <c r="D38">
        <f>photoresistor_medium[[#This Row],[Lasered Top Resistor]]-photoresistor_medium[[#This Row],[Uncovered Top Resistor]]</f>
        <v>368</v>
      </c>
      <c r="E38">
        <f>AVERAGE(D:D)</f>
        <v>371.2520325203252</v>
      </c>
      <c r="F38">
        <f>_xlfn.STDEV.S(photoresistor_medium[Difference])</f>
        <v>25.384774543451918</v>
      </c>
      <c r="G38" s="1">
        <f>_xlfn.NORM.DIST(photoresistor_medium[[#This Row],[Difference]],photoresistor_medium[[#This Row],[Mean]],photoresistor_medium[[#This Row],[Standard Deviation]],FALSE)</f>
        <v>1.558737276119067E-2</v>
      </c>
      <c r="H38" s="1">
        <f>STANDARDIZE(photoresistor_medium[[#This Row],[Difference]],photoresistor_medium[[#This Row],[Mean]],photoresistor_medium[[#This Row],[Standard Deviation]])</f>
        <v>-0.12810956877945065</v>
      </c>
      <c r="I38" s="1">
        <f>_xlfn.NORM.DIST(photoresistor_medium[[#This Row],[Standardized]],0,1,FALSE)</f>
        <v>0.39568194326756878</v>
      </c>
    </row>
    <row r="39" spans="1:9" x14ac:dyDescent="0.3">
      <c r="A39">
        <v>33</v>
      </c>
      <c r="B39">
        <v>431</v>
      </c>
      <c r="C39">
        <v>799</v>
      </c>
      <c r="D39">
        <f>photoresistor_medium[[#This Row],[Lasered Top Resistor]]-photoresistor_medium[[#This Row],[Uncovered Top Resistor]]</f>
        <v>368</v>
      </c>
      <c r="E39">
        <f>AVERAGE(D:D)</f>
        <v>371.2520325203252</v>
      </c>
      <c r="F39">
        <f>_xlfn.STDEV.S(photoresistor_medium[Difference])</f>
        <v>25.384774543451918</v>
      </c>
      <c r="G39" s="1">
        <f>_xlfn.NORM.DIST(photoresistor_medium[[#This Row],[Difference]],photoresistor_medium[[#This Row],[Mean]],photoresistor_medium[[#This Row],[Standard Deviation]],FALSE)</f>
        <v>1.558737276119067E-2</v>
      </c>
      <c r="H39" s="1">
        <f>STANDARDIZE(photoresistor_medium[[#This Row],[Difference]],photoresistor_medium[[#This Row],[Mean]],photoresistor_medium[[#This Row],[Standard Deviation]])</f>
        <v>-0.12810956877945065</v>
      </c>
      <c r="I39" s="1">
        <f>_xlfn.NORM.DIST(photoresistor_medium[[#This Row],[Standardized]],0,1,FALSE)</f>
        <v>0.39568194326756878</v>
      </c>
    </row>
    <row r="40" spans="1:9" x14ac:dyDescent="0.3">
      <c r="A40">
        <v>61</v>
      </c>
      <c r="B40">
        <v>430</v>
      </c>
      <c r="C40">
        <v>798</v>
      </c>
      <c r="D40">
        <f>photoresistor_medium[[#This Row],[Lasered Top Resistor]]-photoresistor_medium[[#This Row],[Uncovered Top Resistor]]</f>
        <v>368</v>
      </c>
      <c r="E40">
        <f>AVERAGE(D:D)</f>
        <v>371.2520325203252</v>
      </c>
      <c r="F40">
        <f>_xlfn.STDEV.S(photoresistor_medium[Difference])</f>
        <v>25.384774543451918</v>
      </c>
      <c r="G40" s="1">
        <f>_xlfn.NORM.DIST(photoresistor_medium[[#This Row],[Difference]],photoresistor_medium[[#This Row],[Mean]],photoresistor_medium[[#This Row],[Standard Deviation]],FALSE)</f>
        <v>1.558737276119067E-2</v>
      </c>
      <c r="H40" s="1">
        <f>STANDARDIZE(photoresistor_medium[[#This Row],[Difference]],photoresistor_medium[[#This Row],[Mean]],photoresistor_medium[[#This Row],[Standard Deviation]])</f>
        <v>-0.12810956877945065</v>
      </c>
      <c r="I40" s="1">
        <f>_xlfn.NORM.DIST(photoresistor_medium[[#This Row],[Standardized]],0,1,FALSE)</f>
        <v>0.39568194326756878</v>
      </c>
    </row>
    <row r="41" spans="1:9" x14ac:dyDescent="0.3">
      <c r="A41">
        <v>66</v>
      </c>
      <c r="B41">
        <v>431</v>
      </c>
      <c r="C41">
        <v>799</v>
      </c>
      <c r="D41">
        <f>photoresistor_medium[[#This Row],[Lasered Top Resistor]]-photoresistor_medium[[#This Row],[Uncovered Top Resistor]]</f>
        <v>368</v>
      </c>
      <c r="E41">
        <f>AVERAGE(D:D)</f>
        <v>371.2520325203252</v>
      </c>
      <c r="F41">
        <f>_xlfn.STDEV.S(photoresistor_medium[Difference])</f>
        <v>25.384774543451918</v>
      </c>
      <c r="G41" s="1">
        <f>_xlfn.NORM.DIST(photoresistor_medium[[#This Row],[Difference]],photoresistor_medium[[#This Row],[Mean]],photoresistor_medium[[#This Row],[Standard Deviation]],FALSE)</f>
        <v>1.558737276119067E-2</v>
      </c>
      <c r="H41" s="1">
        <f>STANDARDIZE(photoresistor_medium[[#This Row],[Difference]],photoresistor_medium[[#This Row],[Mean]],photoresistor_medium[[#This Row],[Standard Deviation]])</f>
        <v>-0.12810956877945065</v>
      </c>
      <c r="I41" s="1">
        <f>_xlfn.NORM.DIST(photoresistor_medium[[#This Row],[Standardized]],0,1,FALSE)</f>
        <v>0.39568194326756878</v>
      </c>
    </row>
    <row r="42" spans="1:9" x14ac:dyDescent="0.3">
      <c r="A42">
        <v>67</v>
      </c>
      <c r="B42">
        <v>430</v>
      </c>
      <c r="C42">
        <v>798</v>
      </c>
      <c r="D42">
        <f>photoresistor_medium[[#This Row],[Lasered Top Resistor]]-photoresistor_medium[[#This Row],[Uncovered Top Resistor]]</f>
        <v>368</v>
      </c>
      <c r="E42">
        <f>AVERAGE(D:D)</f>
        <v>371.2520325203252</v>
      </c>
      <c r="F42">
        <f>_xlfn.STDEV.S(photoresistor_medium[Difference])</f>
        <v>25.384774543451918</v>
      </c>
      <c r="G42" s="1">
        <f>_xlfn.NORM.DIST(photoresistor_medium[[#This Row],[Difference]],photoresistor_medium[[#This Row],[Mean]],photoresistor_medium[[#This Row],[Standard Deviation]],FALSE)</f>
        <v>1.558737276119067E-2</v>
      </c>
      <c r="H42" s="1">
        <f>STANDARDIZE(photoresistor_medium[[#This Row],[Difference]],photoresistor_medium[[#This Row],[Mean]],photoresistor_medium[[#This Row],[Standard Deviation]])</f>
        <v>-0.12810956877945065</v>
      </c>
      <c r="I42" s="1">
        <f>_xlfn.NORM.DIST(photoresistor_medium[[#This Row],[Standardized]],0,1,FALSE)</f>
        <v>0.39568194326756878</v>
      </c>
    </row>
    <row r="43" spans="1:9" x14ac:dyDescent="0.3">
      <c r="A43">
        <v>68</v>
      </c>
      <c r="B43">
        <v>430</v>
      </c>
      <c r="C43">
        <v>798</v>
      </c>
      <c r="D43">
        <f>photoresistor_medium[[#This Row],[Lasered Top Resistor]]-photoresistor_medium[[#This Row],[Uncovered Top Resistor]]</f>
        <v>368</v>
      </c>
      <c r="E43">
        <f>AVERAGE(D:D)</f>
        <v>371.2520325203252</v>
      </c>
      <c r="F43">
        <f>_xlfn.STDEV.S(photoresistor_medium[Difference])</f>
        <v>25.384774543451918</v>
      </c>
      <c r="G43" s="1">
        <f>_xlfn.NORM.DIST(photoresistor_medium[[#This Row],[Difference]],photoresistor_medium[[#This Row],[Mean]],photoresistor_medium[[#This Row],[Standard Deviation]],FALSE)</f>
        <v>1.558737276119067E-2</v>
      </c>
      <c r="H43" s="1">
        <f>STANDARDIZE(photoresistor_medium[[#This Row],[Difference]],photoresistor_medium[[#This Row],[Mean]],photoresistor_medium[[#This Row],[Standard Deviation]])</f>
        <v>-0.12810956877945065</v>
      </c>
      <c r="I43" s="1">
        <f>_xlfn.NORM.DIST(photoresistor_medium[[#This Row],[Standardized]],0,1,FALSE)</f>
        <v>0.39568194326756878</v>
      </c>
    </row>
    <row r="44" spans="1:9" x14ac:dyDescent="0.3">
      <c r="A44">
        <v>70</v>
      </c>
      <c r="B44">
        <v>430</v>
      </c>
      <c r="C44">
        <v>798</v>
      </c>
      <c r="D44">
        <f>photoresistor_medium[[#This Row],[Lasered Top Resistor]]-photoresistor_medium[[#This Row],[Uncovered Top Resistor]]</f>
        <v>368</v>
      </c>
      <c r="E44">
        <f>AVERAGE(D:D)</f>
        <v>371.2520325203252</v>
      </c>
      <c r="F44">
        <f>_xlfn.STDEV.S(photoresistor_medium[Difference])</f>
        <v>25.384774543451918</v>
      </c>
      <c r="G44" s="1">
        <f>_xlfn.NORM.DIST(photoresistor_medium[[#This Row],[Difference]],photoresistor_medium[[#This Row],[Mean]],photoresistor_medium[[#This Row],[Standard Deviation]],FALSE)</f>
        <v>1.558737276119067E-2</v>
      </c>
      <c r="H44" s="1">
        <f>STANDARDIZE(photoresistor_medium[[#This Row],[Difference]],photoresistor_medium[[#This Row],[Mean]],photoresistor_medium[[#This Row],[Standard Deviation]])</f>
        <v>-0.12810956877945065</v>
      </c>
      <c r="I44" s="1">
        <f>_xlfn.NORM.DIST(photoresistor_medium[[#This Row],[Standardized]],0,1,FALSE)</f>
        <v>0.39568194326756878</v>
      </c>
    </row>
    <row r="45" spans="1:9" x14ac:dyDescent="0.3">
      <c r="A45">
        <v>71</v>
      </c>
      <c r="B45">
        <v>430</v>
      </c>
      <c r="C45">
        <v>798</v>
      </c>
      <c r="D45">
        <f>photoresistor_medium[[#This Row],[Lasered Top Resistor]]-photoresistor_medium[[#This Row],[Uncovered Top Resistor]]</f>
        <v>368</v>
      </c>
      <c r="E45">
        <f>AVERAGE(D:D)</f>
        <v>371.2520325203252</v>
      </c>
      <c r="F45">
        <f>_xlfn.STDEV.S(photoresistor_medium[Difference])</f>
        <v>25.384774543451918</v>
      </c>
      <c r="G45" s="1">
        <f>_xlfn.NORM.DIST(photoresistor_medium[[#This Row],[Difference]],photoresistor_medium[[#This Row],[Mean]],photoresistor_medium[[#This Row],[Standard Deviation]],FALSE)</f>
        <v>1.558737276119067E-2</v>
      </c>
      <c r="H45" s="1">
        <f>STANDARDIZE(photoresistor_medium[[#This Row],[Difference]],photoresistor_medium[[#This Row],[Mean]],photoresistor_medium[[#This Row],[Standard Deviation]])</f>
        <v>-0.12810956877945065</v>
      </c>
      <c r="I45" s="1">
        <f>_xlfn.NORM.DIST(photoresistor_medium[[#This Row],[Standardized]],0,1,FALSE)</f>
        <v>0.39568194326756878</v>
      </c>
    </row>
    <row r="46" spans="1:9" x14ac:dyDescent="0.3">
      <c r="A46">
        <v>74</v>
      </c>
      <c r="B46">
        <v>430</v>
      </c>
      <c r="C46">
        <v>798</v>
      </c>
      <c r="D46">
        <f>photoresistor_medium[[#This Row],[Lasered Top Resistor]]-photoresistor_medium[[#This Row],[Uncovered Top Resistor]]</f>
        <v>368</v>
      </c>
      <c r="E46">
        <f>AVERAGE(D:D)</f>
        <v>371.2520325203252</v>
      </c>
      <c r="F46">
        <f>_xlfn.STDEV.S(photoresistor_medium[Difference])</f>
        <v>25.384774543451918</v>
      </c>
      <c r="G46" s="1">
        <f>_xlfn.NORM.DIST(photoresistor_medium[[#This Row],[Difference]],photoresistor_medium[[#This Row],[Mean]],photoresistor_medium[[#This Row],[Standard Deviation]],FALSE)</f>
        <v>1.558737276119067E-2</v>
      </c>
      <c r="H46" s="1">
        <f>STANDARDIZE(photoresistor_medium[[#This Row],[Difference]],photoresistor_medium[[#This Row],[Mean]],photoresistor_medium[[#This Row],[Standard Deviation]])</f>
        <v>-0.12810956877945065</v>
      </c>
      <c r="I46" s="1">
        <f>_xlfn.NORM.DIST(photoresistor_medium[[#This Row],[Standardized]],0,1,FALSE)</f>
        <v>0.39568194326756878</v>
      </c>
    </row>
    <row r="47" spans="1:9" x14ac:dyDescent="0.3">
      <c r="A47">
        <v>76</v>
      </c>
      <c r="B47">
        <v>431</v>
      </c>
      <c r="C47">
        <v>799</v>
      </c>
      <c r="D47">
        <f>photoresistor_medium[[#This Row],[Lasered Top Resistor]]-photoresistor_medium[[#This Row],[Uncovered Top Resistor]]</f>
        <v>368</v>
      </c>
      <c r="E47">
        <f>AVERAGE(D:D)</f>
        <v>371.2520325203252</v>
      </c>
      <c r="F47">
        <f>_xlfn.STDEV.S(photoresistor_medium[Difference])</f>
        <v>25.384774543451918</v>
      </c>
      <c r="G47" s="1">
        <f>_xlfn.NORM.DIST(photoresistor_medium[[#This Row],[Difference]],photoresistor_medium[[#This Row],[Mean]],photoresistor_medium[[#This Row],[Standard Deviation]],FALSE)</f>
        <v>1.558737276119067E-2</v>
      </c>
      <c r="H47" s="1">
        <f>STANDARDIZE(photoresistor_medium[[#This Row],[Difference]],photoresistor_medium[[#This Row],[Mean]],photoresistor_medium[[#This Row],[Standard Deviation]])</f>
        <v>-0.12810956877945065</v>
      </c>
      <c r="I47" s="1">
        <f>_xlfn.NORM.DIST(photoresistor_medium[[#This Row],[Standardized]],0,1,FALSE)</f>
        <v>0.39568194326756878</v>
      </c>
    </row>
    <row r="48" spans="1:9" x14ac:dyDescent="0.3">
      <c r="A48">
        <v>77</v>
      </c>
      <c r="B48">
        <v>431</v>
      </c>
      <c r="C48">
        <v>799</v>
      </c>
      <c r="D48">
        <f>photoresistor_medium[[#This Row],[Lasered Top Resistor]]-photoresistor_medium[[#This Row],[Uncovered Top Resistor]]</f>
        <v>368</v>
      </c>
      <c r="E48">
        <f>AVERAGE(D:D)</f>
        <v>371.2520325203252</v>
      </c>
      <c r="F48">
        <f>_xlfn.STDEV.S(photoresistor_medium[Difference])</f>
        <v>25.384774543451918</v>
      </c>
      <c r="G48" s="1">
        <f>_xlfn.NORM.DIST(photoresistor_medium[[#This Row],[Difference]],photoresistor_medium[[#This Row],[Mean]],photoresistor_medium[[#This Row],[Standard Deviation]],FALSE)</f>
        <v>1.558737276119067E-2</v>
      </c>
      <c r="H48" s="1">
        <f>STANDARDIZE(photoresistor_medium[[#This Row],[Difference]],photoresistor_medium[[#This Row],[Mean]],photoresistor_medium[[#This Row],[Standard Deviation]])</f>
        <v>-0.12810956877945065</v>
      </c>
      <c r="I48" s="1">
        <f>_xlfn.NORM.DIST(photoresistor_medium[[#This Row],[Standardized]],0,1,FALSE)</f>
        <v>0.39568194326756878</v>
      </c>
    </row>
    <row r="49" spans="1:9" x14ac:dyDescent="0.3">
      <c r="A49">
        <v>85</v>
      </c>
      <c r="B49">
        <v>430</v>
      </c>
      <c r="C49">
        <v>798</v>
      </c>
      <c r="D49">
        <f>photoresistor_medium[[#This Row],[Lasered Top Resistor]]-photoresistor_medium[[#This Row],[Uncovered Top Resistor]]</f>
        <v>368</v>
      </c>
      <c r="E49">
        <f>AVERAGE(D:D)</f>
        <v>371.2520325203252</v>
      </c>
      <c r="F49">
        <f>_xlfn.STDEV.S(photoresistor_medium[Difference])</f>
        <v>25.384774543451918</v>
      </c>
      <c r="G49" s="1">
        <f>_xlfn.NORM.DIST(photoresistor_medium[[#This Row],[Difference]],photoresistor_medium[[#This Row],[Mean]],photoresistor_medium[[#This Row],[Standard Deviation]],FALSE)</f>
        <v>1.558737276119067E-2</v>
      </c>
      <c r="H49" s="1">
        <f>STANDARDIZE(photoresistor_medium[[#This Row],[Difference]],photoresistor_medium[[#This Row],[Mean]],photoresistor_medium[[#This Row],[Standard Deviation]])</f>
        <v>-0.12810956877945065</v>
      </c>
      <c r="I49" s="1">
        <f>_xlfn.NORM.DIST(photoresistor_medium[[#This Row],[Standardized]],0,1,FALSE)</f>
        <v>0.39568194326756878</v>
      </c>
    </row>
    <row r="50" spans="1:9" x14ac:dyDescent="0.3">
      <c r="A50">
        <v>88</v>
      </c>
      <c r="B50">
        <v>430</v>
      </c>
      <c r="C50">
        <v>798</v>
      </c>
      <c r="D50">
        <f>photoresistor_medium[[#This Row],[Lasered Top Resistor]]-photoresistor_medium[[#This Row],[Uncovered Top Resistor]]</f>
        <v>368</v>
      </c>
      <c r="E50">
        <f>AVERAGE(D:D)</f>
        <v>371.2520325203252</v>
      </c>
      <c r="F50">
        <f>_xlfn.STDEV.S(photoresistor_medium[Difference])</f>
        <v>25.384774543451918</v>
      </c>
      <c r="G50" s="1">
        <f>_xlfn.NORM.DIST(photoresistor_medium[[#This Row],[Difference]],photoresistor_medium[[#This Row],[Mean]],photoresistor_medium[[#This Row],[Standard Deviation]],FALSE)</f>
        <v>1.558737276119067E-2</v>
      </c>
      <c r="H50" s="1">
        <f>STANDARDIZE(photoresistor_medium[[#This Row],[Difference]],photoresistor_medium[[#This Row],[Mean]],photoresistor_medium[[#This Row],[Standard Deviation]])</f>
        <v>-0.12810956877945065</v>
      </c>
      <c r="I50" s="1">
        <f>_xlfn.NORM.DIST(photoresistor_medium[[#This Row],[Standardized]],0,1,FALSE)</f>
        <v>0.39568194326756878</v>
      </c>
    </row>
    <row r="51" spans="1:9" x14ac:dyDescent="0.3">
      <c r="A51">
        <v>89</v>
      </c>
      <c r="B51">
        <v>431</v>
      </c>
      <c r="C51">
        <v>799</v>
      </c>
      <c r="D51">
        <f>photoresistor_medium[[#This Row],[Lasered Top Resistor]]-photoresistor_medium[[#This Row],[Uncovered Top Resistor]]</f>
        <v>368</v>
      </c>
      <c r="E51">
        <f>AVERAGE(D:D)</f>
        <v>371.2520325203252</v>
      </c>
      <c r="F51">
        <f>_xlfn.STDEV.S(photoresistor_medium[Difference])</f>
        <v>25.384774543451918</v>
      </c>
      <c r="G51" s="1">
        <f>_xlfn.NORM.DIST(photoresistor_medium[[#This Row],[Difference]],photoresistor_medium[[#This Row],[Mean]],photoresistor_medium[[#This Row],[Standard Deviation]],FALSE)</f>
        <v>1.558737276119067E-2</v>
      </c>
      <c r="H51" s="1">
        <f>STANDARDIZE(photoresistor_medium[[#This Row],[Difference]],photoresistor_medium[[#This Row],[Mean]],photoresistor_medium[[#This Row],[Standard Deviation]])</f>
        <v>-0.12810956877945065</v>
      </c>
      <c r="I51" s="1">
        <f>_xlfn.NORM.DIST(photoresistor_medium[[#This Row],[Standardized]],0,1,FALSE)</f>
        <v>0.39568194326756878</v>
      </c>
    </row>
    <row r="52" spans="1:9" x14ac:dyDescent="0.3">
      <c r="A52">
        <v>91</v>
      </c>
      <c r="B52">
        <v>430</v>
      </c>
      <c r="C52">
        <v>798</v>
      </c>
      <c r="D52">
        <f>photoresistor_medium[[#This Row],[Lasered Top Resistor]]-photoresistor_medium[[#This Row],[Uncovered Top Resistor]]</f>
        <v>368</v>
      </c>
      <c r="E52">
        <f>AVERAGE(D:D)</f>
        <v>371.2520325203252</v>
      </c>
      <c r="F52">
        <f>_xlfn.STDEV.S(photoresistor_medium[Difference])</f>
        <v>25.384774543451918</v>
      </c>
      <c r="G52" s="1">
        <f>_xlfn.NORM.DIST(photoresistor_medium[[#This Row],[Difference]],photoresistor_medium[[#This Row],[Mean]],photoresistor_medium[[#This Row],[Standard Deviation]],FALSE)</f>
        <v>1.558737276119067E-2</v>
      </c>
      <c r="H52" s="1">
        <f>STANDARDIZE(photoresistor_medium[[#This Row],[Difference]],photoresistor_medium[[#This Row],[Mean]],photoresistor_medium[[#This Row],[Standard Deviation]])</f>
        <v>-0.12810956877945065</v>
      </c>
      <c r="I52" s="1">
        <f>_xlfn.NORM.DIST(photoresistor_medium[[#This Row],[Standardized]],0,1,FALSE)</f>
        <v>0.39568194326756878</v>
      </c>
    </row>
    <row r="53" spans="1:9" x14ac:dyDescent="0.3">
      <c r="A53">
        <v>95</v>
      </c>
      <c r="B53">
        <v>430</v>
      </c>
      <c r="C53">
        <v>798</v>
      </c>
      <c r="D53">
        <f>photoresistor_medium[[#This Row],[Lasered Top Resistor]]-photoresistor_medium[[#This Row],[Uncovered Top Resistor]]</f>
        <v>368</v>
      </c>
      <c r="E53">
        <f>AVERAGE(D:D)</f>
        <v>371.2520325203252</v>
      </c>
      <c r="F53">
        <f>_xlfn.STDEV.S(photoresistor_medium[Difference])</f>
        <v>25.384774543451918</v>
      </c>
      <c r="G53" s="1">
        <f>_xlfn.NORM.DIST(photoresistor_medium[[#This Row],[Difference]],photoresistor_medium[[#This Row],[Mean]],photoresistor_medium[[#This Row],[Standard Deviation]],FALSE)</f>
        <v>1.558737276119067E-2</v>
      </c>
      <c r="H53" s="1">
        <f>STANDARDIZE(photoresistor_medium[[#This Row],[Difference]],photoresistor_medium[[#This Row],[Mean]],photoresistor_medium[[#This Row],[Standard Deviation]])</f>
        <v>-0.12810956877945065</v>
      </c>
      <c r="I53" s="1">
        <f>_xlfn.NORM.DIST(photoresistor_medium[[#This Row],[Standardized]],0,1,FALSE)</f>
        <v>0.39568194326756878</v>
      </c>
    </row>
    <row r="54" spans="1:9" x14ac:dyDescent="0.3">
      <c r="A54">
        <v>97</v>
      </c>
      <c r="B54">
        <v>430</v>
      </c>
      <c r="C54">
        <v>798</v>
      </c>
      <c r="D54">
        <f>photoresistor_medium[[#This Row],[Lasered Top Resistor]]-photoresistor_medium[[#This Row],[Uncovered Top Resistor]]</f>
        <v>368</v>
      </c>
      <c r="E54">
        <f>AVERAGE(D:D)</f>
        <v>371.2520325203252</v>
      </c>
      <c r="F54">
        <f>_xlfn.STDEV.S(photoresistor_medium[Difference])</f>
        <v>25.384774543451918</v>
      </c>
      <c r="G54" s="1">
        <f>_xlfn.NORM.DIST(photoresistor_medium[[#This Row],[Difference]],photoresistor_medium[[#This Row],[Mean]],photoresistor_medium[[#This Row],[Standard Deviation]],FALSE)</f>
        <v>1.558737276119067E-2</v>
      </c>
      <c r="H54" s="1">
        <f>STANDARDIZE(photoresistor_medium[[#This Row],[Difference]],photoresistor_medium[[#This Row],[Mean]],photoresistor_medium[[#This Row],[Standard Deviation]])</f>
        <v>-0.12810956877945065</v>
      </c>
      <c r="I54" s="1">
        <f>_xlfn.NORM.DIST(photoresistor_medium[[#This Row],[Standardized]],0,1,FALSE)</f>
        <v>0.39568194326756878</v>
      </c>
    </row>
    <row r="55" spans="1:9" x14ac:dyDescent="0.3">
      <c r="A55">
        <v>105</v>
      </c>
      <c r="B55">
        <v>430</v>
      </c>
      <c r="C55">
        <v>798</v>
      </c>
      <c r="D55">
        <f>photoresistor_medium[[#This Row],[Lasered Top Resistor]]-photoresistor_medium[[#This Row],[Uncovered Top Resistor]]</f>
        <v>368</v>
      </c>
      <c r="E55">
        <f>AVERAGE(D:D)</f>
        <v>371.2520325203252</v>
      </c>
      <c r="F55">
        <f>_xlfn.STDEV.S(photoresistor_medium[Difference])</f>
        <v>25.384774543451918</v>
      </c>
      <c r="G55" s="1">
        <f>_xlfn.NORM.DIST(photoresistor_medium[[#This Row],[Difference]],photoresistor_medium[[#This Row],[Mean]],photoresistor_medium[[#This Row],[Standard Deviation]],FALSE)</f>
        <v>1.558737276119067E-2</v>
      </c>
      <c r="H55" s="1">
        <f>STANDARDIZE(photoresistor_medium[[#This Row],[Difference]],photoresistor_medium[[#This Row],[Mean]],photoresistor_medium[[#This Row],[Standard Deviation]])</f>
        <v>-0.12810956877945065</v>
      </c>
      <c r="I55" s="1">
        <f>_xlfn.NORM.DIST(photoresistor_medium[[#This Row],[Standardized]],0,1,FALSE)</f>
        <v>0.39568194326756878</v>
      </c>
    </row>
    <row r="56" spans="1:9" x14ac:dyDescent="0.3">
      <c r="A56">
        <v>115</v>
      </c>
      <c r="B56">
        <v>430</v>
      </c>
      <c r="C56">
        <v>798</v>
      </c>
      <c r="D56">
        <f>photoresistor_medium[[#This Row],[Lasered Top Resistor]]-photoresistor_medium[[#This Row],[Uncovered Top Resistor]]</f>
        <v>368</v>
      </c>
      <c r="E56">
        <f>AVERAGE(D:D)</f>
        <v>371.2520325203252</v>
      </c>
      <c r="F56">
        <f>_xlfn.STDEV.S(photoresistor_medium[Difference])</f>
        <v>25.384774543451918</v>
      </c>
      <c r="G56" s="1">
        <f>_xlfn.NORM.DIST(photoresistor_medium[[#This Row],[Difference]],photoresistor_medium[[#This Row],[Mean]],photoresistor_medium[[#This Row],[Standard Deviation]],FALSE)</f>
        <v>1.558737276119067E-2</v>
      </c>
      <c r="H56" s="1">
        <f>STANDARDIZE(photoresistor_medium[[#This Row],[Difference]],photoresistor_medium[[#This Row],[Mean]],photoresistor_medium[[#This Row],[Standard Deviation]])</f>
        <v>-0.12810956877945065</v>
      </c>
      <c r="I56" s="1">
        <f>_xlfn.NORM.DIST(photoresistor_medium[[#This Row],[Standardized]],0,1,FALSE)</f>
        <v>0.39568194326756878</v>
      </c>
    </row>
    <row r="57" spans="1:9" x14ac:dyDescent="0.3">
      <c r="A57">
        <v>34</v>
      </c>
      <c r="B57">
        <v>430</v>
      </c>
      <c r="C57">
        <v>799</v>
      </c>
      <c r="D57">
        <f>photoresistor_medium[[#This Row],[Lasered Top Resistor]]-photoresistor_medium[[#This Row],[Uncovered Top Resistor]]</f>
        <v>369</v>
      </c>
      <c r="E57">
        <f>AVERAGE(D:D)</f>
        <v>371.2520325203252</v>
      </c>
      <c r="F57">
        <f>_xlfn.STDEV.S(photoresistor_medium[Difference])</f>
        <v>25.384774543451918</v>
      </c>
      <c r="G57" s="1">
        <f>_xlfn.NORM.DIST(photoresistor_medium[[#This Row],[Difference]],photoresistor_medium[[#This Row],[Mean]],photoresistor_medium[[#This Row],[Standard Deviation]],FALSE)</f>
        <v>1.5654085317052927E-2</v>
      </c>
      <c r="H57" s="1">
        <f>STANDARDIZE(photoresistor_medium[[#This Row],[Difference]],photoresistor_medium[[#This Row],[Mean]],photoresistor_medium[[#This Row],[Standard Deviation]])</f>
        <v>-8.8715876379769548E-2</v>
      </c>
      <c r="I57" s="1">
        <f>_xlfn.NORM.DIST(photoresistor_medium[[#This Row],[Standardized]],0,1,FALSE)</f>
        <v>0.39737542645734963</v>
      </c>
    </row>
    <row r="58" spans="1:9" x14ac:dyDescent="0.3">
      <c r="A58">
        <v>58</v>
      </c>
      <c r="B58">
        <v>429</v>
      </c>
      <c r="C58">
        <v>798</v>
      </c>
      <c r="D58">
        <f>photoresistor_medium[[#This Row],[Lasered Top Resistor]]-photoresistor_medium[[#This Row],[Uncovered Top Resistor]]</f>
        <v>369</v>
      </c>
      <c r="E58">
        <f>AVERAGE(D:D)</f>
        <v>371.2520325203252</v>
      </c>
      <c r="F58">
        <f>_xlfn.STDEV.S(photoresistor_medium[Difference])</f>
        <v>25.384774543451918</v>
      </c>
      <c r="G58" s="1">
        <f>_xlfn.NORM.DIST(photoresistor_medium[[#This Row],[Difference]],photoresistor_medium[[#This Row],[Mean]],photoresistor_medium[[#This Row],[Standard Deviation]],FALSE)</f>
        <v>1.5654085317052927E-2</v>
      </c>
      <c r="H58" s="1">
        <f>STANDARDIZE(photoresistor_medium[[#This Row],[Difference]],photoresistor_medium[[#This Row],[Mean]],photoresistor_medium[[#This Row],[Standard Deviation]])</f>
        <v>-8.8715876379769548E-2</v>
      </c>
      <c r="I58" s="1">
        <f>_xlfn.NORM.DIST(photoresistor_medium[[#This Row],[Standardized]],0,1,FALSE)</f>
        <v>0.39737542645734963</v>
      </c>
    </row>
    <row r="59" spans="1:9" x14ac:dyDescent="0.3">
      <c r="A59">
        <v>59</v>
      </c>
      <c r="B59">
        <v>430</v>
      </c>
      <c r="C59">
        <v>799</v>
      </c>
      <c r="D59">
        <f>photoresistor_medium[[#This Row],[Lasered Top Resistor]]-photoresistor_medium[[#This Row],[Uncovered Top Resistor]]</f>
        <v>369</v>
      </c>
      <c r="E59">
        <f>AVERAGE(D:D)</f>
        <v>371.2520325203252</v>
      </c>
      <c r="F59">
        <f>_xlfn.STDEV.S(photoresistor_medium[Difference])</f>
        <v>25.384774543451918</v>
      </c>
      <c r="G59" s="1">
        <f>_xlfn.NORM.DIST(photoresistor_medium[[#This Row],[Difference]],photoresistor_medium[[#This Row],[Mean]],photoresistor_medium[[#This Row],[Standard Deviation]],FALSE)</f>
        <v>1.5654085317052927E-2</v>
      </c>
      <c r="H59" s="1">
        <f>STANDARDIZE(photoresistor_medium[[#This Row],[Difference]],photoresistor_medium[[#This Row],[Mean]],photoresistor_medium[[#This Row],[Standard Deviation]])</f>
        <v>-8.8715876379769548E-2</v>
      </c>
      <c r="I59" s="1">
        <f>_xlfn.NORM.DIST(photoresistor_medium[[#This Row],[Standardized]],0,1,FALSE)</f>
        <v>0.39737542645734963</v>
      </c>
    </row>
    <row r="60" spans="1:9" x14ac:dyDescent="0.3">
      <c r="A60">
        <v>60</v>
      </c>
      <c r="B60">
        <v>430</v>
      </c>
      <c r="C60">
        <v>799</v>
      </c>
      <c r="D60">
        <f>photoresistor_medium[[#This Row],[Lasered Top Resistor]]-photoresistor_medium[[#This Row],[Uncovered Top Resistor]]</f>
        <v>369</v>
      </c>
      <c r="E60">
        <f>AVERAGE(D:D)</f>
        <v>371.2520325203252</v>
      </c>
      <c r="F60">
        <f>_xlfn.STDEV.S(photoresistor_medium[Difference])</f>
        <v>25.384774543451918</v>
      </c>
      <c r="G60" s="1">
        <f>_xlfn.NORM.DIST(photoresistor_medium[[#This Row],[Difference]],photoresistor_medium[[#This Row],[Mean]],photoresistor_medium[[#This Row],[Standard Deviation]],FALSE)</f>
        <v>1.5654085317052927E-2</v>
      </c>
      <c r="H60" s="1">
        <f>STANDARDIZE(photoresistor_medium[[#This Row],[Difference]],photoresistor_medium[[#This Row],[Mean]],photoresistor_medium[[#This Row],[Standard Deviation]])</f>
        <v>-8.8715876379769548E-2</v>
      </c>
      <c r="I60" s="1">
        <f>_xlfn.NORM.DIST(photoresistor_medium[[#This Row],[Standardized]],0,1,FALSE)</f>
        <v>0.39737542645734963</v>
      </c>
    </row>
    <row r="61" spans="1:9" x14ac:dyDescent="0.3">
      <c r="A61">
        <v>62</v>
      </c>
      <c r="B61">
        <v>429</v>
      </c>
      <c r="C61">
        <v>798</v>
      </c>
      <c r="D61">
        <f>photoresistor_medium[[#This Row],[Lasered Top Resistor]]-photoresistor_medium[[#This Row],[Uncovered Top Resistor]]</f>
        <v>369</v>
      </c>
      <c r="E61">
        <f>AVERAGE(D:D)</f>
        <v>371.2520325203252</v>
      </c>
      <c r="F61">
        <f>_xlfn.STDEV.S(photoresistor_medium[Difference])</f>
        <v>25.384774543451918</v>
      </c>
      <c r="G61" s="1">
        <f>_xlfn.NORM.DIST(photoresistor_medium[[#This Row],[Difference]],photoresistor_medium[[#This Row],[Mean]],photoresistor_medium[[#This Row],[Standard Deviation]],FALSE)</f>
        <v>1.5654085317052927E-2</v>
      </c>
      <c r="H61" s="1">
        <f>STANDARDIZE(photoresistor_medium[[#This Row],[Difference]],photoresistor_medium[[#This Row],[Mean]],photoresistor_medium[[#This Row],[Standard Deviation]])</f>
        <v>-8.8715876379769548E-2</v>
      </c>
      <c r="I61" s="1">
        <f>_xlfn.NORM.DIST(photoresistor_medium[[#This Row],[Standardized]],0,1,FALSE)</f>
        <v>0.39737542645734963</v>
      </c>
    </row>
    <row r="62" spans="1:9" x14ac:dyDescent="0.3">
      <c r="A62">
        <v>64</v>
      </c>
      <c r="B62">
        <v>429</v>
      </c>
      <c r="C62">
        <v>798</v>
      </c>
      <c r="D62">
        <f>photoresistor_medium[[#This Row],[Lasered Top Resistor]]-photoresistor_medium[[#This Row],[Uncovered Top Resistor]]</f>
        <v>369</v>
      </c>
      <c r="E62">
        <f>AVERAGE(D:D)</f>
        <v>371.2520325203252</v>
      </c>
      <c r="F62">
        <f>_xlfn.STDEV.S(photoresistor_medium[Difference])</f>
        <v>25.384774543451918</v>
      </c>
      <c r="G62" s="1">
        <f>_xlfn.NORM.DIST(photoresistor_medium[[#This Row],[Difference]],photoresistor_medium[[#This Row],[Mean]],photoresistor_medium[[#This Row],[Standard Deviation]],FALSE)</f>
        <v>1.5654085317052927E-2</v>
      </c>
      <c r="H62" s="1">
        <f>STANDARDIZE(photoresistor_medium[[#This Row],[Difference]],photoresistor_medium[[#This Row],[Mean]],photoresistor_medium[[#This Row],[Standard Deviation]])</f>
        <v>-8.8715876379769548E-2</v>
      </c>
      <c r="I62" s="1">
        <f>_xlfn.NORM.DIST(photoresistor_medium[[#This Row],[Standardized]],0,1,FALSE)</f>
        <v>0.39737542645734963</v>
      </c>
    </row>
    <row r="63" spans="1:9" x14ac:dyDescent="0.3">
      <c r="A63">
        <v>80</v>
      </c>
      <c r="B63">
        <v>430</v>
      </c>
      <c r="C63">
        <v>799</v>
      </c>
      <c r="D63">
        <f>photoresistor_medium[[#This Row],[Lasered Top Resistor]]-photoresistor_medium[[#This Row],[Uncovered Top Resistor]]</f>
        <v>369</v>
      </c>
      <c r="E63">
        <f>AVERAGE(D:D)</f>
        <v>371.2520325203252</v>
      </c>
      <c r="F63">
        <f>_xlfn.STDEV.S(photoresistor_medium[Difference])</f>
        <v>25.384774543451918</v>
      </c>
      <c r="G63" s="1">
        <f>_xlfn.NORM.DIST(photoresistor_medium[[#This Row],[Difference]],photoresistor_medium[[#This Row],[Mean]],photoresistor_medium[[#This Row],[Standard Deviation]],FALSE)</f>
        <v>1.5654085317052927E-2</v>
      </c>
      <c r="H63" s="1">
        <f>STANDARDIZE(photoresistor_medium[[#This Row],[Difference]],photoresistor_medium[[#This Row],[Mean]],photoresistor_medium[[#This Row],[Standard Deviation]])</f>
        <v>-8.8715876379769548E-2</v>
      </c>
      <c r="I63" s="1">
        <f>_xlfn.NORM.DIST(photoresistor_medium[[#This Row],[Standardized]],0,1,FALSE)</f>
        <v>0.39737542645734963</v>
      </c>
    </row>
    <row r="64" spans="1:9" x14ac:dyDescent="0.3">
      <c r="A64">
        <v>82</v>
      </c>
      <c r="B64">
        <v>429</v>
      </c>
      <c r="C64">
        <v>798</v>
      </c>
      <c r="D64">
        <f>photoresistor_medium[[#This Row],[Lasered Top Resistor]]-photoresistor_medium[[#This Row],[Uncovered Top Resistor]]</f>
        <v>369</v>
      </c>
      <c r="E64">
        <f>AVERAGE(D:D)</f>
        <v>371.2520325203252</v>
      </c>
      <c r="F64">
        <f>_xlfn.STDEV.S(photoresistor_medium[Difference])</f>
        <v>25.384774543451918</v>
      </c>
      <c r="G64" s="1">
        <f>_xlfn.NORM.DIST(photoresistor_medium[[#This Row],[Difference]],photoresistor_medium[[#This Row],[Mean]],photoresistor_medium[[#This Row],[Standard Deviation]],FALSE)</f>
        <v>1.5654085317052927E-2</v>
      </c>
      <c r="H64" s="1">
        <f>STANDARDIZE(photoresistor_medium[[#This Row],[Difference]],photoresistor_medium[[#This Row],[Mean]],photoresistor_medium[[#This Row],[Standard Deviation]])</f>
        <v>-8.8715876379769548E-2</v>
      </c>
      <c r="I64" s="1">
        <f>_xlfn.NORM.DIST(photoresistor_medium[[#This Row],[Standardized]],0,1,FALSE)</f>
        <v>0.39737542645734963</v>
      </c>
    </row>
    <row r="65" spans="1:9" x14ac:dyDescent="0.3">
      <c r="A65">
        <v>83</v>
      </c>
      <c r="B65">
        <v>430</v>
      </c>
      <c r="C65">
        <v>799</v>
      </c>
      <c r="D65">
        <f>photoresistor_medium[[#This Row],[Lasered Top Resistor]]-photoresistor_medium[[#This Row],[Uncovered Top Resistor]]</f>
        <v>369</v>
      </c>
      <c r="E65">
        <f>AVERAGE(D:D)</f>
        <v>371.2520325203252</v>
      </c>
      <c r="F65">
        <f>_xlfn.STDEV.S(photoresistor_medium[Difference])</f>
        <v>25.384774543451918</v>
      </c>
      <c r="G65" s="1">
        <f>_xlfn.NORM.DIST(photoresistor_medium[[#This Row],[Difference]],photoresistor_medium[[#This Row],[Mean]],photoresistor_medium[[#This Row],[Standard Deviation]],FALSE)</f>
        <v>1.5654085317052927E-2</v>
      </c>
      <c r="H65" s="1">
        <f>STANDARDIZE(photoresistor_medium[[#This Row],[Difference]],photoresistor_medium[[#This Row],[Mean]],photoresistor_medium[[#This Row],[Standard Deviation]])</f>
        <v>-8.8715876379769548E-2</v>
      </c>
      <c r="I65" s="1">
        <f>_xlfn.NORM.DIST(photoresistor_medium[[#This Row],[Standardized]],0,1,FALSE)</f>
        <v>0.39737542645734963</v>
      </c>
    </row>
    <row r="66" spans="1:9" x14ac:dyDescent="0.3">
      <c r="A66">
        <v>92</v>
      </c>
      <c r="B66">
        <v>430</v>
      </c>
      <c r="C66">
        <v>799</v>
      </c>
      <c r="D66">
        <f>photoresistor_medium[[#This Row],[Lasered Top Resistor]]-photoresistor_medium[[#This Row],[Uncovered Top Resistor]]</f>
        <v>369</v>
      </c>
      <c r="E66">
        <f>AVERAGE(D:D)</f>
        <v>371.2520325203252</v>
      </c>
      <c r="F66">
        <f>_xlfn.STDEV.S(photoresistor_medium[Difference])</f>
        <v>25.384774543451918</v>
      </c>
      <c r="G66" s="1">
        <f>_xlfn.NORM.DIST(photoresistor_medium[[#This Row],[Difference]],photoresistor_medium[[#This Row],[Mean]],photoresistor_medium[[#This Row],[Standard Deviation]],FALSE)</f>
        <v>1.5654085317052927E-2</v>
      </c>
      <c r="H66" s="1">
        <f>STANDARDIZE(photoresistor_medium[[#This Row],[Difference]],photoresistor_medium[[#This Row],[Mean]],photoresistor_medium[[#This Row],[Standard Deviation]])</f>
        <v>-8.8715876379769548E-2</v>
      </c>
      <c r="I66" s="1">
        <f>_xlfn.NORM.DIST(photoresistor_medium[[#This Row],[Standardized]],0,1,FALSE)</f>
        <v>0.39737542645734963</v>
      </c>
    </row>
    <row r="67" spans="1:9" x14ac:dyDescent="0.3">
      <c r="A67">
        <v>104</v>
      </c>
      <c r="B67">
        <v>429</v>
      </c>
      <c r="C67">
        <v>798</v>
      </c>
      <c r="D67">
        <f>photoresistor_medium[[#This Row],[Lasered Top Resistor]]-photoresistor_medium[[#This Row],[Uncovered Top Resistor]]</f>
        <v>369</v>
      </c>
      <c r="E67">
        <f>AVERAGE(D:D)</f>
        <v>371.2520325203252</v>
      </c>
      <c r="F67">
        <f>_xlfn.STDEV.S(photoresistor_medium[Difference])</f>
        <v>25.384774543451918</v>
      </c>
      <c r="G67" s="1">
        <f>_xlfn.NORM.DIST(photoresistor_medium[[#This Row],[Difference]],photoresistor_medium[[#This Row],[Mean]],photoresistor_medium[[#This Row],[Standard Deviation]],FALSE)</f>
        <v>1.5654085317052927E-2</v>
      </c>
      <c r="H67" s="1">
        <f>STANDARDIZE(photoresistor_medium[[#This Row],[Difference]],photoresistor_medium[[#This Row],[Mean]],photoresistor_medium[[#This Row],[Standard Deviation]])</f>
        <v>-8.8715876379769548E-2</v>
      </c>
      <c r="I67" s="1">
        <f>_xlfn.NORM.DIST(photoresistor_medium[[#This Row],[Standardized]],0,1,FALSE)</f>
        <v>0.39737542645734963</v>
      </c>
    </row>
    <row r="68" spans="1:9" x14ac:dyDescent="0.3">
      <c r="A68">
        <v>114</v>
      </c>
      <c r="B68">
        <v>429</v>
      </c>
      <c r="C68">
        <v>798</v>
      </c>
      <c r="D68">
        <f>photoresistor_medium[[#This Row],[Lasered Top Resistor]]-photoresistor_medium[[#This Row],[Uncovered Top Resistor]]</f>
        <v>369</v>
      </c>
      <c r="E68">
        <f>AVERAGE(D:D)</f>
        <v>371.2520325203252</v>
      </c>
      <c r="F68">
        <f>_xlfn.STDEV.S(photoresistor_medium[Difference])</f>
        <v>25.384774543451918</v>
      </c>
      <c r="G68" s="1">
        <f>_xlfn.NORM.DIST(photoresistor_medium[[#This Row],[Difference]],photoresistor_medium[[#This Row],[Mean]],photoresistor_medium[[#This Row],[Standard Deviation]],FALSE)</f>
        <v>1.5654085317052927E-2</v>
      </c>
      <c r="H68" s="1">
        <f>STANDARDIZE(photoresistor_medium[[#This Row],[Difference]],photoresistor_medium[[#This Row],[Mean]],photoresistor_medium[[#This Row],[Standard Deviation]])</f>
        <v>-8.8715876379769548E-2</v>
      </c>
      <c r="I68" s="1">
        <f>_xlfn.NORM.DIST(photoresistor_medium[[#This Row],[Standardized]],0,1,FALSE)</f>
        <v>0.39737542645734963</v>
      </c>
    </row>
    <row r="69" spans="1:9" x14ac:dyDescent="0.3">
      <c r="A69">
        <v>120</v>
      </c>
      <c r="B69">
        <v>429</v>
      </c>
      <c r="C69">
        <v>798</v>
      </c>
      <c r="D69">
        <f>photoresistor_medium[[#This Row],[Lasered Top Resistor]]-photoresistor_medium[[#This Row],[Uncovered Top Resistor]]</f>
        <v>369</v>
      </c>
      <c r="E69">
        <f>AVERAGE(D:D)</f>
        <v>371.2520325203252</v>
      </c>
      <c r="F69">
        <f>_xlfn.STDEV.S(photoresistor_medium[Difference])</f>
        <v>25.384774543451918</v>
      </c>
      <c r="G69" s="1">
        <f>_xlfn.NORM.DIST(photoresistor_medium[[#This Row],[Difference]],photoresistor_medium[[#This Row],[Mean]],photoresistor_medium[[#This Row],[Standard Deviation]],FALSE)</f>
        <v>1.5654085317052927E-2</v>
      </c>
      <c r="H69" s="1">
        <f>STANDARDIZE(photoresistor_medium[[#This Row],[Difference]],photoresistor_medium[[#This Row],[Mean]],photoresistor_medium[[#This Row],[Standard Deviation]])</f>
        <v>-8.8715876379769548E-2</v>
      </c>
      <c r="I69" s="1">
        <f>_xlfn.NORM.DIST(photoresistor_medium[[#This Row],[Standardized]],0,1,FALSE)</f>
        <v>0.39737542645734963</v>
      </c>
    </row>
    <row r="70" spans="1:9" x14ac:dyDescent="0.3">
      <c r="A70">
        <v>28</v>
      </c>
      <c r="B70">
        <v>428</v>
      </c>
      <c r="C70">
        <v>798</v>
      </c>
      <c r="D70">
        <f>photoresistor_medium[[#This Row],[Lasered Top Resistor]]-photoresistor_medium[[#This Row],[Uncovered Top Resistor]]</f>
        <v>370</v>
      </c>
      <c r="E70">
        <f>AVERAGE(D:D)</f>
        <v>371.2520325203252</v>
      </c>
      <c r="F70">
        <f>_xlfn.STDEV.S(photoresistor_medium[Difference])</f>
        <v>25.384774543451918</v>
      </c>
      <c r="G70" s="1">
        <f>_xlfn.NORM.DIST(photoresistor_medium[[#This Row],[Difference]],photoresistor_medium[[#This Row],[Mean]],photoresistor_medium[[#This Row],[Standard Deviation]],FALSE)</f>
        <v>1.5696705349594327E-2</v>
      </c>
      <c r="H70" s="1">
        <f>STANDARDIZE(photoresistor_medium[[#This Row],[Difference]],photoresistor_medium[[#This Row],[Mean]],photoresistor_medium[[#This Row],[Standard Deviation]])</f>
        <v>-4.9322183980088453E-2</v>
      </c>
      <c r="I70" s="1">
        <f>_xlfn.NORM.DIST(photoresistor_medium[[#This Row],[Standardized]],0,1,FALSE)</f>
        <v>0.39845732637444764</v>
      </c>
    </row>
    <row r="71" spans="1:9" x14ac:dyDescent="0.3">
      <c r="A71">
        <v>122</v>
      </c>
      <c r="B71">
        <v>428</v>
      </c>
      <c r="C71">
        <v>798</v>
      </c>
      <c r="D71">
        <f>photoresistor_medium[[#This Row],[Lasered Top Resistor]]-photoresistor_medium[[#This Row],[Uncovered Top Resistor]]</f>
        <v>370</v>
      </c>
      <c r="E71">
        <f>AVERAGE(D:D)</f>
        <v>371.2520325203252</v>
      </c>
      <c r="F71">
        <f>_xlfn.STDEV.S(photoresistor_medium[Difference])</f>
        <v>25.384774543451918</v>
      </c>
      <c r="G71" s="1">
        <f>_xlfn.NORM.DIST(photoresistor_medium[[#This Row],[Difference]],photoresistor_medium[[#This Row],[Mean]],photoresistor_medium[[#This Row],[Standard Deviation]],FALSE)</f>
        <v>1.5696705349594327E-2</v>
      </c>
      <c r="H71" s="1">
        <f>STANDARDIZE(photoresistor_medium[[#This Row],[Difference]],photoresistor_medium[[#This Row],[Mean]],photoresistor_medium[[#This Row],[Standard Deviation]])</f>
        <v>-4.9322183980088453E-2</v>
      </c>
      <c r="I71" s="1">
        <f>_xlfn.NORM.DIST(photoresistor_medium[[#This Row],[Standardized]],0,1,FALSE)</f>
        <v>0.39845732637444764</v>
      </c>
    </row>
    <row r="72" spans="1:9" x14ac:dyDescent="0.3">
      <c r="A72">
        <v>17</v>
      </c>
      <c r="B72">
        <v>427</v>
      </c>
      <c r="C72">
        <v>798</v>
      </c>
      <c r="D72">
        <f>photoresistor_medium[[#This Row],[Lasered Top Resistor]]-photoresistor_medium[[#This Row],[Uncovered Top Resistor]]</f>
        <v>371</v>
      </c>
      <c r="E72">
        <f>AVERAGE(D:D)</f>
        <v>371.2520325203252</v>
      </c>
      <c r="F72">
        <f>_xlfn.STDEV.S(photoresistor_medium[Difference])</f>
        <v>25.384774543451918</v>
      </c>
      <c r="G72" s="1">
        <f>_xlfn.NORM.DIST(photoresistor_medium[[#This Row],[Difference]],photoresistor_medium[[#This Row],[Mean]],photoresistor_medium[[#This Row],[Standard Deviation]],FALSE)</f>
        <v>1.5715034905921889E-2</v>
      </c>
      <c r="H72" s="1">
        <f>STANDARDIZE(photoresistor_medium[[#This Row],[Difference]],photoresistor_medium[[#This Row],[Mean]],photoresistor_medium[[#This Row],[Standard Deviation]])</f>
        <v>-9.9284915804073587E-3</v>
      </c>
      <c r="I72" s="1">
        <f>_xlfn.NORM.DIST(photoresistor_medium[[#This Row],[Standardized]],0,1,FALSE)</f>
        <v>0.39892261802930423</v>
      </c>
    </row>
    <row r="73" spans="1:9" x14ac:dyDescent="0.3">
      <c r="A73">
        <v>100</v>
      </c>
      <c r="B73">
        <v>426</v>
      </c>
      <c r="C73">
        <v>797</v>
      </c>
      <c r="D73">
        <f>photoresistor_medium[[#This Row],[Lasered Top Resistor]]-photoresistor_medium[[#This Row],[Uncovered Top Resistor]]</f>
        <v>371</v>
      </c>
      <c r="E73">
        <f>AVERAGE(D:D)</f>
        <v>371.2520325203252</v>
      </c>
      <c r="F73">
        <f>_xlfn.STDEV.S(photoresistor_medium[Difference])</f>
        <v>25.384774543451918</v>
      </c>
      <c r="G73" s="1">
        <f>_xlfn.NORM.DIST(photoresistor_medium[[#This Row],[Difference]],photoresistor_medium[[#This Row],[Mean]],photoresistor_medium[[#This Row],[Standard Deviation]],FALSE)</f>
        <v>1.5715034905921889E-2</v>
      </c>
      <c r="H73" s="1">
        <f>STANDARDIZE(photoresistor_medium[[#This Row],[Difference]],photoresistor_medium[[#This Row],[Mean]],photoresistor_medium[[#This Row],[Standard Deviation]])</f>
        <v>-9.9284915804073587E-3</v>
      </c>
      <c r="I73" s="1">
        <f>_xlfn.NORM.DIST(photoresistor_medium[[#This Row],[Standardized]],0,1,FALSE)</f>
        <v>0.39892261802930423</v>
      </c>
    </row>
    <row r="74" spans="1:9" x14ac:dyDescent="0.3">
      <c r="A74">
        <v>102</v>
      </c>
      <c r="B74">
        <v>426</v>
      </c>
      <c r="C74">
        <v>797</v>
      </c>
      <c r="D74">
        <f>photoresistor_medium[[#This Row],[Lasered Top Resistor]]-photoresistor_medium[[#This Row],[Uncovered Top Resistor]]</f>
        <v>371</v>
      </c>
      <c r="E74">
        <f>AVERAGE(D:D)</f>
        <v>371.2520325203252</v>
      </c>
      <c r="F74">
        <f>_xlfn.STDEV.S(photoresistor_medium[Difference])</f>
        <v>25.384774543451918</v>
      </c>
      <c r="G74" s="1">
        <f>_xlfn.NORM.DIST(photoresistor_medium[[#This Row],[Difference]],photoresistor_medium[[#This Row],[Mean]],photoresistor_medium[[#This Row],[Standard Deviation]],FALSE)</f>
        <v>1.5715034905921889E-2</v>
      </c>
      <c r="H74" s="1">
        <f>STANDARDIZE(photoresistor_medium[[#This Row],[Difference]],photoresistor_medium[[#This Row],[Mean]],photoresistor_medium[[#This Row],[Standard Deviation]])</f>
        <v>-9.9284915804073587E-3</v>
      </c>
      <c r="I74" s="1">
        <f>_xlfn.NORM.DIST(photoresistor_medium[[#This Row],[Standardized]],0,1,FALSE)</f>
        <v>0.39892261802930423</v>
      </c>
    </row>
    <row r="75" spans="1:9" x14ac:dyDescent="0.3">
      <c r="A75">
        <v>103</v>
      </c>
      <c r="B75">
        <v>427</v>
      </c>
      <c r="C75">
        <v>798</v>
      </c>
      <c r="D75">
        <f>photoresistor_medium[[#This Row],[Lasered Top Resistor]]-photoresistor_medium[[#This Row],[Uncovered Top Resistor]]</f>
        <v>371</v>
      </c>
      <c r="E75">
        <f>AVERAGE(D:D)</f>
        <v>371.2520325203252</v>
      </c>
      <c r="F75">
        <f>_xlfn.STDEV.S(photoresistor_medium[Difference])</f>
        <v>25.384774543451918</v>
      </c>
      <c r="G75" s="1">
        <f>_xlfn.NORM.DIST(photoresistor_medium[[#This Row],[Difference]],photoresistor_medium[[#This Row],[Mean]],photoresistor_medium[[#This Row],[Standard Deviation]],FALSE)</f>
        <v>1.5715034905921889E-2</v>
      </c>
      <c r="H75" s="1">
        <f>STANDARDIZE(photoresistor_medium[[#This Row],[Difference]],photoresistor_medium[[#This Row],[Mean]],photoresistor_medium[[#This Row],[Standard Deviation]])</f>
        <v>-9.9284915804073587E-3</v>
      </c>
      <c r="I75" s="1">
        <f>_xlfn.NORM.DIST(photoresistor_medium[[#This Row],[Standardized]],0,1,FALSE)</f>
        <v>0.39892261802930423</v>
      </c>
    </row>
    <row r="76" spans="1:9" x14ac:dyDescent="0.3">
      <c r="A76">
        <v>30</v>
      </c>
      <c r="B76">
        <v>426</v>
      </c>
      <c r="C76">
        <v>798</v>
      </c>
      <c r="D76">
        <f>photoresistor_medium[[#This Row],[Lasered Top Resistor]]-photoresistor_medium[[#This Row],[Uncovered Top Resistor]]</f>
        <v>372</v>
      </c>
      <c r="E76">
        <f>AVERAGE(D:D)</f>
        <v>371.2520325203252</v>
      </c>
      <c r="F76">
        <f>_xlfn.STDEV.S(photoresistor_medium[Difference])</f>
        <v>25.384774543451918</v>
      </c>
      <c r="G76" s="1">
        <f>_xlfn.NORM.DIST(photoresistor_medium[[#This Row],[Difference]],photoresistor_medium[[#This Row],[Mean]],photoresistor_medium[[#This Row],[Standard Deviation]],FALSE)</f>
        <v>1.570898874226084E-2</v>
      </c>
      <c r="H76" s="1">
        <f>STANDARDIZE(photoresistor_medium[[#This Row],[Difference]],photoresistor_medium[[#This Row],[Mean]],photoresistor_medium[[#This Row],[Standard Deviation]])</f>
        <v>2.946520081927374E-2</v>
      </c>
      <c r="I76" s="1">
        <f>_xlfn.NORM.DIST(photoresistor_medium[[#This Row],[Standardized]],0,1,FALSE)</f>
        <v>0.39876913752791571</v>
      </c>
    </row>
    <row r="77" spans="1:9" x14ac:dyDescent="0.3">
      <c r="A77">
        <v>35</v>
      </c>
      <c r="B77">
        <v>426</v>
      </c>
      <c r="C77">
        <v>798</v>
      </c>
      <c r="D77">
        <f>photoresistor_medium[[#This Row],[Lasered Top Resistor]]-photoresistor_medium[[#This Row],[Uncovered Top Resistor]]</f>
        <v>372</v>
      </c>
      <c r="E77">
        <f>AVERAGE(D:D)</f>
        <v>371.2520325203252</v>
      </c>
      <c r="F77">
        <f>_xlfn.STDEV.S(photoresistor_medium[Difference])</f>
        <v>25.384774543451918</v>
      </c>
      <c r="G77" s="1">
        <f>_xlfn.NORM.DIST(photoresistor_medium[[#This Row],[Difference]],photoresistor_medium[[#This Row],[Mean]],photoresistor_medium[[#This Row],[Standard Deviation]],FALSE)</f>
        <v>1.570898874226084E-2</v>
      </c>
      <c r="H77" s="1">
        <f>STANDARDIZE(photoresistor_medium[[#This Row],[Difference]],photoresistor_medium[[#This Row],[Mean]],photoresistor_medium[[#This Row],[Standard Deviation]])</f>
        <v>2.946520081927374E-2</v>
      </c>
      <c r="I77" s="1">
        <f>_xlfn.NORM.DIST(photoresistor_medium[[#This Row],[Standardized]],0,1,FALSE)</f>
        <v>0.39876913752791571</v>
      </c>
    </row>
    <row r="78" spans="1:9" x14ac:dyDescent="0.3">
      <c r="A78">
        <v>55</v>
      </c>
      <c r="B78">
        <v>426</v>
      </c>
      <c r="C78">
        <v>798</v>
      </c>
      <c r="D78">
        <f>photoresistor_medium[[#This Row],[Lasered Top Resistor]]-photoresistor_medium[[#This Row],[Uncovered Top Resistor]]</f>
        <v>372</v>
      </c>
      <c r="E78">
        <f>AVERAGE(D:D)</f>
        <v>371.2520325203252</v>
      </c>
      <c r="F78">
        <f>_xlfn.STDEV.S(photoresistor_medium[Difference])</f>
        <v>25.384774543451918</v>
      </c>
      <c r="G78" s="1">
        <f>_xlfn.NORM.DIST(photoresistor_medium[[#This Row],[Difference]],photoresistor_medium[[#This Row],[Mean]],photoresistor_medium[[#This Row],[Standard Deviation]],FALSE)</f>
        <v>1.570898874226084E-2</v>
      </c>
      <c r="H78" s="1">
        <f>STANDARDIZE(photoresistor_medium[[#This Row],[Difference]],photoresistor_medium[[#This Row],[Mean]],photoresistor_medium[[#This Row],[Standard Deviation]])</f>
        <v>2.946520081927374E-2</v>
      </c>
      <c r="I78" s="1">
        <f>_xlfn.NORM.DIST(photoresistor_medium[[#This Row],[Standardized]],0,1,FALSE)</f>
        <v>0.39876913752791571</v>
      </c>
    </row>
    <row r="79" spans="1:9" x14ac:dyDescent="0.3">
      <c r="A79">
        <v>57</v>
      </c>
      <c r="B79">
        <v>426</v>
      </c>
      <c r="C79">
        <v>798</v>
      </c>
      <c r="D79">
        <f>photoresistor_medium[[#This Row],[Lasered Top Resistor]]-photoresistor_medium[[#This Row],[Uncovered Top Resistor]]</f>
        <v>372</v>
      </c>
      <c r="E79">
        <f>AVERAGE(D:D)</f>
        <v>371.2520325203252</v>
      </c>
      <c r="F79">
        <f>_xlfn.STDEV.S(photoresistor_medium[Difference])</f>
        <v>25.384774543451918</v>
      </c>
      <c r="G79" s="1">
        <f>_xlfn.NORM.DIST(photoresistor_medium[[#This Row],[Difference]],photoresistor_medium[[#This Row],[Mean]],photoresistor_medium[[#This Row],[Standard Deviation]],FALSE)</f>
        <v>1.570898874226084E-2</v>
      </c>
      <c r="H79" s="1">
        <f>STANDARDIZE(photoresistor_medium[[#This Row],[Difference]],photoresistor_medium[[#This Row],[Mean]],photoresistor_medium[[#This Row],[Standard Deviation]])</f>
        <v>2.946520081927374E-2</v>
      </c>
      <c r="I79" s="1">
        <f>_xlfn.NORM.DIST(photoresistor_medium[[#This Row],[Standardized]],0,1,FALSE)</f>
        <v>0.39876913752791571</v>
      </c>
    </row>
    <row r="80" spans="1:9" x14ac:dyDescent="0.3">
      <c r="A80">
        <v>98</v>
      </c>
      <c r="B80">
        <v>426</v>
      </c>
      <c r="C80">
        <v>798</v>
      </c>
      <c r="D80">
        <f>photoresistor_medium[[#This Row],[Lasered Top Resistor]]-photoresistor_medium[[#This Row],[Uncovered Top Resistor]]</f>
        <v>372</v>
      </c>
      <c r="E80">
        <f>AVERAGE(D:D)</f>
        <v>371.2520325203252</v>
      </c>
      <c r="F80">
        <f>_xlfn.STDEV.S(photoresistor_medium[Difference])</f>
        <v>25.384774543451918</v>
      </c>
      <c r="G80" s="1">
        <f>_xlfn.NORM.DIST(photoresistor_medium[[#This Row],[Difference]],photoresistor_medium[[#This Row],[Mean]],photoresistor_medium[[#This Row],[Standard Deviation]],FALSE)</f>
        <v>1.570898874226084E-2</v>
      </c>
      <c r="H80" s="1">
        <f>STANDARDIZE(photoresistor_medium[[#This Row],[Difference]],photoresistor_medium[[#This Row],[Mean]],photoresistor_medium[[#This Row],[Standard Deviation]])</f>
        <v>2.946520081927374E-2</v>
      </c>
      <c r="I80" s="1">
        <f>_xlfn.NORM.DIST(photoresistor_medium[[#This Row],[Standardized]],0,1,FALSE)</f>
        <v>0.39876913752791571</v>
      </c>
    </row>
    <row r="81" spans="1:9" x14ac:dyDescent="0.3">
      <c r="A81">
        <v>99</v>
      </c>
      <c r="B81">
        <v>426</v>
      </c>
      <c r="C81">
        <v>798</v>
      </c>
      <c r="D81">
        <f>photoresistor_medium[[#This Row],[Lasered Top Resistor]]-photoresistor_medium[[#This Row],[Uncovered Top Resistor]]</f>
        <v>372</v>
      </c>
      <c r="E81">
        <f>AVERAGE(D:D)</f>
        <v>371.2520325203252</v>
      </c>
      <c r="F81">
        <f>_xlfn.STDEV.S(photoresistor_medium[Difference])</f>
        <v>25.384774543451918</v>
      </c>
      <c r="G81" s="1">
        <f>_xlfn.NORM.DIST(photoresistor_medium[[#This Row],[Difference]],photoresistor_medium[[#This Row],[Mean]],photoresistor_medium[[#This Row],[Standard Deviation]],FALSE)</f>
        <v>1.570898874226084E-2</v>
      </c>
      <c r="H81" s="1">
        <f>STANDARDIZE(photoresistor_medium[[#This Row],[Difference]],photoresistor_medium[[#This Row],[Mean]],photoresistor_medium[[#This Row],[Standard Deviation]])</f>
        <v>2.946520081927374E-2</v>
      </c>
      <c r="I81" s="1">
        <f>_xlfn.NORM.DIST(photoresistor_medium[[#This Row],[Standardized]],0,1,FALSE)</f>
        <v>0.39876913752791571</v>
      </c>
    </row>
    <row r="82" spans="1:9" x14ac:dyDescent="0.3">
      <c r="A82">
        <v>31</v>
      </c>
      <c r="B82">
        <v>426</v>
      </c>
      <c r="C82">
        <v>799</v>
      </c>
      <c r="D82">
        <f>photoresistor_medium[[#This Row],[Lasered Top Resistor]]-photoresistor_medium[[#This Row],[Uncovered Top Resistor]]</f>
        <v>373</v>
      </c>
      <c r="E82">
        <f>AVERAGE(D:D)</f>
        <v>371.2520325203252</v>
      </c>
      <c r="F82">
        <f>_xlfn.STDEV.S(photoresistor_medium[Difference])</f>
        <v>25.384774543451918</v>
      </c>
      <c r="G82" s="1">
        <f>_xlfn.NORM.DIST(photoresistor_medium[[#This Row],[Difference]],photoresistor_medium[[#This Row],[Mean]],photoresistor_medium[[#This Row],[Standard Deviation]],FALSE)</f>
        <v>1.5678594984340329E-2</v>
      </c>
      <c r="H82" s="1">
        <f>STANDARDIZE(photoresistor_medium[[#This Row],[Difference]],photoresistor_medium[[#This Row],[Mean]],photoresistor_medium[[#This Row],[Standard Deviation]])</f>
        <v>6.8858893218954831E-2</v>
      </c>
      <c r="I82" s="1">
        <f>_xlfn.NORM.DIST(photoresistor_medium[[#This Row],[Standardized]],0,1,FALSE)</f>
        <v>0.39799759883557528</v>
      </c>
    </row>
    <row r="83" spans="1:9" x14ac:dyDescent="0.3">
      <c r="A83">
        <v>52</v>
      </c>
      <c r="B83">
        <v>425</v>
      </c>
      <c r="C83">
        <v>798</v>
      </c>
      <c r="D83">
        <f>photoresistor_medium[[#This Row],[Lasered Top Resistor]]-photoresistor_medium[[#This Row],[Uncovered Top Resistor]]</f>
        <v>373</v>
      </c>
      <c r="E83">
        <f>AVERAGE(D:D)</f>
        <v>371.2520325203252</v>
      </c>
      <c r="F83">
        <f>_xlfn.STDEV.S(photoresistor_medium[Difference])</f>
        <v>25.384774543451918</v>
      </c>
      <c r="G83" s="1">
        <f>_xlfn.NORM.DIST(photoresistor_medium[[#This Row],[Difference]],photoresistor_medium[[#This Row],[Mean]],photoresistor_medium[[#This Row],[Standard Deviation]],FALSE)</f>
        <v>1.5678594984340329E-2</v>
      </c>
      <c r="H83" s="1">
        <f>STANDARDIZE(photoresistor_medium[[#This Row],[Difference]],photoresistor_medium[[#This Row],[Mean]],photoresistor_medium[[#This Row],[Standard Deviation]])</f>
        <v>6.8858893218954831E-2</v>
      </c>
      <c r="I83" s="1">
        <f>_xlfn.NORM.DIST(photoresistor_medium[[#This Row],[Standardized]],0,1,FALSE)</f>
        <v>0.39799759883557528</v>
      </c>
    </row>
    <row r="84" spans="1:9" x14ac:dyDescent="0.3">
      <c r="A84">
        <v>101</v>
      </c>
      <c r="B84">
        <v>425</v>
      </c>
      <c r="C84">
        <v>798</v>
      </c>
      <c r="D84">
        <f>photoresistor_medium[[#This Row],[Lasered Top Resistor]]-photoresistor_medium[[#This Row],[Uncovered Top Resistor]]</f>
        <v>373</v>
      </c>
      <c r="E84">
        <f>AVERAGE(D:D)</f>
        <v>371.2520325203252</v>
      </c>
      <c r="F84">
        <f>_xlfn.STDEV.S(photoresistor_medium[Difference])</f>
        <v>25.384774543451918</v>
      </c>
      <c r="G84" s="1">
        <f>_xlfn.NORM.DIST(photoresistor_medium[[#This Row],[Difference]],photoresistor_medium[[#This Row],[Mean]],photoresistor_medium[[#This Row],[Standard Deviation]],FALSE)</f>
        <v>1.5678594984340329E-2</v>
      </c>
      <c r="H84" s="1">
        <f>STANDARDIZE(photoresistor_medium[[#This Row],[Difference]],photoresistor_medium[[#This Row],[Mean]],photoresistor_medium[[#This Row],[Standard Deviation]])</f>
        <v>6.8858893218954831E-2</v>
      </c>
      <c r="I84" s="1">
        <f>_xlfn.NORM.DIST(photoresistor_medium[[#This Row],[Standardized]],0,1,FALSE)</f>
        <v>0.39799759883557528</v>
      </c>
    </row>
    <row r="85" spans="1:9" x14ac:dyDescent="0.3">
      <c r="A85">
        <v>1</v>
      </c>
      <c r="B85">
        <v>426</v>
      </c>
      <c r="C85">
        <v>800</v>
      </c>
      <c r="D85">
        <f>photoresistor_medium[[#This Row],[Lasered Top Resistor]]-photoresistor_medium[[#This Row],[Uncovered Top Resistor]]</f>
        <v>374</v>
      </c>
      <c r="E85">
        <f>AVERAGE(D:D)</f>
        <v>371.2520325203252</v>
      </c>
      <c r="F85">
        <f>_xlfn.STDEV.S(photoresistor_medium[Difference])</f>
        <v>25.384774543451918</v>
      </c>
      <c r="G85" s="1">
        <f>_xlfn.NORM.DIST(photoresistor_medium[[#This Row],[Difference]],photoresistor_medium[[#This Row],[Mean]],photoresistor_medium[[#This Row],[Standard Deviation]],FALSE)</f>
        <v>1.5623994909445906E-2</v>
      </c>
      <c r="H85" s="1">
        <f>STANDARDIZE(photoresistor_medium[[#This Row],[Difference]],photoresistor_medium[[#This Row],[Mean]],photoresistor_medium[[#This Row],[Standard Deviation]])</f>
        <v>0.10825258561863593</v>
      </c>
      <c r="I85" s="1">
        <f>_xlfn.NORM.DIST(photoresistor_medium[[#This Row],[Standardized]],0,1,FALSE)</f>
        <v>0.3966115882443248</v>
      </c>
    </row>
    <row r="86" spans="1:9" x14ac:dyDescent="0.3">
      <c r="A86">
        <v>50</v>
      </c>
      <c r="B86">
        <v>424</v>
      </c>
      <c r="C86">
        <v>798</v>
      </c>
      <c r="D86">
        <f>photoresistor_medium[[#This Row],[Lasered Top Resistor]]-photoresistor_medium[[#This Row],[Uncovered Top Resistor]]</f>
        <v>374</v>
      </c>
      <c r="E86">
        <f>AVERAGE(D:D)</f>
        <v>371.2520325203252</v>
      </c>
      <c r="F86">
        <f>_xlfn.STDEV.S(photoresistor_medium[Difference])</f>
        <v>25.384774543451918</v>
      </c>
      <c r="G86" s="1">
        <f>_xlfn.NORM.DIST(photoresistor_medium[[#This Row],[Difference]],photoresistor_medium[[#This Row],[Mean]],photoresistor_medium[[#This Row],[Standard Deviation]],FALSE)</f>
        <v>1.5623994909445906E-2</v>
      </c>
      <c r="H86" s="1">
        <f>STANDARDIZE(photoresistor_medium[[#This Row],[Difference]],photoresistor_medium[[#This Row],[Mean]],photoresistor_medium[[#This Row],[Standard Deviation]])</f>
        <v>0.10825258561863593</v>
      </c>
      <c r="I86" s="1">
        <f>_xlfn.NORM.DIST(photoresistor_medium[[#This Row],[Standardized]],0,1,FALSE)</f>
        <v>0.3966115882443248</v>
      </c>
    </row>
    <row r="87" spans="1:9" x14ac:dyDescent="0.3">
      <c r="A87">
        <v>53</v>
      </c>
      <c r="B87">
        <v>423</v>
      </c>
      <c r="C87">
        <v>797</v>
      </c>
      <c r="D87">
        <f>photoresistor_medium[[#This Row],[Lasered Top Resistor]]-photoresistor_medium[[#This Row],[Uncovered Top Resistor]]</f>
        <v>374</v>
      </c>
      <c r="E87">
        <f>AVERAGE(D:D)</f>
        <v>371.2520325203252</v>
      </c>
      <c r="F87">
        <f>_xlfn.STDEV.S(photoresistor_medium[Difference])</f>
        <v>25.384774543451918</v>
      </c>
      <c r="G87" s="1">
        <f>_xlfn.NORM.DIST(photoresistor_medium[[#This Row],[Difference]],photoresistor_medium[[#This Row],[Mean]],photoresistor_medium[[#This Row],[Standard Deviation]],FALSE)</f>
        <v>1.5623994909445906E-2</v>
      </c>
      <c r="H87" s="1">
        <f>STANDARDIZE(photoresistor_medium[[#This Row],[Difference]],photoresistor_medium[[#This Row],[Mean]],photoresistor_medium[[#This Row],[Standard Deviation]])</f>
        <v>0.10825258561863593</v>
      </c>
      <c r="I87" s="1">
        <f>_xlfn.NORM.DIST(photoresistor_medium[[#This Row],[Standardized]],0,1,FALSE)</f>
        <v>0.3966115882443248</v>
      </c>
    </row>
    <row r="88" spans="1:9" x14ac:dyDescent="0.3">
      <c r="A88">
        <v>54</v>
      </c>
      <c r="B88">
        <v>424</v>
      </c>
      <c r="C88">
        <v>798</v>
      </c>
      <c r="D88">
        <f>photoresistor_medium[[#This Row],[Lasered Top Resistor]]-photoresistor_medium[[#This Row],[Uncovered Top Resistor]]</f>
        <v>374</v>
      </c>
      <c r="E88">
        <f>AVERAGE(D:D)</f>
        <v>371.2520325203252</v>
      </c>
      <c r="F88">
        <f>_xlfn.STDEV.S(photoresistor_medium[Difference])</f>
        <v>25.384774543451918</v>
      </c>
      <c r="G88" s="1">
        <f>_xlfn.NORM.DIST(photoresistor_medium[[#This Row],[Difference]],photoresistor_medium[[#This Row],[Mean]],photoresistor_medium[[#This Row],[Standard Deviation]],FALSE)</f>
        <v>1.5623994909445906E-2</v>
      </c>
      <c r="H88" s="1">
        <f>STANDARDIZE(photoresistor_medium[[#This Row],[Difference]],photoresistor_medium[[#This Row],[Mean]],photoresistor_medium[[#This Row],[Standard Deviation]])</f>
        <v>0.10825258561863593</v>
      </c>
      <c r="I88" s="1">
        <f>_xlfn.NORM.DIST(photoresistor_medium[[#This Row],[Standardized]],0,1,FALSE)</f>
        <v>0.3966115882443248</v>
      </c>
    </row>
    <row r="89" spans="1:9" x14ac:dyDescent="0.3">
      <c r="A89">
        <v>56</v>
      </c>
      <c r="B89">
        <v>424</v>
      </c>
      <c r="C89">
        <v>798</v>
      </c>
      <c r="D89">
        <f>photoresistor_medium[[#This Row],[Lasered Top Resistor]]-photoresistor_medium[[#This Row],[Uncovered Top Resistor]]</f>
        <v>374</v>
      </c>
      <c r="E89">
        <f>AVERAGE(D:D)</f>
        <v>371.2520325203252</v>
      </c>
      <c r="F89">
        <f>_xlfn.STDEV.S(photoresistor_medium[Difference])</f>
        <v>25.384774543451918</v>
      </c>
      <c r="G89" s="1">
        <f>_xlfn.NORM.DIST(photoresistor_medium[[#This Row],[Difference]],photoresistor_medium[[#This Row],[Mean]],photoresistor_medium[[#This Row],[Standard Deviation]],FALSE)</f>
        <v>1.5623994909445906E-2</v>
      </c>
      <c r="H89" s="1">
        <f>STANDARDIZE(photoresistor_medium[[#This Row],[Difference]],photoresistor_medium[[#This Row],[Mean]],photoresistor_medium[[#This Row],[Standard Deviation]])</f>
        <v>0.10825258561863593</v>
      </c>
      <c r="I89" s="1">
        <f>_xlfn.NORM.DIST(photoresistor_medium[[#This Row],[Standardized]],0,1,FALSE)</f>
        <v>0.3966115882443248</v>
      </c>
    </row>
    <row r="90" spans="1:9" x14ac:dyDescent="0.3">
      <c r="A90">
        <v>36</v>
      </c>
      <c r="B90">
        <v>423</v>
      </c>
      <c r="C90">
        <v>798</v>
      </c>
      <c r="D90">
        <f>photoresistor_medium[[#This Row],[Lasered Top Resistor]]-photoresistor_medium[[#This Row],[Uncovered Top Resistor]]</f>
        <v>375</v>
      </c>
      <c r="E90">
        <f>AVERAGE(D:D)</f>
        <v>371.2520325203252</v>
      </c>
      <c r="F90">
        <f>_xlfn.STDEV.S(photoresistor_medium[Difference])</f>
        <v>25.384774543451918</v>
      </c>
      <c r="G90" s="1">
        <f>_xlfn.NORM.DIST(photoresistor_medium[[#This Row],[Difference]],photoresistor_medium[[#This Row],[Mean]],photoresistor_medium[[#This Row],[Standard Deviation]],FALSE)</f>
        <v>1.5545441852502043E-2</v>
      </c>
      <c r="H90" s="1">
        <f>STANDARDIZE(photoresistor_medium[[#This Row],[Difference]],photoresistor_medium[[#This Row],[Mean]],photoresistor_medium[[#This Row],[Standard Deviation]])</f>
        <v>0.14764627801831703</v>
      </c>
      <c r="I90" s="1">
        <f>_xlfn.NORM.DIST(photoresistor_medium[[#This Row],[Standardized]],0,1,FALSE)</f>
        <v>0.39461753660410587</v>
      </c>
    </row>
    <row r="91" spans="1:9" x14ac:dyDescent="0.3">
      <c r="A91">
        <v>37</v>
      </c>
      <c r="B91">
        <v>423</v>
      </c>
      <c r="C91">
        <v>798</v>
      </c>
      <c r="D91">
        <f>photoresistor_medium[[#This Row],[Lasered Top Resistor]]-photoresistor_medium[[#This Row],[Uncovered Top Resistor]]</f>
        <v>375</v>
      </c>
      <c r="E91">
        <f>AVERAGE(D:D)</f>
        <v>371.2520325203252</v>
      </c>
      <c r="F91">
        <f>_xlfn.STDEV.S(photoresistor_medium[Difference])</f>
        <v>25.384774543451918</v>
      </c>
      <c r="G91" s="1">
        <f>_xlfn.NORM.DIST(photoresistor_medium[[#This Row],[Difference]],photoresistor_medium[[#This Row],[Mean]],photoresistor_medium[[#This Row],[Standard Deviation]],FALSE)</f>
        <v>1.5545441852502043E-2</v>
      </c>
      <c r="H91" s="1">
        <f>STANDARDIZE(photoresistor_medium[[#This Row],[Difference]],photoresistor_medium[[#This Row],[Mean]],photoresistor_medium[[#This Row],[Standard Deviation]])</f>
        <v>0.14764627801831703</v>
      </c>
      <c r="I91" s="1">
        <f>_xlfn.NORM.DIST(photoresistor_medium[[#This Row],[Standardized]],0,1,FALSE)</f>
        <v>0.39461753660410587</v>
      </c>
    </row>
    <row r="92" spans="1:9" x14ac:dyDescent="0.3">
      <c r="A92">
        <v>38</v>
      </c>
      <c r="B92">
        <v>423</v>
      </c>
      <c r="C92">
        <v>798</v>
      </c>
      <c r="D92">
        <f>photoresistor_medium[[#This Row],[Lasered Top Resistor]]-photoresistor_medium[[#This Row],[Uncovered Top Resistor]]</f>
        <v>375</v>
      </c>
      <c r="E92">
        <f>AVERAGE(D:D)</f>
        <v>371.2520325203252</v>
      </c>
      <c r="F92">
        <f>_xlfn.STDEV.S(photoresistor_medium[Difference])</f>
        <v>25.384774543451918</v>
      </c>
      <c r="G92" s="1">
        <f>_xlfn.NORM.DIST(photoresistor_medium[[#This Row],[Difference]],photoresistor_medium[[#This Row],[Mean]],photoresistor_medium[[#This Row],[Standard Deviation]],FALSE)</f>
        <v>1.5545441852502043E-2</v>
      </c>
      <c r="H92" s="1">
        <f>STANDARDIZE(photoresistor_medium[[#This Row],[Difference]],photoresistor_medium[[#This Row],[Mean]],photoresistor_medium[[#This Row],[Standard Deviation]])</f>
        <v>0.14764627801831703</v>
      </c>
      <c r="I92" s="1">
        <f>_xlfn.NORM.DIST(photoresistor_medium[[#This Row],[Standardized]],0,1,FALSE)</f>
        <v>0.39461753660410587</v>
      </c>
    </row>
    <row r="93" spans="1:9" x14ac:dyDescent="0.3">
      <c r="A93">
        <v>39</v>
      </c>
      <c r="B93">
        <v>423</v>
      </c>
      <c r="C93">
        <v>798</v>
      </c>
      <c r="D93">
        <f>photoresistor_medium[[#This Row],[Lasered Top Resistor]]-photoresistor_medium[[#This Row],[Uncovered Top Resistor]]</f>
        <v>375</v>
      </c>
      <c r="E93">
        <f>AVERAGE(D:D)</f>
        <v>371.2520325203252</v>
      </c>
      <c r="F93">
        <f>_xlfn.STDEV.S(photoresistor_medium[Difference])</f>
        <v>25.384774543451918</v>
      </c>
      <c r="G93" s="1">
        <f>_xlfn.NORM.DIST(photoresistor_medium[[#This Row],[Difference]],photoresistor_medium[[#This Row],[Mean]],photoresistor_medium[[#This Row],[Standard Deviation]],FALSE)</f>
        <v>1.5545441852502043E-2</v>
      </c>
      <c r="H93" s="1">
        <f>STANDARDIZE(photoresistor_medium[[#This Row],[Difference]],photoresistor_medium[[#This Row],[Mean]],photoresistor_medium[[#This Row],[Standard Deviation]])</f>
        <v>0.14764627801831703</v>
      </c>
      <c r="I93" s="1">
        <f>_xlfn.NORM.DIST(photoresistor_medium[[#This Row],[Standardized]],0,1,FALSE)</f>
        <v>0.39461753660410587</v>
      </c>
    </row>
    <row r="94" spans="1:9" x14ac:dyDescent="0.3">
      <c r="A94">
        <v>42</v>
      </c>
      <c r="B94">
        <v>422</v>
      </c>
      <c r="C94">
        <v>797</v>
      </c>
      <c r="D94">
        <f>photoresistor_medium[[#This Row],[Lasered Top Resistor]]-photoresistor_medium[[#This Row],[Uncovered Top Resistor]]</f>
        <v>375</v>
      </c>
      <c r="E94">
        <f>AVERAGE(D:D)</f>
        <v>371.2520325203252</v>
      </c>
      <c r="F94">
        <f>_xlfn.STDEV.S(photoresistor_medium[Difference])</f>
        <v>25.384774543451918</v>
      </c>
      <c r="G94" s="1">
        <f>_xlfn.NORM.DIST(photoresistor_medium[[#This Row],[Difference]],photoresistor_medium[[#This Row],[Mean]],photoresistor_medium[[#This Row],[Standard Deviation]],FALSE)</f>
        <v>1.5545441852502043E-2</v>
      </c>
      <c r="H94" s="1">
        <f>STANDARDIZE(photoresistor_medium[[#This Row],[Difference]],photoresistor_medium[[#This Row],[Mean]],photoresistor_medium[[#This Row],[Standard Deviation]])</f>
        <v>0.14764627801831703</v>
      </c>
      <c r="I94" s="1">
        <f>_xlfn.NORM.DIST(photoresistor_medium[[#This Row],[Standardized]],0,1,FALSE)</f>
        <v>0.39461753660410587</v>
      </c>
    </row>
    <row r="95" spans="1:9" x14ac:dyDescent="0.3">
      <c r="A95">
        <v>48</v>
      </c>
      <c r="B95">
        <v>423</v>
      </c>
      <c r="C95">
        <v>798</v>
      </c>
      <c r="D95">
        <f>photoresistor_medium[[#This Row],[Lasered Top Resistor]]-photoresistor_medium[[#This Row],[Uncovered Top Resistor]]</f>
        <v>375</v>
      </c>
      <c r="E95">
        <f>AVERAGE(D:D)</f>
        <v>371.2520325203252</v>
      </c>
      <c r="F95">
        <f>_xlfn.STDEV.S(photoresistor_medium[Difference])</f>
        <v>25.384774543451918</v>
      </c>
      <c r="G95" s="1">
        <f>_xlfn.NORM.DIST(photoresistor_medium[[#This Row],[Difference]],photoresistor_medium[[#This Row],[Mean]],photoresistor_medium[[#This Row],[Standard Deviation]],FALSE)</f>
        <v>1.5545441852502043E-2</v>
      </c>
      <c r="H95" s="1">
        <f>STANDARDIZE(photoresistor_medium[[#This Row],[Difference]],photoresistor_medium[[#This Row],[Mean]],photoresistor_medium[[#This Row],[Standard Deviation]])</f>
        <v>0.14764627801831703</v>
      </c>
      <c r="I95" s="1">
        <f>_xlfn.NORM.DIST(photoresistor_medium[[#This Row],[Standardized]],0,1,FALSE)</f>
        <v>0.39461753660410587</v>
      </c>
    </row>
    <row r="96" spans="1:9" x14ac:dyDescent="0.3">
      <c r="A96">
        <v>51</v>
      </c>
      <c r="B96">
        <v>423</v>
      </c>
      <c r="C96">
        <v>798</v>
      </c>
      <c r="D96">
        <f>photoresistor_medium[[#This Row],[Lasered Top Resistor]]-photoresistor_medium[[#This Row],[Uncovered Top Resistor]]</f>
        <v>375</v>
      </c>
      <c r="E96">
        <f>AVERAGE(D:D)</f>
        <v>371.2520325203252</v>
      </c>
      <c r="F96">
        <f>_xlfn.STDEV.S(photoresistor_medium[Difference])</f>
        <v>25.384774543451918</v>
      </c>
      <c r="G96" s="1">
        <f>_xlfn.NORM.DIST(photoresistor_medium[[#This Row],[Difference]],photoresistor_medium[[#This Row],[Mean]],photoresistor_medium[[#This Row],[Standard Deviation]],FALSE)</f>
        <v>1.5545441852502043E-2</v>
      </c>
      <c r="H96" s="1">
        <f>STANDARDIZE(photoresistor_medium[[#This Row],[Difference]],photoresistor_medium[[#This Row],[Mean]],photoresistor_medium[[#This Row],[Standard Deviation]])</f>
        <v>0.14764627801831703</v>
      </c>
      <c r="I96" s="1">
        <f>_xlfn.NORM.DIST(photoresistor_medium[[#This Row],[Standardized]],0,1,FALSE)</f>
        <v>0.39461753660410587</v>
      </c>
    </row>
    <row r="97" spans="1:9" x14ac:dyDescent="0.3">
      <c r="A97">
        <v>0</v>
      </c>
      <c r="B97">
        <v>423</v>
      </c>
      <c r="C97">
        <v>799</v>
      </c>
      <c r="D97">
        <f>photoresistor_medium[[#This Row],[Lasered Top Resistor]]-photoresistor_medium[[#This Row],[Uncovered Top Resistor]]</f>
        <v>376</v>
      </c>
      <c r="E97">
        <f>AVERAGE(D:D)</f>
        <v>371.2520325203252</v>
      </c>
      <c r="F97">
        <f>_xlfn.STDEV.S(photoresistor_medium[Difference])</f>
        <v>25.384774543451918</v>
      </c>
      <c r="G97" s="1">
        <f>_xlfn.NORM.DIST(photoresistor_medium[[#This Row],[Difference]],photoresistor_medium[[#This Row],[Mean]],photoresistor_medium[[#This Row],[Standard Deviation]],FALSE)</f>
        <v>1.544329924803692E-2</v>
      </c>
      <c r="H97" s="1">
        <f>STANDARDIZE(photoresistor_medium[[#This Row],[Difference]],photoresistor_medium[[#This Row],[Mean]],photoresistor_medium[[#This Row],[Standard Deviation]])</f>
        <v>0.18703997041799814</v>
      </c>
      <c r="I97" s="1">
        <f>_xlfn.NORM.DIST(photoresistor_medium[[#This Row],[Standardized]],0,1,FALSE)</f>
        <v>0.39202466961847776</v>
      </c>
    </row>
    <row r="98" spans="1:9" x14ac:dyDescent="0.3">
      <c r="A98">
        <v>45</v>
      </c>
      <c r="B98">
        <v>422</v>
      </c>
      <c r="C98">
        <v>798</v>
      </c>
      <c r="D98">
        <f>photoresistor_medium[[#This Row],[Lasered Top Resistor]]-photoresistor_medium[[#This Row],[Uncovered Top Resistor]]</f>
        <v>376</v>
      </c>
      <c r="E98">
        <f>AVERAGE(D:D)</f>
        <v>371.2520325203252</v>
      </c>
      <c r="F98">
        <f>_xlfn.STDEV.S(photoresistor_medium[Difference])</f>
        <v>25.384774543451918</v>
      </c>
      <c r="G98" s="1">
        <f>_xlfn.NORM.DIST(photoresistor_medium[[#This Row],[Difference]],photoresistor_medium[[#This Row],[Mean]],photoresistor_medium[[#This Row],[Standard Deviation]],FALSE)</f>
        <v>1.544329924803692E-2</v>
      </c>
      <c r="H98" s="1">
        <f>STANDARDIZE(photoresistor_medium[[#This Row],[Difference]],photoresistor_medium[[#This Row],[Mean]],photoresistor_medium[[#This Row],[Standard Deviation]])</f>
        <v>0.18703997041799814</v>
      </c>
      <c r="I98" s="1">
        <f>_xlfn.NORM.DIST(photoresistor_medium[[#This Row],[Standardized]],0,1,FALSE)</f>
        <v>0.39202466961847776</v>
      </c>
    </row>
    <row r="99" spans="1:9" x14ac:dyDescent="0.3">
      <c r="A99">
        <v>46</v>
      </c>
      <c r="B99">
        <v>422</v>
      </c>
      <c r="C99">
        <v>798</v>
      </c>
      <c r="D99">
        <f>photoresistor_medium[[#This Row],[Lasered Top Resistor]]-photoresistor_medium[[#This Row],[Uncovered Top Resistor]]</f>
        <v>376</v>
      </c>
      <c r="E99">
        <f>AVERAGE(D:D)</f>
        <v>371.2520325203252</v>
      </c>
      <c r="F99">
        <f>_xlfn.STDEV.S(photoresistor_medium[Difference])</f>
        <v>25.384774543451918</v>
      </c>
      <c r="G99" s="1">
        <f>_xlfn.NORM.DIST(photoresistor_medium[[#This Row],[Difference]],photoresistor_medium[[#This Row],[Mean]],photoresistor_medium[[#This Row],[Standard Deviation]],FALSE)</f>
        <v>1.544329924803692E-2</v>
      </c>
      <c r="H99" s="1">
        <f>STANDARDIZE(photoresistor_medium[[#This Row],[Difference]],photoresistor_medium[[#This Row],[Mean]],photoresistor_medium[[#This Row],[Standard Deviation]])</f>
        <v>0.18703997041799814</v>
      </c>
      <c r="I99" s="1">
        <f>_xlfn.NORM.DIST(photoresistor_medium[[#This Row],[Standardized]],0,1,FALSE)</f>
        <v>0.39202466961847776</v>
      </c>
    </row>
    <row r="100" spans="1:9" x14ac:dyDescent="0.3">
      <c r="A100">
        <v>47</v>
      </c>
      <c r="B100">
        <v>421</v>
      </c>
      <c r="C100">
        <v>797</v>
      </c>
      <c r="D100">
        <f>photoresistor_medium[[#This Row],[Lasered Top Resistor]]-photoresistor_medium[[#This Row],[Uncovered Top Resistor]]</f>
        <v>376</v>
      </c>
      <c r="E100">
        <f>AVERAGE(D:D)</f>
        <v>371.2520325203252</v>
      </c>
      <c r="F100">
        <f>_xlfn.STDEV.S(photoresistor_medium[Difference])</f>
        <v>25.384774543451918</v>
      </c>
      <c r="G100" s="1">
        <f>_xlfn.NORM.DIST(photoresistor_medium[[#This Row],[Difference]],photoresistor_medium[[#This Row],[Mean]],photoresistor_medium[[#This Row],[Standard Deviation]],FALSE)</f>
        <v>1.544329924803692E-2</v>
      </c>
      <c r="H100" s="1">
        <f>STANDARDIZE(photoresistor_medium[[#This Row],[Difference]],photoresistor_medium[[#This Row],[Mean]],photoresistor_medium[[#This Row],[Standard Deviation]])</f>
        <v>0.18703997041799814</v>
      </c>
      <c r="I100" s="1">
        <f>_xlfn.NORM.DIST(photoresistor_medium[[#This Row],[Standardized]],0,1,FALSE)</f>
        <v>0.39202466961847776</v>
      </c>
    </row>
    <row r="101" spans="1:9" x14ac:dyDescent="0.3">
      <c r="A101">
        <v>49</v>
      </c>
      <c r="B101">
        <v>421</v>
      </c>
      <c r="C101">
        <v>797</v>
      </c>
      <c r="D101">
        <f>photoresistor_medium[[#This Row],[Lasered Top Resistor]]-photoresistor_medium[[#This Row],[Uncovered Top Resistor]]</f>
        <v>376</v>
      </c>
      <c r="E101">
        <f>AVERAGE(D:D)</f>
        <v>371.2520325203252</v>
      </c>
      <c r="F101">
        <f>_xlfn.STDEV.S(photoresistor_medium[Difference])</f>
        <v>25.384774543451918</v>
      </c>
      <c r="G101" s="1">
        <f>_xlfn.NORM.DIST(photoresistor_medium[[#This Row],[Difference]],photoresistor_medium[[#This Row],[Mean]],photoresistor_medium[[#This Row],[Standard Deviation]],FALSE)</f>
        <v>1.544329924803692E-2</v>
      </c>
      <c r="H101" s="1">
        <f>STANDARDIZE(photoresistor_medium[[#This Row],[Difference]],photoresistor_medium[[#This Row],[Mean]],photoresistor_medium[[#This Row],[Standard Deviation]])</f>
        <v>0.18703997041799814</v>
      </c>
      <c r="I101" s="1">
        <f>_xlfn.NORM.DIST(photoresistor_medium[[#This Row],[Standardized]],0,1,FALSE)</f>
        <v>0.39202466961847776</v>
      </c>
    </row>
    <row r="102" spans="1:9" x14ac:dyDescent="0.3">
      <c r="A102">
        <v>40</v>
      </c>
      <c r="B102">
        <v>420</v>
      </c>
      <c r="C102">
        <v>797</v>
      </c>
      <c r="D102">
        <f>photoresistor_medium[[#This Row],[Lasered Top Resistor]]-photoresistor_medium[[#This Row],[Uncovered Top Resistor]]</f>
        <v>377</v>
      </c>
      <c r="E102">
        <f>AVERAGE(D:D)</f>
        <v>371.2520325203252</v>
      </c>
      <c r="F102">
        <f>_xlfn.STDEV.S(photoresistor_medium[Difference])</f>
        <v>25.384774543451918</v>
      </c>
      <c r="G102" s="1">
        <f>_xlfn.NORM.DIST(photoresistor_medium[[#This Row],[Difference]],photoresistor_medium[[#This Row],[Mean]],photoresistor_medium[[#This Row],[Standard Deviation]],FALSE)</f>
        <v>1.5318037829205704E-2</v>
      </c>
      <c r="H102" s="1">
        <f>STANDARDIZE(photoresistor_medium[[#This Row],[Difference]],photoresistor_medium[[#This Row],[Mean]],photoresistor_medium[[#This Row],[Standard Deviation]])</f>
        <v>0.22643366281767921</v>
      </c>
      <c r="I102" s="1">
        <f>_xlfn.NORM.DIST(photoresistor_medium[[#This Row],[Standardized]],0,1,FALSE)</f>
        <v>0.38884493674245446</v>
      </c>
    </row>
    <row r="103" spans="1:9" x14ac:dyDescent="0.3">
      <c r="A103">
        <v>41</v>
      </c>
      <c r="B103">
        <v>421</v>
      </c>
      <c r="C103">
        <v>798</v>
      </c>
      <c r="D103">
        <f>photoresistor_medium[[#This Row],[Lasered Top Resistor]]-photoresistor_medium[[#This Row],[Uncovered Top Resistor]]</f>
        <v>377</v>
      </c>
      <c r="E103">
        <f>AVERAGE(D:D)</f>
        <v>371.2520325203252</v>
      </c>
      <c r="F103">
        <f>_xlfn.STDEV.S(photoresistor_medium[Difference])</f>
        <v>25.384774543451918</v>
      </c>
      <c r="G103" s="1">
        <f>_xlfn.NORM.DIST(photoresistor_medium[[#This Row],[Difference]],photoresistor_medium[[#This Row],[Mean]],photoresistor_medium[[#This Row],[Standard Deviation]],FALSE)</f>
        <v>1.5318037829205704E-2</v>
      </c>
      <c r="H103" s="1">
        <f>STANDARDIZE(photoresistor_medium[[#This Row],[Difference]],photoresistor_medium[[#This Row],[Mean]],photoresistor_medium[[#This Row],[Standard Deviation]])</f>
        <v>0.22643366281767921</v>
      </c>
      <c r="I103" s="1">
        <f>_xlfn.NORM.DIST(photoresistor_medium[[#This Row],[Standardized]],0,1,FALSE)</f>
        <v>0.38884493674245446</v>
      </c>
    </row>
    <row r="104" spans="1:9" x14ac:dyDescent="0.3">
      <c r="A104">
        <v>43</v>
      </c>
      <c r="B104">
        <v>420</v>
      </c>
      <c r="C104">
        <v>797</v>
      </c>
      <c r="D104">
        <f>photoresistor_medium[[#This Row],[Lasered Top Resistor]]-photoresistor_medium[[#This Row],[Uncovered Top Resistor]]</f>
        <v>377</v>
      </c>
      <c r="E104">
        <f>AVERAGE(D:D)</f>
        <v>371.2520325203252</v>
      </c>
      <c r="F104">
        <f>_xlfn.STDEV.S(photoresistor_medium[Difference])</f>
        <v>25.384774543451918</v>
      </c>
      <c r="G104" s="1">
        <f>_xlfn.NORM.DIST(photoresistor_medium[[#This Row],[Difference]],photoresistor_medium[[#This Row],[Mean]],photoresistor_medium[[#This Row],[Standard Deviation]],FALSE)</f>
        <v>1.5318037829205704E-2</v>
      </c>
      <c r="H104" s="1">
        <f>STANDARDIZE(photoresistor_medium[[#This Row],[Difference]],photoresistor_medium[[#This Row],[Mean]],photoresistor_medium[[#This Row],[Standard Deviation]])</f>
        <v>0.22643366281767921</v>
      </c>
      <c r="I104" s="1">
        <f>_xlfn.NORM.DIST(photoresistor_medium[[#This Row],[Standardized]],0,1,FALSE)</f>
        <v>0.38884493674245446</v>
      </c>
    </row>
    <row r="105" spans="1:9" x14ac:dyDescent="0.3">
      <c r="A105">
        <v>44</v>
      </c>
      <c r="B105">
        <v>421</v>
      </c>
      <c r="C105">
        <v>798</v>
      </c>
      <c r="D105">
        <f>photoresistor_medium[[#This Row],[Lasered Top Resistor]]-photoresistor_medium[[#This Row],[Uncovered Top Resistor]]</f>
        <v>377</v>
      </c>
      <c r="E105">
        <f>AVERAGE(D:D)</f>
        <v>371.2520325203252</v>
      </c>
      <c r="F105">
        <f>_xlfn.STDEV.S(photoresistor_medium[Difference])</f>
        <v>25.384774543451918</v>
      </c>
      <c r="G105" s="1">
        <f>_xlfn.NORM.DIST(photoresistor_medium[[#This Row],[Difference]],photoresistor_medium[[#This Row],[Mean]],photoresistor_medium[[#This Row],[Standard Deviation]],FALSE)</f>
        <v>1.5318037829205704E-2</v>
      </c>
      <c r="H105" s="1">
        <f>STANDARDIZE(photoresistor_medium[[#This Row],[Difference]],photoresistor_medium[[#This Row],[Mean]],photoresistor_medium[[#This Row],[Standard Deviation]])</f>
        <v>0.22643366281767921</v>
      </c>
      <c r="I105" s="1">
        <f>_xlfn.NORM.DIST(photoresistor_medium[[#This Row],[Standardized]],0,1,FALSE)</f>
        <v>0.38884493674245446</v>
      </c>
    </row>
    <row r="106" spans="1:9" x14ac:dyDescent="0.3">
      <c r="A106">
        <v>2</v>
      </c>
      <c r="B106">
        <v>421</v>
      </c>
      <c r="C106">
        <v>799</v>
      </c>
      <c r="D106">
        <f>photoresistor_medium[[#This Row],[Lasered Top Resistor]]-photoresistor_medium[[#This Row],[Uncovered Top Resistor]]</f>
        <v>378</v>
      </c>
      <c r="E106">
        <f>AVERAGE(D:D)</f>
        <v>371.2520325203252</v>
      </c>
      <c r="F106">
        <f>_xlfn.STDEV.S(photoresistor_medium[Difference])</f>
        <v>25.384774543451918</v>
      </c>
      <c r="G106" s="1">
        <f>_xlfn.NORM.DIST(photoresistor_medium[[#This Row],[Difference]],photoresistor_medium[[#This Row],[Mean]],photoresistor_medium[[#This Row],[Standard Deviation]],FALSE)</f>
        <v>1.5170232014078288E-2</v>
      </c>
      <c r="H106" s="1">
        <f>STANDARDIZE(photoresistor_medium[[#This Row],[Difference]],photoresistor_medium[[#This Row],[Mean]],photoresistor_medium[[#This Row],[Standard Deviation]])</f>
        <v>0.26582735521736034</v>
      </c>
      <c r="I106" s="1">
        <f>_xlfn.NORM.DIST(photoresistor_medium[[#This Row],[Standardized]],0,1,FALSE)</f>
        <v>0.38509291944923385</v>
      </c>
    </row>
    <row r="107" spans="1:9" x14ac:dyDescent="0.3">
      <c r="A107">
        <v>8</v>
      </c>
      <c r="B107">
        <v>421</v>
      </c>
      <c r="C107">
        <v>800</v>
      </c>
      <c r="D107">
        <f>photoresistor_medium[[#This Row],[Lasered Top Resistor]]-photoresistor_medium[[#This Row],[Uncovered Top Resistor]]</f>
        <v>379</v>
      </c>
      <c r="E107">
        <f>AVERAGE(D:D)</f>
        <v>371.2520325203252</v>
      </c>
      <c r="F107">
        <f>_xlfn.STDEV.S(photoresistor_medium[Difference])</f>
        <v>25.384774543451918</v>
      </c>
      <c r="G107" s="1">
        <f>_xlfn.NORM.DIST(photoresistor_medium[[#This Row],[Difference]],photoresistor_medium[[#This Row],[Mean]],photoresistor_medium[[#This Row],[Standard Deviation]],FALSE)</f>
        <v>1.5000555518008494E-2</v>
      </c>
      <c r="H107" s="1">
        <f>STANDARDIZE(photoresistor_medium[[#This Row],[Difference]],photoresistor_medium[[#This Row],[Mean]],photoresistor_medium[[#This Row],[Standard Deviation]])</f>
        <v>0.30522104761704139</v>
      </c>
      <c r="I107" s="1">
        <f>_xlfn.NORM.DIST(photoresistor_medium[[#This Row],[Standardized]],0,1,FALSE)</f>
        <v>0.38078571985117926</v>
      </c>
    </row>
    <row r="108" spans="1:9" x14ac:dyDescent="0.3">
      <c r="A108">
        <v>20</v>
      </c>
      <c r="B108">
        <v>405</v>
      </c>
      <c r="C108">
        <v>784</v>
      </c>
      <c r="D108">
        <f>photoresistor_medium[[#This Row],[Lasered Top Resistor]]-photoresistor_medium[[#This Row],[Uncovered Top Resistor]]</f>
        <v>379</v>
      </c>
      <c r="E108">
        <f>AVERAGE(D:D)</f>
        <v>371.2520325203252</v>
      </c>
      <c r="F108">
        <f>_xlfn.STDEV.S(photoresistor_medium[Difference])</f>
        <v>25.384774543451918</v>
      </c>
      <c r="G108" s="1">
        <f>_xlfn.NORM.DIST(photoresistor_medium[[#This Row],[Difference]],photoresistor_medium[[#This Row],[Mean]],photoresistor_medium[[#This Row],[Standard Deviation]],FALSE)</f>
        <v>1.5000555518008494E-2</v>
      </c>
      <c r="H108" s="1">
        <f>STANDARDIZE(photoresistor_medium[[#This Row],[Difference]],photoresistor_medium[[#This Row],[Mean]],photoresistor_medium[[#This Row],[Standard Deviation]])</f>
        <v>0.30522104761704139</v>
      </c>
      <c r="I108" s="1">
        <f>_xlfn.NORM.DIST(photoresistor_medium[[#This Row],[Standardized]],0,1,FALSE)</f>
        <v>0.38078571985117926</v>
      </c>
    </row>
    <row r="109" spans="1:9" x14ac:dyDescent="0.3">
      <c r="A109">
        <v>27</v>
      </c>
      <c r="B109">
        <v>417</v>
      </c>
      <c r="C109">
        <v>797</v>
      </c>
      <c r="D109">
        <f>photoresistor_medium[[#This Row],[Lasered Top Resistor]]-photoresistor_medium[[#This Row],[Uncovered Top Resistor]]</f>
        <v>380</v>
      </c>
      <c r="E109">
        <f>AVERAGE(D:D)</f>
        <v>371.2520325203252</v>
      </c>
      <c r="F109">
        <f>_xlfn.STDEV.S(photoresistor_medium[Difference])</f>
        <v>25.384774543451918</v>
      </c>
      <c r="G109" s="1">
        <f>_xlfn.NORM.DIST(photoresistor_medium[[#This Row],[Difference]],photoresistor_medium[[#This Row],[Mean]],photoresistor_medium[[#This Row],[Standard Deviation]],FALSE)</f>
        <v>1.4809776238977165E-2</v>
      </c>
      <c r="H109" s="1">
        <f>STANDARDIZE(photoresistor_medium[[#This Row],[Difference]],photoresistor_medium[[#This Row],[Mean]],photoresistor_medium[[#This Row],[Standard Deviation]])</f>
        <v>0.34461474001672249</v>
      </c>
      <c r="I109" s="1">
        <f>_xlfn.NORM.DIST(photoresistor_medium[[#This Row],[Standardized]],0,1,FALSE)</f>
        <v>0.37594283086540659</v>
      </c>
    </row>
    <row r="110" spans="1:9" x14ac:dyDescent="0.3">
      <c r="A110">
        <v>5</v>
      </c>
      <c r="B110">
        <v>418</v>
      </c>
      <c r="C110">
        <v>799</v>
      </c>
      <c r="D110">
        <f>photoresistor_medium[[#This Row],[Lasered Top Resistor]]-photoresistor_medium[[#This Row],[Uncovered Top Resistor]]</f>
        <v>381</v>
      </c>
      <c r="E110">
        <f>AVERAGE(D:D)</f>
        <v>371.2520325203252</v>
      </c>
      <c r="F110">
        <f>_xlfn.STDEV.S(photoresistor_medium[Difference])</f>
        <v>25.384774543451918</v>
      </c>
      <c r="G110" s="1">
        <f>_xlfn.NORM.DIST(photoresistor_medium[[#This Row],[Difference]],photoresistor_medium[[#This Row],[Mean]],photoresistor_medium[[#This Row],[Standard Deviation]],FALSE)</f>
        <v>1.459875047023276E-2</v>
      </c>
      <c r="H110" s="1">
        <f>STANDARDIZE(photoresistor_medium[[#This Row],[Difference]],photoresistor_medium[[#This Row],[Mean]],photoresistor_medium[[#This Row],[Standard Deviation]])</f>
        <v>0.38400843241640359</v>
      </c>
      <c r="I110" s="1">
        <f>_xlfn.NORM.DIST(photoresistor_medium[[#This Row],[Standardized]],0,1,FALSE)</f>
        <v>0.37058598930297126</v>
      </c>
    </row>
    <row r="111" spans="1:9" x14ac:dyDescent="0.3">
      <c r="A111">
        <v>4</v>
      </c>
      <c r="B111">
        <v>417</v>
      </c>
      <c r="C111">
        <v>799</v>
      </c>
      <c r="D111">
        <f>photoresistor_medium[[#This Row],[Lasered Top Resistor]]-photoresistor_medium[[#This Row],[Uncovered Top Resistor]]</f>
        <v>382</v>
      </c>
      <c r="E111">
        <f>AVERAGE(D:D)</f>
        <v>371.2520325203252</v>
      </c>
      <c r="F111">
        <f>_xlfn.STDEV.S(photoresistor_medium[Difference])</f>
        <v>25.384774543451918</v>
      </c>
      <c r="G111" s="1">
        <f>_xlfn.NORM.DIST(photoresistor_medium[[#This Row],[Difference]],photoresistor_medium[[#This Row],[Mean]],photoresistor_medium[[#This Row],[Standard Deviation]],FALSE)</f>
        <v>1.4368416501243307E-2</v>
      </c>
      <c r="H111" s="1">
        <f>STANDARDIZE(photoresistor_medium[[#This Row],[Difference]],photoresistor_medium[[#This Row],[Mean]],photoresistor_medium[[#This Row],[Standard Deviation]])</f>
        <v>0.42340212481608469</v>
      </c>
      <c r="I111" s="1">
        <f>_xlfn.NORM.DIST(photoresistor_medium[[#This Row],[Standardized]],0,1,FALSE)</f>
        <v>0.36473901343047554</v>
      </c>
    </row>
    <row r="112" spans="1:9" x14ac:dyDescent="0.3">
      <c r="A112">
        <v>9</v>
      </c>
      <c r="B112">
        <v>420</v>
      </c>
      <c r="C112">
        <v>802</v>
      </c>
      <c r="D112">
        <f>photoresistor_medium[[#This Row],[Lasered Top Resistor]]-photoresistor_medium[[#This Row],[Uncovered Top Resistor]]</f>
        <v>382</v>
      </c>
      <c r="E112">
        <f>AVERAGE(D:D)</f>
        <v>371.2520325203252</v>
      </c>
      <c r="F112">
        <f>_xlfn.STDEV.S(photoresistor_medium[Difference])</f>
        <v>25.384774543451918</v>
      </c>
      <c r="G112" s="1">
        <f>_xlfn.NORM.DIST(photoresistor_medium[[#This Row],[Difference]],photoresistor_medium[[#This Row],[Mean]],photoresistor_medium[[#This Row],[Standard Deviation]],FALSE)</f>
        <v>1.4368416501243307E-2</v>
      </c>
      <c r="H112" s="1">
        <f>STANDARDIZE(photoresistor_medium[[#This Row],[Difference]],photoresistor_medium[[#This Row],[Mean]],photoresistor_medium[[#This Row],[Standard Deviation]])</f>
        <v>0.42340212481608469</v>
      </c>
      <c r="I112" s="1">
        <f>_xlfn.NORM.DIST(photoresistor_medium[[#This Row],[Standardized]],0,1,FALSE)</f>
        <v>0.36473901343047554</v>
      </c>
    </row>
    <row r="113" spans="1:9" x14ac:dyDescent="0.3">
      <c r="A113">
        <v>16</v>
      </c>
      <c r="B113">
        <v>416</v>
      </c>
      <c r="C113">
        <v>798</v>
      </c>
      <c r="D113">
        <f>photoresistor_medium[[#This Row],[Lasered Top Resistor]]-photoresistor_medium[[#This Row],[Uncovered Top Resistor]]</f>
        <v>382</v>
      </c>
      <c r="E113">
        <f>AVERAGE(D:D)</f>
        <v>371.2520325203252</v>
      </c>
      <c r="F113">
        <f>_xlfn.STDEV.S(photoresistor_medium[Difference])</f>
        <v>25.384774543451918</v>
      </c>
      <c r="G113" s="1">
        <f>_xlfn.NORM.DIST(photoresistor_medium[[#This Row],[Difference]],photoresistor_medium[[#This Row],[Mean]],photoresistor_medium[[#This Row],[Standard Deviation]],FALSE)</f>
        <v>1.4368416501243307E-2</v>
      </c>
      <c r="H113" s="1">
        <f>STANDARDIZE(photoresistor_medium[[#This Row],[Difference]],photoresistor_medium[[#This Row],[Mean]],photoresistor_medium[[#This Row],[Standard Deviation]])</f>
        <v>0.42340212481608469</v>
      </c>
      <c r="I113" s="1">
        <f>_xlfn.NORM.DIST(photoresistor_medium[[#This Row],[Standardized]],0,1,FALSE)</f>
        <v>0.36473901343047554</v>
      </c>
    </row>
    <row r="114" spans="1:9" x14ac:dyDescent="0.3">
      <c r="A114">
        <v>3</v>
      </c>
      <c r="B114">
        <v>416</v>
      </c>
      <c r="C114">
        <v>799</v>
      </c>
      <c r="D114">
        <f>photoresistor_medium[[#This Row],[Lasered Top Resistor]]-photoresistor_medium[[#This Row],[Uncovered Top Resistor]]</f>
        <v>383</v>
      </c>
      <c r="E114">
        <f>AVERAGE(D:D)</f>
        <v>371.2520325203252</v>
      </c>
      <c r="F114">
        <f>_xlfn.STDEV.S(photoresistor_medium[Difference])</f>
        <v>25.384774543451918</v>
      </c>
      <c r="G114" s="1">
        <f>_xlfn.NORM.DIST(photoresistor_medium[[#This Row],[Difference]],photoresistor_medium[[#This Row],[Mean]],photoresistor_medium[[#This Row],[Standard Deviation]],FALSE)</f>
        <v>1.4119787673836993E-2</v>
      </c>
      <c r="H114" s="1">
        <f>STANDARDIZE(photoresistor_medium[[#This Row],[Difference]],photoresistor_medium[[#This Row],[Mean]],photoresistor_medium[[#This Row],[Standard Deviation]])</f>
        <v>0.46279581721576579</v>
      </c>
      <c r="I114" s="1">
        <f>_xlfn.NORM.DIST(photoresistor_medium[[#This Row],[Standardized]],0,1,FALSE)</f>
        <v>0.35842762670176348</v>
      </c>
    </row>
    <row r="115" spans="1:9" x14ac:dyDescent="0.3">
      <c r="A115">
        <v>6</v>
      </c>
      <c r="B115">
        <v>416</v>
      </c>
      <c r="C115">
        <v>799</v>
      </c>
      <c r="D115">
        <f>photoresistor_medium[[#This Row],[Lasered Top Resistor]]-photoresistor_medium[[#This Row],[Uncovered Top Resistor]]</f>
        <v>383</v>
      </c>
      <c r="E115">
        <f>AVERAGE(D:D)</f>
        <v>371.2520325203252</v>
      </c>
      <c r="F115">
        <f>_xlfn.STDEV.S(photoresistor_medium[Difference])</f>
        <v>25.384774543451918</v>
      </c>
      <c r="G115" s="1">
        <f>_xlfn.NORM.DIST(photoresistor_medium[[#This Row],[Difference]],photoresistor_medium[[#This Row],[Mean]],photoresistor_medium[[#This Row],[Standard Deviation]],FALSE)</f>
        <v>1.4119787673836993E-2</v>
      </c>
      <c r="H115" s="1">
        <f>STANDARDIZE(photoresistor_medium[[#This Row],[Difference]],photoresistor_medium[[#This Row],[Mean]],photoresistor_medium[[#This Row],[Standard Deviation]])</f>
        <v>0.46279581721576579</v>
      </c>
      <c r="I115" s="1">
        <f>_xlfn.NORM.DIST(photoresistor_medium[[#This Row],[Standardized]],0,1,FALSE)</f>
        <v>0.35842762670176348</v>
      </c>
    </row>
    <row r="116" spans="1:9" x14ac:dyDescent="0.3">
      <c r="A116">
        <v>7</v>
      </c>
      <c r="B116">
        <v>416</v>
      </c>
      <c r="C116">
        <v>799</v>
      </c>
      <c r="D116">
        <f>photoresistor_medium[[#This Row],[Lasered Top Resistor]]-photoresistor_medium[[#This Row],[Uncovered Top Resistor]]</f>
        <v>383</v>
      </c>
      <c r="E116">
        <f>AVERAGE(D:D)</f>
        <v>371.2520325203252</v>
      </c>
      <c r="F116">
        <f>_xlfn.STDEV.S(photoresistor_medium[Difference])</f>
        <v>25.384774543451918</v>
      </c>
      <c r="G116" s="1">
        <f>_xlfn.NORM.DIST(photoresistor_medium[[#This Row],[Difference]],photoresistor_medium[[#This Row],[Mean]],photoresistor_medium[[#This Row],[Standard Deviation]],FALSE)</f>
        <v>1.4119787673836993E-2</v>
      </c>
      <c r="H116" s="1">
        <f>STANDARDIZE(photoresistor_medium[[#This Row],[Difference]],photoresistor_medium[[#This Row],[Mean]],photoresistor_medium[[#This Row],[Standard Deviation]])</f>
        <v>0.46279581721576579</v>
      </c>
      <c r="I116" s="1">
        <f>_xlfn.NORM.DIST(photoresistor_medium[[#This Row],[Standardized]],0,1,FALSE)</f>
        <v>0.35842762670176348</v>
      </c>
    </row>
    <row r="117" spans="1:9" x14ac:dyDescent="0.3">
      <c r="A117">
        <v>25</v>
      </c>
      <c r="B117">
        <v>405</v>
      </c>
      <c r="C117">
        <v>813</v>
      </c>
      <c r="D117">
        <f>photoresistor_medium[[#This Row],[Lasered Top Resistor]]-photoresistor_medium[[#This Row],[Uncovered Top Resistor]]</f>
        <v>408</v>
      </c>
      <c r="E117">
        <f>AVERAGE(D:D)</f>
        <v>371.2520325203252</v>
      </c>
      <c r="F117">
        <f>_xlfn.STDEV.S(photoresistor_medium[Difference])</f>
        <v>25.384774543451918</v>
      </c>
      <c r="G117" s="1">
        <f>_xlfn.NORM.DIST(photoresistor_medium[[#This Row],[Difference]],photoresistor_medium[[#This Row],[Mean]],photoresistor_medium[[#This Row],[Standard Deviation]],FALSE)</f>
        <v>5.5115126037704491E-3</v>
      </c>
      <c r="H117" s="1">
        <f>STANDARDIZE(photoresistor_medium[[#This Row],[Difference]],photoresistor_medium[[#This Row],[Mean]],photoresistor_medium[[#This Row],[Standard Deviation]])</f>
        <v>1.4476381272077932</v>
      </c>
      <c r="I117" s="1">
        <f>_xlfn.NORM.DIST(photoresistor_medium[[#This Row],[Standardized]],0,1,FALSE)</f>
        <v>0.1399085048401065</v>
      </c>
    </row>
    <row r="118" spans="1:9" x14ac:dyDescent="0.3">
      <c r="A118">
        <v>24</v>
      </c>
      <c r="B118">
        <v>368</v>
      </c>
      <c r="C118">
        <v>782</v>
      </c>
      <c r="D118">
        <f>photoresistor_medium[[#This Row],[Lasered Top Resistor]]-photoresistor_medium[[#This Row],[Uncovered Top Resistor]]</f>
        <v>414</v>
      </c>
      <c r="E118">
        <f>AVERAGE(D:D)</f>
        <v>371.2520325203252</v>
      </c>
      <c r="F118">
        <f>_xlfn.STDEV.S(photoresistor_medium[Difference])</f>
        <v>25.384774543451918</v>
      </c>
      <c r="G118" s="1">
        <f>_xlfn.NORM.DIST(photoresistor_medium[[#This Row],[Difference]],photoresistor_medium[[#This Row],[Mean]],photoresistor_medium[[#This Row],[Standard Deviation]],FALSE)</f>
        <v>3.8066087643589819E-3</v>
      </c>
      <c r="H118" s="1">
        <f>STANDARDIZE(photoresistor_medium[[#This Row],[Difference]],photoresistor_medium[[#This Row],[Mean]],photoresistor_medium[[#This Row],[Standard Deviation]])</f>
        <v>1.6840002816058797</v>
      </c>
      <c r="I118" s="1">
        <f>_xlfn.NORM.DIST(photoresistor_medium[[#This Row],[Standardized]],0,1,FALSE)</f>
        <v>9.6629905258380847E-2</v>
      </c>
    </row>
    <row r="119" spans="1:9" x14ac:dyDescent="0.3">
      <c r="A119">
        <v>18</v>
      </c>
      <c r="B119">
        <v>364</v>
      </c>
      <c r="C119">
        <v>781</v>
      </c>
      <c r="D119">
        <f>photoresistor_medium[[#This Row],[Lasered Top Resistor]]-photoresistor_medium[[#This Row],[Uncovered Top Resistor]]</f>
        <v>417</v>
      </c>
      <c r="E119">
        <f>AVERAGE(D:D)</f>
        <v>371.2520325203252</v>
      </c>
      <c r="F119">
        <f>_xlfn.STDEV.S(photoresistor_medium[Difference])</f>
        <v>25.384774543451918</v>
      </c>
      <c r="G119" s="1">
        <f>_xlfn.NORM.DIST(photoresistor_medium[[#This Row],[Difference]],photoresistor_medium[[#This Row],[Mean]],photoresistor_medium[[#This Row],[Standard Deviation]],FALSE)</f>
        <v>3.0979430341834856E-3</v>
      </c>
      <c r="H119" s="1">
        <f>STANDARDIZE(photoresistor_medium[[#This Row],[Difference]],photoresistor_medium[[#This Row],[Mean]],photoresistor_medium[[#This Row],[Standard Deviation]])</f>
        <v>1.8021813588049231</v>
      </c>
      <c r="I119" s="1">
        <f>_xlfn.NORM.DIST(photoresistor_medium[[#This Row],[Standardized]],0,1,FALSE)</f>
        <v>7.8640585471205143E-2</v>
      </c>
    </row>
    <row r="120" spans="1:9" x14ac:dyDescent="0.3">
      <c r="A120">
        <v>19</v>
      </c>
      <c r="B120">
        <v>358</v>
      </c>
      <c r="C120">
        <v>789</v>
      </c>
      <c r="D120">
        <f>photoresistor_medium[[#This Row],[Lasered Top Resistor]]-photoresistor_medium[[#This Row],[Uncovered Top Resistor]]</f>
        <v>431</v>
      </c>
      <c r="E120">
        <f>AVERAGE(D:D)</f>
        <v>371.2520325203252</v>
      </c>
      <c r="F120">
        <f>_xlfn.STDEV.S(photoresistor_medium[Difference])</f>
        <v>25.384774543451918</v>
      </c>
      <c r="G120" s="1">
        <f>_xlfn.NORM.DIST(photoresistor_medium[[#This Row],[Difference]],photoresistor_medium[[#This Row],[Mean]],photoresistor_medium[[#This Row],[Standard Deviation]],FALSE)</f>
        <v>9.8484765617394316E-4</v>
      </c>
      <c r="H120" s="1">
        <f>STANDARDIZE(photoresistor_medium[[#This Row],[Difference]],photoresistor_medium[[#This Row],[Mean]],photoresistor_medium[[#This Row],[Standard Deviation]])</f>
        <v>2.3536930524004585</v>
      </c>
      <c r="I120" s="1">
        <f>_xlfn.NORM.DIST(photoresistor_medium[[#This Row],[Standardized]],0,1,FALSE)</f>
        <v>2.5000135711622594E-2</v>
      </c>
    </row>
    <row r="121" spans="1:9" x14ac:dyDescent="0.3">
      <c r="A121">
        <v>21</v>
      </c>
      <c r="B121">
        <v>358</v>
      </c>
      <c r="C121">
        <v>791</v>
      </c>
      <c r="D121">
        <f>photoresistor_medium[[#This Row],[Lasered Top Resistor]]-photoresistor_medium[[#This Row],[Uncovered Top Resistor]]</f>
        <v>433</v>
      </c>
      <c r="E121">
        <f>AVERAGE(D:D)</f>
        <v>371.2520325203252</v>
      </c>
      <c r="F121">
        <f>_xlfn.STDEV.S(photoresistor_medium[Difference])</f>
        <v>25.384774543451918</v>
      </c>
      <c r="G121" s="1">
        <f>_xlfn.NORM.DIST(photoresistor_medium[[#This Row],[Difference]],photoresistor_medium[[#This Row],[Mean]],photoresistor_medium[[#This Row],[Standard Deviation]],FALSE)</f>
        <v>8.1561458347147436E-4</v>
      </c>
      <c r="H121" s="1">
        <f>STANDARDIZE(photoresistor_medium[[#This Row],[Difference]],photoresistor_medium[[#This Row],[Mean]],photoresistor_medium[[#This Row],[Standard Deviation]])</f>
        <v>2.4324804371998208</v>
      </c>
      <c r="I121" s="1">
        <f>_xlfn.NORM.DIST(photoresistor_medium[[#This Row],[Standardized]],0,1,FALSE)</f>
        <v>2.0704192315774819E-2</v>
      </c>
    </row>
    <row r="122" spans="1:9" x14ac:dyDescent="0.3">
      <c r="A122">
        <v>13</v>
      </c>
      <c r="B122">
        <v>340</v>
      </c>
      <c r="C122">
        <v>786</v>
      </c>
      <c r="D122">
        <f>photoresistor_medium[[#This Row],[Lasered Top Resistor]]-photoresistor_medium[[#This Row],[Uncovered Top Resistor]]</f>
        <v>446</v>
      </c>
      <c r="E122">
        <f>AVERAGE(D:D)</f>
        <v>371.2520325203252</v>
      </c>
      <c r="F122">
        <f>_xlfn.STDEV.S(photoresistor_medium[Difference])</f>
        <v>25.384774543451918</v>
      </c>
      <c r="G122" s="1">
        <f>_xlfn.NORM.DIST(photoresistor_medium[[#This Row],[Difference]],photoresistor_medium[[#This Row],[Mean]],photoresistor_medium[[#This Row],[Standard Deviation]],FALSE)</f>
        <v>2.0583862256698642E-4</v>
      </c>
      <c r="H122" s="1">
        <f>STANDARDIZE(photoresistor_medium[[#This Row],[Difference]],photoresistor_medium[[#This Row],[Mean]],photoresistor_medium[[#This Row],[Standard Deviation]])</f>
        <v>2.9445984383956749</v>
      </c>
      <c r="I122" s="1">
        <f>_xlfn.NORM.DIST(photoresistor_medium[[#This Row],[Standardized]],0,1,FALSE)</f>
        <v>5.2251670261976441E-3</v>
      </c>
    </row>
    <row r="123" spans="1:9" x14ac:dyDescent="0.3">
      <c r="A123">
        <v>12</v>
      </c>
      <c r="B123">
        <v>337</v>
      </c>
      <c r="C123">
        <v>787</v>
      </c>
      <c r="D123">
        <f>photoresistor_medium[[#This Row],[Lasered Top Resistor]]-photoresistor_medium[[#This Row],[Uncovered Top Resistor]]</f>
        <v>450</v>
      </c>
      <c r="E123">
        <f>AVERAGE(D:D)</f>
        <v>371.2520325203252</v>
      </c>
      <c r="F123">
        <f>_xlfn.STDEV.S(photoresistor_medium[Difference])</f>
        <v>25.384774543451918</v>
      </c>
      <c r="G123" s="1">
        <f>_xlfn.NORM.DIST(photoresistor_medium[[#This Row],[Difference]],photoresistor_medium[[#This Row],[Mean]],photoresistor_medium[[#This Row],[Standard Deviation]],FALSE)</f>
        <v>1.2782768572369198E-4</v>
      </c>
      <c r="H123" s="1">
        <f>STANDARDIZE(photoresistor_medium[[#This Row],[Difference]],photoresistor_medium[[#This Row],[Mean]],photoresistor_medium[[#This Row],[Standard Deviation]])</f>
        <v>3.1021732079943991</v>
      </c>
      <c r="I123" s="1">
        <f>_xlfn.NORM.DIST(photoresistor_medium[[#This Row],[Standardized]],0,1,FALSE)</f>
        <v>3.244876982507148E-3</v>
      </c>
    </row>
    <row r="124" spans="1:9" x14ac:dyDescent="0.3">
      <c r="A124">
        <v>14</v>
      </c>
      <c r="B124">
        <v>328</v>
      </c>
      <c r="C124">
        <v>798</v>
      </c>
      <c r="D124">
        <f>photoresistor_medium[[#This Row],[Lasered Top Resistor]]-photoresistor_medium[[#This Row],[Uncovered Top Resistor]]</f>
        <v>470</v>
      </c>
      <c r="E124">
        <f>AVERAGE(D:D)</f>
        <v>371.2520325203252</v>
      </c>
      <c r="F124">
        <f>_xlfn.STDEV.S(photoresistor_medium[Difference])</f>
        <v>25.384774543451918</v>
      </c>
      <c r="G124" s="1">
        <f>_xlfn.NORM.DIST(photoresistor_medium[[#This Row],[Difference]],photoresistor_medium[[#This Row],[Mean]],photoresistor_medium[[#This Row],[Standard Deviation]],FALSE)</f>
        <v>8.135111192503812E-6</v>
      </c>
      <c r="H124" s="1">
        <f>STANDARDIZE(photoresistor_medium[[#This Row],[Difference]],photoresistor_medium[[#This Row],[Mean]],photoresistor_medium[[#This Row],[Standard Deviation]])</f>
        <v>3.8900470559880214</v>
      </c>
      <c r="I124" s="1">
        <f>_xlfn.NORM.DIST(photoresistor_medium[[#This Row],[Standardized]],0,1,FALSE)</f>
        <v>2.0650796350762154E-4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9634-5E15-4C55-98F5-ACBF4FD511A0}">
  <dimension ref="A1:L114"/>
  <sheetViews>
    <sheetView topLeftCell="F46" workbookViewId="0">
      <selection activeCell="S67" sqref="S67"/>
    </sheetView>
  </sheetViews>
  <sheetFormatPr defaultRowHeight="14.4" x14ac:dyDescent="0.3"/>
  <cols>
    <col min="1" max="1" width="10.77734375" bestFit="1" customWidth="1"/>
    <col min="2" max="2" width="23.33203125" bestFit="1" customWidth="1"/>
    <col min="3" max="3" width="20.5546875" bestFit="1" customWidth="1"/>
    <col min="4" max="4" width="11.5546875" customWidth="1"/>
    <col min="6" max="6" width="20.21875" customWidth="1"/>
    <col min="7" max="7" width="1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>
        <v>107</v>
      </c>
      <c r="B2">
        <v>614</v>
      </c>
      <c r="C2">
        <v>827</v>
      </c>
      <c r="D2">
        <f>photoresistor_high[[#This Row],[Lasered Top Resistor]]-photoresistor_high[[#This Row],[Uncovered Top Resistor]]</f>
        <v>213</v>
      </c>
      <c r="E2">
        <f>AVERAGE(photoresistor_high[Difference])</f>
        <v>263.76991150442478</v>
      </c>
      <c r="F2">
        <f>_xlfn.STDEV.S(photoresistor_high[Difference])</f>
        <v>19.140928870559375</v>
      </c>
      <c r="G2" s="1">
        <f>_xlfn.NORM.DIST(photoresistor_high[[#This Row],[Difference]],photoresistor_high[[#This Row],[Mean]],photoresistor_high[[#This Row],[Standard Deviation]],FALSE)</f>
        <v>6.1835288906929287E-4</v>
      </c>
      <c r="H2" s="1">
        <f>STANDARDIZE(photoresistor_high[[#This Row],[Difference]],photoresistor_high[[#This Row],[Mean]],photoresistor_high[[#This Row],[Standard Deviation]])</f>
        <v>-2.6524267368504715</v>
      </c>
      <c r="I2" s="1">
        <f>_xlfn.NORM.DIST(photoresistor_high[[#This Row],[Difference]],photoresistor_high[[#This Row],[Mean]],photoresistor_high[[#This Row],[Standard Deviation]],FALSE)</f>
        <v>6.1835288906929287E-4</v>
      </c>
      <c r="K2">
        <v>-3.5</v>
      </c>
      <c r="L2">
        <f>_xlfn.NORM.DIST(K2,0,1,FALSE)</f>
        <v>8.7268269504576015E-4</v>
      </c>
    </row>
    <row r="3" spans="1:12" x14ac:dyDescent="0.3">
      <c r="A3">
        <v>101</v>
      </c>
      <c r="B3">
        <v>613</v>
      </c>
      <c r="C3">
        <v>827</v>
      </c>
      <c r="D3">
        <f>photoresistor_high[[#This Row],[Lasered Top Resistor]]-photoresistor_high[[#This Row],[Uncovered Top Resistor]]</f>
        <v>214</v>
      </c>
      <c r="E3">
        <f>AVERAGE(photoresistor_high[Difference])</f>
        <v>263.76991150442478</v>
      </c>
      <c r="F3">
        <f>_xlfn.STDEV.S(photoresistor_high[Difference])</f>
        <v>19.140928870559375</v>
      </c>
      <c r="G3" s="1">
        <f>_xlfn.NORM.DIST(photoresistor_high[[#This Row],[Difference]],photoresistor_high[[#This Row],[Mean]],photoresistor_high[[#This Row],[Standard Deviation]],FALSE)</f>
        <v>7.0929261417110171E-4</v>
      </c>
      <c r="H3" s="1">
        <f>STANDARDIZE(photoresistor_high[[#This Row],[Difference]],photoresistor_high[[#This Row],[Mean]],photoresistor_high[[#This Row],[Standard Deviation]])</f>
        <v>-2.6001826683017346</v>
      </c>
      <c r="I3" s="1">
        <f>_xlfn.NORM.DIST(photoresistor_high[[#This Row],[Difference]],photoresistor_high[[#This Row],[Mean]],photoresistor_high[[#This Row],[Standard Deviation]],FALSE)</f>
        <v>7.0929261417110171E-4</v>
      </c>
      <c r="K3">
        <v>-3.4</v>
      </c>
      <c r="L3">
        <f t="shared" ref="L3:L66" si="0">_xlfn.NORM.DIST(K3,0,1,FALSE)</f>
        <v>1.2322191684730199E-3</v>
      </c>
    </row>
    <row r="4" spans="1:12" x14ac:dyDescent="0.3">
      <c r="A4">
        <v>103</v>
      </c>
      <c r="B4">
        <v>613</v>
      </c>
      <c r="C4">
        <v>827</v>
      </c>
      <c r="D4">
        <f>photoresistor_high[[#This Row],[Lasered Top Resistor]]-photoresistor_high[[#This Row],[Uncovered Top Resistor]]</f>
        <v>214</v>
      </c>
      <c r="E4">
        <f>AVERAGE(photoresistor_high[Difference])</f>
        <v>263.76991150442478</v>
      </c>
      <c r="F4">
        <f>_xlfn.STDEV.S(photoresistor_high[Difference])</f>
        <v>19.140928870559375</v>
      </c>
      <c r="G4" s="1">
        <f>_xlfn.NORM.DIST(photoresistor_high[[#This Row],[Difference]],photoresistor_high[[#This Row],[Mean]],photoresistor_high[[#This Row],[Standard Deviation]],FALSE)</f>
        <v>7.0929261417110171E-4</v>
      </c>
      <c r="H4" s="1">
        <f>STANDARDIZE(photoresistor_high[[#This Row],[Difference]],photoresistor_high[[#This Row],[Mean]],photoresistor_high[[#This Row],[Standard Deviation]])</f>
        <v>-2.6001826683017346</v>
      </c>
      <c r="I4" s="1">
        <f>_xlfn.NORM.DIST(photoresistor_high[[#This Row],[Difference]],photoresistor_high[[#This Row],[Mean]],photoresistor_high[[#This Row],[Standard Deviation]],FALSE)</f>
        <v>7.0929261417110171E-4</v>
      </c>
      <c r="K4">
        <v>-3.3</v>
      </c>
      <c r="L4">
        <f t="shared" si="0"/>
        <v>1.7225689390536812E-3</v>
      </c>
    </row>
    <row r="5" spans="1:12" x14ac:dyDescent="0.3">
      <c r="A5">
        <v>110</v>
      </c>
      <c r="B5">
        <v>613</v>
      </c>
      <c r="C5">
        <v>827</v>
      </c>
      <c r="D5">
        <f>photoresistor_high[[#This Row],[Lasered Top Resistor]]-photoresistor_high[[#This Row],[Uncovered Top Resistor]]</f>
        <v>214</v>
      </c>
      <c r="E5">
        <f>AVERAGE(photoresistor_high[Difference])</f>
        <v>263.76991150442478</v>
      </c>
      <c r="F5">
        <f>_xlfn.STDEV.S(photoresistor_high[Difference])</f>
        <v>19.140928870559375</v>
      </c>
      <c r="G5" s="1">
        <f>_xlfn.NORM.DIST(photoresistor_high[[#This Row],[Difference]],photoresistor_high[[#This Row],[Mean]],photoresistor_high[[#This Row],[Standard Deviation]],FALSE)</f>
        <v>7.0929261417110171E-4</v>
      </c>
      <c r="H5" s="1">
        <f>STANDARDIZE(photoresistor_high[[#This Row],[Difference]],photoresistor_high[[#This Row],[Mean]],photoresistor_high[[#This Row],[Standard Deviation]])</f>
        <v>-2.6001826683017346</v>
      </c>
      <c r="I5" s="1">
        <f>_xlfn.NORM.DIST(photoresistor_high[[#This Row],[Difference]],photoresistor_high[[#This Row],[Mean]],photoresistor_high[[#This Row],[Standard Deviation]],FALSE)</f>
        <v>7.0929261417110171E-4</v>
      </c>
      <c r="K5">
        <v>-3.2</v>
      </c>
      <c r="L5">
        <f t="shared" si="0"/>
        <v>2.3840882014648404E-3</v>
      </c>
    </row>
    <row r="6" spans="1:12" x14ac:dyDescent="0.3">
      <c r="A6">
        <v>102</v>
      </c>
      <c r="B6">
        <v>613</v>
      </c>
      <c r="C6">
        <v>828</v>
      </c>
      <c r="D6">
        <f>photoresistor_high[[#This Row],[Lasered Top Resistor]]-photoresistor_high[[#This Row],[Uncovered Top Resistor]]</f>
        <v>215</v>
      </c>
      <c r="E6">
        <f>AVERAGE(photoresistor_high[Difference])</f>
        <v>263.76991150442478</v>
      </c>
      <c r="F6">
        <f>_xlfn.STDEV.S(photoresistor_high[Difference])</f>
        <v>19.140928870559375</v>
      </c>
      <c r="G6" s="1">
        <f>_xlfn.NORM.DIST(photoresistor_high[[#This Row],[Difference]],photoresistor_high[[#This Row],[Mean]],photoresistor_high[[#This Row],[Standard Deviation]],FALSE)</f>
        <v>8.1138896889085201E-4</v>
      </c>
      <c r="H6" s="1">
        <f>STANDARDIZE(photoresistor_high[[#This Row],[Difference]],photoresistor_high[[#This Row],[Mean]],photoresistor_high[[#This Row],[Standard Deviation]])</f>
        <v>-2.5479385997529977</v>
      </c>
      <c r="I6" s="1">
        <f>_xlfn.NORM.DIST(photoresistor_high[[#This Row],[Difference]],photoresistor_high[[#This Row],[Mean]],photoresistor_high[[#This Row],[Standard Deviation]],FALSE)</f>
        <v>8.1138896889085201E-4</v>
      </c>
      <c r="K6">
        <v>-3.1</v>
      </c>
      <c r="L6">
        <f t="shared" si="0"/>
        <v>3.2668190561999182E-3</v>
      </c>
    </row>
    <row r="7" spans="1:12" x14ac:dyDescent="0.3">
      <c r="A7">
        <v>104</v>
      </c>
      <c r="B7">
        <v>612</v>
      </c>
      <c r="C7">
        <v>827</v>
      </c>
      <c r="D7">
        <f>photoresistor_high[[#This Row],[Lasered Top Resistor]]-photoresistor_high[[#This Row],[Uncovered Top Resistor]]</f>
        <v>215</v>
      </c>
      <c r="E7">
        <f>AVERAGE(photoresistor_high[Difference])</f>
        <v>263.76991150442478</v>
      </c>
      <c r="F7">
        <f>_xlfn.STDEV.S(photoresistor_high[Difference])</f>
        <v>19.140928870559375</v>
      </c>
      <c r="G7" s="1">
        <f>_xlfn.NORM.DIST(photoresistor_high[[#This Row],[Difference]],photoresistor_high[[#This Row],[Mean]],photoresistor_high[[#This Row],[Standard Deviation]],FALSE)</f>
        <v>8.1138896889085201E-4</v>
      </c>
      <c r="H7" s="1">
        <f>STANDARDIZE(photoresistor_high[[#This Row],[Difference]],photoresistor_high[[#This Row],[Mean]],photoresistor_high[[#This Row],[Standard Deviation]])</f>
        <v>-2.5479385997529977</v>
      </c>
      <c r="I7" s="1">
        <f>_xlfn.NORM.DIST(photoresistor_high[[#This Row],[Difference]],photoresistor_high[[#This Row],[Mean]],photoresistor_high[[#This Row],[Standard Deviation]],FALSE)</f>
        <v>8.1138896889085201E-4</v>
      </c>
      <c r="K7">
        <v>-3</v>
      </c>
      <c r="L7">
        <f t="shared" si="0"/>
        <v>4.4318484119380075E-3</v>
      </c>
    </row>
    <row r="8" spans="1:12" x14ac:dyDescent="0.3">
      <c r="A8">
        <v>105</v>
      </c>
      <c r="B8">
        <v>612</v>
      </c>
      <c r="C8">
        <v>827</v>
      </c>
      <c r="D8">
        <f>photoresistor_high[[#This Row],[Lasered Top Resistor]]-photoresistor_high[[#This Row],[Uncovered Top Resistor]]</f>
        <v>215</v>
      </c>
      <c r="E8">
        <f>AVERAGE(photoresistor_high[Difference])</f>
        <v>263.76991150442478</v>
      </c>
      <c r="F8">
        <f>_xlfn.STDEV.S(photoresistor_high[Difference])</f>
        <v>19.140928870559375</v>
      </c>
      <c r="G8" s="1">
        <f>_xlfn.NORM.DIST(photoresistor_high[[#This Row],[Difference]],photoresistor_high[[#This Row],[Mean]],photoresistor_high[[#This Row],[Standard Deviation]],FALSE)</f>
        <v>8.1138896889085201E-4</v>
      </c>
      <c r="H8" s="1">
        <f>STANDARDIZE(photoresistor_high[[#This Row],[Difference]],photoresistor_high[[#This Row],[Mean]],photoresistor_high[[#This Row],[Standard Deviation]])</f>
        <v>-2.5479385997529977</v>
      </c>
      <c r="I8" s="1">
        <f>_xlfn.NORM.DIST(photoresistor_high[[#This Row],[Difference]],photoresistor_high[[#This Row],[Mean]],photoresistor_high[[#This Row],[Standard Deviation]],FALSE)</f>
        <v>8.1138896889085201E-4</v>
      </c>
      <c r="K8">
        <v>-2.9</v>
      </c>
      <c r="L8">
        <f t="shared" si="0"/>
        <v>5.9525324197758538E-3</v>
      </c>
    </row>
    <row r="9" spans="1:12" x14ac:dyDescent="0.3">
      <c r="A9">
        <v>106</v>
      </c>
      <c r="B9">
        <v>612</v>
      </c>
      <c r="C9">
        <v>827</v>
      </c>
      <c r="D9">
        <f>photoresistor_high[[#This Row],[Lasered Top Resistor]]-photoresistor_high[[#This Row],[Uncovered Top Resistor]]</f>
        <v>215</v>
      </c>
      <c r="E9">
        <f>AVERAGE(photoresistor_high[Difference])</f>
        <v>263.76991150442478</v>
      </c>
      <c r="F9">
        <f>_xlfn.STDEV.S(photoresistor_high[Difference])</f>
        <v>19.140928870559375</v>
      </c>
      <c r="G9" s="1">
        <f>_xlfn.NORM.DIST(photoresistor_high[[#This Row],[Difference]],photoresistor_high[[#This Row],[Mean]],photoresistor_high[[#This Row],[Standard Deviation]],FALSE)</f>
        <v>8.1138896889085201E-4</v>
      </c>
      <c r="H9" s="1">
        <f>STANDARDIZE(photoresistor_high[[#This Row],[Difference]],photoresistor_high[[#This Row],[Mean]],photoresistor_high[[#This Row],[Standard Deviation]])</f>
        <v>-2.5479385997529977</v>
      </c>
      <c r="I9" s="1">
        <f>_xlfn.NORM.DIST(photoresistor_high[[#This Row],[Difference]],photoresistor_high[[#This Row],[Mean]],photoresistor_high[[#This Row],[Standard Deviation]],FALSE)</f>
        <v>8.1138896889085201E-4</v>
      </c>
      <c r="K9">
        <v>-2.8</v>
      </c>
      <c r="L9">
        <f t="shared" si="0"/>
        <v>7.9154515829799686E-3</v>
      </c>
    </row>
    <row r="10" spans="1:12" x14ac:dyDescent="0.3">
      <c r="A10">
        <v>108</v>
      </c>
      <c r="B10">
        <v>611</v>
      </c>
      <c r="C10">
        <v>826</v>
      </c>
      <c r="D10">
        <f>photoresistor_high[[#This Row],[Lasered Top Resistor]]-photoresistor_high[[#This Row],[Uncovered Top Resistor]]</f>
        <v>215</v>
      </c>
      <c r="E10">
        <f>AVERAGE(photoresistor_high[Difference])</f>
        <v>263.76991150442478</v>
      </c>
      <c r="F10">
        <f>_xlfn.STDEV.S(photoresistor_high[Difference])</f>
        <v>19.140928870559375</v>
      </c>
      <c r="G10" s="1">
        <f>_xlfn.NORM.DIST(photoresistor_high[[#This Row],[Difference]],photoresistor_high[[#This Row],[Mean]],photoresistor_high[[#This Row],[Standard Deviation]],FALSE)</f>
        <v>8.1138896889085201E-4</v>
      </c>
      <c r="H10" s="1">
        <f>STANDARDIZE(photoresistor_high[[#This Row],[Difference]],photoresistor_high[[#This Row],[Mean]],photoresistor_high[[#This Row],[Standard Deviation]])</f>
        <v>-2.5479385997529977</v>
      </c>
      <c r="I10" s="1">
        <f>_xlfn.NORM.DIST(photoresistor_high[[#This Row],[Difference]],photoresistor_high[[#This Row],[Mean]],photoresistor_high[[#This Row],[Standard Deviation]],FALSE)</f>
        <v>8.1138896889085201E-4</v>
      </c>
      <c r="K10">
        <v>-2.7</v>
      </c>
      <c r="L10">
        <f t="shared" si="0"/>
        <v>1.0420934814422592E-2</v>
      </c>
    </row>
    <row r="11" spans="1:12" x14ac:dyDescent="0.3">
      <c r="A11">
        <v>111</v>
      </c>
      <c r="B11">
        <v>612</v>
      </c>
      <c r="C11">
        <v>827</v>
      </c>
      <c r="D11">
        <f>photoresistor_high[[#This Row],[Lasered Top Resistor]]-photoresistor_high[[#This Row],[Uncovered Top Resistor]]</f>
        <v>215</v>
      </c>
      <c r="E11">
        <f>AVERAGE(photoresistor_high[Difference])</f>
        <v>263.76991150442478</v>
      </c>
      <c r="F11">
        <f>_xlfn.STDEV.S(photoresistor_high[Difference])</f>
        <v>19.140928870559375</v>
      </c>
      <c r="G11" s="1">
        <f>_xlfn.NORM.DIST(photoresistor_high[[#This Row],[Difference]],photoresistor_high[[#This Row],[Mean]],photoresistor_high[[#This Row],[Standard Deviation]],FALSE)</f>
        <v>8.1138896889085201E-4</v>
      </c>
      <c r="H11" s="1">
        <f>STANDARDIZE(photoresistor_high[[#This Row],[Difference]],photoresistor_high[[#This Row],[Mean]],photoresistor_high[[#This Row],[Standard Deviation]])</f>
        <v>-2.5479385997529977</v>
      </c>
      <c r="I11" s="1">
        <f>_xlfn.NORM.DIST(photoresistor_high[[#This Row],[Difference]],photoresistor_high[[#This Row],[Mean]],photoresistor_high[[#This Row],[Standard Deviation]],FALSE)</f>
        <v>8.1138896889085201E-4</v>
      </c>
      <c r="K11">
        <v>-2.6</v>
      </c>
      <c r="L11">
        <f t="shared" si="0"/>
        <v>1.3582969233685613E-2</v>
      </c>
    </row>
    <row r="12" spans="1:12" x14ac:dyDescent="0.3">
      <c r="A12">
        <v>112</v>
      </c>
      <c r="B12">
        <v>612</v>
      </c>
      <c r="C12">
        <v>827</v>
      </c>
      <c r="D12">
        <f>photoresistor_high[[#This Row],[Lasered Top Resistor]]-photoresistor_high[[#This Row],[Uncovered Top Resistor]]</f>
        <v>215</v>
      </c>
      <c r="E12">
        <f>AVERAGE(photoresistor_high[Difference])</f>
        <v>263.76991150442478</v>
      </c>
      <c r="F12">
        <f>_xlfn.STDEV.S(photoresistor_high[Difference])</f>
        <v>19.140928870559375</v>
      </c>
      <c r="G12" s="1">
        <f>_xlfn.NORM.DIST(photoresistor_high[[#This Row],[Difference]],photoresistor_high[[#This Row],[Mean]],photoresistor_high[[#This Row],[Standard Deviation]],FALSE)</f>
        <v>8.1138896889085201E-4</v>
      </c>
      <c r="H12" s="1">
        <f>STANDARDIZE(photoresistor_high[[#This Row],[Difference]],photoresistor_high[[#This Row],[Mean]],photoresistor_high[[#This Row],[Standard Deviation]])</f>
        <v>-2.5479385997529977</v>
      </c>
      <c r="I12" s="1">
        <f>_xlfn.NORM.DIST(photoresistor_high[[#This Row],[Difference]],photoresistor_high[[#This Row],[Mean]],photoresistor_high[[#This Row],[Standard Deviation]],FALSE)</f>
        <v>8.1138896889085201E-4</v>
      </c>
      <c r="K12">
        <v>-2.5</v>
      </c>
      <c r="L12">
        <f t="shared" si="0"/>
        <v>1.752830049356854E-2</v>
      </c>
    </row>
    <row r="13" spans="1:12" x14ac:dyDescent="0.3">
      <c r="A13">
        <v>100</v>
      </c>
      <c r="B13">
        <v>613</v>
      </c>
      <c r="C13">
        <v>829</v>
      </c>
      <c r="D13">
        <f>photoresistor_high[[#This Row],[Lasered Top Resistor]]-photoresistor_high[[#This Row],[Uncovered Top Resistor]]</f>
        <v>216</v>
      </c>
      <c r="E13">
        <f>AVERAGE(photoresistor_high[Difference])</f>
        <v>263.76991150442478</v>
      </c>
      <c r="F13">
        <f>_xlfn.STDEV.S(photoresistor_high[Difference])</f>
        <v>19.140928870559375</v>
      </c>
      <c r="G13" s="1">
        <f>_xlfn.NORM.DIST(photoresistor_high[[#This Row],[Difference]],photoresistor_high[[#This Row],[Mean]],photoresistor_high[[#This Row],[Standard Deviation]],FALSE)</f>
        <v>9.2565122149176979E-4</v>
      </c>
      <c r="H13" s="1">
        <f>STANDARDIZE(photoresistor_high[[#This Row],[Difference]],photoresistor_high[[#This Row],[Mean]],photoresistor_high[[#This Row],[Standard Deviation]])</f>
        <v>-2.4956945312042609</v>
      </c>
      <c r="I13" s="1">
        <f>_xlfn.NORM.DIST(photoresistor_high[[#This Row],[Difference]],photoresistor_high[[#This Row],[Mean]],photoresistor_high[[#This Row],[Standard Deviation]],FALSE)</f>
        <v>9.2565122149176979E-4</v>
      </c>
      <c r="K13">
        <v>-2.4</v>
      </c>
      <c r="L13">
        <f t="shared" si="0"/>
        <v>2.2394530294842899E-2</v>
      </c>
    </row>
    <row r="14" spans="1:12" x14ac:dyDescent="0.3">
      <c r="A14">
        <v>109</v>
      </c>
      <c r="B14">
        <v>612</v>
      </c>
      <c r="C14">
        <v>828</v>
      </c>
      <c r="D14">
        <f>photoresistor_high[[#This Row],[Lasered Top Resistor]]-photoresistor_high[[#This Row],[Uncovered Top Resistor]]</f>
        <v>216</v>
      </c>
      <c r="E14">
        <f>AVERAGE(photoresistor_high[Difference])</f>
        <v>263.76991150442478</v>
      </c>
      <c r="F14">
        <f>_xlfn.STDEV.S(photoresistor_high[Difference])</f>
        <v>19.140928870559375</v>
      </c>
      <c r="G14" s="1">
        <f>_xlfn.NORM.DIST(photoresistor_high[[#This Row],[Difference]],photoresistor_high[[#This Row],[Mean]],photoresistor_high[[#This Row],[Standard Deviation]],FALSE)</f>
        <v>9.2565122149176979E-4</v>
      </c>
      <c r="H14" s="1">
        <f>STANDARDIZE(photoresistor_high[[#This Row],[Difference]],photoresistor_high[[#This Row],[Mean]],photoresistor_high[[#This Row],[Standard Deviation]])</f>
        <v>-2.4956945312042609</v>
      </c>
      <c r="I14" s="1">
        <f>_xlfn.NORM.DIST(photoresistor_high[[#This Row],[Difference]],photoresistor_high[[#This Row],[Mean]],photoresistor_high[[#This Row],[Standard Deviation]],FALSE)</f>
        <v>9.2565122149176979E-4</v>
      </c>
      <c r="K14">
        <v>-2.2999999999999998</v>
      </c>
      <c r="L14">
        <f t="shared" si="0"/>
        <v>2.8327037741601186E-2</v>
      </c>
    </row>
    <row r="15" spans="1:12" x14ac:dyDescent="0.3">
      <c r="A15">
        <v>12</v>
      </c>
      <c r="B15">
        <v>566</v>
      </c>
      <c r="C15">
        <v>817</v>
      </c>
      <c r="D15">
        <f>photoresistor_high[[#This Row],[Lasered Top Resistor]]-photoresistor_high[[#This Row],[Uncovered Top Resistor]]</f>
        <v>251</v>
      </c>
      <c r="E15">
        <f>AVERAGE(photoresistor_high[Difference])</f>
        <v>263.76991150442478</v>
      </c>
      <c r="F15">
        <f>_xlfn.STDEV.S(photoresistor_high[Difference])</f>
        <v>19.140928870559375</v>
      </c>
      <c r="G15" s="1">
        <f>_xlfn.NORM.DIST(photoresistor_high[[#This Row],[Difference]],photoresistor_high[[#This Row],[Mean]],photoresistor_high[[#This Row],[Standard Deviation]],FALSE)</f>
        <v>1.668386103367344E-2</v>
      </c>
      <c r="H15" s="1">
        <f>STANDARDIZE(photoresistor_high[[#This Row],[Difference]],photoresistor_high[[#This Row],[Mean]],photoresistor_high[[#This Row],[Standard Deviation]])</f>
        <v>-0.66715213199847156</v>
      </c>
      <c r="I15" s="1">
        <f>_xlfn.NORM.DIST(photoresistor_high[[#This Row],[Difference]],photoresistor_high[[#This Row],[Mean]],photoresistor_high[[#This Row],[Standard Deviation]],FALSE)</f>
        <v>1.668386103367344E-2</v>
      </c>
      <c r="K15">
        <v>-2.2000000000000002</v>
      </c>
      <c r="L15">
        <f t="shared" si="0"/>
        <v>3.5474592846231424E-2</v>
      </c>
    </row>
    <row r="16" spans="1:12" x14ac:dyDescent="0.3">
      <c r="A16">
        <v>3</v>
      </c>
      <c r="B16">
        <v>565</v>
      </c>
      <c r="C16">
        <v>818</v>
      </c>
      <c r="D16">
        <f>photoresistor_high[[#This Row],[Lasered Top Resistor]]-photoresistor_high[[#This Row],[Uncovered Top Resistor]]</f>
        <v>253</v>
      </c>
      <c r="E16">
        <f>AVERAGE(photoresistor_high[Difference])</f>
        <v>263.76991150442478</v>
      </c>
      <c r="F16">
        <f>_xlfn.STDEV.S(photoresistor_high[Difference])</f>
        <v>19.140928870559375</v>
      </c>
      <c r="G16" s="1">
        <f>_xlfn.NORM.DIST(photoresistor_high[[#This Row],[Difference]],photoresistor_high[[#This Row],[Mean]],photoresistor_high[[#This Row],[Standard Deviation]],FALSE)</f>
        <v>1.7790995259879479E-2</v>
      </c>
      <c r="H16" s="1">
        <f>STANDARDIZE(photoresistor_high[[#This Row],[Difference]],photoresistor_high[[#This Row],[Mean]],photoresistor_high[[#This Row],[Standard Deviation]])</f>
        <v>-0.56266399490099794</v>
      </c>
      <c r="I16" s="1">
        <f>_xlfn.NORM.DIST(photoresistor_high[[#This Row],[Difference]],photoresistor_high[[#This Row],[Mean]],photoresistor_high[[#This Row],[Standard Deviation]],FALSE)</f>
        <v>1.7790995259879479E-2</v>
      </c>
      <c r="K16">
        <v>-2.1</v>
      </c>
      <c r="L16">
        <f t="shared" si="0"/>
        <v>4.3983595980427191E-2</v>
      </c>
    </row>
    <row r="17" spans="1:12" x14ac:dyDescent="0.3">
      <c r="A17">
        <v>11</v>
      </c>
      <c r="B17">
        <v>563</v>
      </c>
      <c r="C17">
        <v>816</v>
      </c>
      <c r="D17">
        <f>photoresistor_high[[#This Row],[Lasered Top Resistor]]-photoresistor_high[[#This Row],[Uncovered Top Resistor]]</f>
        <v>253</v>
      </c>
      <c r="E17">
        <f>AVERAGE(photoresistor_high[Difference])</f>
        <v>263.76991150442478</v>
      </c>
      <c r="F17">
        <f>_xlfn.STDEV.S(photoresistor_high[Difference])</f>
        <v>19.140928870559375</v>
      </c>
      <c r="G17" s="1">
        <f>_xlfn.NORM.DIST(photoresistor_high[[#This Row],[Difference]],photoresistor_high[[#This Row],[Mean]],photoresistor_high[[#This Row],[Standard Deviation]],FALSE)</f>
        <v>1.7790995259879479E-2</v>
      </c>
      <c r="H17" s="1">
        <f>STANDARDIZE(photoresistor_high[[#This Row],[Difference]],photoresistor_high[[#This Row],[Mean]],photoresistor_high[[#This Row],[Standard Deviation]])</f>
        <v>-0.56266399490099794</v>
      </c>
      <c r="I17" s="1">
        <f>_xlfn.NORM.DIST(photoresistor_high[[#This Row],[Difference]],photoresistor_high[[#This Row],[Mean]],photoresistor_high[[#This Row],[Standard Deviation]],FALSE)</f>
        <v>1.7790995259879479E-2</v>
      </c>
      <c r="K17">
        <v>-2</v>
      </c>
      <c r="L17">
        <f t="shared" si="0"/>
        <v>5.3990966513188063E-2</v>
      </c>
    </row>
    <row r="18" spans="1:12" x14ac:dyDescent="0.3">
      <c r="A18">
        <v>19</v>
      </c>
      <c r="B18">
        <v>564</v>
      </c>
      <c r="C18">
        <v>817</v>
      </c>
      <c r="D18">
        <f>photoresistor_high[[#This Row],[Lasered Top Resistor]]-photoresistor_high[[#This Row],[Uncovered Top Resistor]]</f>
        <v>253</v>
      </c>
      <c r="E18">
        <f>AVERAGE(photoresistor_high[Difference])</f>
        <v>263.76991150442478</v>
      </c>
      <c r="F18">
        <f>_xlfn.STDEV.S(photoresistor_high[Difference])</f>
        <v>19.140928870559375</v>
      </c>
      <c r="G18" s="1">
        <f>_xlfn.NORM.DIST(photoresistor_high[[#This Row],[Difference]],photoresistor_high[[#This Row],[Mean]],photoresistor_high[[#This Row],[Standard Deviation]],FALSE)</f>
        <v>1.7790995259879479E-2</v>
      </c>
      <c r="H18" s="1">
        <f>STANDARDIZE(photoresistor_high[[#This Row],[Difference]],photoresistor_high[[#This Row],[Mean]],photoresistor_high[[#This Row],[Standard Deviation]])</f>
        <v>-0.56266399490099794</v>
      </c>
      <c r="I18" s="1">
        <f>_xlfn.NORM.DIST(photoresistor_high[[#This Row],[Difference]],photoresistor_high[[#This Row],[Mean]],photoresistor_high[[#This Row],[Standard Deviation]],FALSE)</f>
        <v>1.7790995259879479E-2</v>
      </c>
      <c r="K18">
        <v>-1.9</v>
      </c>
      <c r="L18">
        <f t="shared" si="0"/>
        <v>6.5615814774676595E-2</v>
      </c>
    </row>
    <row r="19" spans="1:12" x14ac:dyDescent="0.3">
      <c r="A19">
        <v>5</v>
      </c>
      <c r="B19">
        <v>563</v>
      </c>
      <c r="C19">
        <v>817</v>
      </c>
      <c r="D19">
        <f>photoresistor_high[[#This Row],[Lasered Top Resistor]]-photoresistor_high[[#This Row],[Uncovered Top Resistor]]</f>
        <v>254</v>
      </c>
      <c r="E19">
        <f>AVERAGE(photoresistor_high[Difference])</f>
        <v>263.76991150442478</v>
      </c>
      <c r="F19">
        <f>_xlfn.STDEV.S(photoresistor_high[Difference])</f>
        <v>19.140928870559375</v>
      </c>
      <c r="G19" s="1">
        <f>_xlfn.NORM.DIST(photoresistor_high[[#This Row],[Difference]],photoresistor_high[[#This Row],[Mean]],photoresistor_high[[#This Row],[Standard Deviation]],FALSE)</f>
        <v>1.8296752406795749E-2</v>
      </c>
      <c r="H19" s="1">
        <f>STANDARDIZE(photoresistor_high[[#This Row],[Difference]],photoresistor_high[[#This Row],[Mean]],photoresistor_high[[#This Row],[Standard Deviation]])</f>
        <v>-0.51041992635226108</v>
      </c>
      <c r="I19" s="1">
        <f>_xlfn.NORM.DIST(photoresistor_high[[#This Row],[Difference]],photoresistor_high[[#This Row],[Mean]],photoresistor_high[[#This Row],[Standard Deviation]],FALSE)</f>
        <v>1.8296752406795749E-2</v>
      </c>
      <c r="K19">
        <v>-1.8</v>
      </c>
      <c r="L19">
        <f t="shared" si="0"/>
        <v>7.8950158300894149E-2</v>
      </c>
    </row>
    <row r="20" spans="1:12" x14ac:dyDescent="0.3">
      <c r="A20">
        <v>10</v>
      </c>
      <c r="B20">
        <v>562</v>
      </c>
      <c r="C20">
        <v>816</v>
      </c>
      <c r="D20">
        <f>photoresistor_high[[#This Row],[Lasered Top Resistor]]-photoresistor_high[[#This Row],[Uncovered Top Resistor]]</f>
        <v>254</v>
      </c>
      <c r="E20">
        <f>AVERAGE(photoresistor_high[Difference])</f>
        <v>263.76991150442478</v>
      </c>
      <c r="F20">
        <f>_xlfn.STDEV.S(photoresistor_high[Difference])</f>
        <v>19.140928870559375</v>
      </c>
      <c r="G20" s="1">
        <f>_xlfn.NORM.DIST(photoresistor_high[[#This Row],[Difference]],photoresistor_high[[#This Row],[Mean]],photoresistor_high[[#This Row],[Standard Deviation]],FALSE)</f>
        <v>1.8296752406795749E-2</v>
      </c>
      <c r="H20" s="1">
        <f>STANDARDIZE(photoresistor_high[[#This Row],[Difference]],photoresistor_high[[#This Row],[Mean]],photoresistor_high[[#This Row],[Standard Deviation]])</f>
        <v>-0.51041992635226108</v>
      </c>
      <c r="I20" s="1">
        <f>_xlfn.NORM.DIST(photoresistor_high[[#This Row],[Difference]],photoresistor_high[[#This Row],[Mean]],photoresistor_high[[#This Row],[Standard Deviation]],FALSE)</f>
        <v>1.8296752406795749E-2</v>
      </c>
      <c r="K20">
        <v>-1.7</v>
      </c>
      <c r="L20">
        <f t="shared" si="0"/>
        <v>9.4049077376886947E-2</v>
      </c>
    </row>
    <row r="21" spans="1:12" x14ac:dyDescent="0.3">
      <c r="A21">
        <v>15</v>
      </c>
      <c r="B21">
        <v>563</v>
      </c>
      <c r="C21">
        <v>817</v>
      </c>
      <c r="D21">
        <f>photoresistor_high[[#This Row],[Lasered Top Resistor]]-photoresistor_high[[#This Row],[Uncovered Top Resistor]]</f>
        <v>254</v>
      </c>
      <c r="E21">
        <f>AVERAGE(photoresistor_high[Difference])</f>
        <v>263.76991150442478</v>
      </c>
      <c r="F21">
        <f>_xlfn.STDEV.S(photoresistor_high[Difference])</f>
        <v>19.140928870559375</v>
      </c>
      <c r="G21" s="1">
        <f>_xlfn.NORM.DIST(photoresistor_high[[#This Row],[Difference]],photoresistor_high[[#This Row],[Mean]],photoresistor_high[[#This Row],[Standard Deviation]],FALSE)</f>
        <v>1.8296752406795749E-2</v>
      </c>
      <c r="H21" s="1">
        <f>STANDARDIZE(photoresistor_high[[#This Row],[Difference]],photoresistor_high[[#This Row],[Mean]],photoresistor_high[[#This Row],[Standard Deviation]])</f>
        <v>-0.51041992635226108</v>
      </c>
      <c r="I21" s="1">
        <f>_xlfn.NORM.DIST(photoresistor_high[[#This Row],[Difference]],photoresistor_high[[#This Row],[Mean]],photoresistor_high[[#This Row],[Standard Deviation]],FALSE)</f>
        <v>1.8296752406795749E-2</v>
      </c>
      <c r="K21">
        <v>-1.6</v>
      </c>
      <c r="L21">
        <f t="shared" si="0"/>
        <v>0.11092083467945554</v>
      </c>
    </row>
    <row r="22" spans="1:12" x14ac:dyDescent="0.3">
      <c r="A22">
        <v>2</v>
      </c>
      <c r="B22">
        <v>562</v>
      </c>
      <c r="C22">
        <v>817</v>
      </c>
      <c r="D22">
        <f>photoresistor_high[[#This Row],[Lasered Top Resistor]]-photoresistor_high[[#This Row],[Uncovered Top Resistor]]</f>
        <v>255</v>
      </c>
      <c r="E22">
        <f>AVERAGE(photoresistor_high[Difference])</f>
        <v>263.76991150442478</v>
      </c>
      <c r="F22">
        <f>_xlfn.STDEV.S(photoresistor_high[Difference])</f>
        <v>19.140928870559375</v>
      </c>
      <c r="G22" s="1">
        <f>_xlfn.NORM.DIST(photoresistor_high[[#This Row],[Difference]],photoresistor_high[[#This Row],[Mean]],photoresistor_high[[#This Row],[Standard Deviation]],FALSE)</f>
        <v>1.8765597480993934E-2</v>
      </c>
      <c r="H22" s="1">
        <f>STANDARDIZE(photoresistor_high[[#This Row],[Difference]],photoresistor_high[[#This Row],[Mean]],photoresistor_high[[#This Row],[Standard Deviation]])</f>
        <v>-0.45817585780352421</v>
      </c>
      <c r="I22" s="1">
        <f>_xlfn.NORM.DIST(photoresistor_high[[#This Row],[Difference]],photoresistor_high[[#This Row],[Mean]],photoresistor_high[[#This Row],[Standard Deviation]],FALSE)</f>
        <v>1.8765597480993934E-2</v>
      </c>
      <c r="K22">
        <v>-1.5</v>
      </c>
      <c r="L22">
        <f t="shared" si="0"/>
        <v>0.12951759566589174</v>
      </c>
    </row>
    <row r="23" spans="1:12" x14ac:dyDescent="0.3">
      <c r="A23">
        <v>9</v>
      </c>
      <c r="B23">
        <v>563</v>
      </c>
      <c r="C23">
        <v>818</v>
      </c>
      <c r="D23">
        <f>photoresistor_high[[#This Row],[Lasered Top Resistor]]-photoresistor_high[[#This Row],[Uncovered Top Resistor]]</f>
        <v>255</v>
      </c>
      <c r="E23">
        <f>AVERAGE(photoresistor_high[Difference])</f>
        <v>263.76991150442478</v>
      </c>
      <c r="F23">
        <f>_xlfn.STDEV.S(photoresistor_high[Difference])</f>
        <v>19.140928870559375</v>
      </c>
      <c r="G23" s="1">
        <f>_xlfn.NORM.DIST(photoresistor_high[[#This Row],[Difference]],photoresistor_high[[#This Row],[Mean]],photoresistor_high[[#This Row],[Standard Deviation]],FALSE)</f>
        <v>1.8765597480993934E-2</v>
      </c>
      <c r="H23" s="1">
        <f>STANDARDIZE(photoresistor_high[[#This Row],[Difference]],photoresistor_high[[#This Row],[Mean]],photoresistor_high[[#This Row],[Standard Deviation]])</f>
        <v>-0.45817585780352421</v>
      </c>
      <c r="I23" s="1">
        <f>_xlfn.NORM.DIST(photoresistor_high[[#This Row],[Difference]],photoresistor_high[[#This Row],[Mean]],photoresistor_high[[#This Row],[Standard Deviation]],FALSE)</f>
        <v>1.8765597480993934E-2</v>
      </c>
      <c r="K23">
        <v>-1.4</v>
      </c>
      <c r="L23">
        <f t="shared" si="0"/>
        <v>0.14972746563574488</v>
      </c>
    </row>
    <row r="24" spans="1:12" x14ac:dyDescent="0.3">
      <c r="A24">
        <v>13</v>
      </c>
      <c r="B24">
        <v>562</v>
      </c>
      <c r="C24">
        <v>817</v>
      </c>
      <c r="D24">
        <f>photoresistor_high[[#This Row],[Lasered Top Resistor]]-photoresistor_high[[#This Row],[Uncovered Top Resistor]]</f>
        <v>255</v>
      </c>
      <c r="E24">
        <f>AVERAGE(photoresistor_high[Difference])</f>
        <v>263.76991150442478</v>
      </c>
      <c r="F24">
        <f>_xlfn.STDEV.S(photoresistor_high[Difference])</f>
        <v>19.140928870559375</v>
      </c>
      <c r="G24" s="1">
        <f>_xlfn.NORM.DIST(photoresistor_high[[#This Row],[Difference]],photoresistor_high[[#This Row],[Mean]],photoresistor_high[[#This Row],[Standard Deviation]],FALSE)</f>
        <v>1.8765597480993934E-2</v>
      </c>
      <c r="H24" s="1">
        <f>STANDARDIZE(photoresistor_high[[#This Row],[Difference]],photoresistor_high[[#This Row],[Mean]],photoresistor_high[[#This Row],[Standard Deviation]])</f>
        <v>-0.45817585780352421</v>
      </c>
      <c r="I24" s="1">
        <f>_xlfn.NORM.DIST(photoresistor_high[[#This Row],[Difference]],photoresistor_high[[#This Row],[Mean]],photoresistor_high[[#This Row],[Standard Deviation]],FALSE)</f>
        <v>1.8765597480993934E-2</v>
      </c>
      <c r="K24">
        <v>-1.3</v>
      </c>
      <c r="L24">
        <f t="shared" si="0"/>
        <v>0.17136859204780736</v>
      </c>
    </row>
    <row r="25" spans="1:12" x14ac:dyDescent="0.3">
      <c r="A25">
        <v>14</v>
      </c>
      <c r="B25">
        <v>562</v>
      </c>
      <c r="C25">
        <v>817</v>
      </c>
      <c r="D25">
        <f>photoresistor_high[[#This Row],[Lasered Top Resistor]]-photoresistor_high[[#This Row],[Uncovered Top Resistor]]</f>
        <v>255</v>
      </c>
      <c r="E25">
        <f>AVERAGE(photoresistor_high[Difference])</f>
        <v>263.76991150442478</v>
      </c>
      <c r="F25">
        <f>_xlfn.STDEV.S(photoresistor_high[Difference])</f>
        <v>19.140928870559375</v>
      </c>
      <c r="G25" s="1">
        <f>_xlfn.NORM.DIST(photoresistor_high[[#This Row],[Difference]],photoresistor_high[[#This Row],[Mean]],photoresistor_high[[#This Row],[Standard Deviation]],FALSE)</f>
        <v>1.8765597480993934E-2</v>
      </c>
      <c r="H25" s="1">
        <f>STANDARDIZE(photoresistor_high[[#This Row],[Difference]],photoresistor_high[[#This Row],[Mean]],photoresistor_high[[#This Row],[Standard Deviation]])</f>
        <v>-0.45817585780352421</v>
      </c>
      <c r="I25" s="1">
        <f>_xlfn.NORM.DIST(photoresistor_high[[#This Row],[Difference]],photoresistor_high[[#This Row],[Mean]],photoresistor_high[[#This Row],[Standard Deviation]],FALSE)</f>
        <v>1.8765597480993934E-2</v>
      </c>
      <c r="K25">
        <v>-1.2</v>
      </c>
      <c r="L25">
        <f t="shared" si="0"/>
        <v>0.19418605498321295</v>
      </c>
    </row>
    <row r="26" spans="1:12" x14ac:dyDescent="0.3">
      <c r="A26">
        <v>4</v>
      </c>
      <c r="B26">
        <v>562</v>
      </c>
      <c r="C26">
        <v>818</v>
      </c>
      <c r="D26">
        <f>photoresistor_high[[#This Row],[Lasered Top Resistor]]-photoresistor_high[[#This Row],[Uncovered Top Resistor]]</f>
        <v>256</v>
      </c>
      <c r="E26">
        <f>AVERAGE(photoresistor_high[Difference])</f>
        <v>263.76991150442478</v>
      </c>
      <c r="F26">
        <f>_xlfn.STDEV.S(photoresistor_high[Difference])</f>
        <v>19.140928870559375</v>
      </c>
      <c r="G26" s="1">
        <f>_xlfn.NORM.DIST(photoresistor_high[[#This Row],[Difference]],photoresistor_high[[#This Row],[Mean]],photoresistor_high[[#This Row],[Standard Deviation]],FALSE)</f>
        <v>1.9193996000714132E-2</v>
      </c>
      <c r="H26" s="1">
        <f>STANDARDIZE(photoresistor_high[[#This Row],[Difference]],photoresistor_high[[#This Row],[Mean]],photoresistor_high[[#This Row],[Standard Deviation]])</f>
        <v>-0.40593178925478735</v>
      </c>
      <c r="I26" s="1">
        <f>_xlfn.NORM.DIST(photoresistor_high[[#This Row],[Difference]],photoresistor_high[[#This Row],[Mean]],photoresistor_high[[#This Row],[Standard Deviation]],FALSE)</f>
        <v>1.9193996000714132E-2</v>
      </c>
      <c r="K26">
        <v>-1.1000000000000001</v>
      </c>
      <c r="L26">
        <f t="shared" si="0"/>
        <v>0.21785217703255053</v>
      </c>
    </row>
    <row r="27" spans="1:12" x14ac:dyDescent="0.3">
      <c r="A27">
        <v>6</v>
      </c>
      <c r="B27">
        <v>561</v>
      </c>
      <c r="C27">
        <v>817</v>
      </c>
      <c r="D27">
        <f>photoresistor_high[[#This Row],[Lasered Top Resistor]]-photoresistor_high[[#This Row],[Uncovered Top Resistor]]</f>
        <v>256</v>
      </c>
      <c r="E27">
        <f>AVERAGE(photoresistor_high[Difference])</f>
        <v>263.76991150442478</v>
      </c>
      <c r="F27">
        <f>_xlfn.STDEV.S(photoresistor_high[Difference])</f>
        <v>19.140928870559375</v>
      </c>
      <c r="G27" s="1">
        <f>_xlfn.NORM.DIST(photoresistor_high[[#This Row],[Difference]],photoresistor_high[[#This Row],[Mean]],photoresistor_high[[#This Row],[Standard Deviation]],FALSE)</f>
        <v>1.9193996000714132E-2</v>
      </c>
      <c r="H27" s="1">
        <f>STANDARDIZE(photoresistor_high[[#This Row],[Difference]],photoresistor_high[[#This Row],[Mean]],photoresistor_high[[#This Row],[Standard Deviation]])</f>
        <v>-0.40593178925478735</v>
      </c>
      <c r="I27" s="1">
        <f>_xlfn.NORM.DIST(photoresistor_high[[#This Row],[Difference]],photoresistor_high[[#This Row],[Mean]],photoresistor_high[[#This Row],[Standard Deviation]],FALSE)</f>
        <v>1.9193996000714132E-2</v>
      </c>
      <c r="K27">
        <v>-1</v>
      </c>
      <c r="L27">
        <f t="shared" si="0"/>
        <v>0.24197072451914337</v>
      </c>
    </row>
    <row r="28" spans="1:12" x14ac:dyDescent="0.3">
      <c r="A28">
        <v>8</v>
      </c>
      <c r="B28">
        <v>562</v>
      </c>
      <c r="C28">
        <v>818</v>
      </c>
      <c r="D28">
        <f>photoresistor_high[[#This Row],[Lasered Top Resistor]]-photoresistor_high[[#This Row],[Uncovered Top Resistor]]</f>
        <v>256</v>
      </c>
      <c r="E28">
        <f>AVERAGE(photoresistor_high[Difference])</f>
        <v>263.76991150442478</v>
      </c>
      <c r="F28">
        <f>_xlfn.STDEV.S(photoresistor_high[Difference])</f>
        <v>19.140928870559375</v>
      </c>
      <c r="G28" s="1">
        <f>_xlfn.NORM.DIST(photoresistor_high[[#This Row],[Difference]],photoresistor_high[[#This Row],[Mean]],photoresistor_high[[#This Row],[Standard Deviation]],FALSE)</f>
        <v>1.9193996000714132E-2</v>
      </c>
      <c r="H28" s="1">
        <f>STANDARDIZE(photoresistor_high[[#This Row],[Difference]],photoresistor_high[[#This Row],[Mean]],photoresistor_high[[#This Row],[Standard Deviation]])</f>
        <v>-0.40593178925478735</v>
      </c>
      <c r="I28" s="1">
        <f>_xlfn.NORM.DIST(photoresistor_high[[#This Row],[Difference]],photoresistor_high[[#This Row],[Mean]],photoresistor_high[[#This Row],[Standard Deviation]],FALSE)</f>
        <v>1.9193996000714132E-2</v>
      </c>
      <c r="K28">
        <v>-0.9</v>
      </c>
      <c r="L28">
        <f t="shared" si="0"/>
        <v>0.26608524989875482</v>
      </c>
    </row>
    <row r="29" spans="1:12" x14ac:dyDescent="0.3">
      <c r="A29">
        <v>18</v>
      </c>
      <c r="B29">
        <v>562</v>
      </c>
      <c r="C29">
        <v>818</v>
      </c>
      <c r="D29">
        <f>photoresistor_high[[#This Row],[Lasered Top Resistor]]-photoresistor_high[[#This Row],[Uncovered Top Resistor]]</f>
        <v>256</v>
      </c>
      <c r="E29">
        <f>AVERAGE(photoresistor_high[Difference])</f>
        <v>263.76991150442478</v>
      </c>
      <c r="F29">
        <f>_xlfn.STDEV.S(photoresistor_high[Difference])</f>
        <v>19.140928870559375</v>
      </c>
      <c r="G29" s="1">
        <f>_xlfn.NORM.DIST(photoresistor_high[[#This Row],[Difference]],photoresistor_high[[#This Row],[Mean]],photoresistor_high[[#This Row],[Standard Deviation]],FALSE)</f>
        <v>1.9193996000714132E-2</v>
      </c>
      <c r="H29" s="1">
        <f>STANDARDIZE(photoresistor_high[[#This Row],[Difference]],photoresistor_high[[#This Row],[Mean]],photoresistor_high[[#This Row],[Standard Deviation]])</f>
        <v>-0.40593178925478735</v>
      </c>
      <c r="I29" s="1">
        <f>_xlfn.NORM.DIST(photoresistor_high[[#This Row],[Difference]],photoresistor_high[[#This Row],[Mean]],photoresistor_high[[#This Row],[Standard Deviation]],FALSE)</f>
        <v>1.9193996000714132E-2</v>
      </c>
      <c r="K29">
        <v>-0.8</v>
      </c>
      <c r="L29">
        <f t="shared" si="0"/>
        <v>0.28969155276148273</v>
      </c>
    </row>
    <row r="30" spans="1:12" x14ac:dyDescent="0.3">
      <c r="A30">
        <v>7</v>
      </c>
      <c r="B30">
        <v>561</v>
      </c>
      <c r="C30">
        <v>818</v>
      </c>
      <c r="D30">
        <f>photoresistor_high[[#This Row],[Lasered Top Resistor]]-photoresistor_high[[#This Row],[Uncovered Top Resistor]]</f>
        <v>257</v>
      </c>
      <c r="E30">
        <f>AVERAGE(photoresistor_high[Difference])</f>
        <v>263.76991150442478</v>
      </c>
      <c r="F30">
        <f>_xlfn.STDEV.S(photoresistor_high[Difference])</f>
        <v>19.140928870559375</v>
      </c>
      <c r="G30" s="1">
        <f>_xlfn.NORM.DIST(photoresistor_high[[#This Row],[Difference]],photoresistor_high[[#This Row],[Mean]],photoresistor_high[[#This Row],[Standard Deviation]],FALSE)</f>
        <v>1.9578662567334218E-2</v>
      </c>
      <c r="H30" s="1">
        <f>STANDARDIZE(photoresistor_high[[#This Row],[Difference]],photoresistor_high[[#This Row],[Mean]],photoresistor_high[[#This Row],[Standard Deviation]])</f>
        <v>-0.35368772070605053</v>
      </c>
      <c r="I30" s="1">
        <f>_xlfn.NORM.DIST(photoresistor_high[[#This Row],[Difference]],photoresistor_high[[#This Row],[Mean]],photoresistor_high[[#This Row],[Standard Deviation]],FALSE)</f>
        <v>1.9578662567334218E-2</v>
      </c>
      <c r="K30">
        <v>-0.7</v>
      </c>
      <c r="L30">
        <f t="shared" si="0"/>
        <v>0.31225393336676127</v>
      </c>
    </row>
    <row r="31" spans="1:12" x14ac:dyDescent="0.3">
      <c r="A31">
        <v>1</v>
      </c>
      <c r="B31">
        <v>557</v>
      </c>
      <c r="C31">
        <v>816</v>
      </c>
      <c r="D31">
        <f>photoresistor_high[[#This Row],[Lasered Top Resistor]]-photoresistor_high[[#This Row],[Uncovered Top Resistor]]</f>
        <v>259</v>
      </c>
      <c r="E31">
        <f>AVERAGE(photoresistor_high[Difference])</f>
        <v>263.76991150442478</v>
      </c>
      <c r="F31">
        <f>_xlfn.STDEV.S(photoresistor_high[Difference])</f>
        <v>19.140928870559375</v>
      </c>
      <c r="G31" s="1">
        <f>_xlfn.NORM.DIST(photoresistor_high[[#This Row],[Difference]],photoresistor_high[[#This Row],[Mean]],photoresistor_high[[#This Row],[Standard Deviation]],FALSE)</f>
        <v>2.0205151857959822E-2</v>
      </c>
      <c r="H31" s="1">
        <f>STANDARDIZE(photoresistor_high[[#This Row],[Difference]],photoresistor_high[[#This Row],[Mean]],photoresistor_high[[#This Row],[Standard Deviation]])</f>
        <v>-0.24919958360857686</v>
      </c>
      <c r="I31" s="1">
        <f>_xlfn.NORM.DIST(photoresistor_high[[#This Row],[Difference]],photoresistor_high[[#This Row],[Mean]],photoresistor_high[[#This Row],[Standard Deviation]],FALSE)</f>
        <v>2.0205151857959822E-2</v>
      </c>
      <c r="K31">
        <v>-0.6</v>
      </c>
      <c r="L31">
        <f t="shared" si="0"/>
        <v>0.33322460289179967</v>
      </c>
    </row>
    <row r="32" spans="1:12" x14ac:dyDescent="0.3">
      <c r="A32">
        <v>16</v>
      </c>
      <c r="B32">
        <v>557</v>
      </c>
      <c r="C32">
        <v>816</v>
      </c>
      <c r="D32">
        <f>photoresistor_high[[#This Row],[Lasered Top Resistor]]-photoresistor_high[[#This Row],[Uncovered Top Resistor]]</f>
        <v>259</v>
      </c>
      <c r="E32">
        <f>AVERAGE(photoresistor_high[Difference])</f>
        <v>263.76991150442478</v>
      </c>
      <c r="F32">
        <f>_xlfn.STDEV.S(photoresistor_high[Difference])</f>
        <v>19.140928870559375</v>
      </c>
      <c r="G32" s="1">
        <f>_xlfn.NORM.DIST(photoresistor_high[[#This Row],[Difference]],photoresistor_high[[#This Row],[Mean]],photoresistor_high[[#This Row],[Standard Deviation]],FALSE)</f>
        <v>2.0205151857959822E-2</v>
      </c>
      <c r="H32" s="1">
        <f>STANDARDIZE(photoresistor_high[[#This Row],[Difference]],photoresistor_high[[#This Row],[Mean]],photoresistor_high[[#This Row],[Standard Deviation]])</f>
        <v>-0.24919958360857686</v>
      </c>
      <c r="I32" s="1">
        <f>_xlfn.NORM.DIST(photoresistor_high[[#This Row],[Difference]],photoresistor_high[[#This Row],[Mean]],photoresistor_high[[#This Row],[Standard Deviation]],FALSE)</f>
        <v>2.0205151857959822E-2</v>
      </c>
      <c r="K32">
        <v>-0.5</v>
      </c>
      <c r="L32">
        <f t="shared" si="0"/>
        <v>0.35206532676429952</v>
      </c>
    </row>
    <row r="33" spans="1:12" x14ac:dyDescent="0.3">
      <c r="A33">
        <v>0</v>
      </c>
      <c r="B33">
        <v>556</v>
      </c>
      <c r="C33">
        <v>816</v>
      </c>
      <c r="D33">
        <f>photoresistor_high[[#This Row],[Lasered Top Resistor]]-photoresistor_high[[#This Row],[Uncovered Top Resistor]]</f>
        <v>260</v>
      </c>
      <c r="E33">
        <f>AVERAGE(photoresistor_high[Difference])</f>
        <v>263.76991150442478</v>
      </c>
      <c r="F33">
        <f>_xlfn.STDEV.S(photoresistor_high[Difference])</f>
        <v>19.140928870559375</v>
      </c>
      <c r="G33" s="1">
        <f>_xlfn.NORM.DIST(photoresistor_high[[#This Row],[Difference]],photoresistor_high[[#This Row],[Mean]],photoresistor_high[[#This Row],[Standard Deviation]],FALSE)</f>
        <v>2.0442009919172822E-2</v>
      </c>
      <c r="H33" s="1">
        <f>STANDARDIZE(photoresistor_high[[#This Row],[Difference]],photoresistor_high[[#This Row],[Mean]],photoresistor_high[[#This Row],[Standard Deviation]])</f>
        <v>-0.19695551505984002</v>
      </c>
      <c r="I33" s="1">
        <f>_xlfn.NORM.DIST(photoresistor_high[[#This Row],[Difference]],photoresistor_high[[#This Row],[Mean]],photoresistor_high[[#This Row],[Standard Deviation]],FALSE)</f>
        <v>2.0442009919172822E-2</v>
      </c>
      <c r="K33">
        <v>-0.4</v>
      </c>
      <c r="L33">
        <f t="shared" si="0"/>
        <v>0.36827014030332333</v>
      </c>
    </row>
    <row r="34" spans="1:12" x14ac:dyDescent="0.3">
      <c r="A34">
        <v>17</v>
      </c>
      <c r="B34">
        <v>557</v>
      </c>
      <c r="C34">
        <v>817</v>
      </c>
      <c r="D34">
        <f>photoresistor_high[[#This Row],[Lasered Top Resistor]]-photoresistor_high[[#This Row],[Uncovered Top Resistor]]</f>
        <v>260</v>
      </c>
      <c r="E34">
        <f>AVERAGE(photoresistor_high[Difference])</f>
        <v>263.76991150442478</v>
      </c>
      <c r="F34">
        <f>_xlfn.STDEV.S(photoresistor_high[Difference])</f>
        <v>19.140928870559375</v>
      </c>
      <c r="G34" s="1">
        <f>_xlfn.NORM.DIST(photoresistor_high[[#This Row],[Difference]],photoresistor_high[[#This Row],[Mean]],photoresistor_high[[#This Row],[Standard Deviation]],FALSE)</f>
        <v>2.0442009919172822E-2</v>
      </c>
      <c r="H34" s="1">
        <f>STANDARDIZE(photoresistor_high[[#This Row],[Difference]],photoresistor_high[[#This Row],[Mean]],photoresistor_high[[#This Row],[Standard Deviation]])</f>
        <v>-0.19695551505984002</v>
      </c>
      <c r="I34" s="1">
        <f>_xlfn.NORM.DIST(photoresistor_high[[#This Row],[Difference]],photoresistor_high[[#This Row],[Mean]],photoresistor_high[[#This Row],[Standard Deviation]],FALSE)</f>
        <v>2.0442009919172822E-2</v>
      </c>
      <c r="K34">
        <v>-0.3</v>
      </c>
      <c r="L34">
        <f t="shared" si="0"/>
        <v>0.38138781546052414</v>
      </c>
    </row>
    <row r="35" spans="1:12" x14ac:dyDescent="0.3">
      <c r="A35">
        <v>33</v>
      </c>
      <c r="B35">
        <v>543</v>
      </c>
      <c r="C35">
        <v>813</v>
      </c>
      <c r="D35">
        <f>photoresistor_high[[#This Row],[Lasered Top Resistor]]-photoresistor_high[[#This Row],[Uncovered Top Resistor]]</f>
        <v>270</v>
      </c>
      <c r="E35">
        <f>AVERAGE(photoresistor_high[Difference])</f>
        <v>263.76991150442478</v>
      </c>
      <c r="F35">
        <f>_xlfn.STDEV.S(photoresistor_high[Difference])</f>
        <v>19.140928870559375</v>
      </c>
      <c r="G35" s="1">
        <f>_xlfn.NORM.DIST(photoresistor_high[[#This Row],[Difference]],photoresistor_high[[#This Row],[Mean]],photoresistor_high[[#This Row],[Standard Deviation]],FALSE)</f>
        <v>1.9767072187516794E-2</v>
      </c>
      <c r="H35" s="1">
        <f>STANDARDIZE(photoresistor_high[[#This Row],[Difference]],photoresistor_high[[#This Row],[Mean]],photoresistor_high[[#This Row],[Standard Deviation]])</f>
        <v>0.32548517042752839</v>
      </c>
      <c r="I35" s="1">
        <f>_xlfn.NORM.DIST(photoresistor_high[[#This Row],[Difference]],photoresistor_high[[#This Row],[Mean]],photoresistor_high[[#This Row],[Standard Deviation]],FALSE)</f>
        <v>1.9767072187516794E-2</v>
      </c>
      <c r="K35">
        <v>-0.2</v>
      </c>
      <c r="L35">
        <f t="shared" si="0"/>
        <v>0.39104269397545588</v>
      </c>
    </row>
    <row r="36" spans="1:12" x14ac:dyDescent="0.3">
      <c r="A36">
        <v>28</v>
      </c>
      <c r="B36">
        <v>543</v>
      </c>
      <c r="C36">
        <v>814</v>
      </c>
      <c r="D36">
        <f>photoresistor_high[[#This Row],[Lasered Top Resistor]]-photoresistor_high[[#This Row],[Uncovered Top Resistor]]</f>
        <v>271</v>
      </c>
      <c r="E36">
        <f>AVERAGE(photoresistor_high[Difference])</f>
        <v>263.76991150442478</v>
      </c>
      <c r="F36">
        <f>_xlfn.STDEV.S(photoresistor_high[Difference])</f>
        <v>19.140928870559375</v>
      </c>
      <c r="G36" s="1">
        <f>_xlfn.NORM.DIST(photoresistor_high[[#This Row],[Difference]],photoresistor_high[[#This Row],[Mean]],photoresistor_high[[#This Row],[Standard Deviation]],FALSE)</f>
        <v>1.9407277830256447E-2</v>
      </c>
      <c r="H36" s="1">
        <f>STANDARDIZE(photoresistor_high[[#This Row],[Difference]],photoresistor_high[[#This Row],[Mean]],photoresistor_high[[#This Row],[Standard Deviation]])</f>
        <v>0.37772923897626526</v>
      </c>
      <c r="I36" s="1">
        <f>_xlfn.NORM.DIST(photoresistor_high[[#This Row],[Difference]],photoresistor_high[[#This Row],[Mean]],photoresistor_high[[#This Row],[Standard Deviation]],FALSE)</f>
        <v>1.9407277830256447E-2</v>
      </c>
      <c r="K36">
        <v>-0.1</v>
      </c>
      <c r="L36">
        <f t="shared" si="0"/>
        <v>0.39695254747701181</v>
      </c>
    </row>
    <row r="37" spans="1:12" x14ac:dyDescent="0.3">
      <c r="A37">
        <v>29</v>
      </c>
      <c r="B37">
        <v>543</v>
      </c>
      <c r="C37">
        <v>814</v>
      </c>
      <c r="D37">
        <f>photoresistor_high[[#This Row],[Lasered Top Resistor]]-photoresistor_high[[#This Row],[Uncovered Top Resistor]]</f>
        <v>271</v>
      </c>
      <c r="E37">
        <f>AVERAGE(photoresistor_high[Difference])</f>
        <v>263.76991150442478</v>
      </c>
      <c r="F37">
        <f>_xlfn.STDEV.S(photoresistor_high[Difference])</f>
        <v>19.140928870559375</v>
      </c>
      <c r="G37" s="1">
        <f>_xlfn.NORM.DIST(photoresistor_high[[#This Row],[Difference]],photoresistor_high[[#This Row],[Mean]],photoresistor_high[[#This Row],[Standard Deviation]],FALSE)</f>
        <v>1.9407277830256447E-2</v>
      </c>
      <c r="H37" s="1">
        <f>STANDARDIZE(photoresistor_high[[#This Row],[Difference]],photoresistor_high[[#This Row],[Mean]],photoresistor_high[[#This Row],[Standard Deviation]])</f>
        <v>0.37772923897626526</v>
      </c>
      <c r="I37" s="1">
        <f>_xlfn.NORM.DIST(photoresistor_high[[#This Row],[Difference]],photoresistor_high[[#This Row],[Mean]],photoresistor_high[[#This Row],[Standard Deviation]],FALSE)</f>
        <v>1.9407277830256447E-2</v>
      </c>
      <c r="K37">
        <v>0</v>
      </c>
      <c r="L37">
        <f t="shared" si="0"/>
        <v>0.3989422804014327</v>
      </c>
    </row>
    <row r="38" spans="1:12" x14ac:dyDescent="0.3">
      <c r="A38">
        <v>31</v>
      </c>
      <c r="B38">
        <v>542</v>
      </c>
      <c r="C38">
        <v>813</v>
      </c>
      <c r="D38">
        <f>photoresistor_high[[#This Row],[Lasered Top Resistor]]-photoresistor_high[[#This Row],[Uncovered Top Resistor]]</f>
        <v>271</v>
      </c>
      <c r="E38">
        <f>AVERAGE(photoresistor_high[Difference])</f>
        <v>263.76991150442478</v>
      </c>
      <c r="F38">
        <f>_xlfn.STDEV.S(photoresistor_high[Difference])</f>
        <v>19.140928870559375</v>
      </c>
      <c r="G38" s="1">
        <f>_xlfn.NORM.DIST(photoresistor_high[[#This Row],[Difference]],photoresistor_high[[#This Row],[Mean]],photoresistor_high[[#This Row],[Standard Deviation]],FALSE)</f>
        <v>1.9407277830256447E-2</v>
      </c>
      <c r="H38" s="1">
        <f>STANDARDIZE(photoresistor_high[[#This Row],[Difference]],photoresistor_high[[#This Row],[Mean]],photoresistor_high[[#This Row],[Standard Deviation]])</f>
        <v>0.37772923897626526</v>
      </c>
      <c r="I38" s="1">
        <f>_xlfn.NORM.DIST(photoresistor_high[[#This Row],[Difference]],photoresistor_high[[#This Row],[Mean]],photoresistor_high[[#This Row],[Standard Deviation]],FALSE)</f>
        <v>1.9407277830256447E-2</v>
      </c>
      <c r="K38">
        <v>0.1</v>
      </c>
      <c r="L38">
        <f t="shared" si="0"/>
        <v>0.39695254747701181</v>
      </c>
    </row>
    <row r="39" spans="1:12" x14ac:dyDescent="0.3">
      <c r="A39">
        <v>32</v>
      </c>
      <c r="B39">
        <v>543</v>
      </c>
      <c r="C39">
        <v>814</v>
      </c>
      <c r="D39">
        <f>photoresistor_high[[#This Row],[Lasered Top Resistor]]-photoresistor_high[[#This Row],[Uncovered Top Resistor]]</f>
        <v>271</v>
      </c>
      <c r="E39">
        <f>AVERAGE(photoresistor_high[Difference])</f>
        <v>263.76991150442478</v>
      </c>
      <c r="F39">
        <f>_xlfn.STDEV.S(photoresistor_high[Difference])</f>
        <v>19.140928870559375</v>
      </c>
      <c r="G39" s="1">
        <f>_xlfn.NORM.DIST(photoresistor_high[[#This Row],[Difference]],photoresistor_high[[#This Row],[Mean]],photoresistor_high[[#This Row],[Standard Deviation]],FALSE)</f>
        <v>1.9407277830256447E-2</v>
      </c>
      <c r="H39" s="1">
        <f>STANDARDIZE(photoresistor_high[[#This Row],[Difference]],photoresistor_high[[#This Row],[Mean]],photoresistor_high[[#This Row],[Standard Deviation]])</f>
        <v>0.37772923897626526</v>
      </c>
      <c r="I39" s="1">
        <f>_xlfn.NORM.DIST(photoresistor_high[[#This Row],[Difference]],photoresistor_high[[#This Row],[Mean]],photoresistor_high[[#This Row],[Standard Deviation]],FALSE)</f>
        <v>1.9407277830256447E-2</v>
      </c>
      <c r="K39">
        <v>0.2</v>
      </c>
      <c r="L39">
        <f t="shared" si="0"/>
        <v>0.39104269397545588</v>
      </c>
    </row>
    <row r="40" spans="1:12" x14ac:dyDescent="0.3">
      <c r="A40">
        <v>20</v>
      </c>
      <c r="B40">
        <v>542</v>
      </c>
      <c r="C40">
        <v>814</v>
      </c>
      <c r="D40">
        <f>photoresistor_high[[#This Row],[Lasered Top Resistor]]-photoresistor_high[[#This Row],[Uncovered Top Resistor]]</f>
        <v>272</v>
      </c>
      <c r="E40">
        <f>AVERAGE(photoresistor_high[Difference])</f>
        <v>263.76991150442478</v>
      </c>
      <c r="F40">
        <f>_xlfn.STDEV.S(photoresistor_high[Difference])</f>
        <v>19.140928870559375</v>
      </c>
      <c r="G40" s="1">
        <f>_xlfn.NORM.DIST(photoresistor_high[[#This Row],[Difference]],photoresistor_high[[#This Row],[Mean]],photoresistor_high[[#This Row],[Standard Deviation]],FALSE)</f>
        <v>1.9002096363593499E-2</v>
      </c>
      <c r="H40" s="1">
        <f>STANDARDIZE(photoresistor_high[[#This Row],[Difference]],photoresistor_high[[#This Row],[Mean]],photoresistor_high[[#This Row],[Standard Deviation]])</f>
        <v>0.42997330752500207</v>
      </c>
      <c r="I40" s="1">
        <f>_xlfn.NORM.DIST(photoresistor_high[[#This Row],[Difference]],photoresistor_high[[#This Row],[Mean]],photoresistor_high[[#This Row],[Standard Deviation]],FALSE)</f>
        <v>1.9002096363593499E-2</v>
      </c>
      <c r="K40">
        <v>0.3</v>
      </c>
      <c r="L40">
        <f t="shared" si="0"/>
        <v>0.38138781546052414</v>
      </c>
    </row>
    <row r="41" spans="1:12" x14ac:dyDescent="0.3">
      <c r="A41">
        <v>26</v>
      </c>
      <c r="B41">
        <v>542</v>
      </c>
      <c r="C41">
        <v>814</v>
      </c>
      <c r="D41">
        <f>photoresistor_high[[#This Row],[Lasered Top Resistor]]-photoresistor_high[[#This Row],[Uncovered Top Resistor]]</f>
        <v>272</v>
      </c>
      <c r="E41">
        <f>AVERAGE(photoresistor_high[Difference])</f>
        <v>263.76991150442478</v>
      </c>
      <c r="F41">
        <f>_xlfn.STDEV.S(photoresistor_high[Difference])</f>
        <v>19.140928870559375</v>
      </c>
      <c r="G41" s="1">
        <f>_xlfn.NORM.DIST(photoresistor_high[[#This Row],[Difference]],photoresistor_high[[#This Row],[Mean]],photoresistor_high[[#This Row],[Standard Deviation]],FALSE)</f>
        <v>1.9002096363593499E-2</v>
      </c>
      <c r="H41" s="1">
        <f>STANDARDIZE(photoresistor_high[[#This Row],[Difference]],photoresistor_high[[#This Row],[Mean]],photoresistor_high[[#This Row],[Standard Deviation]])</f>
        <v>0.42997330752500207</v>
      </c>
      <c r="I41" s="1">
        <f>_xlfn.NORM.DIST(photoresistor_high[[#This Row],[Difference]],photoresistor_high[[#This Row],[Mean]],photoresistor_high[[#This Row],[Standard Deviation]],FALSE)</f>
        <v>1.9002096363593499E-2</v>
      </c>
      <c r="K41">
        <v>0.4</v>
      </c>
      <c r="L41">
        <f t="shared" si="0"/>
        <v>0.36827014030332333</v>
      </c>
    </row>
    <row r="42" spans="1:12" x14ac:dyDescent="0.3">
      <c r="A42">
        <v>45</v>
      </c>
      <c r="B42">
        <v>542</v>
      </c>
      <c r="C42">
        <v>814</v>
      </c>
      <c r="D42">
        <f>photoresistor_high[[#This Row],[Lasered Top Resistor]]-photoresistor_high[[#This Row],[Uncovered Top Resistor]]</f>
        <v>272</v>
      </c>
      <c r="E42">
        <f>AVERAGE(photoresistor_high[Difference])</f>
        <v>263.76991150442478</v>
      </c>
      <c r="F42">
        <f>_xlfn.STDEV.S(photoresistor_high[Difference])</f>
        <v>19.140928870559375</v>
      </c>
      <c r="G42" s="1">
        <f>_xlfn.NORM.DIST(photoresistor_high[[#This Row],[Difference]],photoresistor_high[[#This Row],[Mean]],photoresistor_high[[#This Row],[Standard Deviation]],FALSE)</f>
        <v>1.9002096363593499E-2</v>
      </c>
      <c r="H42" s="1">
        <f>STANDARDIZE(photoresistor_high[[#This Row],[Difference]],photoresistor_high[[#This Row],[Mean]],photoresistor_high[[#This Row],[Standard Deviation]])</f>
        <v>0.42997330752500207</v>
      </c>
      <c r="I42" s="1">
        <f>_xlfn.NORM.DIST(photoresistor_high[[#This Row],[Difference]],photoresistor_high[[#This Row],[Mean]],photoresistor_high[[#This Row],[Standard Deviation]],FALSE)</f>
        <v>1.9002096363593499E-2</v>
      </c>
      <c r="K42">
        <v>0.5</v>
      </c>
      <c r="L42">
        <f t="shared" si="0"/>
        <v>0.35206532676429952</v>
      </c>
    </row>
    <row r="43" spans="1:12" x14ac:dyDescent="0.3">
      <c r="A43">
        <v>48</v>
      </c>
      <c r="B43">
        <v>541</v>
      </c>
      <c r="C43">
        <v>813</v>
      </c>
      <c r="D43">
        <f>photoresistor_high[[#This Row],[Lasered Top Resistor]]-photoresistor_high[[#This Row],[Uncovered Top Resistor]]</f>
        <v>272</v>
      </c>
      <c r="E43">
        <f>AVERAGE(photoresistor_high[Difference])</f>
        <v>263.76991150442478</v>
      </c>
      <c r="F43">
        <f>_xlfn.STDEV.S(photoresistor_high[Difference])</f>
        <v>19.140928870559375</v>
      </c>
      <c r="G43" s="1">
        <f>_xlfn.NORM.DIST(photoresistor_high[[#This Row],[Difference]],photoresistor_high[[#This Row],[Mean]],photoresistor_high[[#This Row],[Standard Deviation]],FALSE)</f>
        <v>1.9002096363593499E-2</v>
      </c>
      <c r="H43" s="1">
        <f>STANDARDIZE(photoresistor_high[[#This Row],[Difference]],photoresistor_high[[#This Row],[Mean]],photoresistor_high[[#This Row],[Standard Deviation]])</f>
        <v>0.42997330752500207</v>
      </c>
      <c r="I43" s="1">
        <f>_xlfn.NORM.DIST(photoresistor_high[[#This Row],[Difference]],photoresistor_high[[#This Row],[Mean]],photoresistor_high[[#This Row],[Standard Deviation]],FALSE)</f>
        <v>1.9002096363593499E-2</v>
      </c>
      <c r="K43">
        <v>0.6</v>
      </c>
      <c r="L43">
        <f t="shared" si="0"/>
        <v>0.33322460289179967</v>
      </c>
    </row>
    <row r="44" spans="1:12" x14ac:dyDescent="0.3">
      <c r="A44">
        <v>65</v>
      </c>
      <c r="B44">
        <v>541</v>
      </c>
      <c r="C44">
        <v>813</v>
      </c>
      <c r="D44">
        <f>photoresistor_high[[#This Row],[Lasered Top Resistor]]-photoresistor_high[[#This Row],[Uncovered Top Resistor]]</f>
        <v>272</v>
      </c>
      <c r="E44">
        <f>AVERAGE(photoresistor_high[Difference])</f>
        <v>263.76991150442478</v>
      </c>
      <c r="F44">
        <f>_xlfn.STDEV.S(photoresistor_high[Difference])</f>
        <v>19.140928870559375</v>
      </c>
      <c r="G44" s="1">
        <f>_xlfn.NORM.DIST(photoresistor_high[[#This Row],[Difference]],photoresistor_high[[#This Row],[Mean]],photoresistor_high[[#This Row],[Standard Deviation]],FALSE)</f>
        <v>1.9002096363593499E-2</v>
      </c>
      <c r="H44" s="1">
        <f>STANDARDIZE(photoresistor_high[[#This Row],[Difference]],photoresistor_high[[#This Row],[Mean]],photoresistor_high[[#This Row],[Standard Deviation]])</f>
        <v>0.42997330752500207</v>
      </c>
      <c r="I44" s="1">
        <f>_xlfn.NORM.DIST(photoresistor_high[[#This Row],[Difference]],photoresistor_high[[#This Row],[Mean]],photoresistor_high[[#This Row],[Standard Deviation]],FALSE)</f>
        <v>1.9002096363593499E-2</v>
      </c>
      <c r="K44">
        <v>0.7</v>
      </c>
      <c r="L44">
        <f t="shared" si="0"/>
        <v>0.31225393336676127</v>
      </c>
    </row>
    <row r="45" spans="1:12" x14ac:dyDescent="0.3">
      <c r="A45">
        <v>66</v>
      </c>
      <c r="B45">
        <v>541</v>
      </c>
      <c r="C45">
        <v>813</v>
      </c>
      <c r="D45">
        <f>photoresistor_high[[#This Row],[Lasered Top Resistor]]-photoresistor_high[[#This Row],[Uncovered Top Resistor]]</f>
        <v>272</v>
      </c>
      <c r="E45">
        <f>AVERAGE(photoresistor_high[Difference])</f>
        <v>263.76991150442478</v>
      </c>
      <c r="F45">
        <f>_xlfn.STDEV.S(photoresistor_high[Difference])</f>
        <v>19.140928870559375</v>
      </c>
      <c r="G45" s="1">
        <f>_xlfn.NORM.DIST(photoresistor_high[[#This Row],[Difference]],photoresistor_high[[#This Row],[Mean]],photoresistor_high[[#This Row],[Standard Deviation]],FALSE)</f>
        <v>1.9002096363593499E-2</v>
      </c>
      <c r="H45" s="1">
        <f>STANDARDIZE(photoresistor_high[[#This Row],[Difference]],photoresistor_high[[#This Row],[Mean]],photoresistor_high[[#This Row],[Standard Deviation]])</f>
        <v>0.42997330752500207</v>
      </c>
      <c r="I45" s="1">
        <f>_xlfn.NORM.DIST(photoresistor_high[[#This Row],[Difference]],photoresistor_high[[#This Row],[Mean]],photoresistor_high[[#This Row],[Standard Deviation]],FALSE)</f>
        <v>1.9002096363593499E-2</v>
      </c>
      <c r="K45">
        <v>0.8</v>
      </c>
      <c r="L45">
        <f t="shared" si="0"/>
        <v>0.28969155276148273</v>
      </c>
    </row>
    <row r="46" spans="1:12" x14ac:dyDescent="0.3">
      <c r="A46">
        <v>67</v>
      </c>
      <c r="B46">
        <v>541</v>
      </c>
      <c r="C46">
        <v>813</v>
      </c>
      <c r="D46">
        <f>photoresistor_high[[#This Row],[Lasered Top Resistor]]-photoresistor_high[[#This Row],[Uncovered Top Resistor]]</f>
        <v>272</v>
      </c>
      <c r="E46">
        <f>AVERAGE(photoresistor_high[Difference])</f>
        <v>263.76991150442478</v>
      </c>
      <c r="F46">
        <f>_xlfn.STDEV.S(photoresistor_high[Difference])</f>
        <v>19.140928870559375</v>
      </c>
      <c r="G46" s="1">
        <f>_xlfn.NORM.DIST(photoresistor_high[[#This Row],[Difference]],photoresistor_high[[#This Row],[Mean]],photoresistor_high[[#This Row],[Standard Deviation]],FALSE)</f>
        <v>1.9002096363593499E-2</v>
      </c>
      <c r="H46" s="1">
        <f>STANDARDIZE(photoresistor_high[[#This Row],[Difference]],photoresistor_high[[#This Row],[Mean]],photoresistor_high[[#This Row],[Standard Deviation]])</f>
        <v>0.42997330752500207</v>
      </c>
      <c r="I46" s="1">
        <f>_xlfn.NORM.DIST(photoresistor_high[[#This Row],[Difference]],photoresistor_high[[#This Row],[Mean]],photoresistor_high[[#This Row],[Standard Deviation]],FALSE)</f>
        <v>1.9002096363593499E-2</v>
      </c>
      <c r="K46">
        <v>0.9</v>
      </c>
      <c r="L46">
        <f t="shared" si="0"/>
        <v>0.26608524989875482</v>
      </c>
    </row>
    <row r="47" spans="1:12" x14ac:dyDescent="0.3">
      <c r="A47">
        <v>74</v>
      </c>
      <c r="B47">
        <v>541</v>
      </c>
      <c r="C47">
        <v>813</v>
      </c>
      <c r="D47">
        <f>photoresistor_high[[#This Row],[Lasered Top Resistor]]-photoresistor_high[[#This Row],[Uncovered Top Resistor]]</f>
        <v>272</v>
      </c>
      <c r="E47">
        <f>AVERAGE(photoresistor_high[Difference])</f>
        <v>263.76991150442478</v>
      </c>
      <c r="F47">
        <f>_xlfn.STDEV.S(photoresistor_high[Difference])</f>
        <v>19.140928870559375</v>
      </c>
      <c r="G47" s="1">
        <f>_xlfn.NORM.DIST(photoresistor_high[[#This Row],[Difference]],photoresistor_high[[#This Row],[Mean]],photoresistor_high[[#This Row],[Standard Deviation]],FALSE)</f>
        <v>1.9002096363593499E-2</v>
      </c>
      <c r="H47" s="1">
        <f>STANDARDIZE(photoresistor_high[[#This Row],[Difference]],photoresistor_high[[#This Row],[Mean]],photoresistor_high[[#This Row],[Standard Deviation]])</f>
        <v>0.42997330752500207</v>
      </c>
      <c r="I47" s="1">
        <f>_xlfn.NORM.DIST(photoresistor_high[[#This Row],[Difference]],photoresistor_high[[#This Row],[Mean]],photoresistor_high[[#This Row],[Standard Deviation]],FALSE)</f>
        <v>1.9002096363593499E-2</v>
      </c>
      <c r="K47">
        <v>1</v>
      </c>
      <c r="L47">
        <f t="shared" si="0"/>
        <v>0.24197072451914337</v>
      </c>
    </row>
    <row r="48" spans="1:12" x14ac:dyDescent="0.3">
      <c r="A48">
        <v>76</v>
      </c>
      <c r="B48">
        <v>541</v>
      </c>
      <c r="C48">
        <v>813</v>
      </c>
      <c r="D48">
        <f>photoresistor_high[[#This Row],[Lasered Top Resistor]]-photoresistor_high[[#This Row],[Uncovered Top Resistor]]</f>
        <v>272</v>
      </c>
      <c r="E48">
        <f>AVERAGE(photoresistor_high[Difference])</f>
        <v>263.76991150442478</v>
      </c>
      <c r="F48">
        <f>_xlfn.STDEV.S(photoresistor_high[Difference])</f>
        <v>19.140928870559375</v>
      </c>
      <c r="G48" s="1">
        <f>_xlfn.NORM.DIST(photoresistor_high[[#This Row],[Difference]],photoresistor_high[[#This Row],[Mean]],photoresistor_high[[#This Row],[Standard Deviation]],FALSE)</f>
        <v>1.9002096363593499E-2</v>
      </c>
      <c r="H48" s="1">
        <f>STANDARDIZE(photoresistor_high[[#This Row],[Difference]],photoresistor_high[[#This Row],[Mean]],photoresistor_high[[#This Row],[Standard Deviation]])</f>
        <v>0.42997330752500207</v>
      </c>
      <c r="I48" s="1">
        <f>_xlfn.NORM.DIST(photoresistor_high[[#This Row],[Difference]],photoresistor_high[[#This Row],[Mean]],photoresistor_high[[#This Row],[Standard Deviation]],FALSE)</f>
        <v>1.9002096363593499E-2</v>
      </c>
      <c r="K48">
        <v>1.1000000000000001</v>
      </c>
      <c r="L48">
        <f t="shared" si="0"/>
        <v>0.21785217703255053</v>
      </c>
    </row>
    <row r="49" spans="1:12" x14ac:dyDescent="0.3">
      <c r="A49">
        <v>21</v>
      </c>
      <c r="B49">
        <v>541</v>
      </c>
      <c r="C49">
        <v>814</v>
      </c>
      <c r="D49">
        <f>photoresistor_high[[#This Row],[Lasered Top Resistor]]-photoresistor_high[[#This Row],[Uncovered Top Resistor]]</f>
        <v>273</v>
      </c>
      <c r="E49">
        <f>AVERAGE(photoresistor_high[Difference])</f>
        <v>263.76991150442478</v>
      </c>
      <c r="F49">
        <f>_xlfn.STDEV.S(photoresistor_high[Difference])</f>
        <v>19.140928870559375</v>
      </c>
      <c r="G49" s="1">
        <f>_xlfn.NORM.DIST(photoresistor_high[[#This Row],[Difference]],photoresistor_high[[#This Row],[Mean]],photoresistor_high[[#This Row],[Standard Deviation]],FALSE)</f>
        <v>1.8554661136685878E-2</v>
      </c>
      <c r="H49" s="1">
        <f>STANDARDIZE(photoresistor_high[[#This Row],[Difference]],photoresistor_high[[#This Row],[Mean]],photoresistor_high[[#This Row],[Standard Deviation]])</f>
        <v>0.48221737607373893</v>
      </c>
      <c r="I49" s="1">
        <f>_xlfn.NORM.DIST(photoresistor_high[[#This Row],[Difference]],photoresistor_high[[#This Row],[Mean]],photoresistor_high[[#This Row],[Standard Deviation]],FALSE)</f>
        <v>1.8554661136685878E-2</v>
      </c>
      <c r="K49">
        <v>1.2</v>
      </c>
      <c r="L49">
        <f t="shared" si="0"/>
        <v>0.19418605498321295</v>
      </c>
    </row>
    <row r="50" spans="1:12" x14ac:dyDescent="0.3">
      <c r="A50">
        <v>22</v>
      </c>
      <c r="B50">
        <v>541</v>
      </c>
      <c r="C50">
        <v>814</v>
      </c>
      <c r="D50">
        <f>photoresistor_high[[#This Row],[Lasered Top Resistor]]-photoresistor_high[[#This Row],[Uncovered Top Resistor]]</f>
        <v>273</v>
      </c>
      <c r="E50">
        <f>AVERAGE(photoresistor_high[Difference])</f>
        <v>263.76991150442478</v>
      </c>
      <c r="F50">
        <f>_xlfn.STDEV.S(photoresistor_high[Difference])</f>
        <v>19.140928870559375</v>
      </c>
      <c r="G50" s="1">
        <f>_xlfn.NORM.DIST(photoresistor_high[[#This Row],[Difference]],photoresistor_high[[#This Row],[Mean]],photoresistor_high[[#This Row],[Standard Deviation]],FALSE)</f>
        <v>1.8554661136685878E-2</v>
      </c>
      <c r="H50" s="1">
        <f>STANDARDIZE(photoresistor_high[[#This Row],[Difference]],photoresistor_high[[#This Row],[Mean]],photoresistor_high[[#This Row],[Standard Deviation]])</f>
        <v>0.48221737607373893</v>
      </c>
      <c r="I50" s="1">
        <f>_xlfn.NORM.DIST(photoresistor_high[[#This Row],[Difference]],photoresistor_high[[#This Row],[Mean]],photoresistor_high[[#This Row],[Standard Deviation]],FALSE)</f>
        <v>1.8554661136685878E-2</v>
      </c>
      <c r="K50">
        <v>1.3</v>
      </c>
      <c r="L50">
        <f t="shared" si="0"/>
        <v>0.17136859204780736</v>
      </c>
    </row>
    <row r="51" spans="1:12" x14ac:dyDescent="0.3">
      <c r="A51">
        <v>24</v>
      </c>
      <c r="B51">
        <v>541</v>
      </c>
      <c r="C51">
        <v>814</v>
      </c>
      <c r="D51">
        <f>photoresistor_high[[#This Row],[Lasered Top Resistor]]-photoresistor_high[[#This Row],[Uncovered Top Resistor]]</f>
        <v>273</v>
      </c>
      <c r="E51">
        <f>AVERAGE(photoresistor_high[Difference])</f>
        <v>263.76991150442478</v>
      </c>
      <c r="F51">
        <f>_xlfn.STDEV.S(photoresistor_high[Difference])</f>
        <v>19.140928870559375</v>
      </c>
      <c r="G51" s="1">
        <f>_xlfn.NORM.DIST(photoresistor_high[[#This Row],[Difference]],photoresistor_high[[#This Row],[Mean]],photoresistor_high[[#This Row],[Standard Deviation]],FALSE)</f>
        <v>1.8554661136685878E-2</v>
      </c>
      <c r="H51" s="1">
        <f>STANDARDIZE(photoresistor_high[[#This Row],[Difference]],photoresistor_high[[#This Row],[Mean]],photoresistor_high[[#This Row],[Standard Deviation]])</f>
        <v>0.48221737607373893</v>
      </c>
      <c r="I51" s="1">
        <f>_xlfn.NORM.DIST(photoresistor_high[[#This Row],[Difference]],photoresistor_high[[#This Row],[Mean]],photoresistor_high[[#This Row],[Standard Deviation]],FALSE)</f>
        <v>1.8554661136685878E-2</v>
      </c>
      <c r="K51">
        <v>1.4</v>
      </c>
      <c r="L51">
        <f t="shared" si="0"/>
        <v>0.14972746563574488</v>
      </c>
    </row>
    <row r="52" spans="1:12" x14ac:dyDescent="0.3">
      <c r="A52">
        <v>25</v>
      </c>
      <c r="B52">
        <v>541</v>
      </c>
      <c r="C52">
        <v>814</v>
      </c>
      <c r="D52">
        <f>photoresistor_high[[#This Row],[Lasered Top Resistor]]-photoresistor_high[[#This Row],[Uncovered Top Resistor]]</f>
        <v>273</v>
      </c>
      <c r="E52">
        <f>AVERAGE(photoresistor_high[Difference])</f>
        <v>263.76991150442478</v>
      </c>
      <c r="F52">
        <f>_xlfn.STDEV.S(photoresistor_high[Difference])</f>
        <v>19.140928870559375</v>
      </c>
      <c r="G52" s="1">
        <f>_xlfn.NORM.DIST(photoresistor_high[[#This Row],[Difference]],photoresistor_high[[#This Row],[Mean]],photoresistor_high[[#This Row],[Standard Deviation]],FALSE)</f>
        <v>1.8554661136685878E-2</v>
      </c>
      <c r="H52" s="1">
        <f>STANDARDIZE(photoresistor_high[[#This Row],[Difference]],photoresistor_high[[#This Row],[Mean]],photoresistor_high[[#This Row],[Standard Deviation]])</f>
        <v>0.48221737607373893</v>
      </c>
      <c r="I52" s="1">
        <f>_xlfn.NORM.DIST(photoresistor_high[[#This Row],[Difference]],photoresistor_high[[#This Row],[Mean]],photoresistor_high[[#This Row],[Standard Deviation]],FALSE)</f>
        <v>1.8554661136685878E-2</v>
      </c>
      <c r="K52">
        <v>1.5</v>
      </c>
      <c r="L52">
        <f t="shared" si="0"/>
        <v>0.12951759566589174</v>
      </c>
    </row>
    <row r="53" spans="1:12" x14ac:dyDescent="0.3">
      <c r="A53">
        <v>30</v>
      </c>
      <c r="B53">
        <v>540</v>
      </c>
      <c r="C53">
        <v>813</v>
      </c>
      <c r="D53">
        <f>photoresistor_high[[#This Row],[Lasered Top Resistor]]-photoresistor_high[[#This Row],[Uncovered Top Resistor]]</f>
        <v>273</v>
      </c>
      <c r="E53">
        <f>AVERAGE(photoresistor_high[Difference])</f>
        <v>263.76991150442478</v>
      </c>
      <c r="F53">
        <f>_xlfn.STDEV.S(photoresistor_high[Difference])</f>
        <v>19.140928870559375</v>
      </c>
      <c r="G53" s="1">
        <f>_xlfn.NORM.DIST(photoresistor_high[[#This Row],[Difference]],photoresistor_high[[#This Row],[Mean]],photoresistor_high[[#This Row],[Standard Deviation]],FALSE)</f>
        <v>1.8554661136685878E-2</v>
      </c>
      <c r="H53" s="1">
        <f>STANDARDIZE(photoresistor_high[[#This Row],[Difference]],photoresistor_high[[#This Row],[Mean]],photoresistor_high[[#This Row],[Standard Deviation]])</f>
        <v>0.48221737607373893</v>
      </c>
      <c r="I53" s="1">
        <f>_xlfn.NORM.DIST(photoresistor_high[[#This Row],[Difference]],photoresistor_high[[#This Row],[Mean]],photoresistor_high[[#This Row],[Standard Deviation]],FALSE)</f>
        <v>1.8554661136685878E-2</v>
      </c>
      <c r="K53">
        <v>1.6</v>
      </c>
      <c r="L53">
        <f t="shared" si="0"/>
        <v>0.11092083467945554</v>
      </c>
    </row>
    <row r="54" spans="1:12" x14ac:dyDescent="0.3">
      <c r="A54">
        <v>44</v>
      </c>
      <c r="B54">
        <v>541</v>
      </c>
      <c r="C54">
        <v>814</v>
      </c>
      <c r="D54">
        <f>photoresistor_high[[#This Row],[Lasered Top Resistor]]-photoresistor_high[[#This Row],[Uncovered Top Resistor]]</f>
        <v>273</v>
      </c>
      <c r="E54">
        <f>AVERAGE(photoresistor_high[Difference])</f>
        <v>263.76991150442478</v>
      </c>
      <c r="F54">
        <f>_xlfn.STDEV.S(photoresistor_high[Difference])</f>
        <v>19.140928870559375</v>
      </c>
      <c r="G54" s="1">
        <f>_xlfn.NORM.DIST(photoresistor_high[[#This Row],[Difference]],photoresistor_high[[#This Row],[Mean]],photoresistor_high[[#This Row],[Standard Deviation]],FALSE)</f>
        <v>1.8554661136685878E-2</v>
      </c>
      <c r="H54" s="1">
        <f>STANDARDIZE(photoresistor_high[[#This Row],[Difference]],photoresistor_high[[#This Row],[Mean]],photoresistor_high[[#This Row],[Standard Deviation]])</f>
        <v>0.48221737607373893</v>
      </c>
      <c r="I54" s="1">
        <f>_xlfn.NORM.DIST(photoresistor_high[[#This Row],[Difference]],photoresistor_high[[#This Row],[Mean]],photoresistor_high[[#This Row],[Standard Deviation]],FALSE)</f>
        <v>1.8554661136685878E-2</v>
      </c>
      <c r="K54">
        <v>1.7</v>
      </c>
      <c r="L54">
        <f t="shared" si="0"/>
        <v>9.4049077376886947E-2</v>
      </c>
    </row>
    <row r="55" spans="1:12" x14ac:dyDescent="0.3">
      <c r="A55">
        <v>46</v>
      </c>
      <c r="B55">
        <v>540</v>
      </c>
      <c r="C55">
        <v>813</v>
      </c>
      <c r="D55">
        <f>photoresistor_high[[#This Row],[Lasered Top Resistor]]-photoresistor_high[[#This Row],[Uncovered Top Resistor]]</f>
        <v>273</v>
      </c>
      <c r="E55">
        <f>AVERAGE(photoresistor_high[Difference])</f>
        <v>263.76991150442478</v>
      </c>
      <c r="F55">
        <f>_xlfn.STDEV.S(photoresistor_high[Difference])</f>
        <v>19.140928870559375</v>
      </c>
      <c r="G55" s="1">
        <f>_xlfn.NORM.DIST(photoresistor_high[[#This Row],[Difference]],photoresistor_high[[#This Row],[Mean]],photoresistor_high[[#This Row],[Standard Deviation]],FALSE)</f>
        <v>1.8554661136685878E-2</v>
      </c>
      <c r="H55" s="1">
        <f>STANDARDIZE(photoresistor_high[[#This Row],[Difference]],photoresistor_high[[#This Row],[Mean]],photoresistor_high[[#This Row],[Standard Deviation]])</f>
        <v>0.48221737607373893</v>
      </c>
      <c r="I55" s="1">
        <f>_xlfn.NORM.DIST(photoresistor_high[[#This Row],[Difference]],photoresistor_high[[#This Row],[Mean]],photoresistor_high[[#This Row],[Standard Deviation]],FALSE)</f>
        <v>1.8554661136685878E-2</v>
      </c>
      <c r="K55">
        <v>1.8</v>
      </c>
      <c r="L55">
        <f t="shared" si="0"/>
        <v>7.8950158300894149E-2</v>
      </c>
    </row>
    <row r="56" spans="1:12" x14ac:dyDescent="0.3">
      <c r="A56">
        <v>47</v>
      </c>
      <c r="B56">
        <v>541</v>
      </c>
      <c r="C56">
        <v>814</v>
      </c>
      <c r="D56">
        <f>photoresistor_high[[#This Row],[Lasered Top Resistor]]-photoresistor_high[[#This Row],[Uncovered Top Resistor]]</f>
        <v>273</v>
      </c>
      <c r="E56">
        <f>AVERAGE(photoresistor_high[Difference])</f>
        <v>263.76991150442478</v>
      </c>
      <c r="F56">
        <f>_xlfn.STDEV.S(photoresistor_high[Difference])</f>
        <v>19.140928870559375</v>
      </c>
      <c r="G56" s="1">
        <f>_xlfn.NORM.DIST(photoresistor_high[[#This Row],[Difference]],photoresistor_high[[#This Row],[Mean]],photoresistor_high[[#This Row],[Standard Deviation]],FALSE)</f>
        <v>1.8554661136685878E-2</v>
      </c>
      <c r="H56" s="1">
        <f>STANDARDIZE(photoresistor_high[[#This Row],[Difference]],photoresistor_high[[#This Row],[Mean]],photoresistor_high[[#This Row],[Standard Deviation]])</f>
        <v>0.48221737607373893</v>
      </c>
      <c r="I56" s="1">
        <f>_xlfn.NORM.DIST(photoresistor_high[[#This Row],[Difference]],photoresistor_high[[#This Row],[Mean]],photoresistor_high[[#This Row],[Standard Deviation]],FALSE)</f>
        <v>1.8554661136685878E-2</v>
      </c>
      <c r="K56">
        <v>1.9</v>
      </c>
      <c r="L56">
        <f t="shared" si="0"/>
        <v>6.5615814774676595E-2</v>
      </c>
    </row>
    <row r="57" spans="1:12" x14ac:dyDescent="0.3">
      <c r="A57">
        <v>50</v>
      </c>
      <c r="B57">
        <v>540</v>
      </c>
      <c r="C57">
        <v>813</v>
      </c>
      <c r="D57">
        <f>photoresistor_high[[#This Row],[Lasered Top Resistor]]-photoresistor_high[[#This Row],[Uncovered Top Resistor]]</f>
        <v>273</v>
      </c>
      <c r="E57">
        <f>AVERAGE(photoresistor_high[Difference])</f>
        <v>263.76991150442478</v>
      </c>
      <c r="F57">
        <f>_xlfn.STDEV.S(photoresistor_high[Difference])</f>
        <v>19.140928870559375</v>
      </c>
      <c r="G57" s="1">
        <f>_xlfn.NORM.DIST(photoresistor_high[[#This Row],[Difference]],photoresistor_high[[#This Row],[Mean]],photoresistor_high[[#This Row],[Standard Deviation]],FALSE)</f>
        <v>1.8554661136685878E-2</v>
      </c>
      <c r="H57" s="1">
        <f>STANDARDIZE(photoresistor_high[[#This Row],[Difference]],photoresistor_high[[#This Row],[Mean]],photoresistor_high[[#This Row],[Standard Deviation]])</f>
        <v>0.48221737607373893</v>
      </c>
      <c r="I57" s="1">
        <f>_xlfn.NORM.DIST(photoresistor_high[[#This Row],[Difference]],photoresistor_high[[#This Row],[Mean]],photoresistor_high[[#This Row],[Standard Deviation]],FALSE)</f>
        <v>1.8554661136685878E-2</v>
      </c>
      <c r="K57">
        <v>2.0000000000000102</v>
      </c>
      <c r="L57">
        <f t="shared" si="0"/>
        <v>5.3990966513186953E-2</v>
      </c>
    </row>
    <row r="58" spans="1:12" x14ac:dyDescent="0.3">
      <c r="A58">
        <v>57</v>
      </c>
      <c r="B58">
        <v>540</v>
      </c>
      <c r="C58">
        <v>813</v>
      </c>
      <c r="D58">
        <f>photoresistor_high[[#This Row],[Lasered Top Resistor]]-photoresistor_high[[#This Row],[Uncovered Top Resistor]]</f>
        <v>273</v>
      </c>
      <c r="E58">
        <f>AVERAGE(photoresistor_high[Difference])</f>
        <v>263.76991150442478</v>
      </c>
      <c r="F58">
        <f>_xlfn.STDEV.S(photoresistor_high[Difference])</f>
        <v>19.140928870559375</v>
      </c>
      <c r="G58" s="1">
        <f>_xlfn.NORM.DIST(photoresistor_high[[#This Row],[Difference]],photoresistor_high[[#This Row],[Mean]],photoresistor_high[[#This Row],[Standard Deviation]],FALSE)</f>
        <v>1.8554661136685878E-2</v>
      </c>
      <c r="H58" s="1">
        <f>STANDARDIZE(photoresistor_high[[#This Row],[Difference]],photoresistor_high[[#This Row],[Mean]],photoresistor_high[[#This Row],[Standard Deviation]])</f>
        <v>0.48221737607373893</v>
      </c>
      <c r="I58" s="1">
        <f>_xlfn.NORM.DIST(photoresistor_high[[#This Row],[Difference]],photoresistor_high[[#This Row],[Mean]],photoresistor_high[[#This Row],[Standard Deviation]],FALSE)</f>
        <v>1.8554661136685878E-2</v>
      </c>
      <c r="K58">
        <v>2.1</v>
      </c>
      <c r="L58">
        <f t="shared" si="0"/>
        <v>4.3983595980427191E-2</v>
      </c>
    </row>
    <row r="59" spans="1:12" x14ac:dyDescent="0.3">
      <c r="A59">
        <v>60</v>
      </c>
      <c r="B59">
        <v>540</v>
      </c>
      <c r="C59">
        <v>813</v>
      </c>
      <c r="D59">
        <f>photoresistor_high[[#This Row],[Lasered Top Resistor]]-photoresistor_high[[#This Row],[Uncovered Top Resistor]]</f>
        <v>273</v>
      </c>
      <c r="E59">
        <f>AVERAGE(photoresistor_high[Difference])</f>
        <v>263.76991150442478</v>
      </c>
      <c r="F59">
        <f>_xlfn.STDEV.S(photoresistor_high[Difference])</f>
        <v>19.140928870559375</v>
      </c>
      <c r="G59" s="1">
        <f>_xlfn.NORM.DIST(photoresistor_high[[#This Row],[Difference]],photoresistor_high[[#This Row],[Mean]],photoresistor_high[[#This Row],[Standard Deviation]],FALSE)</f>
        <v>1.8554661136685878E-2</v>
      </c>
      <c r="H59" s="1">
        <f>STANDARDIZE(photoresistor_high[[#This Row],[Difference]],photoresistor_high[[#This Row],[Mean]],photoresistor_high[[#This Row],[Standard Deviation]])</f>
        <v>0.48221737607373893</v>
      </c>
      <c r="I59" s="1">
        <f>_xlfn.NORM.DIST(photoresistor_high[[#This Row],[Difference]],photoresistor_high[[#This Row],[Mean]],photoresistor_high[[#This Row],[Standard Deviation]],FALSE)</f>
        <v>1.8554661136685878E-2</v>
      </c>
      <c r="K59">
        <v>2.2000000000000002</v>
      </c>
      <c r="L59">
        <f t="shared" si="0"/>
        <v>3.5474592846231424E-2</v>
      </c>
    </row>
    <row r="60" spans="1:12" x14ac:dyDescent="0.3">
      <c r="A60">
        <v>61</v>
      </c>
      <c r="B60">
        <v>541</v>
      </c>
      <c r="C60">
        <v>814</v>
      </c>
      <c r="D60">
        <f>photoresistor_high[[#This Row],[Lasered Top Resistor]]-photoresistor_high[[#This Row],[Uncovered Top Resistor]]</f>
        <v>273</v>
      </c>
      <c r="E60">
        <f>AVERAGE(photoresistor_high[Difference])</f>
        <v>263.76991150442478</v>
      </c>
      <c r="F60">
        <f>_xlfn.STDEV.S(photoresistor_high[Difference])</f>
        <v>19.140928870559375</v>
      </c>
      <c r="G60" s="1">
        <f>_xlfn.NORM.DIST(photoresistor_high[[#This Row],[Difference]],photoresistor_high[[#This Row],[Mean]],photoresistor_high[[#This Row],[Standard Deviation]],FALSE)</f>
        <v>1.8554661136685878E-2</v>
      </c>
      <c r="H60" s="1">
        <f>STANDARDIZE(photoresistor_high[[#This Row],[Difference]],photoresistor_high[[#This Row],[Mean]],photoresistor_high[[#This Row],[Standard Deviation]])</f>
        <v>0.48221737607373893</v>
      </c>
      <c r="I60" s="1">
        <f>_xlfn.NORM.DIST(photoresistor_high[[#This Row],[Difference]],photoresistor_high[[#This Row],[Mean]],photoresistor_high[[#This Row],[Standard Deviation]],FALSE)</f>
        <v>1.8554661136685878E-2</v>
      </c>
      <c r="K60">
        <v>2.30000000000001</v>
      </c>
      <c r="L60">
        <f t="shared" si="0"/>
        <v>2.8327037741600516E-2</v>
      </c>
    </row>
    <row r="61" spans="1:12" x14ac:dyDescent="0.3">
      <c r="A61">
        <v>62</v>
      </c>
      <c r="B61">
        <v>541</v>
      </c>
      <c r="C61">
        <v>814</v>
      </c>
      <c r="D61">
        <f>photoresistor_high[[#This Row],[Lasered Top Resistor]]-photoresistor_high[[#This Row],[Uncovered Top Resistor]]</f>
        <v>273</v>
      </c>
      <c r="E61">
        <f>AVERAGE(photoresistor_high[Difference])</f>
        <v>263.76991150442478</v>
      </c>
      <c r="F61">
        <f>_xlfn.STDEV.S(photoresistor_high[Difference])</f>
        <v>19.140928870559375</v>
      </c>
      <c r="G61" s="1">
        <f>_xlfn.NORM.DIST(photoresistor_high[[#This Row],[Difference]],photoresistor_high[[#This Row],[Mean]],photoresistor_high[[#This Row],[Standard Deviation]],FALSE)</f>
        <v>1.8554661136685878E-2</v>
      </c>
      <c r="H61" s="1">
        <f>STANDARDIZE(photoresistor_high[[#This Row],[Difference]],photoresistor_high[[#This Row],[Mean]],photoresistor_high[[#This Row],[Standard Deviation]])</f>
        <v>0.48221737607373893</v>
      </c>
      <c r="I61" s="1">
        <f>_xlfn.NORM.DIST(photoresistor_high[[#This Row],[Difference]],photoresistor_high[[#This Row],[Mean]],photoresistor_high[[#This Row],[Standard Deviation]],FALSE)</f>
        <v>1.8554661136685878E-2</v>
      </c>
      <c r="K61">
        <v>2.4000000000000101</v>
      </c>
      <c r="L61">
        <f t="shared" si="0"/>
        <v>2.2394530294842355E-2</v>
      </c>
    </row>
    <row r="62" spans="1:12" x14ac:dyDescent="0.3">
      <c r="A62">
        <v>64</v>
      </c>
      <c r="B62">
        <v>541</v>
      </c>
      <c r="C62">
        <v>814</v>
      </c>
      <c r="D62">
        <f>photoresistor_high[[#This Row],[Lasered Top Resistor]]-photoresistor_high[[#This Row],[Uncovered Top Resistor]]</f>
        <v>273</v>
      </c>
      <c r="E62">
        <f>AVERAGE(photoresistor_high[Difference])</f>
        <v>263.76991150442478</v>
      </c>
      <c r="F62">
        <f>_xlfn.STDEV.S(photoresistor_high[Difference])</f>
        <v>19.140928870559375</v>
      </c>
      <c r="G62" s="1">
        <f>_xlfn.NORM.DIST(photoresistor_high[[#This Row],[Difference]],photoresistor_high[[#This Row],[Mean]],photoresistor_high[[#This Row],[Standard Deviation]],FALSE)</f>
        <v>1.8554661136685878E-2</v>
      </c>
      <c r="H62" s="1">
        <f>STANDARDIZE(photoresistor_high[[#This Row],[Difference]],photoresistor_high[[#This Row],[Mean]],photoresistor_high[[#This Row],[Standard Deviation]])</f>
        <v>0.48221737607373893</v>
      </c>
      <c r="I62" s="1">
        <f>_xlfn.NORM.DIST(photoresistor_high[[#This Row],[Difference]],photoresistor_high[[#This Row],[Mean]],photoresistor_high[[#This Row],[Standard Deviation]],FALSE)</f>
        <v>1.8554661136685878E-2</v>
      </c>
      <c r="K62">
        <v>2.5000000000000102</v>
      </c>
      <c r="L62">
        <f t="shared" si="0"/>
        <v>1.7528300493568086E-2</v>
      </c>
    </row>
    <row r="63" spans="1:12" x14ac:dyDescent="0.3">
      <c r="A63">
        <v>68</v>
      </c>
      <c r="B63">
        <v>541</v>
      </c>
      <c r="C63">
        <v>814</v>
      </c>
      <c r="D63">
        <f>photoresistor_high[[#This Row],[Lasered Top Resistor]]-photoresistor_high[[#This Row],[Uncovered Top Resistor]]</f>
        <v>273</v>
      </c>
      <c r="E63">
        <f>AVERAGE(photoresistor_high[Difference])</f>
        <v>263.76991150442478</v>
      </c>
      <c r="F63">
        <f>_xlfn.STDEV.S(photoresistor_high[Difference])</f>
        <v>19.140928870559375</v>
      </c>
      <c r="G63" s="1">
        <f>_xlfn.NORM.DIST(photoresistor_high[[#This Row],[Difference]],photoresistor_high[[#This Row],[Mean]],photoresistor_high[[#This Row],[Standard Deviation]],FALSE)</f>
        <v>1.8554661136685878E-2</v>
      </c>
      <c r="H63" s="1">
        <f>STANDARDIZE(photoresistor_high[[#This Row],[Difference]],photoresistor_high[[#This Row],[Mean]],photoresistor_high[[#This Row],[Standard Deviation]])</f>
        <v>0.48221737607373893</v>
      </c>
      <c r="I63" s="1">
        <f>_xlfn.NORM.DIST(photoresistor_high[[#This Row],[Difference]],photoresistor_high[[#This Row],[Mean]],photoresistor_high[[#This Row],[Standard Deviation]],FALSE)</f>
        <v>1.8554661136685878E-2</v>
      </c>
      <c r="K63">
        <v>2.6</v>
      </c>
      <c r="L63">
        <f t="shared" si="0"/>
        <v>1.3582969233685613E-2</v>
      </c>
    </row>
    <row r="64" spans="1:12" x14ac:dyDescent="0.3">
      <c r="A64">
        <v>69</v>
      </c>
      <c r="B64">
        <v>541</v>
      </c>
      <c r="C64">
        <v>814</v>
      </c>
      <c r="D64">
        <f>photoresistor_high[[#This Row],[Lasered Top Resistor]]-photoresistor_high[[#This Row],[Uncovered Top Resistor]]</f>
        <v>273</v>
      </c>
      <c r="E64">
        <f>AVERAGE(photoresistor_high[Difference])</f>
        <v>263.76991150442478</v>
      </c>
      <c r="F64">
        <f>_xlfn.STDEV.S(photoresistor_high[Difference])</f>
        <v>19.140928870559375</v>
      </c>
      <c r="G64" s="1">
        <f>_xlfn.NORM.DIST(photoresistor_high[[#This Row],[Difference]],photoresistor_high[[#This Row],[Mean]],photoresistor_high[[#This Row],[Standard Deviation]],FALSE)</f>
        <v>1.8554661136685878E-2</v>
      </c>
      <c r="H64" s="1">
        <f>STANDARDIZE(photoresistor_high[[#This Row],[Difference]],photoresistor_high[[#This Row],[Mean]],photoresistor_high[[#This Row],[Standard Deviation]])</f>
        <v>0.48221737607373893</v>
      </c>
      <c r="I64" s="1">
        <f>_xlfn.NORM.DIST(photoresistor_high[[#This Row],[Difference]],photoresistor_high[[#This Row],[Mean]],photoresistor_high[[#This Row],[Standard Deviation]],FALSE)</f>
        <v>1.8554661136685878E-2</v>
      </c>
      <c r="K64">
        <v>2.7000000000000099</v>
      </c>
      <c r="L64">
        <f t="shared" si="0"/>
        <v>1.0420934814422318E-2</v>
      </c>
    </row>
    <row r="65" spans="1:12" x14ac:dyDescent="0.3">
      <c r="A65">
        <v>70</v>
      </c>
      <c r="B65">
        <v>541</v>
      </c>
      <c r="C65">
        <v>814</v>
      </c>
      <c r="D65">
        <f>photoresistor_high[[#This Row],[Lasered Top Resistor]]-photoresistor_high[[#This Row],[Uncovered Top Resistor]]</f>
        <v>273</v>
      </c>
      <c r="E65">
        <f>AVERAGE(photoresistor_high[Difference])</f>
        <v>263.76991150442478</v>
      </c>
      <c r="F65">
        <f>_xlfn.STDEV.S(photoresistor_high[Difference])</f>
        <v>19.140928870559375</v>
      </c>
      <c r="G65" s="1">
        <f>_xlfn.NORM.DIST(photoresistor_high[[#This Row],[Difference]],photoresistor_high[[#This Row],[Mean]],photoresistor_high[[#This Row],[Standard Deviation]],FALSE)</f>
        <v>1.8554661136685878E-2</v>
      </c>
      <c r="H65" s="1">
        <f>STANDARDIZE(photoresistor_high[[#This Row],[Difference]],photoresistor_high[[#This Row],[Mean]],photoresistor_high[[#This Row],[Standard Deviation]])</f>
        <v>0.48221737607373893</v>
      </c>
      <c r="I65" s="1">
        <f>_xlfn.NORM.DIST(photoresistor_high[[#This Row],[Difference]],photoresistor_high[[#This Row],[Mean]],photoresistor_high[[#This Row],[Standard Deviation]],FALSE)</f>
        <v>1.8554661136685878E-2</v>
      </c>
      <c r="K65">
        <v>2.80000000000001</v>
      </c>
      <c r="L65">
        <f t="shared" si="0"/>
        <v>7.915451582979743E-3</v>
      </c>
    </row>
    <row r="66" spans="1:12" x14ac:dyDescent="0.3">
      <c r="A66">
        <v>71</v>
      </c>
      <c r="B66">
        <v>541</v>
      </c>
      <c r="C66">
        <v>814</v>
      </c>
      <c r="D66">
        <f>photoresistor_high[[#This Row],[Lasered Top Resistor]]-photoresistor_high[[#This Row],[Uncovered Top Resistor]]</f>
        <v>273</v>
      </c>
      <c r="E66">
        <f>AVERAGE(photoresistor_high[Difference])</f>
        <v>263.76991150442478</v>
      </c>
      <c r="F66">
        <f>_xlfn.STDEV.S(photoresistor_high[Difference])</f>
        <v>19.140928870559375</v>
      </c>
      <c r="G66" s="1">
        <f>_xlfn.NORM.DIST(photoresistor_high[[#This Row],[Difference]],photoresistor_high[[#This Row],[Mean]],photoresistor_high[[#This Row],[Standard Deviation]],FALSE)</f>
        <v>1.8554661136685878E-2</v>
      </c>
      <c r="H66" s="1">
        <f>STANDARDIZE(photoresistor_high[[#This Row],[Difference]],photoresistor_high[[#This Row],[Mean]],photoresistor_high[[#This Row],[Standard Deviation]])</f>
        <v>0.48221737607373893</v>
      </c>
      <c r="I66" s="1">
        <f>_xlfn.NORM.DIST(photoresistor_high[[#This Row],[Difference]],photoresistor_high[[#This Row],[Mean]],photoresistor_high[[#This Row],[Standard Deviation]],FALSE)</f>
        <v>1.8554661136685878E-2</v>
      </c>
      <c r="K66">
        <v>2.9000000000000101</v>
      </c>
      <c r="L66">
        <f t="shared" si="0"/>
        <v>5.9525324197756795E-3</v>
      </c>
    </row>
    <row r="67" spans="1:12" x14ac:dyDescent="0.3">
      <c r="A67">
        <v>75</v>
      </c>
      <c r="B67">
        <v>540</v>
      </c>
      <c r="C67">
        <v>813</v>
      </c>
      <c r="D67">
        <f>photoresistor_high[[#This Row],[Lasered Top Resistor]]-photoresistor_high[[#This Row],[Uncovered Top Resistor]]</f>
        <v>273</v>
      </c>
      <c r="E67">
        <f>AVERAGE(photoresistor_high[Difference])</f>
        <v>263.76991150442478</v>
      </c>
      <c r="F67">
        <f>_xlfn.STDEV.S(photoresistor_high[Difference])</f>
        <v>19.140928870559375</v>
      </c>
      <c r="G67" s="1">
        <f>_xlfn.NORM.DIST(photoresistor_high[[#This Row],[Difference]],photoresistor_high[[#This Row],[Mean]],photoresistor_high[[#This Row],[Standard Deviation]],FALSE)</f>
        <v>1.8554661136685878E-2</v>
      </c>
      <c r="H67" s="1">
        <f>STANDARDIZE(photoresistor_high[[#This Row],[Difference]],photoresistor_high[[#This Row],[Mean]],photoresistor_high[[#This Row],[Standard Deviation]])</f>
        <v>0.48221737607373893</v>
      </c>
      <c r="I67" s="1">
        <f>_xlfn.NORM.DIST(photoresistor_high[[#This Row],[Difference]],photoresistor_high[[#This Row],[Mean]],photoresistor_high[[#This Row],[Standard Deviation]],FALSE)</f>
        <v>1.8554661136685878E-2</v>
      </c>
      <c r="K67">
        <v>3.0000000000000102</v>
      </c>
      <c r="L67">
        <f t="shared" ref="L67:L72" si="1">_xlfn.NORM.DIST(K67,0,1,FALSE)</f>
        <v>4.431848411937874E-3</v>
      </c>
    </row>
    <row r="68" spans="1:12" x14ac:dyDescent="0.3">
      <c r="A68">
        <v>77</v>
      </c>
      <c r="B68">
        <v>541</v>
      </c>
      <c r="C68">
        <v>814</v>
      </c>
      <c r="D68">
        <f>photoresistor_high[[#This Row],[Lasered Top Resistor]]-photoresistor_high[[#This Row],[Uncovered Top Resistor]]</f>
        <v>273</v>
      </c>
      <c r="E68">
        <f>AVERAGE(photoresistor_high[Difference])</f>
        <v>263.76991150442478</v>
      </c>
      <c r="F68">
        <f>_xlfn.STDEV.S(photoresistor_high[Difference])</f>
        <v>19.140928870559375</v>
      </c>
      <c r="G68" s="1">
        <f>_xlfn.NORM.DIST(photoresistor_high[[#This Row],[Difference]],photoresistor_high[[#This Row],[Mean]],photoresistor_high[[#This Row],[Standard Deviation]],FALSE)</f>
        <v>1.8554661136685878E-2</v>
      </c>
      <c r="H68" s="1">
        <f>STANDARDIZE(photoresistor_high[[#This Row],[Difference]],photoresistor_high[[#This Row],[Mean]],photoresistor_high[[#This Row],[Standard Deviation]])</f>
        <v>0.48221737607373893</v>
      </c>
      <c r="I68" s="1">
        <f>_xlfn.NORM.DIST(photoresistor_high[[#This Row],[Difference]],photoresistor_high[[#This Row],[Mean]],photoresistor_high[[#This Row],[Standard Deviation]],FALSE)</f>
        <v>1.8554661136685878E-2</v>
      </c>
      <c r="K68">
        <v>3.1000000000000099</v>
      </c>
      <c r="L68">
        <f t="shared" si="1"/>
        <v>3.2668190561998202E-3</v>
      </c>
    </row>
    <row r="69" spans="1:12" x14ac:dyDescent="0.3">
      <c r="A69">
        <v>78</v>
      </c>
      <c r="B69">
        <v>540</v>
      </c>
      <c r="C69">
        <v>813</v>
      </c>
      <c r="D69">
        <f>photoresistor_high[[#This Row],[Lasered Top Resistor]]-photoresistor_high[[#This Row],[Uncovered Top Resistor]]</f>
        <v>273</v>
      </c>
      <c r="E69">
        <f>AVERAGE(photoresistor_high[Difference])</f>
        <v>263.76991150442478</v>
      </c>
      <c r="F69">
        <f>_xlfn.STDEV.S(photoresistor_high[Difference])</f>
        <v>19.140928870559375</v>
      </c>
      <c r="G69" s="1">
        <f>_xlfn.NORM.DIST(photoresistor_high[[#This Row],[Difference]],photoresistor_high[[#This Row],[Mean]],photoresistor_high[[#This Row],[Standard Deviation]],FALSE)</f>
        <v>1.8554661136685878E-2</v>
      </c>
      <c r="H69" s="1">
        <f>STANDARDIZE(photoresistor_high[[#This Row],[Difference]],photoresistor_high[[#This Row],[Mean]],photoresistor_high[[#This Row],[Standard Deviation]])</f>
        <v>0.48221737607373893</v>
      </c>
      <c r="I69" s="1">
        <f>_xlfn.NORM.DIST(photoresistor_high[[#This Row],[Difference]],photoresistor_high[[#This Row],[Mean]],photoresistor_high[[#This Row],[Standard Deviation]],FALSE)</f>
        <v>1.8554661136685878E-2</v>
      </c>
      <c r="K69">
        <v>3.2000000000000099</v>
      </c>
      <c r="L69">
        <f t="shared" si="1"/>
        <v>2.3840882014647662E-3</v>
      </c>
    </row>
    <row r="70" spans="1:12" x14ac:dyDescent="0.3">
      <c r="A70">
        <v>80</v>
      </c>
      <c r="B70">
        <v>540</v>
      </c>
      <c r="C70">
        <v>813</v>
      </c>
      <c r="D70">
        <f>photoresistor_high[[#This Row],[Lasered Top Resistor]]-photoresistor_high[[#This Row],[Uncovered Top Resistor]]</f>
        <v>273</v>
      </c>
      <c r="E70">
        <f>AVERAGE(photoresistor_high[Difference])</f>
        <v>263.76991150442478</v>
      </c>
      <c r="F70">
        <f>_xlfn.STDEV.S(photoresistor_high[Difference])</f>
        <v>19.140928870559375</v>
      </c>
      <c r="G70" s="1">
        <f>_xlfn.NORM.DIST(photoresistor_high[[#This Row],[Difference]],photoresistor_high[[#This Row],[Mean]],photoresistor_high[[#This Row],[Standard Deviation]],FALSE)</f>
        <v>1.8554661136685878E-2</v>
      </c>
      <c r="H70" s="1">
        <f>STANDARDIZE(photoresistor_high[[#This Row],[Difference]],photoresistor_high[[#This Row],[Mean]],photoresistor_high[[#This Row],[Standard Deviation]])</f>
        <v>0.48221737607373893</v>
      </c>
      <c r="I70" s="1">
        <f>_xlfn.NORM.DIST(photoresistor_high[[#This Row],[Difference]],photoresistor_high[[#This Row],[Mean]],photoresistor_high[[#This Row],[Standard Deviation]],FALSE)</f>
        <v>1.8554661136685878E-2</v>
      </c>
      <c r="K70">
        <v>3.30000000000001</v>
      </c>
      <c r="L70">
        <f t="shared" si="1"/>
        <v>1.7225689390536229E-3</v>
      </c>
    </row>
    <row r="71" spans="1:12" x14ac:dyDescent="0.3">
      <c r="A71">
        <v>81</v>
      </c>
      <c r="B71">
        <v>540</v>
      </c>
      <c r="C71">
        <v>813</v>
      </c>
      <c r="D71">
        <f>photoresistor_high[[#This Row],[Lasered Top Resistor]]-photoresistor_high[[#This Row],[Uncovered Top Resistor]]</f>
        <v>273</v>
      </c>
      <c r="E71">
        <f>AVERAGE(photoresistor_high[Difference])</f>
        <v>263.76991150442478</v>
      </c>
      <c r="F71">
        <f>_xlfn.STDEV.S(photoresistor_high[Difference])</f>
        <v>19.140928870559375</v>
      </c>
      <c r="G71" s="1">
        <f>_xlfn.NORM.DIST(photoresistor_high[[#This Row],[Difference]],photoresistor_high[[#This Row],[Mean]],photoresistor_high[[#This Row],[Standard Deviation]],FALSE)</f>
        <v>1.8554661136685878E-2</v>
      </c>
      <c r="H71" s="1">
        <f>STANDARDIZE(photoresistor_high[[#This Row],[Difference]],photoresistor_high[[#This Row],[Mean]],photoresistor_high[[#This Row],[Standard Deviation]])</f>
        <v>0.48221737607373893</v>
      </c>
      <c r="I71" s="1">
        <f>_xlfn.NORM.DIST(photoresistor_high[[#This Row],[Difference]],photoresistor_high[[#This Row],[Mean]],photoresistor_high[[#This Row],[Standard Deviation]],FALSE)</f>
        <v>1.8554661136685878E-2</v>
      </c>
      <c r="K71">
        <v>3.4000000000000101</v>
      </c>
      <c r="L71">
        <f t="shared" si="1"/>
        <v>1.2322191684729772E-3</v>
      </c>
    </row>
    <row r="72" spans="1:12" x14ac:dyDescent="0.3">
      <c r="A72">
        <v>88</v>
      </c>
      <c r="B72">
        <v>540</v>
      </c>
      <c r="C72">
        <v>813</v>
      </c>
      <c r="D72">
        <f>photoresistor_high[[#This Row],[Lasered Top Resistor]]-photoresistor_high[[#This Row],[Uncovered Top Resistor]]</f>
        <v>273</v>
      </c>
      <c r="E72">
        <f>AVERAGE(photoresistor_high[Difference])</f>
        <v>263.76991150442478</v>
      </c>
      <c r="F72">
        <f>_xlfn.STDEV.S(photoresistor_high[Difference])</f>
        <v>19.140928870559375</v>
      </c>
      <c r="G72" s="1">
        <f>_xlfn.NORM.DIST(photoresistor_high[[#This Row],[Difference]],photoresistor_high[[#This Row],[Mean]],photoresistor_high[[#This Row],[Standard Deviation]],FALSE)</f>
        <v>1.8554661136685878E-2</v>
      </c>
      <c r="H72" s="1">
        <f>STANDARDIZE(photoresistor_high[[#This Row],[Difference]],photoresistor_high[[#This Row],[Mean]],photoresistor_high[[#This Row],[Standard Deviation]])</f>
        <v>0.48221737607373893</v>
      </c>
      <c r="I72" s="1">
        <f>_xlfn.NORM.DIST(photoresistor_high[[#This Row],[Difference]],photoresistor_high[[#This Row],[Mean]],photoresistor_high[[#This Row],[Standard Deviation]],FALSE)</f>
        <v>1.8554661136685878E-2</v>
      </c>
      <c r="K72">
        <v>3.5000000000000102</v>
      </c>
      <c r="L72">
        <f t="shared" si="1"/>
        <v>8.7268269504572915E-4</v>
      </c>
    </row>
    <row r="73" spans="1:12" x14ac:dyDescent="0.3">
      <c r="A73">
        <v>91</v>
      </c>
      <c r="B73">
        <v>540</v>
      </c>
      <c r="C73">
        <v>813</v>
      </c>
      <c r="D73">
        <f>photoresistor_high[[#This Row],[Lasered Top Resistor]]-photoresistor_high[[#This Row],[Uncovered Top Resistor]]</f>
        <v>273</v>
      </c>
      <c r="E73">
        <f>AVERAGE(photoresistor_high[Difference])</f>
        <v>263.76991150442478</v>
      </c>
      <c r="F73">
        <f>_xlfn.STDEV.S(photoresistor_high[Difference])</f>
        <v>19.140928870559375</v>
      </c>
      <c r="G73" s="1">
        <f>_xlfn.NORM.DIST(photoresistor_high[[#This Row],[Difference]],photoresistor_high[[#This Row],[Mean]],photoresistor_high[[#This Row],[Standard Deviation]],FALSE)</f>
        <v>1.8554661136685878E-2</v>
      </c>
      <c r="H73" s="1">
        <f>STANDARDIZE(photoresistor_high[[#This Row],[Difference]],photoresistor_high[[#This Row],[Mean]],photoresistor_high[[#This Row],[Standard Deviation]])</f>
        <v>0.48221737607373893</v>
      </c>
      <c r="I73" s="1">
        <f>_xlfn.NORM.DIST(photoresistor_high[[#This Row],[Difference]],photoresistor_high[[#This Row],[Mean]],photoresistor_high[[#This Row],[Standard Deviation]],FALSE)</f>
        <v>1.8554661136685878E-2</v>
      </c>
    </row>
    <row r="74" spans="1:12" x14ac:dyDescent="0.3">
      <c r="A74">
        <v>92</v>
      </c>
      <c r="B74">
        <v>540</v>
      </c>
      <c r="C74">
        <v>813</v>
      </c>
      <c r="D74">
        <f>photoresistor_high[[#This Row],[Lasered Top Resistor]]-photoresistor_high[[#This Row],[Uncovered Top Resistor]]</f>
        <v>273</v>
      </c>
      <c r="E74">
        <f>AVERAGE(photoresistor_high[Difference])</f>
        <v>263.76991150442478</v>
      </c>
      <c r="F74">
        <f>_xlfn.STDEV.S(photoresistor_high[Difference])</f>
        <v>19.140928870559375</v>
      </c>
      <c r="G74" s="1">
        <f>_xlfn.NORM.DIST(photoresistor_high[[#This Row],[Difference]],photoresistor_high[[#This Row],[Mean]],photoresistor_high[[#This Row],[Standard Deviation]],FALSE)</f>
        <v>1.8554661136685878E-2</v>
      </c>
      <c r="H74" s="1">
        <f>STANDARDIZE(photoresistor_high[[#This Row],[Difference]],photoresistor_high[[#This Row],[Mean]],photoresistor_high[[#This Row],[Standard Deviation]])</f>
        <v>0.48221737607373893</v>
      </c>
      <c r="I74" s="1">
        <f>_xlfn.NORM.DIST(photoresistor_high[[#This Row],[Difference]],photoresistor_high[[#This Row],[Mean]],photoresistor_high[[#This Row],[Standard Deviation]],FALSE)</f>
        <v>1.8554661136685878E-2</v>
      </c>
    </row>
    <row r="75" spans="1:12" x14ac:dyDescent="0.3">
      <c r="A75">
        <v>93</v>
      </c>
      <c r="B75">
        <v>540</v>
      </c>
      <c r="C75">
        <v>813</v>
      </c>
      <c r="D75">
        <f>photoresistor_high[[#This Row],[Lasered Top Resistor]]-photoresistor_high[[#This Row],[Uncovered Top Resistor]]</f>
        <v>273</v>
      </c>
      <c r="E75">
        <f>AVERAGE(photoresistor_high[Difference])</f>
        <v>263.76991150442478</v>
      </c>
      <c r="F75">
        <f>_xlfn.STDEV.S(photoresistor_high[Difference])</f>
        <v>19.140928870559375</v>
      </c>
      <c r="G75" s="1">
        <f>_xlfn.NORM.DIST(photoresistor_high[[#This Row],[Difference]],photoresistor_high[[#This Row],[Mean]],photoresistor_high[[#This Row],[Standard Deviation]],FALSE)</f>
        <v>1.8554661136685878E-2</v>
      </c>
      <c r="H75" s="1">
        <f>STANDARDIZE(photoresistor_high[[#This Row],[Difference]],photoresistor_high[[#This Row],[Mean]],photoresistor_high[[#This Row],[Standard Deviation]])</f>
        <v>0.48221737607373893</v>
      </c>
      <c r="I75" s="1">
        <f>_xlfn.NORM.DIST(photoresistor_high[[#This Row],[Difference]],photoresistor_high[[#This Row],[Mean]],photoresistor_high[[#This Row],[Standard Deviation]],FALSE)</f>
        <v>1.8554661136685878E-2</v>
      </c>
    </row>
    <row r="76" spans="1:12" x14ac:dyDescent="0.3">
      <c r="A76">
        <v>23</v>
      </c>
      <c r="B76">
        <v>540</v>
      </c>
      <c r="C76">
        <v>814</v>
      </c>
      <c r="D76">
        <f>photoresistor_high[[#This Row],[Lasered Top Resistor]]-photoresistor_high[[#This Row],[Uncovered Top Resistor]]</f>
        <v>274</v>
      </c>
      <c r="E76">
        <f>AVERAGE(photoresistor_high[Difference])</f>
        <v>263.76991150442478</v>
      </c>
      <c r="F76">
        <f>_xlfn.STDEV.S(photoresistor_high[Difference])</f>
        <v>19.140928870559375</v>
      </c>
      <c r="G76" s="1">
        <f>_xlfn.NORM.DIST(photoresistor_high[[#This Row],[Difference]],photoresistor_high[[#This Row],[Mean]],photoresistor_high[[#This Row],[Standard Deviation]],FALSE)</f>
        <v>1.8068377533207568E-2</v>
      </c>
      <c r="H76" s="1">
        <f>STANDARDIZE(photoresistor_high[[#This Row],[Difference]],photoresistor_high[[#This Row],[Mean]],photoresistor_high[[#This Row],[Standard Deviation]])</f>
        <v>0.5344614446224758</v>
      </c>
      <c r="I76" s="1">
        <f>_xlfn.NORM.DIST(photoresistor_high[[#This Row],[Difference]],photoresistor_high[[#This Row],[Mean]],photoresistor_high[[#This Row],[Standard Deviation]],FALSE)</f>
        <v>1.8068377533207568E-2</v>
      </c>
    </row>
    <row r="77" spans="1:12" x14ac:dyDescent="0.3">
      <c r="A77">
        <v>27</v>
      </c>
      <c r="B77">
        <v>539</v>
      </c>
      <c r="C77">
        <v>813</v>
      </c>
      <c r="D77">
        <f>photoresistor_high[[#This Row],[Lasered Top Resistor]]-photoresistor_high[[#This Row],[Uncovered Top Resistor]]</f>
        <v>274</v>
      </c>
      <c r="E77">
        <f>AVERAGE(photoresistor_high[Difference])</f>
        <v>263.76991150442478</v>
      </c>
      <c r="F77">
        <f>_xlfn.STDEV.S(photoresistor_high[Difference])</f>
        <v>19.140928870559375</v>
      </c>
      <c r="G77" s="1">
        <f>_xlfn.NORM.DIST(photoresistor_high[[#This Row],[Difference]],photoresistor_high[[#This Row],[Mean]],photoresistor_high[[#This Row],[Standard Deviation]],FALSE)</f>
        <v>1.8068377533207568E-2</v>
      </c>
      <c r="H77" s="1">
        <f>STANDARDIZE(photoresistor_high[[#This Row],[Difference]],photoresistor_high[[#This Row],[Mean]],photoresistor_high[[#This Row],[Standard Deviation]])</f>
        <v>0.5344614446224758</v>
      </c>
      <c r="I77" s="1">
        <f>_xlfn.NORM.DIST(photoresistor_high[[#This Row],[Difference]],photoresistor_high[[#This Row],[Mean]],photoresistor_high[[#This Row],[Standard Deviation]],FALSE)</f>
        <v>1.8068377533207568E-2</v>
      </c>
    </row>
    <row r="78" spans="1:12" x14ac:dyDescent="0.3">
      <c r="A78">
        <v>35</v>
      </c>
      <c r="B78">
        <v>539</v>
      </c>
      <c r="C78">
        <v>813</v>
      </c>
      <c r="D78">
        <f>photoresistor_high[[#This Row],[Lasered Top Resistor]]-photoresistor_high[[#This Row],[Uncovered Top Resistor]]</f>
        <v>274</v>
      </c>
      <c r="E78">
        <f>AVERAGE(photoresistor_high[Difference])</f>
        <v>263.76991150442478</v>
      </c>
      <c r="F78">
        <f>_xlfn.STDEV.S(photoresistor_high[Difference])</f>
        <v>19.140928870559375</v>
      </c>
      <c r="G78" s="1">
        <f>_xlfn.NORM.DIST(photoresistor_high[[#This Row],[Difference]],photoresistor_high[[#This Row],[Mean]],photoresistor_high[[#This Row],[Standard Deviation]],FALSE)</f>
        <v>1.8068377533207568E-2</v>
      </c>
      <c r="H78" s="1">
        <f>STANDARDIZE(photoresistor_high[[#This Row],[Difference]],photoresistor_high[[#This Row],[Mean]],photoresistor_high[[#This Row],[Standard Deviation]])</f>
        <v>0.5344614446224758</v>
      </c>
      <c r="I78" s="1">
        <f>_xlfn.NORM.DIST(photoresistor_high[[#This Row],[Difference]],photoresistor_high[[#This Row],[Mean]],photoresistor_high[[#This Row],[Standard Deviation]],FALSE)</f>
        <v>1.8068377533207568E-2</v>
      </c>
    </row>
    <row r="79" spans="1:12" x14ac:dyDescent="0.3">
      <c r="A79">
        <v>39</v>
      </c>
      <c r="B79">
        <v>538</v>
      </c>
      <c r="C79">
        <v>812</v>
      </c>
      <c r="D79">
        <f>photoresistor_high[[#This Row],[Lasered Top Resistor]]-photoresistor_high[[#This Row],[Uncovered Top Resistor]]</f>
        <v>274</v>
      </c>
      <c r="E79">
        <f>AVERAGE(photoresistor_high[Difference])</f>
        <v>263.76991150442478</v>
      </c>
      <c r="F79">
        <f>_xlfn.STDEV.S(photoresistor_high[Difference])</f>
        <v>19.140928870559375</v>
      </c>
      <c r="G79" s="1">
        <f>_xlfn.NORM.DIST(photoresistor_high[[#This Row],[Difference]],photoresistor_high[[#This Row],[Mean]],photoresistor_high[[#This Row],[Standard Deviation]],FALSE)</f>
        <v>1.8068377533207568E-2</v>
      </c>
      <c r="H79" s="1">
        <f>STANDARDIZE(photoresistor_high[[#This Row],[Difference]],photoresistor_high[[#This Row],[Mean]],photoresistor_high[[#This Row],[Standard Deviation]])</f>
        <v>0.5344614446224758</v>
      </c>
      <c r="I79" s="1">
        <f>_xlfn.NORM.DIST(photoresistor_high[[#This Row],[Difference]],photoresistor_high[[#This Row],[Mean]],photoresistor_high[[#This Row],[Standard Deviation]],FALSE)</f>
        <v>1.8068377533207568E-2</v>
      </c>
    </row>
    <row r="80" spans="1:12" x14ac:dyDescent="0.3">
      <c r="A80">
        <v>51</v>
      </c>
      <c r="B80">
        <v>540</v>
      </c>
      <c r="C80">
        <v>814</v>
      </c>
      <c r="D80">
        <f>photoresistor_high[[#This Row],[Lasered Top Resistor]]-photoresistor_high[[#This Row],[Uncovered Top Resistor]]</f>
        <v>274</v>
      </c>
      <c r="E80">
        <f>AVERAGE(photoresistor_high[Difference])</f>
        <v>263.76991150442478</v>
      </c>
      <c r="F80">
        <f>_xlfn.STDEV.S(photoresistor_high[Difference])</f>
        <v>19.140928870559375</v>
      </c>
      <c r="G80" s="1">
        <f>_xlfn.NORM.DIST(photoresistor_high[[#This Row],[Difference]],photoresistor_high[[#This Row],[Mean]],photoresistor_high[[#This Row],[Standard Deviation]],FALSE)</f>
        <v>1.8068377533207568E-2</v>
      </c>
      <c r="H80" s="1">
        <f>STANDARDIZE(photoresistor_high[[#This Row],[Difference]],photoresistor_high[[#This Row],[Mean]],photoresistor_high[[#This Row],[Standard Deviation]])</f>
        <v>0.5344614446224758</v>
      </c>
      <c r="I80" s="1">
        <f>_xlfn.NORM.DIST(photoresistor_high[[#This Row],[Difference]],photoresistor_high[[#This Row],[Mean]],photoresistor_high[[#This Row],[Standard Deviation]],FALSE)</f>
        <v>1.8068377533207568E-2</v>
      </c>
    </row>
    <row r="81" spans="1:9" x14ac:dyDescent="0.3">
      <c r="A81">
        <v>52</v>
      </c>
      <c r="B81">
        <v>540</v>
      </c>
      <c r="C81">
        <v>814</v>
      </c>
      <c r="D81">
        <f>photoresistor_high[[#This Row],[Lasered Top Resistor]]-photoresistor_high[[#This Row],[Uncovered Top Resistor]]</f>
        <v>274</v>
      </c>
      <c r="E81">
        <f>AVERAGE(photoresistor_high[Difference])</f>
        <v>263.76991150442478</v>
      </c>
      <c r="F81">
        <f>_xlfn.STDEV.S(photoresistor_high[Difference])</f>
        <v>19.140928870559375</v>
      </c>
      <c r="G81" s="1">
        <f>_xlfn.NORM.DIST(photoresistor_high[[#This Row],[Difference]],photoresistor_high[[#This Row],[Mean]],photoresistor_high[[#This Row],[Standard Deviation]],FALSE)</f>
        <v>1.8068377533207568E-2</v>
      </c>
      <c r="H81" s="1">
        <f>STANDARDIZE(photoresistor_high[[#This Row],[Difference]],photoresistor_high[[#This Row],[Mean]],photoresistor_high[[#This Row],[Standard Deviation]])</f>
        <v>0.5344614446224758</v>
      </c>
      <c r="I81" s="1">
        <f>_xlfn.NORM.DIST(photoresistor_high[[#This Row],[Difference]],photoresistor_high[[#This Row],[Mean]],photoresistor_high[[#This Row],[Standard Deviation]],FALSE)</f>
        <v>1.8068377533207568E-2</v>
      </c>
    </row>
    <row r="82" spans="1:9" x14ac:dyDescent="0.3">
      <c r="A82">
        <v>53</v>
      </c>
      <c r="B82">
        <v>540</v>
      </c>
      <c r="C82">
        <v>814</v>
      </c>
      <c r="D82">
        <f>photoresistor_high[[#This Row],[Lasered Top Resistor]]-photoresistor_high[[#This Row],[Uncovered Top Resistor]]</f>
        <v>274</v>
      </c>
      <c r="E82">
        <f>AVERAGE(photoresistor_high[Difference])</f>
        <v>263.76991150442478</v>
      </c>
      <c r="F82">
        <f>_xlfn.STDEV.S(photoresistor_high[Difference])</f>
        <v>19.140928870559375</v>
      </c>
      <c r="G82" s="1">
        <f>_xlfn.NORM.DIST(photoresistor_high[[#This Row],[Difference]],photoresistor_high[[#This Row],[Mean]],photoresistor_high[[#This Row],[Standard Deviation]],FALSE)</f>
        <v>1.8068377533207568E-2</v>
      </c>
      <c r="H82" s="1">
        <f>STANDARDIZE(photoresistor_high[[#This Row],[Difference]],photoresistor_high[[#This Row],[Mean]],photoresistor_high[[#This Row],[Standard Deviation]])</f>
        <v>0.5344614446224758</v>
      </c>
      <c r="I82" s="1">
        <f>_xlfn.NORM.DIST(photoresistor_high[[#This Row],[Difference]],photoresistor_high[[#This Row],[Mean]],photoresistor_high[[#This Row],[Standard Deviation]],FALSE)</f>
        <v>1.8068377533207568E-2</v>
      </c>
    </row>
    <row r="83" spans="1:9" x14ac:dyDescent="0.3">
      <c r="A83">
        <v>54</v>
      </c>
      <c r="B83">
        <v>540</v>
      </c>
      <c r="C83">
        <v>814</v>
      </c>
      <c r="D83">
        <f>photoresistor_high[[#This Row],[Lasered Top Resistor]]-photoresistor_high[[#This Row],[Uncovered Top Resistor]]</f>
        <v>274</v>
      </c>
      <c r="E83">
        <f>AVERAGE(photoresistor_high[Difference])</f>
        <v>263.76991150442478</v>
      </c>
      <c r="F83">
        <f>_xlfn.STDEV.S(photoresistor_high[Difference])</f>
        <v>19.140928870559375</v>
      </c>
      <c r="G83" s="1">
        <f>_xlfn.NORM.DIST(photoresistor_high[[#This Row],[Difference]],photoresistor_high[[#This Row],[Mean]],photoresistor_high[[#This Row],[Standard Deviation]],FALSE)</f>
        <v>1.8068377533207568E-2</v>
      </c>
      <c r="H83" s="1">
        <f>STANDARDIZE(photoresistor_high[[#This Row],[Difference]],photoresistor_high[[#This Row],[Mean]],photoresistor_high[[#This Row],[Standard Deviation]])</f>
        <v>0.5344614446224758</v>
      </c>
      <c r="I83" s="1">
        <f>_xlfn.NORM.DIST(photoresistor_high[[#This Row],[Difference]],photoresistor_high[[#This Row],[Mean]],photoresistor_high[[#This Row],[Standard Deviation]],FALSE)</f>
        <v>1.8068377533207568E-2</v>
      </c>
    </row>
    <row r="84" spans="1:9" x14ac:dyDescent="0.3">
      <c r="A84">
        <v>55</v>
      </c>
      <c r="B84">
        <v>540</v>
      </c>
      <c r="C84">
        <v>814</v>
      </c>
      <c r="D84">
        <f>photoresistor_high[[#This Row],[Lasered Top Resistor]]-photoresistor_high[[#This Row],[Uncovered Top Resistor]]</f>
        <v>274</v>
      </c>
      <c r="E84">
        <f>AVERAGE(photoresistor_high[Difference])</f>
        <v>263.76991150442478</v>
      </c>
      <c r="F84">
        <f>_xlfn.STDEV.S(photoresistor_high[Difference])</f>
        <v>19.140928870559375</v>
      </c>
      <c r="G84" s="1">
        <f>_xlfn.NORM.DIST(photoresistor_high[[#This Row],[Difference]],photoresistor_high[[#This Row],[Mean]],photoresistor_high[[#This Row],[Standard Deviation]],FALSE)</f>
        <v>1.8068377533207568E-2</v>
      </c>
      <c r="H84" s="1">
        <f>STANDARDIZE(photoresistor_high[[#This Row],[Difference]],photoresistor_high[[#This Row],[Mean]],photoresistor_high[[#This Row],[Standard Deviation]])</f>
        <v>0.5344614446224758</v>
      </c>
      <c r="I84" s="1">
        <f>_xlfn.NORM.DIST(photoresistor_high[[#This Row],[Difference]],photoresistor_high[[#This Row],[Mean]],photoresistor_high[[#This Row],[Standard Deviation]],FALSE)</f>
        <v>1.8068377533207568E-2</v>
      </c>
    </row>
    <row r="85" spans="1:9" x14ac:dyDescent="0.3">
      <c r="A85">
        <v>56</v>
      </c>
      <c r="B85">
        <v>540</v>
      </c>
      <c r="C85">
        <v>814</v>
      </c>
      <c r="D85">
        <f>photoresistor_high[[#This Row],[Lasered Top Resistor]]-photoresistor_high[[#This Row],[Uncovered Top Resistor]]</f>
        <v>274</v>
      </c>
      <c r="E85">
        <f>AVERAGE(photoresistor_high[Difference])</f>
        <v>263.76991150442478</v>
      </c>
      <c r="F85">
        <f>_xlfn.STDEV.S(photoresistor_high[Difference])</f>
        <v>19.140928870559375</v>
      </c>
      <c r="G85" s="1">
        <f>_xlfn.NORM.DIST(photoresistor_high[[#This Row],[Difference]],photoresistor_high[[#This Row],[Mean]],photoresistor_high[[#This Row],[Standard Deviation]],FALSE)</f>
        <v>1.8068377533207568E-2</v>
      </c>
      <c r="H85" s="1">
        <f>STANDARDIZE(photoresistor_high[[#This Row],[Difference]],photoresistor_high[[#This Row],[Mean]],photoresistor_high[[#This Row],[Standard Deviation]])</f>
        <v>0.5344614446224758</v>
      </c>
      <c r="I85" s="1">
        <f>_xlfn.NORM.DIST(photoresistor_high[[#This Row],[Difference]],photoresistor_high[[#This Row],[Mean]],photoresistor_high[[#This Row],[Standard Deviation]],FALSE)</f>
        <v>1.8068377533207568E-2</v>
      </c>
    </row>
    <row r="86" spans="1:9" x14ac:dyDescent="0.3">
      <c r="A86">
        <v>58</v>
      </c>
      <c r="B86">
        <v>540</v>
      </c>
      <c r="C86">
        <v>814</v>
      </c>
      <c r="D86">
        <f>photoresistor_high[[#This Row],[Lasered Top Resistor]]-photoresistor_high[[#This Row],[Uncovered Top Resistor]]</f>
        <v>274</v>
      </c>
      <c r="E86">
        <f>AVERAGE(photoresistor_high[Difference])</f>
        <v>263.76991150442478</v>
      </c>
      <c r="F86">
        <f>_xlfn.STDEV.S(photoresistor_high[Difference])</f>
        <v>19.140928870559375</v>
      </c>
      <c r="G86" s="1">
        <f>_xlfn.NORM.DIST(photoresistor_high[[#This Row],[Difference]],photoresistor_high[[#This Row],[Mean]],photoresistor_high[[#This Row],[Standard Deviation]],FALSE)</f>
        <v>1.8068377533207568E-2</v>
      </c>
      <c r="H86" s="1">
        <f>STANDARDIZE(photoresistor_high[[#This Row],[Difference]],photoresistor_high[[#This Row],[Mean]],photoresistor_high[[#This Row],[Standard Deviation]])</f>
        <v>0.5344614446224758</v>
      </c>
      <c r="I86" s="1">
        <f>_xlfn.NORM.DIST(photoresistor_high[[#This Row],[Difference]],photoresistor_high[[#This Row],[Mean]],photoresistor_high[[#This Row],[Standard Deviation]],FALSE)</f>
        <v>1.8068377533207568E-2</v>
      </c>
    </row>
    <row r="87" spans="1:9" x14ac:dyDescent="0.3">
      <c r="A87">
        <v>59</v>
      </c>
      <c r="B87">
        <v>540</v>
      </c>
      <c r="C87">
        <v>814</v>
      </c>
      <c r="D87">
        <f>photoresistor_high[[#This Row],[Lasered Top Resistor]]-photoresistor_high[[#This Row],[Uncovered Top Resistor]]</f>
        <v>274</v>
      </c>
      <c r="E87">
        <f>AVERAGE(photoresistor_high[Difference])</f>
        <v>263.76991150442478</v>
      </c>
      <c r="F87">
        <f>_xlfn.STDEV.S(photoresistor_high[Difference])</f>
        <v>19.140928870559375</v>
      </c>
      <c r="G87" s="1">
        <f>_xlfn.NORM.DIST(photoresistor_high[[#This Row],[Difference]],photoresistor_high[[#This Row],[Mean]],photoresistor_high[[#This Row],[Standard Deviation]],FALSE)</f>
        <v>1.8068377533207568E-2</v>
      </c>
      <c r="H87" s="1">
        <f>STANDARDIZE(photoresistor_high[[#This Row],[Difference]],photoresistor_high[[#This Row],[Mean]],photoresistor_high[[#This Row],[Standard Deviation]])</f>
        <v>0.5344614446224758</v>
      </c>
      <c r="I87" s="1">
        <f>_xlfn.NORM.DIST(photoresistor_high[[#This Row],[Difference]],photoresistor_high[[#This Row],[Mean]],photoresistor_high[[#This Row],[Standard Deviation]],FALSE)</f>
        <v>1.8068377533207568E-2</v>
      </c>
    </row>
    <row r="88" spans="1:9" x14ac:dyDescent="0.3">
      <c r="A88">
        <v>63</v>
      </c>
      <c r="B88">
        <v>540</v>
      </c>
      <c r="C88">
        <v>814</v>
      </c>
      <c r="D88">
        <f>photoresistor_high[[#This Row],[Lasered Top Resistor]]-photoresistor_high[[#This Row],[Uncovered Top Resistor]]</f>
        <v>274</v>
      </c>
      <c r="E88">
        <f>AVERAGE(photoresistor_high[Difference])</f>
        <v>263.76991150442478</v>
      </c>
      <c r="F88">
        <f>_xlfn.STDEV.S(photoresistor_high[Difference])</f>
        <v>19.140928870559375</v>
      </c>
      <c r="G88" s="1">
        <f>_xlfn.NORM.DIST(photoresistor_high[[#This Row],[Difference]],photoresistor_high[[#This Row],[Mean]],photoresistor_high[[#This Row],[Standard Deviation]],FALSE)</f>
        <v>1.8068377533207568E-2</v>
      </c>
      <c r="H88" s="1">
        <f>STANDARDIZE(photoresistor_high[[#This Row],[Difference]],photoresistor_high[[#This Row],[Mean]],photoresistor_high[[#This Row],[Standard Deviation]])</f>
        <v>0.5344614446224758</v>
      </c>
      <c r="I88" s="1">
        <f>_xlfn.NORM.DIST(photoresistor_high[[#This Row],[Difference]],photoresistor_high[[#This Row],[Mean]],photoresistor_high[[#This Row],[Standard Deviation]],FALSE)</f>
        <v>1.8068377533207568E-2</v>
      </c>
    </row>
    <row r="89" spans="1:9" x14ac:dyDescent="0.3">
      <c r="A89">
        <v>72</v>
      </c>
      <c r="B89">
        <v>540</v>
      </c>
      <c r="C89">
        <v>814</v>
      </c>
      <c r="D89">
        <f>photoresistor_high[[#This Row],[Lasered Top Resistor]]-photoresistor_high[[#This Row],[Uncovered Top Resistor]]</f>
        <v>274</v>
      </c>
      <c r="E89">
        <f>AVERAGE(photoresistor_high[Difference])</f>
        <v>263.76991150442478</v>
      </c>
      <c r="F89">
        <f>_xlfn.STDEV.S(photoresistor_high[Difference])</f>
        <v>19.140928870559375</v>
      </c>
      <c r="G89" s="1">
        <f>_xlfn.NORM.DIST(photoresistor_high[[#This Row],[Difference]],photoresistor_high[[#This Row],[Mean]],photoresistor_high[[#This Row],[Standard Deviation]],FALSE)</f>
        <v>1.8068377533207568E-2</v>
      </c>
      <c r="H89" s="1">
        <f>STANDARDIZE(photoresistor_high[[#This Row],[Difference]],photoresistor_high[[#This Row],[Mean]],photoresistor_high[[#This Row],[Standard Deviation]])</f>
        <v>0.5344614446224758</v>
      </c>
      <c r="I89" s="1">
        <f>_xlfn.NORM.DIST(photoresistor_high[[#This Row],[Difference]],photoresistor_high[[#This Row],[Mean]],photoresistor_high[[#This Row],[Standard Deviation]],FALSE)</f>
        <v>1.8068377533207568E-2</v>
      </c>
    </row>
    <row r="90" spans="1:9" x14ac:dyDescent="0.3">
      <c r="A90">
        <v>73</v>
      </c>
      <c r="B90">
        <v>540</v>
      </c>
      <c r="C90">
        <v>814</v>
      </c>
      <c r="D90">
        <f>photoresistor_high[[#This Row],[Lasered Top Resistor]]-photoresistor_high[[#This Row],[Uncovered Top Resistor]]</f>
        <v>274</v>
      </c>
      <c r="E90">
        <f>AVERAGE(photoresistor_high[Difference])</f>
        <v>263.76991150442478</v>
      </c>
      <c r="F90">
        <f>_xlfn.STDEV.S(photoresistor_high[Difference])</f>
        <v>19.140928870559375</v>
      </c>
      <c r="G90" s="1">
        <f>_xlfn.NORM.DIST(photoresistor_high[[#This Row],[Difference]],photoresistor_high[[#This Row],[Mean]],photoresistor_high[[#This Row],[Standard Deviation]],FALSE)</f>
        <v>1.8068377533207568E-2</v>
      </c>
      <c r="H90" s="1">
        <f>STANDARDIZE(photoresistor_high[[#This Row],[Difference]],photoresistor_high[[#This Row],[Mean]],photoresistor_high[[#This Row],[Standard Deviation]])</f>
        <v>0.5344614446224758</v>
      </c>
      <c r="I90" s="1">
        <f>_xlfn.NORM.DIST(photoresistor_high[[#This Row],[Difference]],photoresistor_high[[#This Row],[Mean]],photoresistor_high[[#This Row],[Standard Deviation]],FALSE)</f>
        <v>1.8068377533207568E-2</v>
      </c>
    </row>
    <row r="91" spans="1:9" x14ac:dyDescent="0.3">
      <c r="A91">
        <v>79</v>
      </c>
      <c r="B91">
        <v>540</v>
      </c>
      <c r="C91">
        <v>814</v>
      </c>
      <c r="D91">
        <f>photoresistor_high[[#This Row],[Lasered Top Resistor]]-photoresistor_high[[#This Row],[Uncovered Top Resistor]]</f>
        <v>274</v>
      </c>
      <c r="E91">
        <f>AVERAGE(photoresistor_high[Difference])</f>
        <v>263.76991150442478</v>
      </c>
      <c r="F91">
        <f>_xlfn.STDEV.S(photoresistor_high[Difference])</f>
        <v>19.140928870559375</v>
      </c>
      <c r="G91" s="1">
        <f>_xlfn.NORM.DIST(photoresistor_high[[#This Row],[Difference]],photoresistor_high[[#This Row],[Mean]],photoresistor_high[[#This Row],[Standard Deviation]],FALSE)</f>
        <v>1.8068377533207568E-2</v>
      </c>
      <c r="H91" s="1">
        <f>STANDARDIZE(photoresistor_high[[#This Row],[Difference]],photoresistor_high[[#This Row],[Mean]],photoresistor_high[[#This Row],[Standard Deviation]])</f>
        <v>0.5344614446224758</v>
      </c>
      <c r="I91" s="1">
        <f>_xlfn.NORM.DIST(photoresistor_high[[#This Row],[Difference]],photoresistor_high[[#This Row],[Mean]],photoresistor_high[[#This Row],[Standard Deviation]],FALSE)</f>
        <v>1.8068377533207568E-2</v>
      </c>
    </row>
    <row r="92" spans="1:9" x14ac:dyDescent="0.3">
      <c r="A92">
        <v>82</v>
      </c>
      <c r="B92">
        <v>540</v>
      </c>
      <c r="C92">
        <v>814</v>
      </c>
      <c r="D92">
        <f>photoresistor_high[[#This Row],[Lasered Top Resistor]]-photoresistor_high[[#This Row],[Uncovered Top Resistor]]</f>
        <v>274</v>
      </c>
      <c r="E92">
        <f>AVERAGE(photoresistor_high[Difference])</f>
        <v>263.76991150442478</v>
      </c>
      <c r="F92">
        <f>_xlfn.STDEV.S(photoresistor_high[Difference])</f>
        <v>19.140928870559375</v>
      </c>
      <c r="G92" s="1">
        <f>_xlfn.NORM.DIST(photoresistor_high[[#This Row],[Difference]],photoresistor_high[[#This Row],[Mean]],photoresistor_high[[#This Row],[Standard Deviation]],FALSE)</f>
        <v>1.8068377533207568E-2</v>
      </c>
      <c r="H92" s="1">
        <f>STANDARDIZE(photoresistor_high[[#This Row],[Difference]],photoresistor_high[[#This Row],[Mean]],photoresistor_high[[#This Row],[Standard Deviation]])</f>
        <v>0.5344614446224758</v>
      </c>
      <c r="I92" s="1">
        <f>_xlfn.NORM.DIST(photoresistor_high[[#This Row],[Difference]],photoresistor_high[[#This Row],[Mean]],photoresistor_high[[#This Row],[Standard Deviation]],FALSE)</f>
        <v>1.8068377533207568E-2</v>
      </c>
    </row>
    <row r="93" spans="1:9" x14ac:dyDescent="0.3">
      <c r="A93">
        <v>83</v>
      </c>
      <c r="B93">
        <v>540</v>
      </c>
      <c r="C93">
        <v>814</v>
      </c>
      <c r="D93">
        <f>photoresistor_high[[#This Row],[Lasered Top Resistor]]-photoresistor_high[[#This Row],[Uncovered Top Resistor]]</f>
        <v>274</v>
      </c>
      <c r="E93">
        <f>AVERAGE(photoresistor_high[Difference])</f>
        <v>263.76991150442478</v>
      </c>
      <c r="F93">
        <f>_xlfn.STDEV.S(photoresistor_high[Difference])</f>
        <v>19.140928870559375</v>
      </c>
      <c r="G93" s="1">
        <f>_xlfn.NORM.DIST(photoresistor_high[[#This Row],[Difference]],photoresistor_high[[#This Row],[Mean]],photoresistor_high[[#This Row],[Standard Deviation]],FALSE)</f>
        <v>1.8068377533207568E-2</v>
      </c>
      <c r="H93" s="1">
        <f>STANDARDIZE(photoresistor_high[[#This Row],[Difference]],photoresistor_high[[#This Row],[Mean]],photoresistor_high[[#This Row],[Standard Deviation]])</f>
        <v>0.5344614446224758</v>
      </c>
      <c r="I93" s="1">
        <f>_xlfn.NORM.DIST(photoresistor_high[[#This Row],[Difference]],photoresistor_high[[#This Row],[Mean]],photoresistor_high[[#This Row],[Standard Deviation]],FALSE)</f>
        <v>1.8068377533207568E-2</v>
      </c>
    </row>
    <row r="94" spans="1:9" x14ac:dyDescent="0.3">
      <c r="A94">
        <v>85</v>
      </c>
      <c r="B94">
        <v>539</v>
      </c>
      <c r="C94">
        <v>813</v>
      </c>
      <c r="D94">
        <f>photoresistor_high[[#This Row],[Lasered Top Resistor]]-photoresistor_high[[#This Row],[Uncovered Top Resistor]]</f>
        <v>274</v>
      </c>
      <c r="E94">
        <f>AVERAGE(photoresistor_high[Difference])</f>
        <v>263.76991150442478</v>
      </c>
      <c r="F94">
        <f>_xlfn.STDEV.S(photoresistor_high[Difference])</f>
        <v>19.140928870559375</v>
      </c>
      <c r="G94" s="1">
        <f>_xlfn.NORM.DIST(photoresistor_high[[#This Row],[Difference]],photoresistor_high[[#This Row],[Mean]],photoresistor_high[[#This Row],[Standard Deviation]],FALSE)</f>
        <v>1.8068377533207568E-2</v>
      </c>
      <c r="H94" s="1">
        <f>STANDARDIZE(photoresistor_high[[#This Row],[Difference]],photoresistor_high[[#This Row],[Mean]],photoresistor_high[[#This Row],[Standard Deviation]])</f>
        <v>0.5344614446224758</v>
      </c>
      <c r="I94" s="1">
        <f>_xlfn.NORM.DIST(photoresistor_high[[#This Row],[Difference]],photoresistor_high[[#This Row],[Mean]],photoresistor_high[[#This Row],[Standard Deviation]],FALSE)</f>
        <v>1.8068377533207568E-2</v>
      </c>
    </row>
    <row r="95" spans="1:9" x14ac:dyDescent="0.3">
      <c r="A95">
        <v>86</v>
      </c>
      <c r="B95">
        <v>540</v>
      </c>
      <c r="C95">
        <v>814</v>
      </c>
      <c r="D95">
        <f>photoresistor_high[[#This Row],[Lasered Top Resistor]]-photoresistor_high[[#This Row],[Uncovered Top Resistor]]</f>
        <v>274</v>
      </c>
      <c r="E95">
        <f>AVERAGE(photoresistor_high[Difference])</f>
        <v>263.76991150442478</v>
      </c>
      <c r="F95">
        <f>_xlfn.STDEV.S(photoresistor_high[Difference])</f>
        <v>19.140928870559375</v>
      </c>
      <c r="G95" s="1">
        <f>_xlfn.NORM.DIST(photoresistor_high[[#This Row],[Difference]],photoresistor_high[[#This Row],[Mean]],photoresistor_high[[#This Row],[Standard Deviation]],FALSE)</f>
        <v>1.8068377533207568E-2</v>
      </c>
      <c r="H95" s="1">
        <f>STANDARDIZE(photoresistor_high[[#This Row],[Difference]],photoresistor_high[[#This Row],[Mean]],photoresistor_high[[#This Row],[Standard Deviation]])</f>
        <v>0.5344614446224758</v>
      </c>
      <c r="I95" s="1">
        <f>_xlfn.NORM.DIST(photoresistor_high[[#This Row],[Difference]],photoresistor_high[[#This Row],[Mean]],photoresistor_high[[#This Row],[Standard Deviation]],FALSE)</f>
        <v>1.8068377533207568E-2</v>
      </c>
    </row>
    <row r="96" spans="1:9" x14ac:dyDescent="0.3">
      <c r="A96">
        <v>87</v>
      </c>
      <c r="B96">
        <v>540</v>
      </c>
      <c r="C96">
        <v>814</v>
      </c>
      <c r="D96">
        <f>photoresistor_high[[#This Row],[Lasered Top Resistor]]-photoresistor_high[[#This Row],[Uncovered Top Resistor]]</f>
        <v>274</v>
      </c>
      <c r="E96">
        <f>AVERAGE(photoresistor_high[Difference])</f>
        <v>263.76991150442478</v>
      </c>
      <c r="F96">
        <f>_xlfn.STDEV.S(photoresistor_high[Difference])</f>
        <v>19.140928870559375</v>
      </c>
      <c r="G96" s="1">
        <f>_xlfn.NORM.DIST(photoresistor_high[[#This Row],[Difference]],photoresistor_high[[#This Row],[Mean]],photoresistor_high[[#This Row],[Standard Deviation]],FALSE)</f>
        <v>1.8068377533207568E-2</v>
      </c>
      <c r="H96" s="1">
        <f>STANDARDIZE(photoresistor_high[[#This Row],[Difference]],photoresistor_high[[#This Row],[Mean]],photoresistor_high[[#This Row],[Standard Deviation]])</f>
        <v>0.5344614446224758</v>
      </c>
      <c r="I96" s="1">
        <f>_xlfn.NORM.DIST(photoresistor_high[[#This Row],[Difference]],photoresistor_high[[#This Row],[Mean]],photoresistor_high[[#This Row],[Standard Deviation]],FALSE)</f>
        <v>1.8068377533207568E-2</v>
      </c>
    </row>
    <row r="97" spans="1:9" x14ac:dyDescent="0.3">
      <c r="A97">
        <v>89</v>
      </c>
      <c r="B97">
        <v>539</v>
      </c>
      <c r="C97">
        <v>813</v>
      </c>
      <c r="D97">
        <f>photoresistor_high[[#This Row],[Lasered Top Resistor]]-photoresistor_high[[#This Row],[Uncovered Top Resistor]]</f>
        <v>274</v>
      </c>
      <c r="E97">
        <f>AVERAGE(photoresistor_high[Difference])</f>
        <v>263.76991150442478</v>
      </c>
      <c r="F97">
        <f>_xlfn.STDEV.S(photoresistor_high[Difference])</f>
        <v>19.140928870559375</v>
      </c>
      <c r="G97" s="1">
        <f>_xlfn.NORM.DIST(photoresistor_high[[#This Row],[Difference]],photoresistor_high[[#This Row],[Mean]],photoresistor_high[[#This Row],[Standard Deviation]],FALSE)</f>
        <v>1.8068377533207568E-2</v>
      </c>
      <c r="H97" s="1">
        <f>STANDARDIZE(photoresistor_high[[#This Row],[Difference]],photoresistor_high[[#This Row],[Mean]],photoresistor_high[[#This Row],[Standard Deviation]])</f>
        <v>0.5344614446224758</v>
      </c>
      <c r="I97" s="1">
        <f>_xlfn.NORM.DIST(photoresistor_high[[#This Row],[Difference]],photoresistor_high[[#This Row],[Mean]],photoresistor_high[[#This Row],[Standard Deviation]],FALSE)</f>
        <v>1.8068377533207568E-2</v>
      </c>
    </row>
    <row r="98" spans="1:9" x14ac:dyDescent="0.3">
      <c r="A98">
        <v>90</v>
      </c>
      <c r="B98">
        <v>540</v>
      </c>
      <c r="C98">
        <v>814</v>
      </c>
      <c r="D98">
        <f>photoresistor_high[[#This Row],[Lasered Top Resistor]]-photoresistor_high[[#This Row],[Uncovered Top Resistor]]</f>
        <v>274</v>
      </c>
      <c r="E98">
        <f>AVERAGE(photoresistor_high[Difference])</f>
        <v>263.76991150442478</v>
      </c>
      <c r="F98">
        <f>_xlfn.STDEV.S(photoresistor_high[Difference])</f>
        <v>19.140928870559375</v>
      </c>
      <c r="G98" s="1">
        <f>_xlfn.NORM.DIST(photoresistor_high[[#This Row],[Difference]],photoresistor_high[[#This Row],[Mean]],photoresistor_high[[#This Row],[Standard Deviation]],FALSE)</f>
        <v>1.8068377533207568E-2</v>
      </c>
      <c r="H98" s="1">
        <f>STANDARDIZE(photoresistor_high[[#This Row],[Difference]],photoresistor_high[[#This Row],[Mean]],photoresistor_high[[#This Row],[Standard Deviation]])</f>
        <v>0.5344614446224758</v>
      </c>
      <c r="I98" s="1">
        <f>_xlfn.NORM.DIST(photoresistor_high[[#This Row],[Difference]],photoresistor_high[[#This Row],[Mean]],photoresistor_high[[#This Row],[Standard Deviation]],FALSE)</f>
        <v>1.8068377533207568E-2</v>
      </c>
    </row>
    <row r="99" spans="1:9" x14ac:dyDescent="0.3">
      <c r="A99">
        <v>94</v>
      </c>
      <c r="B99">
        <v>539</v>
      </c>
      <c r="C99">
        <v>813</v>
      </c>
      <c r="D99">
        <f>photoresistor_high[[#This Row],[Lasered Top Resistor]]-photoresistor_high[[#This Row],[Uncovered Top Resistor]]</f>
        <v>274</v>
      </c>
      <c r="E99">
        <f>AVERAGE(photoresistor_high[Difference])</f>
        <v>263.76991150442478</v>
      </c>
      <c r="F99">
        <f>_xlfn.STDEV.S(photoresistor_high[Difference])</f>
        <v>19.140928870559375</v>
      </c>
      <c r="G99" s="1">
        <f>_xlfn.NORM.DIST(photoresistor_high[[#This Row],[Difference]],photoresistor_high[[#This Row],[Mean]],photoresistor_high[[#This Row],[Standard Deviation]],FALSE)</f>
        <v>1.8068377533207568E-2</v>
      </c>
      <c r="H99" s="1">
        <f>STANDARDIZE(photoresistor_high[[#This Row],[Difference]],photoresistor_high[[#This Row],[Mean]],photoresistor_high[[#This Row],[Standard Deviation]])</f>
        <v>0.5344614446224758</v>
      </c>
      <c r="I99" s="1">
        <f>_xlfn.NORM.DIST(photoresistor_high[[#This Row],[Difference]],photoresistor_high[[#This Row],[Mean]],photoresistor_high[[#This Row],[Standard Deviation]],FALSE)</f>
        <v>1.8068377533207568E-2</v>
      </c>
    </row>
    <row r="100" spans="1:9" x14ac:dyDescent="0.3">
      <c r="A100">
        <v>95</v>
      </c>
      <c r="B100">
        <v>539</v>
      </c>
      <c r="C100">
        <v>813</v>
      </c>
      <c r="D100">
        <f>photoresistor_high[[#This Row],[Lasered Top Resistor]]-photoresistor_high[[#This Row],[Uncovered Top Resistor]]</f>
        <v>274</v>
      </c>
      <c r="E100">
        <f>AVERAGE(photoresistor_high[Difference])</f>
        <v>263.76991150442478</v>
      </c>
      <c r="F100">
        <f>_xlfn.STDEV.S(photoresistor_high[Difference])</f>
        <v>19.140928870559375</v>
      </c>
      <c r="G100" s="1">
        <f>_xlfn.NORM.DIST(photoresistor_high[[#This Row],[Difference]],photoresistor_high[[#This Row],[Mean]],photoresistor_high[[#This Row],[Standard Deviation]],FALSE)</f>
        <v>1.8068377533207568E-2</v>
      </c>
      <c r="H100" s="1">
        <f>STANDARDIZE(photoresistor_high[[#This Row],[Difference]],photoresistor_high[[#This Row],[Mean]],photoresistor_high[[#This Row],[Standard Deviation]])</f>
        <v>0.5344614446224758</v>
      </c>
      <c r="I100" s="1">
        <f>_xlfn.NORM.DIST(photoresistor_high[[#This Row],[Difference]],photoresistor_high[[#This Row],[Mean]],photoresistor_high[[#This Row],[Standard Deviation]],FALSE)</f>
        <v>1.8068377533207568E-2</v>
      </c>
    </row>
    <row r="101" spans="1:9" x14ac:dyDescent="0.3">
      <c r="A101">
        <v>34</v>
      </c>
      <c r="B101">
        <v>539</v>
      </c>
      <c r="C101">
        <v>814</v>
      </c>
      <c r="D101">
        <f>photoresistor_high[[#This Row],[Lasered Top Resistor]]-photoresistor_high[[#This Row],[Uncovered Top Resistor]]</f>
        <v>275</v>
      </c>
      <c r="E101">
        <f>AVERAGE(photoresistor_high[Difference])</f>
        <v>263.76991150442478</v>
      </c>
      <c r="F101">
        <f>_xlfn.STDEV.S(photoresistor_high[Difference])</f>
        <v>19.140928870559375</v>
      </c>
      <c r="G101" s="1">
        <f>_xlfn.NORM.DIST(photoresistor_high[[#This Row],[Difference]],photoresistor_high[[#This Row],[Mean]],photoresistor_high[[#This Row],[Standard Deviation]],FALSE)</f>
        <v>1.7546879906570868E-2</v>
      </c>
      <c r="H101" s="1">
        <f>STANDARDIZE(photoresistor_high[[#This Row],[Difference]],photoresistor_high[[#This Row],[Mean]],photoresistor_high[[#This Row],[Standard Deviation]])</f>
        <v>0.58670551317121256</v>
      </c>
      <c r="I101" s="1">
        <f>_xlfn.NORM.DIST(photoresistor_high[[#This Row],[Difference]],photoresistor_high[[#This Row],[Mean]],photoresistor_high[[#This Row],[Standard Deviation]],FALSE)</f>
        <v>1.7546879906570868E-2</v>
      </c>
    </row>
    <row r="102" spans="1:9" x14ac:dyDescent="0.3">
      <c r="A102">
        <v>43</v>
      </c>
      <c r="B102">
        <v>539</v>
      </c>
      <c r="C102">
        <v>814</v>
      </c>
      <c r="D102">
        <f>photoresistor_high[[#This Row],[Lasered Top Resistor]]-photoresistor_high[[#This Row],[Uncovered Top Resistor]]</f>
        <v>275</v>
      </c>
      <c r="E102">
        <f>AVERAGE(photoresistor_high[Difference])</f>
        <v>263.76991150442478</v>
      </c>
      <c r="F102">
        <f>_xlfn.STDEV.S(photoresistor_high[Difference])</f>
        <v>19.140928870559375</v>
      </c>
      <c r="G102" s="1">
        <f>_xlfn.NORM.DIST(photoresistor_high[[#This Row],[Difference]],photoresistor_high[[#This Row],[Mean]],photoresistor_high[[#This Row],[Standard Deviation]],FALSE)</f>
        <v>1.7546879906570868E-2</v>
      </c>
      <c r="H102" s="1">
        <f>STANDARDIZE(photoresistor_high[[#This Row],[Difference]],photoresistor_high[[#This Row],[Mean]],photoresistor_high[[#This Row],[Standard Deviation]])</f>
        <v>0.58670551317121256</v>
      </c>
      <c r="I102" s="1">
        <f>_xlfn.NORM.DIST(photoresistor_high[[#This Row],[Difference]],photoresistor_high[[#This Row],[Mean]],photoresistor_high[[#This Row],[Standard Deviation]],FALSE)</f>
        <v>1.7546879906570868E-2</v>
      </c>
    </row>
    <row r="103" spans="1:9" x14ac:dyDescent="0.3">
      <c r="A103">
        <v>84</v>
      </c>
      <c r="B103">
        <v>539</v>
      </c>
      <c r="C103">
        <v>814</v>
      </c>
      <c r="D103">
        <f>photoresistor_high[[#This Row],[Lasered Top Resistor]]-photoresistor_high[[#This Row],[Uncovered Top Resistor]]</f>
        <v>275</v>
      </c>
      <c r="E103">
        <f>AVERAGE(photoresistor_high[Difference])</f>
        <v>263.76991150442478</v>
      </c>
      <c r="F103">
        <f>_xlfn.STDEV.S(photoresistor_high[Difference])</f>
        <v>19.140928870559375</v>
      </c>
      <c r="G103" s="1">
        <f>_xlfn.NORM.DIST(photoresistor_high[[#This Row],[Difference]],photoresistor_high[[#This Row],[Mean]],photoresistor_high[[#This Row],[Standard Deviation]],FALSE)</f>
        <v>1.7546879906570868E-2</v>
      </c>
      <c r="H103" s="1">
        <f>STANDARDIZE(photoresistor_high[[#This Row],[Difference]],photoresistor_high[[#This Row],[Mean]],photoresistor_high[[#This Row],[Standard Deviation]])</f>
        <v>0.58670551317121256</v>
      </c>
      <c r="I103" s="1">
        <f>_xlfn.NORM.DIST(photoresistor_high[[#This Row],[Difference]],photoresistor_high[[#This Row],[Mean]],photoresistor_high[[#This Row],[Standard Deviation]],FALSE)</f>
        <v>1.7546879906570868E-2</v>
      </c>
    </row>
    <row r="104" spans="1:9" x14ac:dyDescent="0.3">
      <c r="A104">
        <v>96</v>
      </c>
      <c r="B104">
        <v>538</v>
      </c>
      <c r="C104">
        <v>813</v>
      </c>
      <c r="D104">
        <f>photoresistor_high[[#This Row],[Lasered Top Resistor]]-photoresistor_high[[#This Row],[Uncovered Top Resistor]]</f>
        <v>275</v>
      </c>
      <c r="E104">
        <f>AVERAGE(photoresistor_high[Difference])</f>
        <v>263.76991150442478</v>
      </c>
      <c r="F104">
        <f>_xlfn.STDEV.S(photoresistor_high[Difference])</f>
        <v>19.140928870559375</v>
      </c>
      <c r="G104" s="1">
        <f>_xlfn.NORM.DIST(photoresistor_high[[#This Row],[Difference]],photoresistor_high[[#This Row],[Mean]],photoresistor_high[[#This Row],[Standard Deviation]],FALSE)</f>
        <v>1.7546879906570868E-2</v>
      </c>
      <c r="H104" s="1">
        <f>STANDARDIZE(photoresistor_high[[#This Row],[Difference]],photoresistor_high[[#This Row],[Mean]],photoresistor_high[[#This Row],[Standard Deviation]])</f>
        <v>0.58670551317121256</v>
      </c>
      <c r="I104" s="1">
        <f>_xlfn.NORM.DIST(photoresistor_high[[#This Row],[Difference]],photoresistor_high[[#This Row],[Mean]],photoresistor_high[[#This Row],[Standard Deviation]],FALSE)</f>
        <v>1.7546879906570868E-2</v>
      </c>
    </row>
    <row r="105" spans="1:9" x14ac:dyDescent="0.3">
      <c r="A105">
        <v>37</v>
      </c>
      <c r="B105">
        <v>537</v>
      </c>
      <c r="C105">
        <v>813</v>
      </c>
      <c r="D105">
        <f>photoresistor_high[[#This Row],[Lasered Top Resistor]]-photoresistor_high[[#This Row],[Uncovered Top Resistor]]</f>
        <v>276</v>
      </c>
      <c r="E105">
        <f>AVERAGE(photoresistor_high[Difference])</f>
        <v>263.76991150442478</v>
      </c>
      <c r="F105">
        <f>_xlfn.STDEV.S(photoresistor_high[Difference])</f>
        <v>19.140928870559375</v>
      </c>
      <c r="G105" s="1">
        <f>_xlfn.NORM.DIST(photoresistor_high[[#This Row],[Difference]],photoresistor_high[[#This Row],[Mean]],photoresistor_high[[#This Row],[Standard Deviation]],FALSE)</f>
        <v>1.6993986507220719E-2</v>
      </c>
      <c r="H105" s="1">
        <f>STANDARDIZE(photoresistor_high[[#This Row],[Difference]],photoresistor_high[[#This Row],[Mean]],photoresistor_high[[#This Row],[Standard Deviation]])</f>
        <v>0.63894958171994942</v>
      </c>
      <c r="I105" s="1">
        <f>_xlfn.NORM.DIST(photoresistor_high[[#This Row],[Difference]],photoresistor_high[[#This Row],[Mean]],photoresistor_high[[#This Row],[Standard Deviation]],FALSE)</f>
        <v>1.6993986507220719E-2</v>
      </c>
    </row>
    <row r="106" spans="1:9" x14ac:dyDescent="0.3">
      <c r="A106">
        <v>41</v>
      </c>
      <c r="B106">
        <v>537</v>
      </c>
      <c r="C106">
        <v>813</v>
      </c>
      <c r="D106">
        <f>photoresistor_high[[#This Row],[Lasered Top Resistor]]-photoresistor_high[[#This Row],[Uncovered Top Resistor]]</f>
        <v>276</v>
      </c>
      <c r="E106">
        <f>AVERAGE(photoresistor_high[Difference])</f>
        <v>263.76991150442478</v>
      </c>
      <c r="F106">
        <f>_xlfn.STDEV.S(photoresistor_high[Difference])</f>
        <v>19.140928870559375</v>
      </c>
      <c r="G106" s="1">
        <f>_xlfn.NORM.DIST(photoresistor_high[[#This Row],[Difference]],photoresistor_high[[#This Row],[Mean]],photoresistor_high[[#This Row],[Standard Deviation]],FALSE)</f>
        <v>1.6993986507220719E-2</v>
      </c>
      <c r="H106" s="1">
        <f>STANDARDIZE(photoresistor_high[[#This Row],[Difference]],photoresistor_high[[#This Row],[Mean]],photoresistor_high[[#This Row],[Standard Deviation]])</f>
        <v>0.63894958171994942</v>
      </c>
      <c r="I106" s="1">
        <f>_xlfn.NORM.DIST(photoresistor_high[[#This Row],[Difference]],photoresistor_high[[#This Row],[Mean]],photoresistor_high[[#This Row],[Standard Deviation]],FALSE)</f>
        <v>1.6993986507220719E-2</v>
      </c>
    </row>
    <row r="107" spans="1:9" x14ac:dyDescent="0.3">
      <c r="A107">
        <v>38</v>
      </c>
      <c r="B107">
        <v>537</v>
      </c>
      <c r="C107">
        <v>814</v>
      </c>
      <c r="D107">
        <f>photoresistor_high[[#This Row],[Lasered Top Resistor]]-photoresistor_high[[#This Row],[Uncovered Top Resistor]]</f>
        <v>277</v>
      </c>
      <c r="E107">
        <f>AVERAGE(photoresistor_high[Difference])</f>
        <v>263.76991150442478</v>
      </c>
      <c r="F107">
        <f>_xlfn.STDEV.S(photoresistor_high[Difference])</f>
        <v>19.140928870559375</v>
      </c>
      <c r="G107" s="1">
        <f>_xlfn.NORM.DIST(photoresistor_high[[#This Row],[Difference]],photoresistor_high[[#This Row],[Mean]],photoresistor_high[[#This Row],[Standard Deviation]],FALSE)</f>
        <v>1.6413653180843209E-2</v>
      </c>
      <c r="H107" s="1">
        <f>STANDARDIZE(photoresistor_high[[#This Row],[Difference]],photoresistor_high[[#This Row],[Mean]],photoresistor_high[[#This Row],[Standard Deviation]])</f>
        <v>0.69119365026868629</v>
      </c>
      <c r="I107" s="1">
        <f>_xlfn.NORM.DIST(photoresistor_high[[#This Row],[Difference]],photoresistor_high[[#This Row],[Mean]],photoresistor_high[[#This Row],[Standard Deviation]],FALSE)</f>
        <v>1.6413653180843209E-2</v>
      </c>
    </row>
    <row r="108" spans="1:9" x14ac:dyDescent="0.3">
      <c r="A108">
        <v>40</v>
      </c>
      <c r="B108">
        <v>537</v>
      </c>
      <c r="C108">
        <v>814</v>
      </c>
      <c r="D108">
        <f>photoresistor_high[[#This Row],[Lasered Top Resistor]]-photoresistor_high[[#This Row],[Uncovered Top Resistor]]</f>
        <v>277</v>
      </c>
      <c r="E108">
        <f>AVERAGE(photoresistor_high[Difference])</f>
        <v>263.76991150442478</v>
      </c>
      <c r="F108">
        <f>_xlfn.STDEV.S(photoresistor_high[Difference])</f>
        <v>19.140928870559375</v>
      </c>
      <c r="G108" s="1">
        <f>_xlfn.NORM.DIST(photoresistor_high[[#This Row],[Difference]],photoresistor_high[[#This Row],[Mean]],photoresistor_high[[#This Row],[Standard Deviation]],FALSE)</f>
        <v>1.6413653180843209E-2</v>
      </c>
      <c r="H108" s="1">
        <f>STANDARDIZE(photoresistor_high[[#This Row],[Difference]],photoresistor_high[[#This Row],[Mean]],photoresistor_high[[#This Row],[Standard Deviation]])</f>
        <v>0.69119365026868629</v>
      </c>
      <c r="I108" s="1">
        <f>_xlfn.NORM.DIST(photoresistor_high[[#This Row],[Difference]],photoresistor_high[[#This Row],[Mean]],photoresistor_high[[#This Row],[Standard Deviation]],FALSE)</f>
        <v>1.6413653180843209E-2</v>
      </c>
    </row>
    <row r="109" spans="1:9" x14ac:dyDescent="0.3">
      <c r="A109">
        <v>42</v>
      </c>
      <c r="B109">
        <v>537</v>
      </c>
      <c r="C109">
        <v>814</v>
      </c>
      <c r="D109">
        <f>photoresistor_high[[#This Row],[Lasered Top Resistor]]-photoresistor_high[[#This Row],[Uncovered Top Resistor]]</f>
        <v>277</v>
      </c>
      <c r="E109">
        <f>AVERAGE(photoresistor_high[Difference])</f>
        <v>263.76991150442478</v>
      </c>
      <c r="F109">
        <f>_xlfn.STDEV.S(photoresistor_high[Difference])</f>
        <v>19.140928870559375</v>
      </c>
      <c r="G109" s="1">
        <f>_xlfn.NORM.DIST(photoresistor_high[[#This Row],[Difference]],photoresistor_high[[#This Row],[Mean]],photoresistor_high[[#This Row],[Standard Deviation]],FALSE)</f>
        <v>1.6413653180843209E-2</v>
      </c>
      <c r="H109" s="1">
        <f>STANDARDIZE(photoresistor_high[[#This Row],[Difference]],photoresistor_high[[#This Row],[Mean]],photoresistor_high[[#This Row],[Standard Deviation]])</f>
        <v>0.69119365026868629</v>
      </c>
      <c r="I109" s="1">
        <f>_xlfn.NORM.DIST(photoresistor_high[[#This Row],[Difference]],photoresistor_high[[#This Row],[Mean]],photoresistor_high[[#This Row],[Standard Deviation]],FALSE)</f>
        <v>1.6413653180843209E-2</v>
      </c>
    </row>
    <row r="110" spans="1:9" x14ac:dyDescent="0.3">
      <c r="A110">
        <v>49</v>
      </c>
      <c r="B110">
        <v>536</v>
      </c>
      <c r="C110">
        <v>813</v>
      </c>
      <c r="D110">
        <f>photoresistor_high[[#This Row],[Lasered Top Resistor]]-photoresistor_high[[#This Row],[Uncovered Top Resistor]]</f>
        <v>277</v>
      </c>
      <c r="E110">
        <f>AVERAGE(photoresistor_high[Difference])</f>
        <v>263.76991150442478</v>
      </c>
      <c r="F110">
        <f>_xlfn.STDEV.S(photoresistor_high[Difference])</f>
        <v>19.140928870559375</v>
      </c>
      <c r="G110" s="1">
        <f>_xlfn.NORM.DIST(photoresistor_high[[#This Row],[Difference]],photoresistor_high[[#This Row],[Mean]],photoresistor_high[[#This Row],[Standard Deviation]],FALSE)</f>
        <v>1.6413653180843209E-2</v>
      </c>
      <c r="H110" s="1">
        <f>STANDARDIZE(photoresistor_high[[#This Row],[Difference]],photoresistor_high[[#This Row],[Mean]],photoresistor_high[[#This Row],[Standard Deviation]])</f>
        <v>0.69119365026868629</v>
      </c>
      <c r="I110" s="1">
        <f>_xlfn.NORM.DIST(photoresistor_high[[#This Row],[Difference]],photoresistor_high[[#This Row],[Mean]],photoresistor_high[[#This Row],[Standard Deviation]],FALSE)</f>
        <v>1.6413653180843209E-2</v>
      </c>
    </row>
    <row r="111" spans="1:9" x14ac:dyDescent="0.3">
      <c r="A111">
        <v>97</v>
      </c>
      <c r="B111">
        <v>535</v>
      </c>
      <c r="C111">
        <v>813</v>
      </c>
      <c r="D111">
        <f>photoresistor_high[[#This Row],[Lasered Top Resistor]]-photoresistor_high[[#This Row],[Uncovered Top Resistor]]</f>
        <v>278</v>
      </c>
      <c r="E111">
        <f>AVERAGE(photoresistor_high[Difference])</f>
        <v>263.76991150442478</v>
      </c>
      <c r="F111">
        <f>_xlfn.STDEV.S(photoresistor_high[Difference])</f>
        <v>19.140928870559375</v>
      </c>
      <c r="G111" s="1">
        <f>_xlfn.NORM.DIST(photoresistor_high[[#This Row],[Difference]],photoresistor_high[[#This Row],[Mean]],photoresistor_high[[#This Row],[Standard Deviation]],FALSE)</f>
        <v>1.5809926617997617E-2</v>
      </c>
      <c r="H111" s="1">
        <f>STANDARDIZE(photoresistor_high[[#This Row],[Difference]],photoresistor_high[[#This Row],[Mean]],photoresistor_high[[#This Row],[Standard Deviation]])</f>
        <v>0.74343771881742315</v>
      </c>
      <c r="I111" s="1">
        <f>_xlfn.NORM.DIST(photoresistor_high[[#This Row],[Difference]],photoresistor_high[[#This Row],[Mean]],photoresistor_high[[#This Row],[Standard Deviation]],FALSE)</f>
        <v>1.5809926617997617E-2</v>
      </c>
    </row>
    <row r="112" spans="1:9" x14ac:dyDescent="0.3">
      <c r="A112">
        <v>36</v>
      </c>
      <c r="B112">
        <v>534</v>
      </c>
      <c r="C112">
        <v>813</v>
      </c>
      <c r="D112">
        <f>photoresistor_high[[#This Row],[Lasered Top Resistor]]-photoresistor_high[[#This Row],[Uncovered Top Resistor]]</f>
        <v>279</v>
      </c>
      <c r="E112">
        <f>AVERAGE(photoresistor_high[Difference])</f>
        <v>263.76991150442478</v>
      </c>
      <c r="F112">
        <f>_xlfn.STDEV.S(photoresistor_high[Difference])</f>
        <v>19.140928870559375</v>
      </c>
      <c r="G112" s="1">
        <f>_xlfn.NORM.DIST(photoresistor_high[[#This Row],[Difference]],photoresistor_high[[#This Row],[Mean]],photoresistor_high[[#This Row],[Standard Deviation]],FALSE)</f>
        <v>1.5186897920569048E-2</v>
      </c>
      <c r="H112" s="1">
        <f>STANDARDIZE(photoresistor_high[[#This Row],[Difference]],photoresistor_high[[#This Row],[Mean]],photoresistor_high[[#This Row],[Standard Deviation]])</f>
        <v>0.79568178736616002</v>
      </c>
      <c r="I112" s="1">
        <f>_xlfn.NORM.DIST(photoresistor_high[[#This Row],[Difference]],photoresistor_high[[#This Row],[Mean]],photoresistor_high[[#This Row],[Standard Deviation]],FALSE)</f>
        <v>1.5186897920569048E-2</v>
      </c>
    </row>
    <row r="113" spans="1:9" x14ac:dyDescent="0.3">
      <c r="A113">
        <v>98</v>
      </c>
      <c r="B113">
        <v>532</v>
      </c>
      <c r="C113">
        <v>812</v>
      </c>
      <c r="D113">
        <f>photoresistor_high[[#This Row],[Lasered Top Resistor]]-photoresistor_high[[#This Row],[Uncovered Top Resistor]]</f>
        <v>280</v>
      </c>
      <c r="E113">
        <f>AVERAGE(photoresistor_high[Difference])</f>
        <v>263.76991150442478</v>
      </c>
      <c r="F113">
        <f>_xlfn.STDEV.S(photoresistor_high[Difference])</f>
        <v>19.140928870559375</v>
      </c>
      <c r="G113" s="1">
        <f>_xlfn.NORM.DIST(photoresistor_high[[#This Row],[Difference]],photoresistor_high[[#This Row],[Mean]],photoresistor_high[[#This Row],[Standard Deviation]],FALSE)</f>
        <v>1.4548657219416733E-2</v>
      </c>
      <c r="H113" s="1">
        <f>STANDARDIZE(photoresistor_high[[#This Row],[Difference]],photoresistor_high[[#This Row],[Mean]],photoresistor_high[[#This Row],[Standard Deviation]])</f>
        <v>0.84792585591489678</v>
      </c>
      <c r="I113" s="1">
        <f>_xlfn.NORM.DIST(photoresistor_high[[#This Row],[Difference]],photoresistor_high[[#This Row],[Mean]],photoresistor_high[[#This Row],[Standard Deviation]],FALSE)</f>
        <v>1.4548657219416733E-2</v>
      </c>
    </row>
    <row r="114" spans="1:9" x14ac:dyDescent="0.3">
      <c r="A114">
        <v>99</v>
      </c>
      <c r="B114">
        <v>539</v>
      </c>
      <c r="C114">
        <v>822</v>
      </c>
      <c r="D114">
        <f>photoresistor_high[[#This Row],[Lasered Top Resistor]]-photoresistor_high[[#This Row],[Uncovered Top Resistor]]</f>
        <v>283</v>
      </c>
      <c r="E114">
        <f>AVERAGE(photoresistor_high[Difference])</f>
        <v>263.76991150442478</v>
      </c>
      <c r="F114">
        <f>_xlfn.STDEV.S(photoresistor_high[Difference])</f>
        <v>19.140928870559375</v>
      </c>
      <c r="G114" s="1">
        <f>_xlfn.NORM.DIST(photoresistor_high[[#This Row],[Difference]],photoresistor_high[[#This Row],[Mean]],photoresistor_high[[#This Row],[Standard Deviation]],FALSE)</f>
        <v>1.2582650495145982E-2</v>
      </c>
      <c r="H114" s="1">
        <f>STANDARDIZE(photoresistor_high[[#This Row],[Difference]],photoresistor_high[[#This Row],[Mean]],photoresistor_high[[#This Row],[Standard Deviation]])</f>
        <v>1.0046580615611074</v>
      </c>
      <c r="I114" s="1">
        <f>_xlfn.NORM.DIST(photoresistor_high[[#This Row],[Difference]],photoresistor_high[[#This Row],[Mean]],photoresistor_high[[#This Row],[Standard Deviation]],FALSE)</f>
        <v>1.2582650495145982E-2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8F06-5CA6-4E44-8342-E43CAB795D49}">
  <dimension ref="A1:L117"/>
  <sheetViews>
    <sheetView topLeftCell="E53" workbookViewId="0">
      <selection activeCell="K2" sqref="K2:L62"/>
    </sheetView>
  </sheetViews>
  <sheetFormatPr defaultRowHeight="14.4" x14ac:dyDescent="0.3"/>
  <cols>
    <col min="1" max="1" width="10.77734375" bestFit="1" customWidth="1"/>
    <col min="2" max="2" width="23.33203125" bestFit="1" customWidth="1"/>
    <col min="3" max="3" width="20.5546875" bestFit="1" customWidth="1"/>
    <col min="4" max="4" width="11.88671875" customWidth="1"/>
    <col min="6" max="6" width="19.5546875" customWidth="1"/>
    <col min="7" max="7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>
        <v>20</v>
      </c>
      <c r="B2">
        <v>723</v>
      </c>
      <c r="C2">
        <v>819</v>
      </c>
      <c r="D2">
        <f>photoresistor_vhigh[[#This Row],[Lasered Top Resistor]]-photoresistor_vhigh[[#This Row],[Uncovered Top Resistor]]</f>
        <v>96</v>
      </c>
      <c r="E2">
        <f>AVERAGE(photoresistor_vhigh[Difference])</f>
        <v>281.62068965517244</v>
      </c>
      <c r="F2">
        <f>_xlfn.STDEV.S(photoresistor_vhigh[Difference])</f>
        <v>66.328517727053665</v>
      </c>
      <c r="G2" s="1">
        <f>_xlfn.NORM.DIST(photoresistor_vhigh[[#This Row],[Difference]],photoresistor_vhigh[[#This Row],[Mean]],photoresistor_vhigh[[#This Row],[Standard Deviation]],FALSE)</f>
        <v>1.198375316176552E-4</v>
      </c>
      <c r="H2" s="1">
        <f>STANDARDIZE(photoresistor_vhigh[[#This Row],[Difference]],photoresistor_vhigh[[#This Row],[Mean]],photoresistor_vhigh[[#This Row],[Standard Deviation]])</f>
        <v>-2.7985050173895658</v>
      </c>
      <c r="I2" s="1">
        <f>_xlfn.NORM.DIST(photoresistor_vhigh[[#This Row],[Standardized]],0,1,FALSE)</f>
        <v>7.9486458402679965E-3</v>
      </c>
      <c r="K2">
        <v>-3</v>
      </c>
      <c r="L2">
        <f>_xlfn.NORM.DIST(K2,0,1,FALSE)</f>
        <v>4.4318484119380075E-3</v>
      </c>
    </row>
    <row r="3" spans="1:12" x14ac:dyDescent="0.3">
      <c r="A3">
        <v>72</v>
      </c>
      <c r="B3">
        <v>681</v>
      </c>
      <c r="C3">
        <v>803</v>
      </c>
      <c r="D3">
        <f>photoresistor_vhigh[[#This Row],[Lasered Top Resistor]]-photoresistor_vhigh[[#This Row],[Uncovered Top Resistor]]</f>
        <v>122</v>
      </c>
      <c r="E3">
        <f>AVERAGE(photoresistor_vhigh[Difference])</f>
        <v>281.62068965517244</v>
      </c>
      <c r="F3">
        <f>_xlfn.STDEV.S(photoresistor_vhigh[Difference])</f>
        <v>66.328517727053665</v>
      </c>
      <c r="G3" s="1">
        <f>_xlfn.NORM.DIST(photoresistor_vhigh[[#This Row],[Difference]],photoresistor_vhigh[[#This Row],[Mean]],photoresistor_vhigh[[#This Row],[Standard Deviation]],FALSE)</f>
        <v>3.3238390042567738E-4</v>
      </c>
      <c r="H3" s="1">
        <f>STANDARDIZE(photoresistor_vhigh[[#This Row],[Difference]],photoresistor_vhigh[[#This Row],[Mean]],photoresistor_vhigh[[#This Row],[Standard Deviation]])</f>
        <v>-2.4065167611919565</v>
      </c>
      <c r="I3" s="1">
        <f>_xlfn.NORM.DIST(photoresistor_vhigh[[#This Row],[Standardized]],0,1,FALSE)</f>
        <v>2.2046531431571783E-2</v>
      </c>
      <c r="K3">
        <v>-2.9</v>
      </c>
      <c r="L3">
        <f t="shared" ref="L3:L63" si="0">_xlfn.NORM.DIST(K3,0,1,FALSE)</f>
        <v>5.9525324197758538E-3</v>
      </c>
    </row>
    <row r="4" spans="1:12" x14ac:dyDescent="0.3">
      <c r="A4">
        <v>92</v>
      </c>
      <c r="B4">
        <v>687</v>
      </c>
      <c r="C4">
        <v>809</v>
      </c>
      <c r="D4">
        <f>photoresistor_vhigh[[#This Row],[Lasered Top Resistor]]-photoresistor_vhigh[[#This Row],[Uncovered Top Resistor]]</f>
        <v>122</v>
      </c>
      <c r="E4">
        <f>AVERAGE(photoresistor_vhigh[Difference])</f>
        <v>281.62068965517244</v>
      </c>
      <c r="F4">
        <f>_xlfn.STDEV.S(photoresistor_vhigh[Difference])</f>
        <v>66.328517727053665</v>
      </c>
      <c r="G4" s="1">
        <f>_xlfn.NORM.DIST(photoresistor_vhigh[[#This Row],[Difference]],photoresistor_vhigh[[#This Row],[Mean]],photoresistor_vhigh[[#This Row],[Standard Deviation]],FALSE)</f>
        <v>3.3238390042567738E-4</v>
      </c>
      <c r="H4" s="1">
        <f>STANDARDIZE(photoresistor_vhigh[[#This Row],[Difference]],photoresistor_vhigh[[#This Row],[Mean]],photoresistor_vhigh[[#This Row],[Standard Deviation]])</f>
        <v>-2.4065167611919565</v>
      </c>
      <c r="I4" s="1">
        <f>_xlfn.NORM.DIST(photoresistor_vhigh[[#This Row],[Standardized]],0,1,FALSE)</f>
        <v>2.2046531431571783E-2</v>
      </c>
      <c r="K4">
        <v>-2.8</v>
      </c>
      <c r="L4">
        <f t="shared" si="0"/>
        <v>7.9154515829799686E-3</v>
      </c>
    </row>
    <row r="5" spans="1:12" x14ac:dyDescent="0.3">
      <c r="A5">
        <v>67</v>
      </c>
      <c r="B5">
        <v>628</v>
      </c>
      <c r="C5">
        <v>800</v>
      </c>
      <c r="D5">
        <f>photoresistor_vhigh[[#This Row],[Lasered Top Resistor]]-photoresistor_vhigh[[#This Row],[Uncovered Top Resistor]]</f>
        <v>172</v>
      </c>
      <c r="E5">
        <f>AVERAGE(photoresistor_vhigh[Difference])</f>
        <v>281.62068965517244</v>
      </c>
      <c r="F5">
        <f>_xlfn.STDEV.S(photoresistor_vhigh[Difference])</f>
        <v>66.328517727053665</v>
      </c>
      <c r="G5" s="1">
        <f>_xlfn.NORM.DIST(photoresistor_vhigh[[#This Row],[Difference]],photoresistor_vhigh[[#This Row],[Mean]],photoresistor_vhigh[[#This Row],[Standard Deviation]],FALSE)</f>
        <v>1.5349524704546774E-3</v>
      </c>
      <c r="H5" s="1">
        <f>STANDARDIZE(photoresistor_vhigh[[#This Row],[Difference]],photoresistor_vhigh[[#This Row],[Mean]],photoresistor_vhigh[[#This Row],[Standard Deviation]])</f>
        <v>-1.6526931915811687</v>
      </c>
      <c r="I5" s="1">
        <f>_xlfn.NORM.DIST(photoresistor_vhigh[[#This Row],[Standardized]],0,1,FALSE)</f>
        <v>0.10181112214673789</v>
      </c>
      <c r="K5">
        <v>-2.7</v>
      </c>
      <c r="L5">
        <f t="shared" si="0"/>
        <v>1.0420934814422592E-2</v>
      </c>
    </row>
    <row r="6" spans="1:12" x14ac:dyDescent="0.3">
      <c r="A6">
        <v>5</v>
      </c>
      <c r="B6">
        <v>635</v>
      </c>
      <c r="C6">
        <v>831</v>
      </c>
      <c r="D6">
        <f>photoresistor_vhigh[[#This Row],[Lasered Top Resistor]]-photoresistor_vhigh[[#This Row],[Uncovered Top Resistor]]</f>
        <v>196</v>
      </c>
      <c r="E6">
        <f>AVERAGE(photoresistor_vhigh[Difference])</f>
        <v>281.62068965517244</v>
      </c>
      <c r="F6">
        <f>_xlfn.STDEV.S(photoresistor_vhigh[Difference])</f>
        <v>66.328517727053665</v>
      </c>
      <c r="G6" s="1">
        <f>_xlfn.NORM.DIST(photoresistor_vhigh[[#This Row],[Difference]],photoresistor_vhigh[[#This Row],[Mean]],photoresistor_vhigh[[#This Row],[Standard Deviation]],FALSE)</f>
        <v>2.6144134718764449E-3</v>
      </c>
      <c r="H6" s="1">
        <f>STANDARDIZE(photoresistor_vhigh[[#This Row],[Difference]],photoresistor_vhigh[[#This Row],[Mean]],photoresistor_vhigh[[#This Row],[Standard Deviation]])</f>
        <v>-1.2908578781679905</v>
      </c>
      <c r="I6" s="1">
        <f>_xlfn.NORM.DIST(photoresistor_vhigh[[#This Row],[Standardized]],0,1,FALSE)</f>
        <v>0.1734101703152047</v>
      </c>
      <c r="K6">
        <v>-2.6</v>
      </c>
      <c r="L6">
        <f t="shared" si="0"/>
        <v>1.3582969233685613E-2</v>
      </c>
    </row>
    <row r="7" spans="1:12" x14ac:dyDescent="0.3">
      <c r="A7">
        <v>7</v>
      </c>
      <c r="B7">
        <v>635</v>
      </c>
      <c r="C7">
        <v>831</v>
      </c>
      <c r="D7">
        <f>photoresistor_vhigh[[#This Row],[Lasered Top Resistor]]-photoresistor_vhigh[[#This Row],[Uncovered Top Resistor]]</f>
        <v>196</v>
      </c>
      <c r="E7">
        <f>AVERAGE(photoresistor_vhigh[Difference])</f>
        <v>281.62068965517244</v>
      </c>
      <c r="F7">
        <f>_xlfn.STDEV.S(photoresistor_vhigh[Difference])</f>
        <v>66.328517727053665</v>
      </c>
      <c r="G7" s="1">
        <f>_xlfn.NORM.DIST(photoresistor_vhigh[[#This Row],[Difference]],photoresistor_vhigh[[#This Row],[Mean]],photoresistor_vhigh[[#This Row],[Standard Deviation]],FALSE)</f>
        <v>2.6144134718764449E-3</v>
      </c>
      <c r="H7" s="1">
        <f>STANDARDIZE(photoresistor_vhigh[[#This Row],[Difference]],photoresistor_vhigh[[#This Row],[Mean]],photoresistor_vhigh[[#This Row],[Standard Deviation]])</f>
        <v>-1.2908578781679905</v>
      </c>
      <c r="I7" s="1">
        <f>_xlfn.NORM.DIST(photoresistor_vhigh[[#This Row],[Standardized]],0,1,FALSE)</f>
        <v>0.1734101703152047</v>
      </c>
      <c r="K7">
        <v>-2.5</v>
      </c>
      <c r="L7">
        <f t="shared" si="0"/>
        <v>1.752830049356854E-2</v>
      </c>
    </row>
    <row r="8" spans="1:12" x14ac:dyDescent="0.3">
      <c r="A8">
        <v>6</v>
      </c>
      <c r="B8">
        <v>634</v>
      </c>
      <c r="C8">
        <v>831</v>
      </c>
      <c r="D8">
        <f>photoresistor_vhigh[[#This Row],[Lasered Top Resistor]]-photoresistor_vhigh[[#This Row],[Uncovered Top Resistor]]</f>
        <v>197</v>
      </c>
      <c r="E8">
        <f>AVERAGE(photoresistor_vhigh[Difference])</f>
        <v>281.62068965517244</v>
      </c>
      <c r="F8">
        <f>_xlfn.STDEV.S(photoresistor_vhigh[Difference])</f>
        <v>66.328517727053665</v>
      </c>
      <c r="G8" s="1">
        <f>_xlfn.NORM.DIST(photoresistor_vhigh[[#This Row],[Difference]],photoresistor_vhigh[[#This Row],[Mean]],photoresistor_vhigh[[#This Row],[Standard Deviation]],FALSE)</f>
        <v>2.6654894798730832E-3</v>
      </c>
      <c r="H8" s="1">
        <f>STANDARDIZE(photoresistor_vhigh[[#This Row],[Difference]],photoresistor_vhigh[[#This Row],[Mean]],photoresistor_vhigh[[#This Row],[Standard Deviation]])</f>
        <v>-1.2757814067757749</v>
      </c>
      <c r="I8" s="1">
        <f>_xlfn.NORM.DIST(photoresistor_vhigh[[#This Row],[Standardized]],0,1,FALSE)</f>
        <v>0.17679796621703683</v>
      </c>
      <c r="K8">
        <v>-2.4</v>
      </c>
      <c r="L8">
        <f t="shared" si="0"/>
        <v>2.2394530294842899E-2</v>
      </c>
    </row>
    <row r="9" spans="1:12" x14ac:dyDescent="0.3">
      <c r="A9">
        <v>10</v>
      </c>
      <c r="B9">
        <v>634</v>
      </c>
      <c r="C9">
        <v>831</v>
      </c>
      <c r="D9">
        <f>photoresistor_vhigh[[#This Row],[Lasered Top Resistor]]-photoresistor_vhigh[[#This Row],[Uncovered Top Resistor]]</f>
        <v>197</v>
      </c>
      <c r="E9">
        <f>AVERAGE(photoresistor_vhigh[Difference])</f>
        <v>281.62068965517244</v>
      </c>
      <c r="F9">
        <f>_xlfn.STDEV.S(photoresistor_vhigh[Difference])</f>
        <v>66.328517727053665</v>
      </c>
      <c r="G9" s="1">
        <f>_xlfn.NORM.DIST(photoresistor_vhigh[[#This Row],[Difference]],photoresistor_vhigh[[#This Row],[Mean]],photoresistor_vhigh[[#This Row],[Standard Deviation]],FALSE)</f>
        <v>2.6654894798730832E-3</v>
      </c>
      <c r="H9" s="1">
        <f>STANDARDIZE(photoresistor_vhigh[[#This Row],[Difference]],photoresistor_vhigh[[#This Row],[Mean]],photoresistor_vhigh[[#This Row],[Standard Deviation]])</f>
        <v>-1.2757814067757749</v>
      </c>
      <c r="I9" s="1">
        <f>_xlfn.NORM.DIST(photoresistor_vhigh[[#This Row],[Standardized]],0,1,FALSE)</f>
        <v>0.17679796621703683</v>
      </c>
      <c r="K9">
        <v>-2.2999999999999998</v>
      </c>
      <c r="L9">
        <f t="shared" si="0"/>
        <v>2.8327037741601186E-2</v>
      </c>
    </row>
    <row r="10" spans="1:12" x14ac:dyDescent="0.3">
      <c r="A10">
        <v>8</v>
      </c>
      <c r="B10">
        <v>633</v>
      </c>
      <c r="C10">
        <v>831</v>
      </c>
      <c r="D10">
        <f>photoresistor_vhigh[[#This Row],[Lasered Top Resistor]]-photoresistor_vhigh[[#This Row],[Uncovered Top Resistor]]</f>
        <v>198</v>
      </c>
      <c r="E10">
        <f>AVERAGE(photoresistor_vhigh[Difference])</f>
        <v>281.62068965517244</v>
      </c>
      <c r="F10">
        <f>_xlfn.STDEV.S(photoresistor_vhigh[Difference])</f>
        <v>66.328517727053665</v>
      </c>
      <c r="G10" s="1">
        <f>_xlfn.NORM.DIST(photoresistor_vhigh[[#This Row],[Difference]],photoresistor_vhigh[[#This Row],[Mean]],photoresistor_vhigh[[#This Row],[Standard Deviation]],FALSE)</f>
        <v>2.7169456929878777E-3</v>
      </c>
      <c r="H10" s="1">
        <f>STANDARDIZE(photoresistor_vhigh[[#This Row],[Difference]],photoresistor_vhigh[[#This Row],[Mean]],photoresistor_vhigh[[#This Row],[Standard Deviation]])</f>
        <v>-1.2607049353835591</v>
      </c>
      <c r="I10" s="1">
        <f>_xlfn.NORM.DIST(photoresistor_vhigh[[#This Row],[Standardized]],0,1,FALSE)</f>
        <v>0.18021098056078858</v>
      </c>
      <c r="K10">
        <v>-2.2000000000000002</v>
      </c>
      <c r="L10">
        <f t="shared" si="0"/>
        <v>3.5474592846231424E-2</v>
      </c>
    </row>
    <row r="11" spans="1:12" x14ac:dyDescent="0.3">
      <c r="A11">
        <v>9</v>
      </c>
      <c r="B11">
        <v>633</v>
      </c>
      <c r="C11">
        <v>831</v>
      </c>
      <c r="D11">
        <f>photoresistor_vhigh[[#This Row],[Lasered Top Resistor]]-photoresistor_vhigh[[#This Row],[Uncovered Top Resistor]]</f>
        <v>198</v>
      </c>
      <c r="E11">
        <f>AVERAGE(photoresistor_vhigh[Difference])</f>
        <v>281.62068965517244</v>
      </c>
      <c r="F11">
        <f>_xlfn.STDEV.S(photoresistor_vhigh[Difference])</f>
        <v>66.328517727053665</v>
      </c>
      <c r="G11" s="1">
        <f>_xlfn.NORM.DIST(photoresistor_vhigh[[#This Row],[Difference]],photoresistor_vhigh[[#This Row],[Mean]],photoresistor_vhigh[[#This Row],[Standard Deviation]],FALSE)</f>
        <v>2.7169456929878777E-3</v>
      </c>
      <c r="H11" s="1">
        <f>STANDARDIZE(photoresistor_vhigh[[#This Row],[Difference]],photoresistor_vhigh[[#This Row],[Mean]],photoresistor_vhigh[[#This Row],[Standard Deviation]])</f>
        <v>-1.2607049353835591</v>
      </c>
      <c r="I11" s="1">
        <f>_xlfn.NORM.DIST(photoresistor_vhigh[[#This Row],[Standardized]],0,1,FALSE)</f>
        <v>0.18021098056078858</v>
      </c>
      <c r="K11">
        <v>-2.1</v>
      </c>
      <c r="L11">
        <f t="shared" si="0"/>
        <v>4.3983595980427191E-2</v>
      </c>
    </row>
    <row r="12" spans="1:12" x14ac:dyDescent="0.3">
      <c r="A12">
        <v>11</v>
      </c>
      <c r="B12">
        <v>632</v>
      </c>
      <c r="C12">
        <v>830</v>
      </c>
      <c r="D12">
        <f>photoresistor_vhigh[[#This Row],[Lasered Top Resistor]]-photoresistor_vhigh[[#This Row],[Uncovered Top Resistor]]</f>
        <v>198</v>
      </c>
      <c r="E12">
        <f>AVERAGE(photoresistor_vhigh[Difference])</f>
        <v>281.62068965517244</v>
      </c>
      <c r="F12">
        <f>_xlfn.STDEV.S(photoresistor_vhigh[Difference])</f>
        <v>66.328517727053665</v>
      </c>
      <c r="G12" s="1">
        <f>_xlfn.NORM.DIST(photoresistor_vhigh[[#This Row],[Difference]],photoresistor_vhigh[[#This Row],[Mean]],photoresistor_vhigh[[#This Row],[Standard Deviation]],FALSE)</f>
        <v>2.7169456929878777E-3</v>
      </c>
      <c r="H12" s="1">
        <f>STANDARDIZE(photoresistor_vhigh[[#This Row],[Difference]],photoresistor_vhigh[[#This Row],[Mean]],photoresistor_vhigh[[#This Row],[Standard Deviation]])</f>
        <v>-1.2607049353835591</v>
      </c>
      <c r="I12" s="1">
        <f>_xlfn.NORM.DIST(photoresistor_vhigh[[#This Row],[Standardized]],0,1,FALSE)</f>
        <v>0.18021098056078858</v>
      </c>
      <c r="K12">
        <v>-2</v>
      </c>
      <c r="L12">
        <f t="shared" si="0"/>
        <v>5.3990966513188063E-2</v>
      </c>
    </row>
    <row r="13" spans="1:12" x14ac:dyDescent="0.3">
      <c r="A13">
        <v>12</v>
      </c>
      <c r="B13">
        <v>630</v>
      </c>
      <c r="C13">
        <v>830</v>
      </c>
      <c r="D13">
        <f>photoresistor_vhigh[[#This Row],[Lasered Top Resistor]]-photoresistor_vhigh[[#This Row],[Uncovered Top Resistor]]</f>
        <v>200</v>
      </c>
      <c r="E13">
        <f>AVERAGE(photoresistor_vhigh[Difference])</f>
        <v>281.62068965517244</v>
      </c>
      <c r="F13">
        <f>_xlfn.STDEV.S(photoresistor_vhigh[Difference])</f>
        <v>66.328517727053665</v>
      </c>
      <c r="G13" s="1">
        <f>_xlfn.NORM.DIST(photoresistor_vhigh[[#This Row],[Difference]],photoresistor_vhigh[[#This Row],[Mean]],photoresistor_vhigh[[#This Row],[Standard Deviation]],FALSE)</f>
        <v>2.8209330702311363E-3</v>
      </c>
      <c r="H13" s="1">
        <f>STANDARDIZE(photoresistor_vhigh[[#This Row],[Difference]],photoresistor_vhigh[[#This Row],[Mean]],photoresistor_vhigh[[#This Row],[Standard Deviation]])</f>
        <v>-1.2305519925991275</v>
      </c>
      <c r="I13" s="1">
        <f>_xlfn.NORM.DIST(photoresistor_vhigh[[#This Row],[Standardized]],0,1,FALSE)</f>
        <v>0.18710830915565782</v>
      </c>
      <c r="K13">
        <v>-1.9</v>
      </c>
      <c r="L13">
        <f t="shared" si="0"/>
        <v>6.5615814774676595E-2</v>
      </c>
    </row>
    <row r="14" spans="1:12" x14ac:dyDescent="0.3">
      <c r="A14">
        <v>4</v>
      </c>
      <c r="B14">
        <v>630</v>
      </c>
      <c r="C14">
        <v>831</v>
      </c>
      <c r="D14">
        <f>photoresistor_vhigh[[#This Row],[Lasered Top Resistor]]-photoresistor_vhigh[[#This Row],[Uncovered Top Resistor]]</f>
        <v>201</v>
      </c>
      <c r="E14">
        <f>AVERAGE(photoresistor_vhigh[Difference])</f>
        <v>281.62068965517244</v>
      </c>
      <c r="F14">
        <f>_xlfn.STDEV.S(photoresistor_vhigh[Difference])</f>
        <v>66.328517727053665</v>
      </c>
      <c r="G14" s="1">
        <f>_xlfn.NORM.DIST(photoresistor_vhigh[[#This Row],[Difference]],photoresistor_vhigh[[#This Row],[Mean]],photoresistor_vhigh[[#This Row],[Standard Deviation]],FALSE)</f>
        <v>2.873429999932068E-3</v>
      </c>
      <c r="H14" s="1">
        <f>STANDARDIZE(photoresistor_vhigh[[#This Row],[Difference]],photoresistor_vhigh[[#This Row],[Mean]],photoresistor_vhigh[[#This Row],[Standard Deviation]])</f>
        <v>-1.2154755212069117</v>
      </c>
      <c r="I14" s="1">
        <f>_xlfn.NORM.DIST(photoresistor_vhigh[[#This Row],[Standardized]],0,1,FALSE)</f>
        <v>0.190590352687942</v>
      </c>
      <c r="K14">
        <v>-1.8</v>
      </c>
      <c r="L14">
        <f t="shared" si="0"/>
        <v>7.8950158300894149E-2</v>
      </c>
    </row>
    <row r="15" spans="1:12" x14ac:dyDescent="0.3">
      <c r="A15">
        <v>3</v>
      </c>
      <c r="B15">
        <v>629</v>
      </c>
      <c r="C15">
        <v>831</v>
      </c>
      <c r="D15">
        <f>photoresistor_vhigh[[#This Row],[Lasered Top Resistor]]-photoresistor_vhigh[[#This Row],[Uncovered Top Resistor]]</f>
        <v>202</v>
      </c>
      <c r="E15">
        <f>AVERAGE(photoresistor_vhigh[Difference])</f>
        <v>281.62068965517244</v>
      </c>
      <c r="F15">
        <f>_xlfn.STDEV.S(photoresistor_vhigh[Difference])</f>
        <v>66.328517727053665</v>
      </c>
      <c r="G15" s="1">
        <f>_xlfn.NORM.DIST(photoresistor_vhigh[[#This Row],[Difference]],photoresistor_vhigh[[#This Row],[Mean]],photoresistor_vhigh[[#This Row],[Standard Deviation]],FALSE)</f>
        <v>2.9262386760634789E-3</v>
      </c>
      <c r="H15" s="1">
        <f>STANDARDIZE(photoresistor_vhigh[[#This Row],[Difference]],photoresistor_vhigh[[#This Row],[Mean]],photoresistor_vhigh[[#This Row],[Standard Deviation]])</f>
        <v>-1.2003990498146961</v>
      </c>
      <c r="I15" s="1">
        <f>_xlfn.NORM.DIST(photoresistor_vhigh[[#This Row],[Standardized]],0,1,FALSE)</f>
        <v>0.19409307389886649</v>
      </c>
      <c r="K15">
        <v>-1.7</v>
      </c>
      <c r="L15">
        <f t="shared" si="0"/>
        <v>9.4049077376886947E-2</v>
      </c>
    </row>
    <row r="16" spans="1:12" x14ac:dyDescent="0.3">
      <c r="A16">
        <v>13</v>
      </c>
      <c r="B16">
        <v>627</v>
      </c>
      <c r="C16">
        <v>830</v>
      </c>
      <c r="D16">
        <f>photoresistor_vhigh[[#This Row],[Lasered Top Resistor]]-photoresistor_vhigh[[#This Row],[Uncovered Top Resistor]]</f>
        <v>203</v>
      </c>
      <c r="E16">
        <f>AVERAGE(photoresistor_vhigh[Difference])</f>
        <v>281.62068965517244</v>
      </c>
      <c r="F16">
        <f>_xlfn.STDEV.S(photoresistor_vhigh[Difference])</f>
        <v>66.328517727053665</v>
      </c>
      <c r="G16" s="1">
        <f>_xlfn.NORM.DIST(photoresistor_vhigh[[#This Row],[Difference]],photoresistor_vhigh[[#This Row],[Mean]],photoresistor_vhigh[[#This Row],[Standard Deviation]],FALSE)</f>
        <v>2.9793406033140572E-3</v>
      </c>
      <c r="H16" s="1">
        <f>STANDARDIZE(photoresistor_vhigh[[#This Row],[Difference]],photoresistor_vhigh[[#This Row],[Mean]],photoresistor_vhigh[[#This Row],[Standard Deviation]])</f>
        <v>-1.1853225784224803</v>
      </c>
      <c r="I16" s="1">
        <f>_xlfn.NORM.DIST(photoresistor_vhigh[[#This Row],[Standardized]],0,1,FALSE)</f>
        <v>0.19761524602184719</v>
      </c>
      <c r="K16">
        <v>-1.6</v>
      </c>
      <c r="L16">
        <f t="shared" si="0"/>
        <v>0.11092083467945554</v>
      </c>
    </row>
    <row r="17" spans="1:12" x14ac:dyDescent="0.3">
      <c r="A17">
        <v>14</v>
      </c>
      <c r="B17">
        <v>626</v>
      </c>
      <c r="C17">
        <v>829</v>
      </c>
      <c r="D17">
        <f>photoresistor_vhigh[[#This Row],[Lasered Top Resistor]]-photoresistor_vhigh[[#This Row],[Uncovered Top Resistor]]</f>
        <v>203</v>
      </c>
      <c r="E17">
        <f>AVERAGE(photoresistor_vhigh[Difference])</f>
        <v>281.62068965517244</v>
      </c>
      <c r="F17">
        <f>_xlfn.STDEV.S(photoresistor_vhigh[Difference])</f>
        <v>66.328517727053665</v>
      </c>
      <c r="G17" s="1">
        <f>_xlfn.NORM.DIST(photoresistor_vhigh[[#This Row],[Difference]],photoresistor_vhigh[[#This Row],[Mean]],photoresistor_vhigh[[#This Row],[Standard Deviation]],FALSE)</f>
        <v>2.9793406033140572E-3</v>
      </c>
      <c r="H17" s="1">
        <f>STANDARDIZE(photoresistor_vhigh[[#This Row],[Difference]],photoresistor_vhigh[[#This Row],[Mean]],photoresistor_vhigh[[#This Row],[Standard Deviation]])</f>
        <v>-1.1853225784224803</v>
      </c>
      <c r="I17" s="1">
        <f>_xlfn.NORM.DIST(photoresistor_vhigh[[#This Row],[Standardized]],0,1,FALSE)</f>
        <v>0.19761524602184719</v>
      </c>
      <c r="K17">
        <v>-1.5</v>
      </c>
      <c r="L17">
        <f t="shared" si="0"/>
        <v>0.12951759566589174</v>
      </c>
    </row>
    <row r="18" spans="1:12" x14ac:dyDescent="0.3">
      <c r="A18">
        <v>15</v>
      </c>
      <c r="B18">
        <v>626</v>
      </c>
      <c r="C18">
        <v>829</v>
      </c>
      <c r="D18">
        <f>photoresistor_vhigh[[#This Row],[Lasered Top Resistor]]-photoresistor_vhigh[[#This Row],[Uncovered Top Resistor]]</f>
        <v>203</v>
      </c>
      <c r="E18">
        <f>AVERAGE(photoresistor_vhigh[Difference])</f>
        <v>281.62068965517244</v>
      </c>
      <c r="F18">
        <f>_xlfn.STDEV.S(photoresistor_vhigh[Difference])</f>
        <v>66.328517727053665</v>
      </c>
      <c r="G18" s="1">
        <f>_xlfn.NORM.DIST(photoresistor_vhigh[[#This Row],[Difference]],photoresistor_vhigh[[#This Row],[Mean]],photoresistor_vhigh[[#This Row],[Standard Deviation]],FALSE)</f>
        <v>2.9793406033140572E-3</v>
      </c>
      <c r="H18" s="1">
        <f>STANDARDIZE(photoresistor_vhigh[[#This Row],[Difference]],photoresistor_vhigh[[#This Row],[Mean]],photoresistor_vhigh[[#This Row],[Standard Deviation]])</f>
        <v>-1.1853225784224803</v>
      </c>
      <c r="I18" s="1">
        <f>_xlfn.NORM.DIST(photoresistor_vhigh[[#This Row],[Standardized]],0,1,FALSE)</f>
        <v>0.19761524602184719</v>
      </c>
      <c r="K18">
        <v>-1.4</v>
      </c>
      <c r="L18">
        <f t="shared" si="0"/>
        <v>0.14972746563574488</v>
      </c>
    </row>
    <row r="19" spans="1:12" x14ac:dyDescent="0.3">
      <c r="A19">
        <v>16</v>
      </c>
      <c r="B19">
        <v>626</v>
      </c>
      <c r="C19">
        <v>829</v>
      </c>
      <c r="D19">
        <f>photoresistor_vhigh[[#This Row],[Lasered Top Resistor]]-photoresistor_vhigh[[#This Row],[Uncovered Top Resistor]]</f>
        <v>203</v>
      </c>
      <c r="E19">
        <f>AVERAGE(photoresistor_vhigh[Difference])</f>
        <v>281.62068965517244</v>
      </c>
      <c r="F19">
        <f>_xlfn.STDEV.S(photoresistor_vhigh[Difference])</f>
        <v>66.328517727053665</v>
      </c>
      <c r="G19" s="1">
        <f>_xlfn.NORM.DIST(photoresistor_vhigh[[#This Row],[Difference]],photoresistor_vhigh[[#This Row],[Mean]],photoresistor_vhigh[[#This Row],[Standard Deviation]],FALSE)</f>
        <v>2.9793406033140572E-3</v>
      </c>
      <c r="H19" s="1">
        <f>STANDARDIZE(photoresistor_vhigh[[#This Row],[Difference]],photoresistor_vhigh[[#This Row],[Mean]],photoresistor_vhigh[[#This Row],[Standard Deviation]])</f>
        <v>-1.1853225784224803</v>
      </c>
      <c r="I19" s="1">
        <f>_xlfn.NORM.DIST(photoresistor_vhigh[[#This Row],[Standardized]],0,1,FALSE)</f>
        <v>0.19761524602184719</v>
      </c>
      <c r="K19">
        <v>-1.3</v>
      </c>
      <c r="L19">
        <f t="shared" si="0"/>
        <v>0.17136859204780736</v>
      </c>
    </row>
    <row r="20" spans="1:12" x14ac:dyDescent="0.3">
      <c r="A20">
        <v>2</v>
      </c>
      <c r="B20">
        <v>627</v>
      </c>
      <c r="C20">
        <v>831</v>
      </c>
      <c r="D20">
        <f>photoresistor_vhigh[[#This Row],[Lasered Top Resistor]]-photoresistor_vhigh[[#This Row],[Uncovered Top Resistor]]</f>
        <v>204</v>
      </c>
      <c r="E20">
        <f>AVERAGE(photoresistor_vhigh[Difference])</f>
        <v>281.62068965517244</v>
      </c>
      <c r="F20">
        <f>_xlfn.STDEV.S(photoresistor_vhigh[Difference])</f>
        <v>66.328517727053665</v>
      </c>
      <c r="G20" s="1">
        <f>_xlfn.NORM.DIST(photoresistor_vhigh[[#This Row],[Difference]],photoresistor_vhigh[[#This Row],[Mean]],photoresistor_vhigh[[#This Row],[Standard Deviation]],FALSE)</f>
        <v>3.0327167468589852E-3</v>
      </c>
      <c r="H20" s="1">
        <f>STANDARDIZE(photoresistor_vhigh[[#This Row],[Difference]],photoresistor_vhigh[[#This Row],[Mean]],photoresistor_vhigh[[#This Row],[Standard Deviation]])</f>
        <v>-1.1702461070302645</v>
      </c>
      <c r="I20" s="1">
        <f>_xlfn.NORM.DIST(photoresistor_vhigh[[#This Row],[Standardized]],0,1,FALSE)</f>
        <v>0.20115560650516875</v>
      </c>
      <c r="K20">
        <v>-1.2</v>
      </c>
      <c r="L20">
        <f t="shared" si="0"/>
        <v>0.19418605498321295</v>
      </c>
    </row>
    <row r="21" spans="1:12" x14ac:dyDescent="0.3">
      <c r="A21">
        <v>34</v>
      </c>
      <c r="B21">
        <v>601</v>
      </c>
      <c r="C21">
        <v>810</v>
      </c>
      <c r="D21">
        <f>photoresistor_vhigh[[#This Row],[Lasered Top Resistor]]-photoresistor_vhigh[[#This Row],[Uncovered Top Resistor]]</f>
        <v>209</v>
      </c>
      <c r="E21">
        <f>AVERAGE(photoresistor_vhigh[Difference])</f>
        <v>281.62068965517244</v>
      </c>
      <c r="F21">
        <f>_xlfn.STDEV.S(photoresistor_vhigh[Difference])</f>
        <v>66.328517727053665</v>
      </c>
      <c r="G21" s="1">
        <f>_xlfn.NORM.DIST(photoresistor_vhigh[[#This Row],[Difference]],photoresistor_vhigh[[#This Row],[Mean]],photoresistor_vhigh[[#This Row],[Standard Deviation]],FALSE)</f>
        <v>3.3030077535358324E-3</v>
      </c>
      <c r="H21" s="1">
        <f>STANDARDIZE(photoresistor_vhigh[[#This Row],[Difference]],photoresistor_vhigh[[#This Row],[Mean]],photoresistor_vhigh[[#This Row],[Standard Deviation]])</f>
        <v>-1.0948637500691858</v>
      </c>
      <c r="I21" s="1">
        <f>_xlfn.NORM.DIST(photoresistor_vhigh[[#This Row],[Standardized]],0,1,FALSE)</f>
        <v>0.21908360833299717</v>
      </c>
      <c r="K21">
        <v>-1.1000000000000001</v>
      </c>
      <c r="L21">
        <f t="shared" si="0"/>
        <v>0.21785217703255053</v>
      </c>
    </row>
    <row r="22" spans="1:12" x14ac:dyDescent="0.3">
      <c r="A22">
        <v>49</v>
      </c>
      <c r="B22">
        <v>611</v>
      </c>
      <c r="C22">
        <v>821</v>
      </c>
      <c r="D22">
        <f>photoresistor_vhigh[[#This Row],[Lasered Top Resistor]]-photoresistor_vhigh[[#This Row],[Uncovered Top Resistor]]</f>
        <v>210</v>
      </c>
      <c r="E22">
        <f>AVERAGE(photoresistor_vhigh[Difference])</f>
        <v>281.62068965517244</v>
      </c>
      <c r="F22">
        <f>_xlfn.STDEV.S(photoresistor_vhigh[Difference])</f>
        <v>66.328517727053665</v>
      </c>
      <c r="G22" s="1">
        <f>_xlfn.NORM.DIST(photoresistor_vhigh[[#This Row],[Difference]],photoresistor_vhigh[[#This Row],[Mean]],photoresistor_vhigh[[#This Row],[Standard Deviation]],FALSE)</f>
        <v>3.357600311593413E-3</v>
      </c>
      <c r="H22" s="1">
        <f>STANDARDIZE(photoresistor_vhigh[[#This Row],[Difference]],photoresistor_vhigh[[#This Row],[Mean]],photoresistor_vhigh[[#This Row],[Standard Deviation]])</f>
        <v>-1.07978727867697</v>
      </c>
      <c r="I22" s="1">
        <f>_xlfn.NORM.DIST(photoresistor_vhigh[[#This Row],[Standardized]],0,1,FALSE)</f>
        <v>0.22270465178788459</v>
      </c>
      <c r="K22">
        <v>-1</v>
      </c>
      <c r="L22">
        <f t="shared" si="0"/>
        <v>0.24197072451914337</v>
      </c>
    </row>
    <row r="23" spans="1:12" x14ac:dyDescent="0.3">
      <c r="A23">
        <v>111</v>
      </c>
      <c r="B23">
        <v>613</v>
      </c>
      <c r="C23">
        <v>825</v>
      </c>
      <c r="D23">
        <f>photoresistor_vhigh[[#This Row],[Lasered Top Resistor]]-photoresistor_vhigh[[#This Row],[Uncovered Top Resistor]]</f>
        <v>212</v>
      </c>
      <c r="E23">
        <f>AVERAGE(photoresistor_vhigh[Difference])</f>
        <v>281.62068965517244</v>
      </c>
      <c r="F23">
        <f>_xlfn.STDEV.S(photoresistor_vhigh[Difference])</f>
        <v>66.328517727053665</v>
      </c>
      <c r="G23" s="1">
        <f>_xlfn.NORM.DIST(photoresistor_vhigh[[#This Row],[Difference]],photoresistor_vhigh[[#This Row],[Mean]],photoresistor_vhigh[[#This Row],[Standard Deviation]],FALSE)</f>
        <v>3.4671422303198503E-3</v>
      </c>
      <c r="H23" s="1">
        <f>STANDARDIZE(photoresistor_vhigh[[#This Row],[Difference]],photoresistor_vhigh[[#This Row],[Mean]],photoresistor_vhigh[[#This Row],[Standard Deviation]])</f>
        <v>-1.0496343358925384</v>
      </c>
      <c r="I23" s="1">
        <f>_xlfn.NORM.DIST(photoresistor_vhigh[[#This Row],[Standardized]],0,1,FALSE)</f>
        <v>0.22997040488598658</v>
      </c>
      <c r="K23">
        <v>-0.9</v>
      </c>
      <c r="L23">
        <f t="shared" si="0"/>
        <v>0.26608524989875482</v>
      </c>
    </row>
    <row r="24" spans="1:12" x14ac:dyDescent="0.3">
      <c r="A24">
        <v>106</v>
      </c>
      <c r="B24">
        <v>611</v>
      </c>
      <c r="C24">
        <v>827</v>
      </c>
      <c r="D24">
        <f>photoresistor_vhigh[[#This Row],[Lasered Top Resistor]]-photoresistor_vhigh[[#This Row],[Uncovered Top Resistor]]</f>
        <v>216</v>
      </c>
      <c r="E24">
        <f>AVERAGE(photoresistor_vhigh[Difference])</f>
        <v>281.62068965517244</v>
      </c>
      <c r="F24">
        <f>_xlfn.STDEV.S(photoresistor_vhigh[Difference])</f>
        <v>66.328517727053665</v>
      </c>
      <c r="G24" s="1">
        <f>_xlfn.NORM.DIST(photoresistor_vhigh[[#This Row],[Difference]],photoresistor_vhigh[[#This Row],[Mean]],photoresistor_vhigh[[#This Row],[Standard Deviation]],FALSE)</f>
        <v>3.6869937279539206E-3</v>
      </c>
      <c r="H24" s="1">
        <f>STANDARDIZE(photoresistor_vhigh[[#This Row],[Difference]],photoresistor_vhigh[[#This Row],[Mean]],photoresistor_vhigh[[#This Row],[Standard Deviation]])</f>
        <v>-0.98932845032367545</v>
      </c>
      <c r="I24" s="1">
        <f>_xlfn.NORM.DIST(photoresistor_vhigh[[#This Row],[Standardized]],0,1,FALSE)</f>
        <v>0.24455282884412732</v>
      </c>
      <c r="K24">
        <v>-0.8</v>
      </c>
      <c r="L24">
        <f t="shared" si="0"/>
        <v>0.28969155276148273</v>
      </c>
    </row>
    <row r="25" spans="1:12" x14ac:dyDescent="0.3">
      <c r="A25">
        <v>41</v>
      </c>
      <c r="B25">
        <v>588</v>
      </c>
      <c r="C25">
        <v>807</v>
      </c>
      <c r="D25">
        <f>photoresistor_vhigh[[#This Row],[Lasered Top Resistor]]-photoresistor_vhigh[[#This Row],[Uncovered Top Resistor]]</f>
        <v>219</v>
      </c>
      <c r="E25">
        <f>AVERAGE(photoresistor_vhigh[Difference])</f>
        <v>281.62068965517244</v>
      </c>
      <c r="F25">
        <f>_xlfn.STDEV.S(photoresistor_vhigh[Difference])</f>
        <v>66.328517727053665</v>
      </c>
      <c r="G25" s="1">
        <f>_xlfn.NORM.DIST(photoresistor_vhigh[[#This Row],[Difference]],photoresistor_vhigh[[#This Row],[Mean]],photoresistor_vhigh[[#This Row],[Standard Deviation]],FALSE)</f>
        <v>3.851779750759766E-3</v>
      </c>
      <c r="H25" s="1">
        <f>STANDARDIZE(photoresistor_vhigh[[#This Row],[Difference]],photoresistor_vhigh[[#This Row],[Mean]],photoresistor_vhigh[[#This Row],[Standard Deviation]])</f>
        <v>-0.94409903614702828</v>
      </c>
      <c r="I25" s="1">
        <f>_xlfn.NORM.DIST(photoresistor_vhigh[[#This Row],[Standardized]],0,1,FALSE)</f>
        <v>0.25548284147897549</v>
      </c>
      <c r="K25">
        <v>-0.7</v>
      </c>
      <c r="L25">
        <f t="shared" si="0"/>
        <v>0.31225393336676127</v>
      </c>
    </row>
    <row r="26" spans="1:12" x14ac:dyDescent="0.3">
      <c r="A26">
        <v>109</v>
      </c>
      <c r="B26">
        <v>600</v>
      </c>
      <c r="C26">
        <v>821</v>
      </c>
      <c r="D26">
        <f>photoresistor_vhigh[[#This Row],[Lasered Top Resistor]]-photoresistor_vhigh[[#This Row],[Uncovered Top Resistor]]</f>
        <v>221</v>
      </c>
      <c r="E26">
        <f>AVERAGE(photoresistor_vhigh[Difference])</f>
        <v>281.62068965517244</v>
      </c>
      <c r="F26">
        <f>_xlfn.STDEV.S(photoresistor_vhigh[Difference])</f>
        <v>66.328517727053665</v>
      </c>
      <c r="G26" s="1">
        <f>_xlfn.NORM.DIST(photoresistor_vhigh[[#This Row],[Difference]],photoresistor_vhigh[[#This Row],[Mean]],photoresistor_vhigh[[#This Row],[Standard Deviation]],FALSE)</f>
        <v>3.9612042344639954E-3</v>
      </c>
      <c r="H26" s="1">
        <f>STANDARDIZE(photoresistor_vhigh[[#This Row],[Difference]],photoresistor_vhigh[[#This Row],[Mean]],photoresistor_vhigh[[#This Row],[Standard Deviation]])</f>
        <v>-0.91394609336259669</v>
      </c>
      <c r="I26" s="1">
        <f>_xlfn.NORM.DIST(photoresistor_vhigh[[#This Row],[Standardized]],0,1,FALSE)</f>
        <v>0.26274080528612515</v>
      </c>
      <c r="K26">
        <v>-0.6</v>
      </c>
      <c r="L26">
        <f t="shared" si="0"/>
        <v>0.33322460289179967</v>
      </c>
    </row>
    <row r="27" spans="1:12" x14ac:dyDescent="0.3">
      <c r="A27">
        <v>18</v>
      </c>
      <c r="B27">
        <v>591</v>
      </c>
      <c r="C27">
        <v>814</v>
      </c>
      <c r="D27">
        <f>photoresistor_vhigh[[#This Row],[Lasered Top Resistor]]-photoresistor_vhigh[[#This Row],[Uncovered Top Resistor]]</f>
        <v>223</v>
      </c>
      <c r="E27">
        <f>AVERAGE(photoresistor_vhigh[Difference])</f>
        <v>281.62068965517244</v>
      </c>
      <c r="F27">
        <f>_xlfn.STDEV.S(photoresistor_vhigh[Difference])</f>
        <v>66.328517727053665</v>
      </c>
      <c r="G27" s="1">
        <f>_xlfn.NORM.DIST(photoresistor_vhigh[[#This Row],[Difference]],photoresistor_vhigh[[#This Row],[Mean]],photoresistor_vhigh[[#This Row],[Standard Deviation]],FALSE)</f>
        <v>4.0700351791035337E-3</v>
      </c>
      <c r="H27" s="1">
        <f>STANDARDIZE(photoresistor_vhigh[[#This Row],[Difference]],photoresistor_vhigh[[#This Row],[Mean]],photoresistor_vhigh[[#This Row],[Standard Deviation]])</f>
        <v>-0.88379315057816521</v>
      </c>
      <c r="I27" s="1">
        <f>_xlfn.NORM.DIST(photoresistor_vhigh[[#This Row],[Standardized]],0,1,FALSE)</f>
        <v>0.26995940052690076</v>
      </c>
      <c r="K27">
        <v>-0.5</v>
      </c>
      <c r="L27">
        <f t="shared" si="0"/>
        <v>0.35206532676429952</v>
      </c>
    </row>
    <row r="28" spans="1:12" x14ac:dyDescent="0.3">
      <c r="A28">
        <v>113</v>
      </c>
      <c r="B28">
        <v>602</v>
      </c>
      <c r="C28">
        <v>826</v>
      </c>
      <c r="D28">
        <f>photoresistor_vhigh[[#This Row],[Lasered Top Resistor]]-photoresistor_vhigh[[#This Row],[Uncovered Top Resistor]]</f>
        <v>224</v>
      </c>
      <c r="E28">
        <f>AVERAGE(photoresistor_vhigh[Difference])</f>
        <v>281.62068965517244</v>
      </c>
      <c r="F28">
        <f>_xlfn.STDEV.S(photoresistor_vhigh[Difference])</f>
        <v>66.328517727053665</v>
      </c>
      <c r="G28" s="1">
        <f>_xlfn.NORM.DIST(photoresistor_vhigh[[#This Row],[Difference]],photoresistor_vhigh[[#This Row],[Mean]],photoresistor_vhigh[[#This Row],[Standard Deviation]],FALSE)</f>
        <v>4.1241604635627437E-3</v>
      </c>
      <c r="H28" s="1">
        <f>STANDARDIZE(photoresistor_vhigh[[#This Row],[Difference]],photoresistor_vhigh[[#This Row],[Mean]],photoresistor_vhigh[[#This Row],[Standard Deviation]])</f>
        <v>-0.86871667918594953</v>
      </c>
      <c r="I28" s="1">
        <f>_xlfn.NORM.DIST(photoresistor_vhigh[[#This Row],[Standardized]],0,1,FALSE)</f>
        <v>0.27354945041663531</v>
      </c>
      <c r="K28">
        <v>-0.4</v>
      </c>
      <c r="L28">
        <f t="shared" si="0"/>
        <v>0.36827014030332333</v>
      </c>
    </row>
    <row r="29" spans="1:12" x14ac:dyDescent="0.3">
      <c r="A29">
        <v>107</v>
      </c>
      <c r="B29">
        <v>601</v>
      </c>
      <c r="C29">
        <v>826</v>
      </c>
      <c r="D29">
        <f>photoresistor_vhigh[[#This Row],[Lasered Top Resistor]]-photoresistor_vhigh[[#This Row],[Uncovered Top Resistor]]</f>
        <v>225</v>
      </c>
      <c r="E29">
        <f>AVERAGE(photoresistor_vhigh[Difference])</f>
        <v>281.62068965517244</v>
      </c>
      <c r="F29">
        <f>_xlfn.STDEV.S(photoresistor_vhigh[Difference])</f>
        <v>66.328517727053665</v>
      </c>
      <c r="G29" s="1">
        <f>_xlfn.NORM.DIST(photoresistor_vhigh[[#This Row],[Difference]],photoresistor_vhigh[[#This Row],[Mean]],photoresistor_vhigh[[#This Row],[Standard Deviation]],FALSE)</f>
        <v>4.1780557521075628E-3</v>
      </c>
      <c r="H29" s="1">
        <f>STANDARDIZE(photoresistor_vhigh[[#This Row],[Difference]],photoresistor_vhigh[[#This Row],[Mean]],photoresistor_vhigh[[#This Row],[Standard Deviation]])</f>
        <v>-0.85364020779373373</v>
      </c>
      <c r="I29" s="1">
        <f>_xlfn.NORM.DIST(photoresistor_vhigh[[#This Row],[Standardized]],0,1,FALSE)</f>
        <v>0.27712424501828498</v>
      </c>
      <c r="K29">
        <v>-0.3</v>
      </c>
      <c r="L29">
        <f t="shared" si="0"/>
        <v>0.38138781546052414</v>
      </c>
    </row>
    <row r="30" spans="1:12" x14ac:dyDescent="0.3">
      <c r="A30">
        <v>114</v>
      </c>
      <c r="B30">
        <v>601</v>
      </c>
      <c r="C30">
        <v>826</v>
      </c>
      <c r="D30">
        <f>photoresistor_vhigh[[#This Row],[Lasered Top Resistor]]-photoresistor_vhigh[[#This Row],[Uncovered Top Resistor]]</f>
        <v>225</v>
      </c>
      <c r="E30">
        <f>AVERAGE(photoresistor_vhigh[Difference])</f>
        <v>281.62068965517244</v>
      </c>
      <c r="F30">
        <f>_xlfn.STDEV.S(photoresistor_vhigh[Difference])</f>
        <v>66.328517727053665</v>
      </c>
      <c r="G30" s="1">
        <f>_xlfn.NORM.DIST(photoresistor_vhigh[[#This Row],[Difference]],photoresistor_vhigh[[#This Row],[Mean]],photoresistor_vhigh[[#This Row],[Standard Deviation]],FALSE)</f>
        <v>4.1780557521075628E-3</v>
      </c>
      <c r="H30" s="1">
        <f>STANDARDIZE(photoresistor_vhigh[[#This Row],[Difference]],photoresistor_vhigh[[#This Row],[Mean]],photoresistor_vhigh[[#This Row],[Standard Deviation]])</f>
        <v>-0.85364020779373373</v>
      </c>
      <c r="I30" s="1">
        <f>_xlfn.NORM.DIST(photoresistor_vhigh[[#This Row],[Standardized]],0,1,FALSE)</f>
        <v>0.27712424501828498</v>
      </c>
      <c r="K30">
        <v>-0.2</v>
      </c>
      <c r="L30">
        <f t="shared" si="0"/>
        <v>0.39104269397545588</v>
      </c>
    </row>
    <row r="31" spans="1:12" x14ac:dyDescent="0.3">
      <c r="A31">
        <v>115</v>
      </c>
      <c r="B31">
        <v>600</v>
      </c>
      <c r="C31">
        <v>826</v>
      </c>
      <c r="D31">
        <f>photoresistor_vhigh[[#This Row],[Lasered Top Resistor]]-photoresistor_vhigh[[#This Row],[Uncovered Top Resistor]]</f>
        <v>226</v>
      </c>
      <c r="E31">
        <f>AVERAGE(photoresistor_vhigh[Difference])</f>
        <v>281.62068965517244</v>
      </c>
      <c r="F31">
        <f>_xlfn.STDEV.S(photoresistor_vhigh[Difference])</f>
        <v>66.328517727053665</v>
      </c>
      <c r="G31" s="1">
        <f>_xlfn.NORM.DIST(photoresistor_vhigh[[#This Row],[Difference]],photoresistor_vhigh[[#This Row],[Mean]],photoresistor_vhigh[[#This Row],[Standard Deviation]],FALSE)</f>
        <v>4.2316933810239944E-3</v>
      </c>
      <c r="H31" s="1">
        <f>STANDARDIZE(photoresistor_vhigh[[#This Row],[Difference]],photoresistor_vhigh[[#This Row],[Mean]],photoresistor_vhigh[[#This Row],[Standard Deviation]])</f>
        <v>-0.83856373640151793</v>
      </c>
      <c r="I31" s="1">
        <f>_xlfn.NORM.DIST(photoresistor_vhigh[[#This Row],[Standardized]],0,1,FALSE)</f>
        <v>0.28068194943870567</v>
      </c>
      <c r="K31">
        <v>-0.1</v>
      </c>
      <c r="L31">
        <f t="shared" si="0"/>
        <v>0.39695254747701181</v>
      </c>
    </row>
    <row r="32" spans="1:12" x14ac:dyDescent="0.3">
      <c r="A32">
        <v>108</v>
      </c>
      <c r="B32">
        <v>598</v>
      </c>
      <c r="C32">
        <v>826</v>
      </c>
      <c r="D32">
        <f>photoresistor_vhigh[[#This Row],[Lasered Top Resistor]]-photoresistor_vhigh[[#This Row],[Uncovered Top Resistor]]</f>
        <v>228</v>
      </c>
      <c r="E32">
        <f>AVERAGE(photoresistor_vhigh[Difference])</f>
        <v>281.62068965517244</v>
      </c>
      <c r="F32">
        <f>_xlfn.STDEV.S(photoresistor_vhigh[Difference])</f>
        <v>66.328517727053665</v>
      </c>
      <c r="G32" s="1">
        <f>_xlfn.NORM.DIST(photoresistor_vhigh[[#This Row],[Difference]],photoresistor_vhigh[[#This Row],[Mean]],photoresistor_vhigh[[#This Row],[Standard Deviation]],FALSE)</f>
        <v>4.3380841207651313E-3</v>
      </c>
      <c r="H32" s="1">
        <f>STANDARDIZE(photoresistor_vhigh[[#This Row],[Difference]],photoresistor_vhigh[[#This Row],[Mean]],photoresistor_vhigh[[#This Row],[Standard Deviation]])</f>
        <v>-0.80841079361708645</v>
      </c>
      <c r="I32" s="1">
        <f>_xlfn.NORM.DIST(photoresistor_vhigh[[#This Row],[Standardized]],0,1,FALSE)</f>
        <v>0.28773868950561998</v>
      </c>
      <c r="K32">
        <v>0</v>
      </c>
      <c r="L32">
        <f t="shared" si="0"/>
        <v>0.3989422804014327</v>
      </c>
    </row>
    <row r="33" spans="1:12" x14ac:dyDescent="0.3">
      <c r="A33">
        <v>40</v>
      </c>
      <c r="B33">
        <v>578</v>
      </c>
      <c r="C33">
        <v>808</v>
      </c>
      <c r="D33">
        <f>photoresistor_vhigh[[#This Row],[Lasered Top Resistor]]-photoresistor_vhigh[[#This Row],[Uncovered Top Resistor]]</f>
        <v>230</v>
      </c>
      <c r="E33">
        <f>AVERAGE(photoresistor_vhigh[Difference])</f>
        <v>281.62068965517244</v>
      </c>
      <c r="F33">
        <f>_xlfn.STDEV.S(photoresistor_vhigh[Difference])</f>
        <v>66.328517727053665</v>
      </c>
      <c r="G33" s="1">
        <f>_xlfn.NORM.DIST(photoresistor_vhigh[[#This Row],[Difference]],photoresistor_vhigh[[#This Row],[Mean]],photoresistor_vhigh[[#This Row],[Standard Deviation]],FALSE)</f>
        <v>4.4431081630008935E-3</v>
      </c>
      <c r="H33" s="1">
        <f>STANDARDIZE(photoresistor_vhigh[[#This Row],[Difference]],photoresistor_vhigh[[#This Row],[Mean]],photoresistor_vhigh[[#This Row],[Standard Deviation]])</f>
        <v>-0.77825785083265497</v>
      </c>
      <c r="I33" s="1">
        <f>_xlfn.NORM.DIST(photoresistor_vhigh[[#This Row],[Standardized]],0,1,FALSE)</f>
        <v>0.29470477855282157</v>
      </c>
      <c r="K33">
        <v>0.1</v>
      </c>
      <c r="L33">
        <f t="shared" si="0"/>
        <v>0.39695254747701181</v>
      </c>
    </row>
    <row r="34" spans="1:12" x14ac:dyDescent="0.3">
      <c r="A34">
        <v>70</v>
      </c>
      <c r="B34">
        <v>575</v>
      </c>
      <c r="C34">
        <v>805</v>
      </c>
      <c r="D34">
        <f>photoresistor_vhigh[[#This Row],[Lasered Top Resistor]]-photoresistor_vhigh[[#This Row],[Uncovered Top Resistor]]</f>
        <v>230</v>
      </c>
      <c r="E34">
        <f>AVERAGE(photoresistor_vhigh[Difference])</f>
        <v>281.62068965517244</v>
      </c>
      <c r="F34">
        <f>_xlfn.STDEV.S(photoresistor_vhigh[Difference])</f>
        <v>66.328517727053665</v>
      </c>
      <c r="G34" s="1">
        <f>_xlfn.NORM.DIST(photoresistor_vhigh[[#This Row],[Difference]],photoresistor_vhigh[[#This Row],[Mean]],photoresistor_vhigh[[#This Row],[Standard Deviation]],FALSE)</f>
        <v>4.4431081630008935E-3</v>
      </c>
      <c r="H34" s="1">
        <f>STANDARDIZE(photoresistor_vhigh[[#This Row],[Difference]],photoresistor_vhigh[[#This Row],[Mean]],photoresistor_vhigh[[#This Row],[Standard Deviation]])</f>
        <v>-0.77825785083265497</v>
      </c>
      <c r="I34" s="1">
        <f>_xlfn.NORM.DIST(photoresistor_vhigh[[#This Row],[Standardized]],0,1,FALSE)</f>
        <v>0.29470477855282157</v>
      </c>
      <c r="K34">
        <v>0.2</v>
      </c>
      <c r="L34">
        <f t="shared" si="0"/>
        <v>0.39104269397545588</v>
      </c>
    </row>
    <row r="35" spans="1:12" x14ac:dyDescent="0.3">
      <c r="A35">
        <v>112</v>
      </c>
      <c r="B35">
        <v>597</v>
      </c>
      <c r="C35">
        <v>827</v>
      </c>
      <c r="D35">
        <f>photoresistor_vhigh[[#This Row],[Lasered Top Resistor]]-photoresistor_vhigh[[#This Row],[Uncovered Top Resistor]]</f>
        <v>230</v>
      </c>
      <c r="E35">
        <f>AVERAGE(photoresistor_vhigh[Difference])</f>
        <v>281.62068965517244</v>
      </c>
      <c r="F35">
        <f>_xlfn.STDEV.S(photoresistor_vhigh[Difference])</f>
        <v>66.328517727053665</v>
      </c>
      <c r="G35" s="1">
        <f>_xlfn.NORM.DIST(photoresistor_vhigh[[#This Row],[Difference]],photoresistor_vhigh[[#This Row],[Mean]],photoresistor_vhigh[[#This Row],[Standard Deviation]],FALSE)</f>
        <v>4.4431081630008935E-3</v>
      </c>
      <c r="H35" s="1">
        <f>STANDARDIZE(photoresistor_vhigh[[#This Row],[Difference]],photoresistor_vhigh[[#This Row],[Mean]],photoresistor_vhigh[[#This Row],[Standard Deviation]])</f>
        <v>-0.77825785083265497</v>
      </c>
      <c r="I35" s="1">
        <f>_xlfn.NORM.DIST(photoresistor_vhigh[[#This Row],[Standardized]],0,1,FALSE)</f>
        <v>0.29470477855282157</v>
      </c>
      <c r="K35">
        <v>0.3</v>
      </c>
      <c r="L35">
        <f t="shared" si="0"/>
        <v>0.38138781546052414</v>
      </c>
    </row>
    <row r="36" spans="1:12" x14ac:dyDescent="0.3">
      <c r="A36">
        <v>44</v>
      </c>
      <c r="B36">
        <v>600</v>
      </c>
      <c r="C36">
        <v>832</v>
      </c>
      <c r="D36">
        <f>photoresistor_vhigh[[#This Row],[Lasered Top Resistor]]-photoresistor_vhigh[[#This Row],[Uncovered Top Resistor]]</f>
        <v>232</v>
      </c>
      <c r="E36">
        <f>AVERAGE(photoresistor_vhigh[Difference])</f>
        <v>281.62068965517244</v>
      </c>
      <c r="F36">
        <f>_xlfn.STDEV.S(photoresistor_vhigh[Difference])</f>
        <v>66.328517727053665</v>
      </c>
      <c r="G36" s="1">
        <f>_xlfn.NORM.DIST(photoresistor_vhigh[[#This Row],[Difference]],photoresistor_vhigh[[#This Row],[Mean]],photoresistor_vhigh[[#This Row],[Standard Deviation]],FALSE)</f>
        <v>4.5465392206842639E-3</v>
      </c>
      <c r="H36" s="1">
        <f>STANDARDIZE(photoresistor_vhigh[[#This Row],[Difference]],photoresistor_vhigh[[#This Row],[Mean]],photoresistor_vhigh[[#This Row],[Standard Deviation]])</f>
        <v>-0.74810490804822349</v>
      </c>
      <c r="I36" s="1">
        <f>_xlfn.NORM.DIST(photoresistor_vhigh[[#This Row],[Standardized]],0,1,FALSE)</f>
        <v>0.30156520729590097</v>
      </c>
      <c r="K36">
        <v>0.4</v>
      </c>
      <c r="L36">
        <f t="shared" si="0"/>
        <v>0.36827014030332333</v>
      </c>
    </row>
    <row r="37" spans="1:12" x14ac:dyDescent="0.3">
      <c r="A37">
        <v>91</v>
      </c>
      <c r="B37">
        <v>614</v>
      </c>
      <c r="C37">
        <v>846</v>
      </c>
      <c r="D37">
        <f>photoresistor_vhigh[[#This Row],[Lasered Top Resistor]]-photoresistor_vhigh[[#This Row],[Uncovered Top Resistor]]</f>
        <v>232</v>
      </c>
      <c r="E37">
        <f>AVERAGE(photoresistor_vhigh[Difference])</f>
        <v>281.62068965517244</v>
      </c>
      <c r="F37">
        <f>_xlfn.STDEV.S(photoresistor_vhigh[Difference])</f>
        <v>66.328517727053665</v>
      </c>
      <c r="G37" s="1">
        <f>_xlfn.NORM.DIST(photoresistor_vhigh[[#This Row],[Difference]],photoresistor_vhigh[[#This Row],[Mean]],photoresistor_vhigh[[#This Row],[Standard Deviation]],FALSE)</f>
        <v>4.5465392206842639E-3</v>
      </c>
      <c r="H37" s="1">
        <f>STANDARDIZE(photoresistor_vhigh[[#This Row],[Difference]],photoresistor_vhigh[[#This Row],[Mean]],photoresistor_vhigh[[#This Row],[Standard Deviation]])</f>
        <v>-0.74810490804822349</v>
      </c>
      <c r="I37" s="1">
        <f>_xlfn.NORM.DIST(photoresistor_vhigh[[#This Row],[Standardized]],0,1,FALSE)</f>
        <v>0.30156520729590097</v>
      </c>
      <c r="K37">
        <v>0.5</v>
      </c>
      <c r="L37">
        <f t="shared" si="0"/>
        <v>0.35206532676429952</v>
      </c>
    </row>
    <row r="38" spans="1:12" x14ac:dyDescent="0.3">
      <c r="A38">
        <v>65</v>
      </c>
      <c r="B38">
        <v>572</v>
      </c>
      <c r="C38">
        <v>805</v>
      </c>
      <c r="D38">
        <f>photoresistor_vhigh[[#This Row],[Lasered Top Resistor]]-photoresistor_vhigh[[#This Row],[Uncovered Top Resistor]]</f>
        <v>233</v>
      </c>
      <c r="E38">
        <f>AVERAGE(photoresistor_vhigh[Difference])</f>
        <v>281.62068965517244</v>
      </c>
      <c r="F38">
        <f>_xlfn.STDEV.S(photoresistor_vhigh[Difference])</f>
        <v>66.328517727053665</v>
      </c>
      <c r="G38" s="1">
        <f>_xlfn.NORM.DIST(photoresistor_vhigh[[#This Row],[Difference]],photoresistor_vhigh[[#This Row],[Mean]],photoresistor_vhigh[[#This Row],[Standard Deviation]],FALSE)</f>
        <v>4.5975863761884223E-3</v>
      </c>
      <c r="H38" s="1">
        <f>STANDARDIZE(photoresistor_vhigh[[#This Row],[Difference]],photoresistor_vhigh[[#This Row],[Mean]],photoresistor_vhigh[[#This Row],[Standard Deviation]])</f>
        <v>-0.7330284366560077</v>
      </c>
      <c r="I38" s="1">
        <f>_xlfn.NORM.DIST(photoresistor_vhigh[[#This Row],[Standardized]],0,1,FALSE)</f>
        <v>0.3049510894546742</v>
      </c>
      <c r="K38">
        <v>0.6</v>
      </c>
      <c r="L38">
        <f t="shared" si="0"/>
        <v>0.33322460289179967</v>
      </c>
    </row>
    <row r="39" spans="1:12" x14ac:dyDescent="0.3">
      <c r="A39">
        <v>23</v>
      </c>
      <c r="B39">
        <v>569</v>
      </c>
      <c r="C39">
        <v>806</v>
      </c>
      <c r="D39">
        <f>photoresistor_vhigh[[#This Row],[Lasered Top Resistor]]-photoresistor_vhigh[[#This Row],[Uncovered Top Resistor]]</f>
        <v>237</v>
      </c>
      <c r="E39">
        <f>AVERAGE(photoresistor_vhigh[Difference])</f>
        <v>281.62068965517244</v>
      </c>
      <c r="F39">
        <f>_xlfn.STDEV.S(photoresistor_vhigh[Difference])</f>
        <v>66.328517727053665</v>
      </c>
      <c r="G39" s="1">
        <f>_xlfn.NORM.DIST(photoresistor_vhigh[[#This Row],[Difference]],photoresistor_vhigh[[#This Row],[Mean]],photoresistor_vhigh[[#This Row],[Standard Deviation]],FALSE)</f>
        <v>4.7966559309434199E-3</v>
      </c>
      <c r="H39" s="1">
        <f>STANDARDIZE(photoresistor_vhigh[[#This Row],[Difference]],photoresistor_vhigh[[#This Row],[Mean]],photoresistor_vhigh[[#This Row],[Standard Deviation]])</f>
        <v>-0.67272255108714474</v>
      </c>
      <c r="I39" s="1">
        <f>_xlfn.NORM.DIST(photoresistor_vhigh[[#This Row],[Standardized]],0,1,FALSE)</f>
        <v>0.31815507794615772</v>
      </c>
      <c r="K39">
        <v>0.7</v>
      </c>
      <c r="L39">
        <f t="shared" si="0"/>
        <v>0.31225393336676127</v>
      </c>
    </row>
    <row r="40" spans="1:12" x14ac:dyDescent="0.3">
      <c r="A40">
        <v>32</v>
      </c>
      <c r="B40">
        <v>569</v>
      </c>
      <c r="C40">
        <v>806</v>
      </c>
      <c r="D40">
        <f>photoresistor_vhigh[[#This Row],[Lasered Top Resistor]]-photoresistor_vhigh[[#This Row],[Uncovered Top Resistor]]</f>
        <v>237</v>
      </c>
      <c r="E40">
        <f>AVERAGE(photoresistor_vhigh[Difference])</f>
        <v>281.62068965517244</v>
      </c>
      <c r="F40">
        <f>_xlfn.STDEV.S(photoresistor_vhigh[Difference])</f>
        <v>66.328517727053665</v>
      </c>
      <c r="G40" s="1">
        <f>_xlfn.NORM.DIST(photoresistor_vhigh[[#This Row],[Difference]],photoresistor_vhigh[[#This Row],[Mean]],photoresistor_vhigh[[#This Row],[Standard Deviation]],FALSE)</f>
        <v>4.7966559309434199E-3</v>
      </c>
      <c r="H40" s="1">
        <f>STANDARDIZE(photoresistor_vhigh[[#This Row],[Difference]],photoresistor_vhigh[[#This Row],[Mean]],photoresistor_vhigh[[#This Row],[Standard Deviation]])</f>
        <v>-0.67272255108714474</v>
      </c>
      <c r="I40" s="1">
        <f>_xlfn.NORM.DIST(photoresistor_vhigh[[#This Row],[Standardized]],0,1,FALSE)</f>
        <v>0.31815507794615772</v>
      </c>
      <c r="K40">
        <v>0.8</v>
      </c>
      <c r="L40">
        <f t="shared" si="0"/>
        <v>0.28969155276148273</v>
      </c>
    </row>
    <row r="41" spans="1:12" x14ac:dyDescent="0.3">
      <c r="A41">
        <v>56</v>
      </c>
      <c r="B41">
        <v>562</v>
      </c>
      <c r="C41">
        <v>805</v>
      </c>
      <c r="D41">
        <f>photoresistor_vhigh[[#This Row],[Lasered Top Resistor]]-photoresistor_vhigh[[#This Row],[Uncovered Top Resistor]]</f>
        <v>243</v>
      </c>
      <c r="E41">
        <f>AVERAGE(photoresistor_vhigh[Difference])</f>
        <v>281.62068965517244</v>
      </c>
      <c r="F41">
        <f>_xlfn.STDEV.S(photoresistor_vhigh[Difference])</f>
        <v>66.328517727053665</v>
      </c>
      <c r="G41" s="1">
        <f>_xlfn.NORM.DIST(photoresistor_vhigh[[#This Row],[Difference]],photoresistor_vhigh[[#This Row],[Mean]],photoresistor_vhigh[[#This Row],[Standard Deviation]],FALSE)</f>
        <v>5.0768007421431024E-3</v>
      </c>
      <c r="H41" s="1">
        <f>STANDARDIZE(photoresistor_vhigh[[#This Row],[Difference]],photoresistor_vhigh[[#This Row],[Mean]],photoresistor_vhigh[[#This Row],[Standard Deviation]])</f>
        <v>-0.58226372273385019</v>
      </c>
      <c r="I41" s="1">
        <f>_xlfn.NORM.DIST(photoresistor_vhigh[[#This Row],[Standardized]],0,1,FALSE)</f>
        <v>0.33673666802195801</v>
      </c>
      <c r="K41">
        <v>0.9</v>
      </c>
      <c r="L41">
        <f t="shared" si="0"/>
        <v>0.26608524989875482</v>
      </c>
    </row>
    <row r="42" spans="1:12" x14ac:dyDescent="0.3">
      <c r="A42">
        <v>29</v>
      </c>
      <c r="B42">
        <v>557</v>
      </c>
      <c r="C42">
        <v>803</v>
      </c>
      <c r="D42">
        <f>photoresistor_vhigh[[#This Row],[Lasered Top Resistor]]-photoresistor_vhigh[[#This Row],[Uncovered Top Resistor]]</f>
        <v>246</v>
      </c>
      <c r="E42">
        <f>AVERAGE(photoresistor_vhigh[Difference])</f>
        <v>281.62068965517244</v>
      </c>
      <c r="F42">
        <f>_xlfn.STDEV.S(photoresistor_vhigh[Difference])</f>
        <v>66.328517727053665</v>
      </c>
      <c r="G42" s="1">
        <f>_xlfn.NORM.DIST(photoresistor_vhigh[[#This Row],[Difference]],photoresistor_vhigh[[#This Row],[Mean]],photoresistor_vhigh[[#This Row],[Standard Deviation]],FALSE)</f>
        <v>5.2069479873881278E-3</v>
      </c>
      <c r="H42" s="1">
        <f>STANDARDIZE(photoresistor_vhigh[[#This Row],[Difference]],photoresistor_vhigh[[#This Row],[Mean]],photoresistor_vhigh[[#This Row],[Standard Deviation]])</f>
        <v>-0.53703430855720291</v>
      </c>
      <c r="I42" s="1">
        <f>_xlfn.NORM.DIST(photoresistor_vhigh[[#This Row],[Standardized]],0,1,FALSE)</f>
        <v>0.34536914188531981</v>
      </c>
      <c r="K42">
        <v>1</v>
      </c>
      <c r="L42">
        <f t="shared" si="0"/>
        <v>0.24197072451914337</v>
      </c>
    </row>
    <row r="43" spans="1:12" x14ac:dyDescent="0.3">
      <c r="A43">
        <v>17</v>
      </c>
      <c r="B43">
        <v>569</v>
      </c>
      <c r="C43">
        <v>817</v>
      </c>
      <c r="D43">
        <f>photoresistor_vhigh[[#This Row],[Lasered Top Resistor]]-photoresistor_vhigh[[#This Row],[Uncovered Top Resistor]]</f>
        <v>248</v>
      </c>
      <c r="E43">
        <f>AVERAGE(photoresistor_vhigh[Difference])</f>
        <v>281.62068965517244</v>
      </c>
      <c r="F43">
        <f>_xlfn.STDEV.S(photoresistor_vhigh[Difference])</f>
        <v>66.328517727053665</v>
      </c>
      <c r="G43" s="1">
        <f>_xlfn.NORM.DIST(photoresistor_vhigh[[#This Row],[Difference]],photoresistor_vhigh[[#This Row],[Mean]],photoresistor_vhigh[[#This Row],[Standard Deviation]],FALSE)</f>
        <v>5.2895461590625227E-3</v>
      </c>
      <c r="H43" s="1">
        <f>STANDARDIZE(photoresistor_vhigh[[#This Row],[Difference]],photoresistor_vhigh[[#This Row],[Mean]],photoresistor_vhigh[[#This Row],[Standard Deviation]])</f>
        <v>-0.50688136577277143</v>
      </c>
      <c r="I43" s="1">
        <f>_xlfn.NORM.DIST(photoresistor_vhigh[[#This Row],[Standardized]],0,1,FALSE)</f>
        <v>0.35084775617944719</v>
      </c>
      <c r="K43">
        <v>1.1000000000000001</v>
      </c>
      <c r="L43">
        <f t="shared" si="0"/>
        <v>0.21785217703255053</v>
      </c>
    </row>
    <row r="44" spans="1:12" x14ac:dyDescent="0.3">
      <c r="A44">
        <v>54</v>
      </c>
      <c r="B44">
        <v>574</v>
      </c>
      <c r="C44">
        <v>827</v>
      </c>
      <c r="D44">
        <f>photoresistor_vhigh[[#This Row],[Lasered Top Resistor]]-photoresistor_vhigh[[#This Row],[Uncovered Top Resistor]]</f>
        <v>253</v>
      </c>
      <c r="E44">
        <f>AVERAGE(photoresistor_vhigh[Difference])</f>
        <v>281.62068965517244</v>
      </c>
      <c r="F44">
        <f>_xlfn.STDEV.S(photoresistor_vhigh[Difference])</f>
        <v>66.328517727053665</v>
      </c>
      <c r="G44" s="1">
        <f>_xlfn.NORM.DIST(photoresistor_vhigh[[#This Row],[Difference]],photoresistor_vhigh[[#This Row],[Mean]],photoresistor_vhigh[[#This Row],[Standard Deviation]],FALSE)</f>
        <v>5.4799781412733315E-3</v>
      </c>
      <c r="H44" s="1">
        <f>STANDARDIZE(photoresistor_vhigh[[#This Row],[Difference]],photoresistor_vhigh[[#This Row],[Mean]],photoresistor_vhigh[[#This Row],[Standard Deviation]])</f>
        <v>-0.43149900881169262</v>
      </c>
      <c r="I44" s="1">
        <f>_xlfn.NORM.DIST(photoresistor_vhigh[[#This Row],[Standardized]],0,1,FALSE)</f>
        <v>0.36347882728731473</v>
      </c>
      <c r="K44">
        <v>1.2</v>
      </c>
      <c r="L44">
        <f t="shared" si="0"/>
        <v>0.19418605498321295</v>
      </c>
    </row>
    <row r="45" spans="1:12" x14ac:dyDescent="0.3">
      <c r="A45">
        <v>39</v>
      </c>
      <c r="B45">
        <v>547</v>
      </c>
      <c r="C45">
        <v>806</v>
      </c>
      <c r="D45">
        <f>photoresistor_vhigh[[#This Row],[Lasered Top Resistor]]-photoresistor_vhigh[[#This Row],[Uncovered Top Resistor]]</f>
        <v>259</v>
      </c>
      <c r="E45">
        <f>AVERAGE(photoresistor_vhigh[Difference])</f>
        <v>281.62068965517244</v>
      </c>
      <c r="F45">
        <f>_xlfn.STDEV.S(photoresistor_vhigh[Difference])</f>
        <v>66.328517727053665</v>
      </c>
      <c r="G45" s="1">
        <f>_xlfn.NORM.DIST(photoresistor_vhigh[[#This Row],[Difference]],photoresistor_vhigh[[#This Row],[Mean]],photoresistor_vhigh[[#This Row],[Standard Deviation]],FALSE)</f>
        <v>5.6748413503567591E-3</v>
      </c>
      <c r="H45" s="1">
        <f>STANDARDIZE(photoresistor_vhigh[[#This Row],[Difference]],photoresistor_vhigh[[#This Row],[Mean]],photoresistor_vhigh[[#This Row],[Standard Deviation]])</f>
        <v>-0.34104018045839812</v>
      </c>
      <c r="I45" s="1">
        <f>_xlfn.NORM.DIST(photoresistor_vhigh[[#This Row],[Standardized]],0,1,FALSE)</f>
        <v>0.37640381510535542</v>
      </c>
      <c r="K45">
        <v>1.3</v>
      </c>
      <c r="L45">
        <f t="shared" si="0"/>
        <v>0.17136859204780736</v>
      </c>
    </row>
    <row r="46" spans="1:12" x14ac:dyDescent="0.3">
      <c r="A46">
        <v>33</v>
      </c>
      <c r="B46">
        <v>553</v>
      </c>
      <c r="C46">
        <v>815</v>
      </c>
      <c r="D46">
        <f>photoresistor_vhigh[[#This Row],[Lasered Top Resistor]]-photoresistor_vhigh[[#This Row],[Uncovered Top Resistor]]</f>
        <v>262</v>
      </c>
      <c r="E46">
        <f>AVERAGE(photoresistor_vhigh[Difference])</f>
        <v>281.62068965517244</v>
      </c>
      <c r="F46">
        <f>_xlfn.STDEV.S(photoresistor_vhigh[Difference])</f>
        <v>66.328517727053665</v>
      </c>
      <c r="G46" s="1">
        <f>_xlfn.NORM.DIST(photoresistor_vhigh[[#This Row],[Difference]],photoresistor_vhigh[[#This Row],[Mean]],photoresistor_vhigh[[#This Row],[Standard Deviation]],FALSE)</f>
        <v>5.7571629197529974E-3</v>
      </c>
      <c r="H46" s="1">
        <f>STANDARDIZE(photoresistor_vhigh[[#This Row],[Difference]],photoresistor_vhigh[[#This Row],[Mean]],photoresistor_vhigh[[#This Row],[Standard Deviation]])</f>
        <v>-0.29581076628175085</v>
      </c>
      <c r="I46" s="1">
        <f>_xlfn.NORM.DIST(photoresistor_vhigh[[#This Row],[Standardized]],0,1,FALSE)</f>
        <v>0.3818640827803727</v>
      </c>
      <c r="K46">
        <v>1.4</v>
      </c>
      <c r="L46">
        <f t="shared" si="0"/>
        <v>0.14972746563574488</v>
      </c>
    </row>
    <row r="47" spans="1:12" x14ac:dyDescent="0.3">
      <c r="A47">
        <v>35</v>
      </c>
      <c r="B47">
        <v>545</v>
      </c>
      <c r="C47">
        <v>807</v>
      </c>
      <c r="D47">
        <f>photoresistor_vhigh[[#This Row],[Lasered Top Resistor]]-photoresistor_vhigh[[#This Row],[Uncovered Top Resistor]]</f>
        <v>262</v>
      </c>
      <c r="E47">
        <f>AVERAGE(photoresistor_vhigh[Difference])</f>
        <v>281.62068965517244</v>
      </c>
      <c r="F47">
        <f>_xlfn.STDEV.S(photoresistor_vhigh[Difference])</f>
        <v>66.328517727053665</v>
      </c>
      <c r="G47" s="1">
        <f>_xlfn.NORM.DIST(photoresistor_vhigh[[#This Row],[Difference]],photoresistor_vhigh[[#This Row],[Mean]],photoresistor_vhigh[[#This Row],[Standard Deviation]],FALSE)</f>
        <v>5.7571629197529974E-3</v>
      </c>
      <c r="H47" s="1">
        <f>STANDARDIZE(photoresistor_vhigh[[#This Row],[Difference]],photoresistor_vhigh[[#This Row],[Mean]],photoresistor_vhigh[[#This Row],[Standard Deviation]])</f>
        <v>-0.29581076628175085</v>
      </c>
      <c r="I47" s="1">
        <f>_xlfn.NORM.DIST(photoresistor_vhigh[[#This Row],[Standardized]],0,1,FALSE)</f>
        <v>0.3818640827803727</v>
      </c>
      <c r="K47">
        <v>1.5</v>
      </c>
      <c r="L47">
        <f t="shared" si="0"/>
        <v>0.12951759566589174</v>
      </c>
    </row>
    <row r="48" spans="1:12" x14ac:dyDescent="0.3">
      <c r="A48">
        <v>53</v>
      </c>
      <c r="B48">
        <v>556</v>
      </c>
      <c r="C48">
        <v>821</v>
      </c>
      <c r="D48">
        <f>photoresistor_vhigh[[#This Row],[Lasered Top Resistor]]-photoresistor_vhigh[[#This Row],[Uncovered Top Resistor]]</f>
        <v>265</v>
      </c>
      <c r="E48">
        <f>AVERAGE(photoresistor_vhigh[Difference])</f>
        <v>281.62068965517244</v>
      </c>
      <c r="F48">
        <f>_xlfn.STDEV.S(photoresistor_vhigh[Difference])</f>
        <v>66.328517727053665</v>
      </c>
      <c r="G48" s="1">
        <f>_xlfn.NORM.DIST(photoresistor_vhigh[[#This Row],[Difference]],photoresistor_vhigh[[#This Row],[Mean]],photoresistor_vhigh[[#This Row],[Standard Deviation]],FALSE)</f>
        <v>5.8287426166347576E-3</v>
      </c>
      <c r="H48" s="1">
        <f>STANDARDIZE(photoresistor_vhigh[[#This Row],[Difference]],photoresistor_vhigh[[#This Row],[Mean]],photoresistor_vhigh[[#This Row],[Standard Deviation]])</f>
        <v>-0.25058135210510363</v>
      </c>
      <c r="I48" s="1">
        <f>_xlfn.NORM.DIST(photoresistor_vhigh[[#This Row],[Standardized]],0,1,FALSE)</f>
        <v>0.38661185797389164</v>
      </c>
      <c r="K48">
        <v>1.6</v>
      </c>
      <c r="L48">
        <f t="shared" si="0"/>
        <v>0.11092083467945554</v>
      </c>
    </row>
    <row r="49" spans="1:12" x14ac:dyDescent="0.3">
      <c r="A49">
        <v>57</v>
      </c>
      <c r="B49">
        <v>543</v>
      </c>
      <c r="C49">
        <v>809</v>
      </c>
      <c r="D49">
        <f>photoresistor_vhigh[[#This Row],[Lasered Top Resistor]]-photoresistor_vhigh[[#This Row],[Uncovered Top Resistor]]</f>
        <v>266</v>
      </c>
      <c r="E49">
        <f>AVERAGE(photoresistor_vhigh[Difference])</f>
        <v>281.62068965517244</v>
      </c>
      <c r="F49">
        <f>_xlfn.STDEV.S(photoresistor_vhigh[Difference])</f>
        <v>66.328517727053665</v>
      </c>
      <c r="G49" s="1">
        <f>_xlfn.NORM.DIST(photoresistor_vhigh[[#This Row],[Difference]],photoresistor_vhigh[[#This Row],[Mean]],photoresistor_vhigh[[#This Row],[Standard Deviation]],FALSE)</f>
        <v>5.8501396632357318E-3</v>
      </c>
      <c r="H49" s="1">
        <f>STANDARDIZE(photoresistor_vhigh[[#This Row],[Difference]],photoresistor_vhigh[[#This Row],[Mean]],photoresistor_vhigh[[#This Row],[Standard Deviation]])</f>
        <v>-0.23550488071288786</v>
      </c>
      <c r="I49" s="1">
        <f>_xlfn.NORM.DIST(photoresistor_vhigh[[#This Row],[Standardized]],0,1,FALSE)</f>
        <v>0.388031092358671</v>
      </c>
      <c r="K49">
        <v>1.7</v>
      </c>
      <c r="L49">
        <f t="shared" si="0"/>
        <v>9.4049077376886947E-2</v>
      </c>
    </row>
    <row r="50" spans="1:12" x14ac:dyDescent="0.3">
      <c r="A50">
        <v>62</v>
      </c>
      <c r="B50">
        <v>534</v>
      </c>
      <c r="C50">
        <v>802</v>
      </c>
      <c r="D50">
        <f>photoresistor_vhigh[[#This Row],[Lasered Top Resistor]]-photoresistor_vhigh[[#This Row],[Uncovered Top Resistor]]</f>
        <v>268</v>
      </c>
      <c r="E50">
        <f>AVERAGE(photoresistor_vhigh[Difference])</f>
        <v>281.62068965517244</v>
      </c>
      <c r="F50">
        <f>_xlfn.STDEV.S(photoresistor_vhigh[Difference])</f>
        <v>66.328517727053665</v>
      </c>
      <c r="G50" s="1">
        <f>_xlfn.NORM.DIST(photoresistor_vhigh[[#This Row],[Difference]],photoresistor_vhigh[[#This Row],[Mean]],photoresistor_vhigh[[#This Row],[Standard Deviation]],FALSE)</f>
        <v>5.8891525050971958E-3</v>
      </c>
      <c r="H50" s="1">
        <f>STANDARDIZE(photoresistor_vhigh[[#This Row],[Difference]],photoresistor_vhigh[[#This Row],[Mean]],photoresistor_vhigh[[#This Row],[Standard Deviation]])</f>
        <v>-0.20535193792845635</v>
      </c>
      <c r="I50" s="1">
        <f>_xlfn.NORM.DIST(photoresistor_vhigh[[#This Row],[Standardized]],0,1,FALSE)</f>
        <v>0.39061875633166182</v>
      </c>
      <c r="K50">
        <v>1.8</v>
      </c>
      <c r="L50">
        <f t="shared" si="0"/>
        <v>7.8950158300894149E-2</v>
      </c>
    </row>
    <row r="51" spans="1:12" x14ac:dyDescent="0.3">
      <c r="A51">
        <v>24</v>
      </c>
      <c r="B51">
        <v>541</v>
      </c>
      <c r="C51">
        <v>810</v>
      </c>
      <c r="D51">
        <f>photoresistor_vhigh[[#This Row],[Lasered Top Resistor]]-photoresistor_vhigh[[#This Row],[Uncovered Top Resistor]]</f>
        <v>269</v>
      </c>
      <c r="E51">
        <f>AVERAGE(photoresistor_vhigh[Difference])</f>
        <v>281.62068965517244</v>
      </c>
      <c r="F51">
        <f>_xlfn.STDEV.S(photoresistor_vhigh[Difference])</f>
        <v>66.328517727053665</v>
      </c>
      <c r="G51" s="1">
        <f>_xlfn.NORM.DIST(photoresistor_vhigh[[#This Row],[Difference]],photoresistor_vhigh[[#This Row],[Mean]],photoresistor_vhigh[[#This Row],[Standard Deviation]],FALSE)</f>
        <v>5.9067421327560678E-3</v>
      </c>
      <c r="H51" s="1">
        <f>STANDARDIZE(photoresistor_vhigh[[#This Row],[Difference]],photoresistor_vhigh[[#This Row],[Mean]],photoresistor_vhigh[[#This Row],[Standard Deviation]])</f>
        <v>-0.19027546653624061</v>
      </c>
      <c r="I51" s="1">
        <f>_xlfn.NORM.DIST(photoresistor_vhigh[[#This Row],[Standardized]],0,1,FALSE)</f>
        <v>0.39178545026164563</v>
      </c>
      <c r="K51">
        <v>1.9</v>
      </c>
      <c r="L51">
        <f t="shared" si="0"/>
        <v>6.5615814774676595E-2</v>
      </c>
    </row>
    <row r="52" spans="1:12" x14ac:dyDescent="0.3">
      <c r="A52">
        <v>38</v>
      </c>
      <c r="B52">
        <v>531</v>
      </c>
      <c r="C52">
        <v>807</v>
      </c>
      <c r="D52">
        <f>photoresistor_vhigh[[#This Row],[Lasered Top Resistor]]-photoresistor_vhigh[[#This Row],[Uncovered Top Resistor]]</f>
        <v>276</v>
      </c>
      <c r="E52">
        <f>AVERAGE(photoresistor_vhigh[Difference])</f>
        <v>281.62068965517244</v>
      </c>
      <c r="F52">
        <f>_xlfn.STDEV.S(photoresistor_vhigh[Difference])</f>
        <v>66.328517727053665</v>
      </c>
      <c r="G52" s="1">
        <f>_xlfn.NORM.DIST(photoresistor_vhigh[[#This Row],[Difference]],photoresistor_vhigh[[#This Row],[Mean]],photoresistor_vhigh[[#This Row],[Standard Deviation]],FALSE)</f>
        <v>5.9930853410838153E-3</v>
      </c>
      <c r="H52" s="1">
        <f>STANDARDIZE(photoresistor_vhigh[[#This Row],[Difference]],photoresistor_vhigh[[#This Row],[Mean]],photoresistor_vhigh[[#This Row],[Standard Deviation]])</f>
        <v>-8.4740166790730334E-2</v>
      </c>
      <c r="I52" s="1">
        <f>_xlfn.NORM.DIST(photoresistor_vhigh[[#This Row],[Standardized]],0,1,FALSE)</f>
        <v>0.39751246728582329</v>
      </c>
      <c r="K52">
        <v>2</v>
      </c>
      <c r="L52">
        <f t="shared" si="0"/>
        <v>5.3990966513188063E-2</v>
      </c>
    </row>
    <row r="53" spans="1:12" x14ac:dyDescent="0.3">
      <c r="A53">
        <v>43</v>
      </c>
      <c r="B53">
        <v>536</v>
      </c>
      <c r="C53">
        <v>814</v>
      </c>
      <c r="D53">
        <f>photoresistor_vhigh[[#This Row],[Lasered Top Resistor]]-photoresistor_vhigh[[#This Row],[Uncovered Top Resistor]]</f>
        <v>278</v>
      </c>
      <c r="E53">
        <f>AVERAGE(photoresistor_vhigh[Difference])</f>
        <v>281.62068965517244</v>
      </c>
      <c r="F53">
        <f>_xlfn.STDEV.S(photoresistor_vhigh[Difference])</f>
        <v>66.328517727053665</v>
      </c>
      <c r="G53" s="1">
        <f>_xlfn.NORM.DIST(photoresistor_vhigh[[#This Row],[Difference]],photoresistor_vhigh[[#This Row],[Mean]],photoresistor_vhigh[[#This Row],[Standard Deviation]],FALSE)</f>
        <v>6.0056874400523158E-3</v>
      </c>
      <c r="H53" s="1">
        <f>STANDARDIZE(photoresistor_vhigh[[#This Row],[Difference]],photoresistor_vhigh[[#This Row],[Mean]],photoresistor_vhigh[[#This Row],[Standard Deviation]])</f>
        <v>-5.4587224006298826E-2</v>
      </c>
      <c r="I53" s="1">
        <f>_xlfn.NORM.DIST(photoresistor_vhigh[[#This Row],[Standardized]],0,1,FALSE)</f>
        <v>0.39834834583065359</v>
      </c>
      <c r="K53">
        <v>2.1</v>
      </c>
      <c r="L53">
        <f t="shared" si="0"/>
        <v>4.3983595980427191E-2</v>
      </c>
    </row>
    <row r="54" spans="1:12" x14ac:dyDescent="0.3">
      <c r="A54">
        <v>0</v>
      </c>
      <c r="B54">
        <v>534</v>
      </c>
      <c r="C54">
        <v>813</v>
      </c>
      <c r="D54">
        <f>photoresistor_vhigh[[#This Row],[Lasered Top Resistor]]-photoresistor_vhigh[[#This Row],[Uncovered Top Resistor]]</f>
        <v>279</v>
      </c>
      <c r="E54">
        <f>AVERAGE(photoresistor_vhigh[Difference])</f>
        <v>281.62068965517244</v>
      </c>
      <c r="F54">
        <f>_xlfn.STDEV.S(photoresistor_vhigh[Difference])</f>
        <v>66.328517727053665</v>
      </c>
      <c r="G54" s="1">
        <f>_xlfn.NORM.DIST(photoresistor_vhigh[[#This Row],[Difference]],photoresistor_vhigh[[#This Row],[Mean]],photoresistor_vhigh[[#This Row],[Standard Deviation]],FALSE)</f>
        <v>6.0099489819443012E-3</v>
      </c>
      <c r="H54" s="1">
        <f>STANDARDIZE(photoresistor_vhigh[[#This Row],[Difference]],photoresistor_vhigh[[#This Row],[Mean]],photoresistor_vhigh[[#This Row],[Standard Deviation]])</f>
        <v>-3.9510752614083079E-2</v>
      </c>
      <c r="I54" s="1">
        <f>_xlfn.NORM.DIST(photoresistor_vhigh[[#This Row],[Standardized]],0,1,FALSE)</f>
        <v>0.39863100758758074</v>
      </c>
      <c r="K54">
        <v>2.2000000000000002</v>
      </c>
      <c r="L54">
        <f t="shared" si="0"/>
        <v>3.5474592846231424E-2</v>
      </c>
    </row>
    <row r="55" spans="1:12" x14ac:dyDescent="0.3">
      <c r="A55">
        <v>102</v>
      </c>
      <c r="B55">
        <v>523</v>
      </c>
      <c r="C55">
        <v>802</v>
      </c>
      <c r="D55">
        <f>photoresistor_vhigh[[#This Row],[Lasered Top Resistor]]-photoresistor_vhigh[[#This Row],[Uncovered Top Resistor]]</f>
        <v>279</v>
      </c>
      <c r="E55">
        <f>AVERAGE(photoresistor_vhigh[Difference])</f>
        <v>281.62068965517244</v>
      </c>
      <c r="F55">
        <f>_xlfn.STDEV.S(photoresistor_vhigh[Difference])</f>
        <v>66.328517727053665</v>
      </c>
      <c r="G55" s="1">
        <f>_xlfn.NORM.DIST(photoresistor_vhigh[[#This Row],[Difference]],photoresistor_vhigh[[#This Row],[Mean]],photoresistor_vhigh[[#This Row],[Standard Deviation]],FALSE)</f>
        <v>6.0099489819443012E-3</v>
      </c>
      <c r="H55" s="1">
        <f>STANDARDIZE(photoresistor_vhigh[[#This Row],[Difference]],photoresistor_vhigh[[#This Row],[Mean]],photoresistor_vhigh[[#This Row],[Standard Deviation]])</f>
        <v>-3.9510752614083079E-2</v>
      </c>
      <c r="I55" s="1">
        <f>_xlfn.NORM.DIST(photoresistor_vhigh[[#This Row],[Standardized]],0,1,FALSE)</f>
        <v>0.39863100758758074</v>
      </c>
      <c r="K55">
        <v>2.2999999999999998</v>
      </c>
      <c r="L55">
        <f t="shared" si="0"/>
        <v>2.8327037741601186E-2</v>
      </c>
    </row>
    <row r="56" spans="1:12" x14ac:dyDescent="0.3">
      <c r="A56">
        <v>1</v>
      </c>
      <c r="B56">
        <v>540</v>
      </c>
      <c r="C56">
        <v>820</v>
      </c>
      <c r="D56">
        <f>photoresistor_vhigh[[#This Row],[Lasered Top Resistor]]-photoresistor_vhigh[[#This Row],[Uncovered Top Resistor]]</f>
        <v>280</v>
      </c>
      <c r="E56">
        <f>AVERAGE(photoresistor_vhigh[Difference])</f>
        <v>281.62068965517244</v>
      </c>
      <c r="F56">
        <f>_xlfn.STDEV.S(photoresistor_vhigh[Difference])</f>
        <v>66.328517727053665</v>
      </c>
      <c r="G56" s="1">
        <f>_xlfn.NORM.DIST(photoresistor_vhigh[[#This Row],[Difference]],photoresistor_vhigh[[#This Row],[Mean]],photoresistor_vhigh[[#This Row],[Standard Deviation]],FALSE)</f>
        <v>6.012846672433932E-3</v>
      </c>
      <c r="H56" s="1">
        <f>STANDARDIZE(photoresistor_vhigh[[#This Row],[Difference]],photoresistor_vhigh[[#This Row],[Mean]],photoresistor_vhigh[[#This Row],[Standard Deviation]])</f>
        <v>-2.4434281221867322E-2</v>
      </c>
      <c r="I56" s="1">
        <f>_xlfn.NORM.DIST(photoresistor_vhigh[[#This Row],[Standardized]],0,1,FALSE)</f>
        <v>0.39882320710258967</v>
      </c>
      <c r="K56">
        <v>2.4</v>
      </c>
      <c r="L56">
        <f t="shared" si="0"/>
        <v>2.2394530294842899E-2</v>
      </c>
    </row>
    <row r="57" spans="1:12" x14ac:dyDescent="0.3">
      <c r="A57">
        <v>71</v>
      </c>
      <c r="B57">
        <v>524</v>
      </c>
      <c r="C57">
        <v>805</v>
      </c>
      <c r="D57">
        <f>photoresistor_vhigh[[#This Row],[Lasered Top Resistor]]-photoresistor_vhigh[[#This Row],[Uncovered Top Resistor]]</f>
        <v>281</v>
      </c>
      <c r="E57">
        <f>AVERAGE(photoresistor_vhigh[Difference])</f>
        <v>281.62068965517244</v>
      </c>
      <c r="F57">
        <f>_xlfn.STDEV.S(photoresistor_vhigh[Difference])</f>
        <v>66.328517727053665</v>
      </c>
      <c r="G57" s="1">
        <f>_xlfn.NORM.DIST(photoresistor_vhigh[[#This Row],[Difference]],photoresistor_vhigh[[#This Row],[Mean]],photoresistor_vhigh[[#This Row],[Standard Deviation]],FALSE)</f>
        <v>6.0143785364838408E-3</v>
      </c>
      <c r="H57" s="1">
        <f>STANDARDIZE(photoresistor_vhigh[[#This Row],[Difference]],photoresistor_vhigh[[#This Row],[Mean]],photoresistor_vhigh[[#This Row],[Standard Deviation]])</f>
        <v>-9.3578098296515713E-3</v>
      </c>
      <c r="I57" s="1">
        <f>_xlfn.NORM.DIST(photoresistor_vhigh[[#This Row],[Standardized]],0,1,FALSE)</f>
        <v>0.39892481337437952</v>
      </c>
      <c r="K57">
        <v>2.5000000000000102</v>
      </c>
      <c r="L57">
        <f t="shared" si="0"/>
        <v>1.7528300493568086E-2</v>
      </c>
    </row>
    <row r="58" spans="1:12" x14ac:dyDescent="0.3">
      <c r="A58">
        <v>78</v>
      </c>
      <c r="B58">
        <v>517</v>
      </c>
      <c r="C58">
        <v>801</v>
      </c>
      <c r="D58">
        <f>photoresistor_vhigh[[#This Row],[Lasered Top Resistor]]-photoresistor_vhigh[[#This Row],[Uncovered Top Resistor]]</f>
        <v>284</v>
      </c>
      <c r="E58">
        <f>AVERAGE(photoresistor_vhigh[Difference])</f>
        <v>281.62068965517244</v>
      </c>
      <c r="F58">
        <f>_xlfn.STDEV.S(photoresistor_vhigh[Difference])</f>
        <v>66.328517727053665</v>
      </c>
      <c r="G58" s="1">
        <f>_xlfn.NORM.DIST(photoresistor_vhigh[[#This Row],[Difference]],photoresistor_vhigh[[#This Row],[Mean]],photoresistor_vhigh[[#This Row],[Standard Deviation]],FALSE)</f>
        <v>6.0107733858433404E-3</v>
      </c>
      <c r="H58" s="1">
        <f>STANDARDIZE(photoresistor_vhigh[[#This Row],[Difference]],photoresistor_vhigh[[#This Row],[Mean]],photoresistor_vhigh[[#This Row],[Standard Deviation]])</f>
        <v>3.5871604346995691E-2</v>
      </c>
      <c r="I58" s="1">
        <f>_xlfn.NORM.DIST(photoresistor_vhigh[[#This Row],[Standardized]],0,1,FALSE)</f>
        <v>0.39868568907621238</v>
      </c>
      <c r="K58">
        <v>2.6</v>
      </c>
      <c r="L58">
        <f t="shared" si="0"/>
        <v>1.3582969233685613E-2</v>
      </c>
    </row>
    <row r="59" spans="1:12" x14ac:dyDescent="0.3">
      <c r="A59">
        <v>22</v>
      </c>
      <c r="B59">
        <v>523</v>
      </c>
      <c r="C59">
        <v>808</v>
      </c>
      <c r="D59">
        <f>photoresistor_vhigh[[#This Row],[Lasered Top Resistor]]-photoresistor_vhigh[[#This Row],[Uncovered Top Resistor]]</f>
        <v>285</v>
      </c>
      <c r="E59">
        <f>AVERAGE(photoresistor_vhigh[Difference])</f>
        <v>281.62068965517244</v>
      </c>
      <c r="F59">
        <f>_xlfn.STDEV.S(photoresistor_vhigh[Difference])</f>
        <v>66.328517727053665</v>
      </c>
      <c r="G59" s="1">
        <f>_xlfn.NORM.DIST(photoresistor_vhigh[[#This Row],[Difference]],photoresistor_vhigh[[#This Row],[Mean]],photoresistor_vhigh[[#This Row],[Standard Deviation]],FALSE)</f>
        <v>6.0068408187547223E-3</v>
      </c>
      <c r="H59" s="1">
        <f>STANDARDIZE(photoresistor_vhigh[[#This Row],[Difference]],photoresistor_vhigh[[#This Row],[Mean]],photoresistor_vhigh[[#This Row],[Standard Deviation]])</f>
        <v>5.0948075739211438E-2</v>
      </c>
      <c r="I59" s="1">
        <f>_xlfn.NORM.DIST(photoresistor_vhigh[[#This Row],[Standardized]],0,1,FALSE)</f>
        <v>0.39842484773036213</v>
      </c>
      <c r="K59">
        <v>2.7</v>
      </c>
      <c r="L59">
        <f t="shared" si="0"/>
        <v>1.0420934814422592E-2</v>
      </c>
    </row>
    <row r="60" spans="1:12" x14ac:dyDescent="0.3">
      <c r="A60">
        <v>25</v>
      </c>
      <c r="B60">
        <v>526</v>
      </c>
      <c r="C60">
        <v>812</v>
      </c>
      <c r="D60">
        <f>photoresistor_vhigh[[#This Row],[Lasered Top Resistor]]-photoresistor_vhigh[[#This Row],[Uncovered Top Resistor]]</f>
        <v>286</v>
      </c>
      <c r="E60">
        <f>AVERAGE(photoresistor_vhigh[Difference])</f>
        <v>281.62068965517244</v>
      </c>
      <c r="F60">
        <f>_xlfn.STDEV.S(photoresistor_vhigh[Difference])</f>
        <v>66.328517727053665</v>
      </c>
      <c r="G60" s="1">
        <f>_xlfn.NORM.DIST(photoresistor_vhigh[[#This Row],[Difference]],photoresistor_vhigh[[#This Row],[Mean]],photoresistor_vhigh[[#This Row],[Standard Deviation]],FALSE)</f>
        <v>6.0015465180513596E-3</v>
      </c>
      <c r="H60" s="1">
        <f>STANDARDIZE(photoresistor_vhigh[[#This Row],[Difference]],photoresistor_vhigh[[#This Row],[Mean]],photoresistor_vhigh[[#This Row],[Standard Deviation]])</f>
        <v>6.6024547131427191E-2</v>
      </c>
      <c r="I60" s="1">
        <f>_xlfn.NORM.DIST(photoresistor_vhigh[[#This Row],[Standardized]],0,1,FALSE)</f>
        <v>0.3980736846123068</v>
      </c>
      <c r="K60">
        <v>2.80000000000001</v>
      </c>
      <c r="L60">
        <f t="shared" si="0"/>
        <v>7.915451582979743E-3</v>
      </c>
    </row>
    <row r="61" spans="1:12" x14ac:dyDescent="0.3">
      <c r="A61">
        <v>83</v>
      </c>
      <c r="B61">
        <v>522</v>
      </c>
      <c r="C61">
        <v>809</v>
      </c>
      <c r="D61">
        <f>photoresistor_vhigh[[#This Row],[Lasered Top Resistor]]-photoresistor_vhigh[[#This Row],[Uncovered Top Resistor]]</f>
        <v>287</v>
      </c>
      <c r="E61">
        <f>AVERAGE(photoresistor_vhigh[Difference])</f>
        <v>281.62068965517244</v>
      </c>
      <c r="F61">
        <f>_xlfn.STDEV.S(photoresistor_vhigh[Difference])</f>
        <v>66.328517727053665</v>
      </c>
      <c r="G61" s="1">
        <f>_xlfn.NORM.DIST(photoresistor_vhigh[[#This Row],[Difference]],photoresistor_vhigh[[#This Row],[Mean]],photoresistor_vhigh[[#This Row],[Standard Deviation]],FALSE)</f>
        <v>5.9948940893910152E-3</v>
      </c>
      <c r="H61" s="1">
        <f>STANDARDIZE(photoresistor_vhigh[[#This Row],[Difference]],photoresistor_vhigh[[#This Row],[Mean]],photoresistor_vhigh[[#This Row],[Standard Deviation]])</f>
        <v>8.1101018523642945E-2</v>
      </c>
      <c r="I61" s="1">
        <f>_xlfn.NORM.DIST(photoresistor_vhigh[[#This Row],[Standardized]],0,1,FALSE)</f>
        <v>0.39763243887998123</v>
      </c>
      <c r="K61">
        <v>2.9000000000000101</v>
      </c>
      <c r="L61">
        <f t="shared" si="0"/>
        <v>5.9525324197756795E-3</v>
      </c>
    </row>
    <row r="62" spans="1:12" x14ac:dyDescent="0.3">
      <c r="A62">
        <v>82</v>
      </c>
      <c r="B62">
        <v>521</v>
      </c>
      <c r="C62">
        <v>810</v>
      </c>
      <c r="D62">
        <f>photoresistor_vhigh[[#This Row],[Lasered Top Resistor]]-photoresistor_vhigh[[#This Row],[Uncovered Top Resistor]]</f>
        <v>289</v>
      </c>
      <c r="E62">
        <f>AVERAGE(photoresistor_vhigh[Difference])</f>
        <v>281.62068965517244</v>
      </c>
      <c r="F62">
        <f>_xlfn.STDEV.S(photoresistor_vhigh[Difference])</f>
        <v>66.328517727053665</v>
      </c>
      <c r="G62" s="1">
        <f>_xlfn.NORM.DIST(photoresistor_vhigh[[#This Row],[Difference]],photoresistor_vhigh[[#This Row],[Mean]],photoresistor_vhigh[[#This Row],[Standard Deviation]],FALSE)</f>
        <v>5.9775338753790611E-3</v>
      </c>
      <c r="H62" s="1">
        <f>STANDARDIZE(photoresistor_vhigh[[#This Row],[Difference]],photoresistor_vhigh[[#This Row],[Mean]],photoresistor_vhigh[[#This Row],[Standard Deviation]])</f>
        <v>0.11125396130807445</v>
      </c>
      <c r="I62" s="1">
        <f>_xlfn.NORM.DIST(photoresistor_vhigh[[#This Row],[Standardized]],0,1,FALSE)</f>
        <v>0.39648096161714386</v>
      </c>
      <c r="K62">
        <v>3.0000000000000102</v>
      </c>
      <c r="L62">
        <f t="shared" si="0"/>
        <v>4.431848411937874E-3</v>
      </c>
    </row>
    <row r="63" spans="1:12" x14ac:dyDescent="0.3">
      <c r="A63">
        <v>52</v>
      </c>
      <c r="B63">
        <v>526</v>
      </c>
      <c r="C63">
        <v>816</v>
      </c>
      <c r="D63">
        <f>photoresistor_vhigh[[#This Row],[Lasered Top Resistor]]-photoresistor_vhigh[[#This Row],[Uncovered Top Resistor]]</f>
        <v>290</v>
      </c>
      <c r="E63">
        <f>AVERAGE(photoresistor_vhigh[Difference])</f>
        <v>281.62068965517244</v>
      </c>
      <c r="F63">
        <f>_xlfn.STDEV.S(photoresistor_vhigh[Difference])</f>
        <v>66.328517727053665</v>
      </c>
      <c r="G63" s="1">
        <f>_xlfn.NORM.DIST(photoresistor_vhigh[[#This Row],[Difference]],photoresistor_vhigh[[#This Row],[Mean]],photoresistor_vhigh[[#This Row],[Standard Deviation]],FALSE)</f>
        <v>5.9668378894507258E-3</v>
      </c>
      <c r="H63" s="1">
        <f>STANDARDIZE(photoresistor_vhigh[[#This Row],[Difference]],photoresistor_vhigh[[#This Row],[Mean]],photoresistor_vhigh[[#This Row],[Standard Deviation]])</f>
        <v>0.12633043270029021</v>
      </c>
      <c r="I63" s="1">
        <f>_xlfn.NORM.DIST(photoresistor_vhigh[[#This Row],[Standardized]],0,1,FALSE)</f>
        <v>0.39577151272488792</v>
      </c>
    </row>
    <row r="64" spans="1:12" x14ac:dyDescent="0.3">
      <c r="A64">
        <v>73</v>
      </c>
      <c r="B64">
        <v>511</v>
      </c>
      <c r="C64">
        <v>802</v>
      </c>
      <c r="D64">
        <f>photoresistor_vhigh[[#This Row],[Lasered Top Resistor]]-photoresistor_vhigh[[#This Row],[Uncovered Top Resistor]]</f>
        <v>291</v>
      </c>
      <c r="E64">
        <f>AVERAGE(photoresistor_vhigh[Difference])</f>
        <v>281.62068965517244</v>
      </c>
      <c r="F64">
        <f>_xlfn.STDEV.S(photoresistor_vhigh[Difference])</f>
        <v>66.328517727053665</v>
      </c>
      <c r="G64" s="1">
        <f>_xlfn.NORM.DIST(photoresistor_vhigh[[#This Row],[Difference]],photoresistor_vhigh[[#This Row],[Mean]],photoresistor_vhigh[[#This Row],[Standard Deviation]],FALSE)</f>
        <v>5.9548073610465966E-3</v>
      </c>
      <c r="H64" s="1">
        <f>STANDARDIZE(photoresistor_vhigh[[#This Row],[Difference]],photoresistor_vhigh[[#This Row],[Mean]],photoresistor_vhigh[[#This Row],[Standard Deviation]])</f>
        <v>0.14140690409250595</v>
      </c>
      <c r="I64" s="1">
        <f>_xlfn.NORM.DIST(photoresistor_vhigh[[#This Row],[Standardized]],0,1,FALSE)</f>
        <v>0.39497354560836884</v>
      </c>
    </row>
    <row r="65" spans="1:9" x14ac:dyDescent="0.3">
      <c r="A65">
        <v>64</v>
      </c>
      <c r="B65">
        <v>510</v>
      </c>
      <c r="C65">
        <v>802</v>
      </c>
      <c r="D65">
        <f>photoresistor_vhigh[[#This Row],[Lasered Top Resistor]]-photoresistor_vhigh[[#This Row],[Uncovered Top Resistor]]</f>
        <v>292</v>
      </c>
      <c r="E65">
        <f>AVERAGE(photoresistor_vhigh[Difference])</f>
        <v>281.62068965517244</v>
      </c>
      <c r="F65">
        <f>_xlfn.STDEV.S(photoresistor_vhigh[Difference])</f>
        <v>66.328517727053665</v>
      </c>
      <c r="G65" s="1">
        <f>_xlfn.NORM.DIST(photoresistor_vhigh[[#This Row],[Difference]],photoresistor_vhigh[[#This Row],[Mean]],photoresistor_vhigh[[#This Row],[Standard Deviation]],FALSE)</f>
        <v>5.9414504438572878E-3</v>
      </c>
      <c r="H65" s="1">
        <f>STANDARDIZE(photoresistor_vhigh[[#This Row],[Difference]],photoresistor_vhigh[[#This Row],[Mean]],photoresistor_vhigh[[#This Row],[Standard Deviation]])</f>
        <v>0.15648337548472172</v>
      </c>
      <c r="I65" s="1">
        <f>_xlfn.NORM.DIST(photoresistor_vhigh[[#This Row],[Standardized]],0,1,FALSE)</f>
        <v>0.39408760108979901</v>
      </c>
    </row>
    <row r="66" spans="1:9" x14ac:dyDescent="0.3">
      <c r="A66">
        <v>51</v>
      </c>
      <c r="B66">
        <v>517</v>
      </c>
      <c r="C66">
        <v>810</v>
      </c>
      <c r="D66">
        <f>photoresistor_vhigh[[#This Row],[Lasered Top Resistor]]-photoresistor_vhigh[[#This Row],[Uncovered Top Resistor]]</f>
        <v>293</v>
      </c>
      <c r="E66">
        <f>AVERAGE(photoresistor_vhigh[Difference])</f>
        <v>281.62068965517244</v>
      </c>
      <c r="F66">
        <f>_xlfn.STDEV.S(photoresistor_vhigh[Difference])</f>
        <v>66.328517727053665</v>
      </c>
      <c r="G66" s="1">
        <f>_xlfn.NORM.DIST(photoresistor_vhigh[[#This Row],[Difference]],photoresistor_vhigh[[#This Row],[Mean]],photoresistor_vhigh[[#This Row],[Standard Deviation]],FALSE)</f>
        <v>5.9267761775912264E-3</v>
      </c>
      <c r="H66" s="1">
        <f>STANDARDIZE(photoresistor_vhigh[[#This Row],[Difference]],photoresistor_vhigh[[#This Row],[Mean]],photoresistor_vhigh[[#This Row],[Standard Deviation]])</f>
        <v>0.17155984687693746</v>
      </c>
      <c r="I66" s="1">
        <f>_xlfn.NORM.DIST(photoresistor_vhigh[[#This Row],[Standardized]],0,1,FALSE)</f>
        <v>0.393114278759639</v>
      </c>
    </row>
    <row r="67" spans="1:9" x14ac:dyDescent="0.3">
      <c r="A67">
        <v>85</v>
      </c>
      <c r="B67">
        <v>506</v>
      </c>
      <c r="C67">
        <v>799</v>
      </c>
      <c r="D67">
        <f>photoresistor_vhigh[[#This Row],[Lasered Top Resistor]]-photoresistor_vhigh[[#This Row],[Uncovered Top Resistor]]</f>
        <v>293</v>
      </c>
      <c r="E67">
        <f>AVERAGE(photoresistor_vhigh[Difference])</f>
        <v>281.62068965517244</v>
      </c>
      <c r="F67">
        <f>_xlfn.STDEV.S(photoresistor_vhigh[Difference])</f>
        <v>66.328517727053665</v>
      </c>
      <c r="G67" s="1">
        <f>_xlfn.NORM.DIST(photoresistor_vhigh[[#This Row],[Difference]],photoresistor_vhigh[[#This Row],[Mean]],photoresistor_vhigh[[#This Row],[Standard Deviation]],FALSE)</f>
        <v>5.9267761775912264E-3</v>
      </c>
      <c r="H67" s="1">
        <f>STANDARDIZE(photoresistor_vhigh[[#This Row],[Difference]],photoresistor_vhigh[[#This Row],[Mean]],photoresistor_vhigh[[#This Row],[Standard Deviation]])</f>
        <v>0.17155984687693746</v>
      </c>
      <c r="I67" s="1">
        <f>_xlfn.NORM.DIST(photoresistor_vhigh[[#This Row],[Standardized]],0,1,FALSE)</f>
        <v>0.393114278759639</v>
      </c>
    </row>
    <row r="68" spans="1:9" x14ac:dyDescent="0.3">
      <c r="A68">
        <v>42</v>
      </c>
      <c r="B68">
        <v>520</v>
      </c>
      <c r="C68">
        <v>820</v>
      </c>
      <c r="D68">
        <f>photoresistor_vhigh[[#This Row],[Lasered Top Resistor]]-photoresistor_vhigh[[#This Row],[Uncovered Top Resistor]]</f>
        <v>300</v>
      </c>
      <c r="E68">
        <f>AVERAGE(photoresistor_vhigh[Difference])</f>
        <v>281.62068965517244</v>
      </c>
      <c r="F68">
        <f>_xlfn.STDEV.S(photoresistor_vhigh[Difference])</f>
        <v>66.328517727053665</v>
      </c>
      <c r="G68" s="1">
        <f>_xlfn.NORM.DIST(photoresistor_vhigh[[#This Row],[Difference]],photoresistor_vhigh[[#This Row],[Mean]],photoresistor_vhigh[[#This Row],[Standard Deviation]],FALSE)</f>
        <v>5.7881107864240153E-3</v>
      </c>
      <c r="H68" s="1">
        <f>STANDARDIZE(photoresistor_vhigh[[#This Row],[Difference]],photoresistor_vhigh[[#This Row],[Mean]],photoresistor_vhigh[[#This Row],[Standard Deviation]])</f>
        <v>0.27709514662244772</v>
      </c>
      <c r="I68" s="1">
        <f>_xlfn.NORM.DIST(photoresistor_vhigh[[#This Row],[Standardized]],0,1,FALSE)</f>
        <v>0.38391680890347585</v>
      </c>
    </row>
    <row r="69" spans="1:9" x14ac:dyDescent="0.3">
      <c r="A69">
        <v>59</v>
      </c>
      <c r="B69">
        <v>504</v>
      </c>
      <c r="C69">
        <v>804</v>
      </c>
      <c r="D69">
        <f>photoresistor_vhigh[[#This Row],[Lasered Top Resistor]]-photoresistor_vhigh[[#This Row],[Uncovered Top Resistor]]</f>
        <v>300</v>
      </c>
      <c r="E69">
        <f>AVERAGE(photoresistor_vhigh[Difference])</f>
        <v>281.62068965517244</v>
      </c>
      <c r="F69">
        <f>_xlfn.STDEV.S(photoresistor_vhigh[Difference])</f>
        <v>66.328517727053665</v>
      </c>
      <c r="G69" s="1">
        <f>_xlfn.NORM.DIST(photoresistor_vhigh[[#This Row],[Difference]],photoresistor_vhigh[[#This Row],[Mean]],photoresistor_vhigh[[#This Row],[Standard Deviation]],FALSE)</f>
        <v>5.7881107864240153E-3</v>
      </c>
      <c r="H69" s="1">
        <f>STANDARDIZE(photoresistor_vhigh[[#This Row],[Difference]],photoresistor_vhigh[[#This Row],[Mean]],photoresistor_vhigh[[#This Row],[Standard Deviation]])</f>
        <v>0.27709514662244772</v>
      </c>
      <c r="I69" s="1">
        <f>_xlfn.NORM.DIST(photoresistor_vhigh[[#This Row],[Standardized]],0,1,FALSE)</f>
        <v>0.38391680890347585</v>
      </c>
    </row>
    <row r="70" spans="1:9" x14ac:dyDescent="0.3">
      <c r="A70">
        <v>60</v>
      </c>
      <c r="B70">
        <v>526</v>
      </c>
      <c r="C70">
        <v>826</v>
      </c>
      <c r="D70">
        <f>photoresistor_vhigh[[#This Row],[Lasered Top Resistor]]-photoresistor_vhigh[[#This Row],[Uncovered Top Resistor]]</f>
        <v>300</v>
      </c>
      <c r="E70">
        <f>AVERAGE(photoresistor_vhigh[Difference])</f>
        <v>281.62068965517244</v>
      </c>
      <c r="F70">
        <f>_xlfn.STDEV.S(photoresistor_vhigh[Difference])</f>
        <v>66.328517727053665</v>
      </c>
      <c r="G70" s="1">
        <f>_xlfn.NORM.DIST(photoresistor_vhigh[[#This Row],[Difference]],photoresistor_vhigh[[#This Row],[Mean]],photoresistor_vhigh[[#This Row],[Standard Deviation]],FALSE)</f>
        <v>5.7881107864240153E-3</v>
      </c>
      <c r="H70" s="1">
        <f>STANDARDIZE(photoresistor_vhigh[[#This Row],[Difference]],photoresistor_vhigh[[#This Row],[Mean]],photoresistor_vhigh[[#This Row],[Standard Deviation]])</f>
        <v>0.27709514662244772</v>
      </c>
      <c r="I70" s="1">
        <f>_xlfn.NORM.DIST(photoresistor_vhigh[[#This Row],[Standardized]],0,1,FALSE)</f>
        <v>0.38391680890347585</v>
      </c>
    </row>
    <row r="71" spans="1:9" x14ac:dyDescent="0.3">
      <c r="A71">
        <v>55</v>
      </c>
      <c r="B71">
        <v>510</v>
      </c>
      <c r="C71">
        <v>812</v>
      </c>
      <c r="D71">
        <f>photoresistor_vhigh[[#This Row],[Lasered Top Resistor]]-photoresistor_vhigh[[#This Row],[Uncovered Top Resistor]]</f>
        <v>302</v>
      </c>
      <c r="E71">
        <f>AVERAGE(photoresistor_vhigh[Difference])</f>
        <v>281.62068965517244</v>
      </c>
      <c r="F71">
        <f>_xlfn.STDEV.S(photoresistor_vhigh[Difference])</f>
        <v>66.328517727053665</v>
      </c>
      <c r="G71" s="1">
        <f>_xlfn.NORM.DIST(photoresistor_vhigh[[#This Row],[Difference]],photoresistor_vhigh[[#This Row],[Mean]],photoresistor_vhigh[[#This Row],[Standard Deviation]],FALSE)</f>
        <v>5.7373424494218542E-3</v>
      </c>
      <c r="H71" s="1">
        <f>STANDARDIZE(photoresistor_vhigh[[#This Row],[Difference]],photoresistor_vhigh[[#This Row],[Mean]],photoresistor_vhigh[[#This Row],[Standard Deviation]])</f>
        <v>0.30724808940687925</v>
      </c>
      <c r="I71" s="1">
        <f>_xlfn.NORM.DIST(photoresistor_vhigh[[#This Row],[Standardized]],0,1,FALSE)</f>
        <v>0.38054942036265499</v>
      </c>
    </row>
    <row r="72" spans="1:9" x14ac:dyDescent="0.3">
      <c r="A72">
        <v>100</v>
      </c>
      <c r="B72">
        <v>509</v>
      </c>
      <c r="C72">
        <v>815</v>
      </c>
      <c r="D72">
        <f>photoresistor_vhigh[[#This Row],[Lasered Top Resistor]]-photoresistor_vhigh[[#This Row],[Uncovered Top Resistor]]</f>
        <v>306</v>
      </c>
      <c r="E72">
        <f>AVERAGE(photoresistor_vhigh[Difference])</f>
        <v>281.62068965517244</v>
      </c>
      <c r="F72">
        <f>_xlfn.STDEV.S(photoresistor_vhigh[Difference])</f>
        <v>66.328517727053665</v>
      </c>
      <c r="G72" s="1">
        <f>_xlfn.NORM.DIST(photoresistor_vhigh[[#This Row],[Difference]],photoresistor_vhigh[[#This Row],[Mean]],photoresistor_vhigh[[#This Row],[Standard Deviation]],FALSE)</f>
        <v>5.6217828527087444E-3</v>
      </c>
      <c r="H72" s="1">
        <f>STANDARDIZE(photoresistor_vhigh[[#This Row],[Difference]],photoresistor_vhigh[[#This Row],[Mean]],photoresistor_vhigh[[#This Row],[Standard Deviation]])</f>
        <v>0.36755397497574227</v>
      </c>
      <c r="I72" s="1">
        <f>_xlfn.NORM.DIST(photoresistor_vhigh[[#This Row],[Standardized]],0,1,FALSE)</f>
        <v>0.3728845236035383</v>
      </c>
    </row>
    <row r="73" spans="1:9" x14ac:dyDescent="0.3">
      <c r="A73">
        <v>50</v>
      </c>
      <c r="B73">
        <v>511</v>
      </c>
      <c r="C73">
        <v>819</v>
      </c>
      <c r="D73">
        <f>photoresistor_vhigh[[#This Row],[Lasered Top Resistor]]-photoresistor_vhigh[[#This Row],[Uncovered Top Resistor]]</f>
        <v>308</v>
      </c>
      <c r="E73">
        <f>AVERAGE(photoresistor_vhigh[Difference])</f>
        <v>281.62068965517244</v>
      </c>
      <c r="F73">
        <f>_xlfn.STDEV.S(photoresistor_vhigh[Difference])</f>
        <v>66.328517727053665</v>
      </c>
      <c r="G73" s="1">
        <f>_xlfn.NORM.DIST(photoresistor_vhigh[[#This Row],[Difference]],photoresistor_vhigh[[#This Row],[Mean]],photoresistor_vhigh[[#This Row],[Standard Deviation]],FALSE)</f>
        <v>5.557294633954722E-3</v>
      </c>
      <c r="H73" s="1">
        <f>STANDARDIZE(photoresistor_vhigh[[#This Row],[Difference]],photoresistor_vhigh[[#This Row],[Mean]],photoresistor_vhigh[[#This Row],[Standard Deviation]])</f>
        <v>0.39770691776017375</v>
      </c>
      <c r="I73" s="1">
        <f>_xlfn.NORM.DIST(photoresistor_vhigh[[#This Row],[Standardized]],0,1,FALSE)</f>
        <v>0.36860711564272597</v>
      </c>
    </row>
    <row r="74" spans="1:9" x14ac:dyDescent="0.3">
      <c r="A74">
        <v>98</v>
      </c>
      <c r="B74">
        <v>501</v>
      </c>
      <c r="C74">
        <v>809</v>
      </c>
      <c r="D74">
        <f>photoresistor_vhigh[[#This Row],[Lasered Top Resistor]]-photoresistor_vhigh[[#This Row],[Uncovered Top Resistor]]</f>
        <v>308</v>
      </c>
      <c r="E74">
        <f>AVERAGE(photoresistor_vhigh[Difference])</f>
        <v>281.62068965517244</v>
      </c>
      <c r="F74">
        <f>_xlfn.STDEV.S(photoresistor_vhigh[Difference])</f>
        <v>66.328517727053665</v>
      </c>
      <c r="G74" s="1">
        <f>_xlfn.NORM.DIST(photoresistor_vhigh[[#This Row],[Difference]],photoresistor_vhigh[[#This Row],[Mean]],photoresistor_vhigh[[#This Row],[Standard Deviation]],FALSE)</f>
        <v>5.557294633954722E-3</v>
      </c>
      <c r="H74" s="1">
        <f>STANDARDIZE(photoresistor_vhigh[[#This Row],[Difference]],photoresistor_vhigh[[#This Row],[Mean]],photoresistor_vhigh[[#This Row],[Standard Deviation]])</f>
        <v>0.39770691776017375</v>
      </c>
      <c r="I74" s="1">
        <f>_xlfn.NORM.DIST(photoresistor_vhigh[[#This Row],[Standardized]],0,1,FALSE)</f>
        <v>0.36860711564272597</v>
      </c>
    </row>
    <row r="75" spans="1:9" x14ac:dyDescent="0.3">
      <c r="A75">
        <v>36</v>
      </c>
      <c r="B75">
        <v>508</v>
      </c>
      <c r="C75">
        <v>819</v>
      </c>
      <c r="D75">
        <f>photoresistor_vhigh[[#This Row],[Lasered Top Resistor]]-photoresistor_vhigh[[#This Row],[Uncovered Top Resistor]]</f>
        <v>311</v>
      </c>
      <c r="E75">
        <f>AVERAGE(photoresistor_vhigh[Difference])</f>
        <v>281.62068965517244</v>
      </c>
      <c r="F75">
        <f>_xlfn.STDEV.S(photoresistor_vhigh[Difference])</f>
        <v>66.328517727053665</v>
      </c>
      <c r="G75" s="1">
        <f>_xlfn.NORM.DIST(photoresistor_vhigh[[#This Row],[Difference]],photoresistor_vhigh[[#This Row],[Mean]],photoresistor_vhigh[[#This Row],[Standard Deviation]],FALSE)</f>
        <v>5.4526433659258158E-3</v>
      </c>
      <c r="H75" s="1">
        <f>STANDARDIZE(photoresistor_vhigh[[#This Row],[Difference]],photoresistor_vhigh[[#This Row],[Mean]],photoresistor_vhigh[[#This Row],[Standard Deviation]])</f>
        <v>0.44293633193682103</v>
      </c>
      <c r="I75" s="1">
        <f>_xlfn.NORM.DIST(photoresistor_vhigh[[#This Row],[Standardized]],0,1,FALSE)</f>
        <v>0.36166575215611207</v>
      </c>
    </row>
    <row r="76" spans="1:9" x14ac:dyDescent="0.3">
      <c r="A76">
        <v>74</v>
      </c>
      <c r="B76">
        <v>490</v>
      </c>
      <c r="C76">
        <v>808</v>
      </c>
      <c r="D76">
        <f>photoresistor_vhigh[[#This Row],[Lasered Top Resistor]]-photoresistor_vhigh[[#This Row],[Uncovered Top Resistor]]</f>
        <v>318</v>
      </c>
      <c r="E76">
        <f>AVERAGE(photoresistor_vhigh[Difference])</f>
        <v>281.62068965517244</v>
      </c>
      <c r="F76">
        <f>_xlfn.STDEV.S(photoresistor_vhigh[Difference])</f>
        <v>66.328517727053665</v>
      </c>
      <c r="G76" s="1">
        <f>_xlfn.NORM.DIST(photoresistor_vhigh[[#This Row],[Difference]],photoresistor_vhigh[[#This Row],[Mean]],photoresistor_vhigh[[#This Row],[Standard Deviation]],FALSE)</f>
        <v>5.1747252401745242E-3</v>
      </c>
      <c r="H76" s="1">
        <f>STANDARDIZE(photoresistor_vhigh[[#This Row],[Difference]],photoresistor_vhigh[[#This Row],[Mean]],photoresistor_vhigh[[#This Row],[Standard Deviation]])</f>
        <v>0.54847163168233126</v>
      </c>
      <c r="I76" s="1">
        <f>_xlfn.NORM.DIST(photoresistor_vhigh[[#This Row],[Standardized]],0,1,FALSE)</f>
        <v>0.34323185482554797</v>
      </c>
    </row>
    <row r="77" spans="1:9" x14ac:dyDescent="0.3">
      <c r="A77">
        <v>61</v>
      </c>
      <c r="B77">
        <v>480</v>
      </c>
      <c r="C77">
        <v>802</v>
      </c>
      <c r="D77">
        <f>photoresistor_vhigh[[#This Row],[Lasered Top Resistor]]-photoresistor_vhigh[[#This Row],[Uncovered Top Resistor]]</f>
        <v>322</v>
      </c>
      <c r="E77">
        <f>AVERAGE(photoresistor_vhigh[Difference])</f>
        <v>281.62068965517244</v>
      </c>
      <c r="F77">
        <f>_xlfn.STDEV.S(photoresistor_vhigh[Difference])</f>
        <v>66.328517727053665</v>
      </c>
      <c r="G77" s="1">
        <f>_xlfn.NORM.DIST(photoresistor_vhigh[[#This Row],[Difference]],photoresistor_vhigh[[#This Row],[Mean]],photoresistor_vhigh[[#This Row],[Standard Deviation]],FALSE)</f>
        <v>4.9972700667579558E-3</v>
      </c>
      <c r="H77" s="1">
        <f>STANDARDIZE(photoresistor_vhigh[[#This Row],[Difference]],photoresistor_vhigh[[#This Row],[Mean]],photoresistor_vhigh[[#This Row],[Standard Deviation]])</f>
        <v>0.60877751725119433</v>
      </c>
      <c r="I77" s="1">
        <f>_xlfn.NORM.DIST(photoresistor_vhigh[[#This Row],[Standardized]],0,1,FALSE)</f>
        <v>0.33146151620982972</v>
      </c>
    </row>
    <row r="78" spans="1:9" x14ac:dyDescent="0.3">
      <c r="A78">
        <v>27</v>
      </c>
      <c r="B78">
        <v>489</v>
      </c>
      <c r="C78">
        <v>813</v>
      </c>
      <c r="D78">
        <f>photoresistor_vhigh[[#This Row],[Lasered Top Resistor]]-photoresistor_vhigh[[#This Row],[Uncovered Top Resistor]]</f>
        <v>324</v>
      </c>
      <c r="E78">
        <f>AVERAGE(photoresistor_vhigh[Difference])</f>
        <v>281.62068965517244</v>
      </c>
      <c r="F78">
        <f>_xlfn.STDEV.S(photoresistor_vhigh[Difference])</f>
        <v>66.328517727053665</v>
      </c>
      <c r="G78" s="1">
        <f>_xlfn.NORM.DIST(photoresistor_vhigh[[#This Row],[Difference]],photoresistor_vhigh[[#This Row],[Mean]],photoresistor_vhigh[[#This Row],[Standard Deviation]],FALSE)</f>
        <v>4.9041448879828097E-3</v>
      </c>
      <c r="H78" s="1">
        <f>STANDARDIZE(photoresistor_vhigh[[#This Row],[Difference]],photoresistor_vhigh[[#This Row],[Mean]],photoresistor_vhigh[[#This Row],[Standard Deviation]])</f>
        <v>0.63893046003562581</v>
      </c>
      <c r="I78" s="1">
        <f>_xlfn.NORM.DIST(photoresistor_vhigh[[#This Row],[Standardized]],0,1,FALSE)</f>
        <v>0.32528466113860743</v>
      </c>
    </row>
    <row r="79" spans="1:9" x14ac:dyDescent="0.3">
      <c r="A79">
        <v>45</v>
      </c>
      <c r="B79">
        <v>520</v>
      </c>
      <c r="C79">
        <v>846</v>
      </c>
      <c r="D79">
        <f>photoresistor_vhigh[[#This Row],[Lasered Top Resistor]]-photoresistor_vhigh[[#This Row],[Uncovered Top Resistor]]</f>
        <v>326</v>
      </c>
      <c r="E79">
        <f>AVERAGE(photoresistor_vhigh[Difference])</f>
        <v>281.62068965517244</v>
      </c>
      <c r="F79">
        <f>_xlfn.STDEV.S(photoresistor_vhigh[Difference])</f>
        <v>66.328517727053665</v>
      </c>
      <c r="G79" s="1">
        <f>_xlfn.NORM.DIST(photoresistor_vhigh[[#This Row],[Difference]],photoresistor_vhigh[[#This Row],[Mean]],photoresistor_vhigh[[#This Row],[Standard Deviation]],FALSE)</f>
        <v>4.8083813483649693E-3</v>
      </c>
      <c r="H79" s="1">
        <f>STANDARDIZE(photoresistor_vhigh[[#This Row],[Difference]],photoresistor_vhigh[[#This Row],[Mean]],photoresistor_vhigh[[#This Row],[Standard Deviation]])</f>
        <v>0.66908340282005729</v>
      </c>
      <c r="I79" s="1">
        <f>_xlfn.NORM.DIST(photoresistor_vhigh[[#This Row],[Standardized]],0,1,FALSE)</f>
        <v>0.31893280750346004</v>
      </c>
    </row>
    <row r="80" spans="1:9" x14ac:dyDescent="0.3">
      <c r="A80">
        <v>28</v>
      </c>
      <c r="B80">
        <v>475</v>
      </c>
      <c r="C80">
        <v>802</v>
      </c>
      <c r="D80">
        <f>photoresistor_vhigh[[#This Row],[Lasered Top Resistor]]-photoresistor_vhigh[[#This Row],[Uncovered Top Resistor]]</f>
        <v>327</v>
      </c>
      <c r="E80">
        <f>AVERAGE(photoresistor_vhigh[Difference])</f>
        <v>281.62068965517244</v>
      </c>
      <c r="F80">
        <f>_xlfn.STDEV.S(photoresistor_vhigh[Difference])</f>
        <v>66.328517727053665</v>
      </c>
      <c r="G80" s="1">
        <f>_xlfn.NORM.DIST(photoresistor_vhigh[[#This Row],[Difference]],photoresistor_vhigh[[#This Row],[Mean]],photoresistor_vhigh[[#This Row],[Standard Deviation]],FALSE)</f>
        <v>4.7595800649142227E-3</v>
      </c>
      <c r="H80" s="1">
        <f>STANDARDIZE(photoresistor_vhigh[[#This Row],[Difference]],photoresistor_vhigh[[#This Row],[Mean]],photoresistor_vhigh[[#This Row],[Standard Deviation]])</f>
        <v>0.68415987421227309</v>
      </c>
      <c r="I80" s="1">
        <f>_xlfn.NORM.DIST(photoresistor_vhigh[[#This Row],[Standardized]],0,1,FALSE)</f>
        <v>0.31569589070899429</v>
      </c>
    </row>
    <row r="81" spans="1:9" x14ac:dyDescent="0.3">
      <c r="A81">
        <v>99</v>
      </c>
      <c r="B81">
        <v>484</v>
      </c>
      <c r="C81">
        <v>811</v>
      </c>
      <c r="D81">
        <f>photoresistor_vhigh[[#This Row],[Lasered Top Resistor]]-photoresistor_vhigh[[#This Row],[Uncovered Top Resistor]]</f>
        <v>327</v>
      </c>
      <c r="E81">
        <f>AVERAGE(photoresistor_vhigh[Difference])</f>
        <v>281.62068965517244</v>
      </c>
      <c r="F81">
        <f>_xlfn.STDEV.S(photoresistor_vhigh[Difference])</f>
        <v>66.328517727053665</v>
      </c>
      <c r="G81" s="1">
        <f>_xlfn.NORM.DIST(photoresistor_vhigh[[#This Row],[Difference]],photoresistor_vhigh[[#This Row],[Mean]],photoresistor_vhigh[[#This Row],[Standard Deviation]],FALSE)</f>
        <v>4.7595800649142227E-3</v>
      </c>
      <c r="H81" s="1">
        <f>STANDARDIZE(photoresistor_vhigh[[#This Row],[Difference]],photoresistor_vhigh[[#This Row],[Mean]],photoresistor_vhigh[[#This Row],[Standard Deviation]])</f>
        <v>0.68415987421227309</v>
      </c>
      <c r="I81" s="1">
        <f>_xlfn.NORM.DIST(photoresistor_vhigh[[#This Row],[Standardized]],0,1,FALSE)</f>
        <v>0.31569589070899429</v>
      </c>
    </row>
    <row r="82" spans="1:9" x14ac:dyDescent="0.3">
      <c r="A82">
        <v>89</v>
      </c>
      <c r="B82">
        <v>484</v>
      </c>
      <c r="C82">
        <v>813</v>
      </c>
      <c r="D82">
        <f>photoresistor_vhigh[[#This Row],[Lasered Top Resistor]]-photoresistor_vhigh[[#This Row],[Uncovered Top Resistor]]</f>
        <v>329</v>
      </c>
      <c r="E82">
        <f>AVERAGE(photoresistor_vhigh[Difference])</f>
        <v>281.62068965517244</v>
      </c>
      <c r="F82">
        <f>_xlfn.STDEV.S(photoresistor_vhigh[Difference])</f>
        <v>66.328517727053665</v>
      </c>
      <c r="G82" s="1">
        <f>_xlfn.NORM.DIST(photoresistor_vhigh[[#This Row],[Difference]],photoresistor_vhigh[[#This Row],[Mean]],photoresistor_vhigh[[#This Row],[Standard Deviation]],FALSE)</f>
        <v>4.6602794268028559E-3</v>
      </c>
      <c r="H82" s="1">
        <f>STANDARDIZE(photoresistor_vhigh[[#This Row],[Difference]],photoresistor_vhigh[[#This Row],[Mean]],photoresistor_vhigh[[#This Row],[Standard Deviation]])</f>
        <v>0.71431281699670457</v>
      </c>
      <c r="I82" s="1">
        <f>_xlfn.NORM.DIST(photoresistor_vhigh[[#This Row],[Standardized]],0,1,FALSE)</f>
        <v>0.30910942657371671</v>
      </c>
    </row>
    <row r="83" spans="1:9" x14ac:dyDescent="0.3">
      <c r="A83">
        <v>101</v>
      </c>
      <c r="B83">
        <v>479</v>
      </c>
      <c r="C83">
        <v>810</v>
      </c>
      <c r="D83">
        <f>photoresistor_vhigh[[#This Row],[Lasered Top Resistor]]-photoresistor_vhigh[[#This Row],[Uncovered Top Resistor]]</f>
        <v>331</v>
      </c>
      <c r="E83">
        <f>AVERAGE(photoresistor_vhigh[Difference])</f>
        <v>281.62068965517244</v>
      </c>
      <c r="F83">
        <f>_xlfn.STDEV.S(photoresistor_vhigh[Difference])</f>
        <v>66.328517727053665</v>
      </c>
      <c r="G83" s="1">
        <f>_xlfn.NORM.DIST(photoresistor_vhigh[[#This Row],[Difference]],photoresistor_vhigh[[#This Row],[Mean]],photoresistor_vhigh[[#This Row],[Standard Deviation]],FALSE)</f>
        <v>4.5589036896868922E-3</v>
      </c>
      <c r="H83" s="1">
        <f>STANDARDIZE(photoresistor_vhigh[[#This Row],[Difference]],photoresistor_vhigh[[#This Row],[Mean]],photoresistor_vhigh[[#This Row],[Standard Deviation]])</f>
        <v>0.74446575978113605</v>
      </c>
      <c r="I83" s="1">
        <f>_xlfn.NORM.DIST(photoresistor_vhigh[[#This Row],[Standardized]],0,1,FALSE)</f>
        <v>0.30238532419732744</v>
      </c>
    </row>
    <row r="84" spans="1:9" x14ac:dyDescent="0.3">
      <c r="A84">
        <v>90</v>
      </c>
      <c r="B84">
        <v>486</v>
      </c>
      <c r="C84">
        <v>819</v>
      </c>
      <c r="D84">
        <f>photoresistor_vhigh[[#This Row],[Lasered Top Resistor]]-photoresistor_vhigh[[#This Row],[Uncovered Top Resistor]]</f>
        <v>333</v>
      </c>
      <c r="E84">
        <f>AVERAGE(photoresistor_vhigh[Difference])</f>
        <v>281.62068965517244</v>
      </c>
      <c r="F84">
        <f>_xlfn.STDEV.S(photoresistor_vhigh[Difference])</f>
        <v>66.328517727053665</v>
      </c>
      <c r="G84" s="1">
        <f>_xlfn.NORM.DIST(photoresistor_vhigh[[#This Row],[Difference]],photoresistor_vhigh[[#This Row],[Mean]],photoresistor_vhigh[[#This Row],[Standard Deviation]],FALSE)</f>
        <v>4.4556802472588827E-3</v>
      </c>
      <c r="H84" s="1">
        <f>STANDARDIZE(photoresistor_vhigh[[#This Row],[Difference]],photoresistor_vhigh[[#This Row],[Mean]],photoresistor_vhigh[[#This Row],[Standard Deviation]])</f>
        <v>0.77461870256556753</v>
      </c>
      <c r="I84" s="1">
        <f>_xlfn.NORM.DIST(photoresistor_vhigh[[#This Row],[Standardized]],0,1,FALSE)</f>
        <v>0.29553866626639369</v>
      </c>
    </row>
    <row r="85" spans="1:9" x14ac:dyDescent="0.3">
      <c r="A85">
        <v>21</v>
      </c>
      <c r="B85">
        <v>472</v>
      </c>
      <c r="C85">
        <v>807</v>
      </c>
      <c r="D85">
        <f>photoresistor_vhigh[[#This Row],[Lasered Top Resistor]]-photoresistor_vhigh[[#This Row],[Uncovered Top Resistor]]</f>
        <v>335</v>
      </c>
      <c r="E85">
        <f>AVERAGE(photoresistor_vhigh[Difference])</f>
        <v>281.62068965517244</v>
      </c>
      <c r="F85">
        <f>_xlfn.STDEV.S(photoresistor_vhigh[Difference])</f>
        <v>66.328517727053665</v>
      </c>
      <c r="G85" s="1">
        <f>_xlfn.NORM.DIST(photoresistor_vhigh[[#This Row],[Difference]],photoresistor_vhigh[[#This Row],[Mean]],photoresistor_vhigh[[#This Row],[Standard Deviation]],FALSE)</f>
        <v>4.3508364277421094E-3</v>
      </c>
      <c r="H85" s="1">
        <f>STANDARDIZE(photoresistor_vhigh[[#This Row],[Difference]],photoresistor_vhigh[[#This Row],[Mean]],photoresistor_vhigh[[#This Row],[Standard Deviation]])</f>
        <v>0.80477164534999912</v>
      </c>
      <c r="I85" s="1">
        <f>_xlfn.NORM.DIST(photoresistor_vhigh[[#This Row],[Standardized]],0,1,FALSE)</f>
        <v>0.28858453112500337</v>
      </c>
    </row>
    <row r="86" spans="1:9" x14ac:dyDescent="0.3">
      <c r="A86">
        <v>69</v>
      </c>
      <c r="B86">
        <v>472</v>
      </c>
      <c r="C86">
        <v>807</v>
      </c>
      <c r="D86">
        <f>photoresistor_vhigh[[#This Row],[Lasered Top Resistor]]-photoresistor_vhigh[[#This Row],[Uncovered Top Resistor]]</f>
        <v>335</v>
      </c>
      <c r="E86">
        <f>AVERAGE(photoresistor_vhigh[Difference])</f>
        <v>281.62068965517244</v>
      </c>
      <c r="F86">
        <f>_xlfn.STDEV.S(photoresistor_vhigh[Difference])</f>
        <v>66.328517727053665</v>
      </c>
      <c r="G86" s="1">
        <f>_xlfn.NORM.DIST(photoresistor_vhigh[[#This Row],[Difference]],photoresistor_vhigh[[#This Row],[Mean]],photoresistor_vhigh[[#This Row],[Standard Deviation]],FALSE)</f>
        <v>4.3508364277421094E-3</v>
      </c>
      <c r="H86" s="1">
        <f>STANDARDIZE(photoresistor_vhigh[[#This Row],[Difference]],photoresistor_vhigh[[#This Row],[Mean]],photoresistor_vhigh[[#This Row],[Standard Deviation]])</f>
        <v>0.80477164534999912</v>
      </c>
      <c r="I86" s="1">
        <f>_xlfn.NORM.DIST(photoresistor_vhigh[[#This Row],[Standardized]],0,1,FALSE)</f>
        <v>0.28858453112500337</v>
      </c>
    </row>
    <row r="87" spans="1:9" x14ac:dyDescent="0.3">
      <c r="A87">
        <v>86</v>
      </c>
      <c r="B87">
        <v>468</v>
      </c>
      <c r="C87">
        <v>804</v>
      </c>
      <c r="D87">
        <f>photoresistor_vhigh[[#This Row],[Lasered Top Resistor]]-photoresistor_vhigh[[#This Row],[Uncovered Top Resistor]]</f>
        <v>336</v>
      </c>
      <c r="E87">
        <f>AVERAGE(photoresistor_vhigh[Difference])</f>
        <v>281.62068965517244</v>
      </c>
      <c r="F87">
        <f>_xlfn.STDEV.S(photoresistor_vhigh[Difference])</f>
        <v>66.328517727053665</v>
      </c>
      <c r="G87" s="1">
        <f>_xlfn.NORM.DIST(photoresistor_vhigh[[#This Row],[Difference]],photoresistor_vhigh[[#This Row],[Mean]],photoresistor_vhigh[[#This Row],[Standard Deviation]],FALSE)</f>
        <v>4.2978776976491488E-3</v>
      </c>
      <c r="H87" s="1">
        <f>STANDARDIZE(photoresistor_vhigh[[#This Row],[Difference]],photoresistor_vhigh[[#This Row],[Mean]],photoresistor_vhigh[[#This Row],[Standard Deviation]])</f>
        <v>0.81984811674221481</v>
      </c>
      <c r="I87" s="1">
        <f>_xlfn.NORM.DIST(photoresistor_vhigh[[#This Row],[Standardized]],0,1,FALSE)</f>
        <v>0.2850718570572302</v>
      </c>
    </row>
    <row r="88" spans="1:9" x14ac:dyDescent="0.3">
      <c r="A88">
        <v>26</v>
      </c>
      <c r="B88">
        <v>479</v>
      </c>
      <c r="C88">
        <v>817</v>
      </c>
      <c r="D88">
        <f>photoresistor_vhigh[[#This Row],[Lasered Top Resistor]]-photoresistor_vhigh[[#This Row],[Uncovered Top Resistor]]</f>
        <v>338</v>
      </c>
      <c r="E88">
        <f>AVERAGE(photoresistor_vhigh[Difference])</f>
        <v>281.62068965517244</v>
      </c>
      <c r="F88">
        <f>_xlfn.STDEV.S(photoresistor_vhigh[Difference])</f>
        <v>66.328517727053665</v>
      </c>
      <c r="G88" s="1">
        <f>_xlfn.NORM.DIST(photoresistor_vhigh[[#This Row],[Difference]],photoresistor_vhigh[[#This Row],[Mean]],photoresistor_vhigh[[#This Row],[Standard Deviation]],FALSE)</f>
        <v>4.1910274087888378E-3</v>
      </c>
      <c r="H88" s="1">
        <f>STANDARDIZE(photoresistor_vhigh[[#This Row],[Difference]],photoresistor_vhigh[[#This Row],[Mean]],photoresistor_vhigh[[#This Row],[Standard Deviation]])</f>
        <v>0.85000105952664629</v>
      </c>
      <c r="I88" s="1">
        <f>_xlfn.NORM.DIST(photoresistor_vhigh[[#This Row],[Standardized]],0,1,FALSE)</f>
        <v>0.2779846357784182</v>
      </c>
    </row>
    <row r="89" spans="1:9" x14ac:dyDescent="0.3">
      <c r="A89">
        <v>79</v>
      </c>
      <c r="B89">
        <v>465</v>
      </c>
      <c r="C89">
        <v>810</v>
      </c>
      <c r="D89">
        <f>photoresistor_vhigh[[#This Row],[Lasered Top Resistor]]-photoresistor_vhigh[[#This Row],[Uncovered Top Resistor]]</f>
        <v>345</v>
      </c>
      <c r="E89">
        <f>AVERAGE(photoresistor_vhigh[Difference])</f>
        <v>281.62068965517244</v>
      </c>
      <c r="F89">
        <f>_xlfn.STDEV.S(photoresistor_vhigh[Difference])</f>
        <v>66.328517727053665</v>
      </c>
      <c r="G89" s="1">
        <f>_xlfn.NORM.DIST(photoresistor_vhigh[[#This Row],[Difference]],photoresistor_vhigh[[#This Row],[Mean]],photoresistor_vhigh[[#This Row],[Standard Deviation]],FALSE)</f>
        <v>3.8101628937525236E-3</v>
      </c>
      <c r="H89" s="1">
        <f>STANDARDIZE(photoresistor_vhigh[[#This Row],[Difference]],photoresistor_vhigh[[#This Row],[Mean]],photoresistor_vhigh[[#This Row],[Standard Deviation]])</f>
        <v>0.95553635927215663</v>
      </c>
      <c r="I89" s="1">
        <f>_xlfn.NORM.DIST(photoresistor_vhigh[[#This Row],[Standardized]],0,1,FALSE)</f>
        <v>0.25272245704122637</v>
      </c>
    </row>
    <row r="90" spans="1:9" x14ac:dyDescent="0.3">
      <c r="A90">
        <v>31</v>
      </c>
      <c r="B90">
        <v>469</v>
      </c>
      <c r="C90">
        <v>816</v>
      </c>
      <c r="D90">
        <f>photoresistor_vhigh[[#This Row],[Lasered Top Resistor]]-photoresistor_vhigh[[#This Row],[Uncovered Top Resistor]]</f>
        <v>347</v>
      </c>
      <c r="E90">
        <f>AVERAGE(photoresistor_vhigh[Difference])</f>
        <v>281.62068965517244</v>
      </c>
      <c r="F90">
        <f>_xlfn.STDEV.S(photoresistor_vhigh[Difference])</f>
        <v>66.328517727053665</v>
      </c>
      <c r="G90" s="1">
        <f>_xlfn.NORM.DIST(photoresistor_vhigh[[#This Row],[Difference]],photoresistor_vhigh[[#This Row],[Mean]],photoresistor_vhigh[[#This Row],[Standard Deviation]],FALSE)</f>
        <v>3.700267481526103E-3</v>
      </c>
      <c r="H90" s="1">
        <f>STANDARDIZE(photoresistor_vhigh[[#This Row],[Difference]],photoresistor_vhigh[[#This Row],[Mean]],photoresistor_vhigh[[#This Row],[Standard Deviation]])</f>
        <v>0.98568930205658811</v>
      </c>
      <c r="I90" s="1">
        <f>_xlfn.NORM.DIST(photoresistor_vhigh[[#This Row],[Standardized]],0,1,FALSE)</f>
        <v>0.24543325724324433</v>
      </c>
    </row>
    <row r="91" spans="1:9" x14ac:dyDescent="0.3">
      <c r="A91">
        <v>77</v>
      </c>
      <c r="B91">
        <v>457</v>
      </c>
      <c r="C91">
        <v>805</v>
      </c>
      <c r="D91">
        <f>photoresistor_vhigh[[#This Row],[Lasered Top Resistor]]-photoresistor_vhigh[[#This Row],[Uncovered Top Resistor]]</f>
        <v>348</v>
      </c>
      <c r="E91">
        <f>AVERAGE(photoresistor_vhigh[Difference])</f>
        <v>281.62068965517244</v>
      </c>
      <c r="F91">
        <f>_xlfn.STDEV.S(photoresistor_vhigh[Difference])</f>
        <v>66.328517727053665</v>
      </c>
      <c r="G91" s="1">
        <f>_xlfn.NORM.DIST(photoresistor_vhigh[[#This Row],[Difference]],photoresistor_vhigh[[#This Row],[Mean]],photoresistor_vhigh[[#This Row],[Standard Deviation]],FALSE)</f>
        <v>3.6452711154211937E-3</v>
      </c>
      <c r="H91" s="1">
        <f>STANDARDIZE(photoresistor_vhigh[[#This Row],[Difference]],photoresistor_vhigh[[#This Row],[Mean]],photoresistor_vhigh[[#This Row],[Standard Deviation]])</f>
        <v>1.0007657734488038</v>
      </c>
      <c r="I91" s="1">
        <f>_xlfn.NORM.DIST(photoresistor_vhigh[[#This Row],[Standardized]],0,1,FALSE)</f>
        <v>0.24178542979913134</v>
      </c>
    </row>
    <row r="92" spans="1:9" x14ac:dyDescent="0.3">
      <c r="A92">
        <v>88</v>
      </c>
      <c r="B92">
        <v>465</v>
      </c>
      <c r="C92">
        <v>813</v>
      </c>
      <c r="D92">
        <f>photoresistor_vhigh[[#This Row],[Lasered Top Resistor]]-photoresistor_vhigh[[#This Row],[Uncovered Top Resistor]]</f>
        <v>348</v>
      </c>
      <c r="E92">
        <f>AVERAGE(photoresistor_vhigh[Difference])</f>
        <v>281.62068965517244</v>
      </c>
      <c r="F92">
        <f>_xlfn.STDEV.S(photoresistor_vhigh[Difference])</f>
        <v>66.328517727053665</v>
      </c>
      <c r="G92" s="1">
        <f>_xlfn.NORM.DIST(photoresistor_vhigh[[#This Row],[Difference]],photoresistor_vhigh[[#This Row],[Mean]],photoresistor_vhigh[[#This Row],[Standard Deviation]],FALSE)</f>
        <v>3.6452711154211937E-3</v>
      </c>
      <c r="H92" s="1">
        <f>STANDARDIZE(photoresistor_vhigh[[#This Row],[Difference]],photoresistor_vhigh[[#This Row],[Mean]],photoresistor_vhigh[[#This Row],[Standard Deviation]])</f>
        <v>1.0007657734488038</v>
      </c>
      <c r="I92" s="1">
        <f>_xlfn.NORM.DIST(photoresistor_vhigh[[#This Row],[Standardized]],0,1,FALSE)</f>
        <v>0.24178542979913134</v>
      </c>
    </row>
    <row r="93" spans="1:9" x14ac:dyDescent="0.3">
      <c r="A93">
        <v>104</v>
      </c>
      <c r="B93">
        <v>456</v>
      </c>
      <c r="C93">
        <v>804</v>
      </c>
      <c r="D93">
        <f>photoresistor_vhigh[[#This Row],[Lasered Top Resistor]]-photoresistor_vhigh[[#This Row],[Uncovered Top Resistor]]</f>
        <v>348</v>
      </c>
      <c r="E93">
        <f>AVERAGE(photoresistor_vhigh[Difference])</f>
        <v>281.62068965517244</v>
      </c>
      <c r="F93">
        <f>_xlfn.STDEV.S(photoresistor_vhigh[Difference])</f>
        <v>66.328517727053665</v>
      </c>
      <c r="G93" s="1">
        <f>_xlfn.NORM.DIST(photoresistor_vhigh[[#This Row],[Difference]],photoresistor_vhigh[[#This Row],[Mean]],photoresistor_vhigh[[#This Row],[Standard Deviation]],FALSE)</f>
        <v>3.6452711154211937E-3</v>
      </c>
      <c r="H93" s="1">
        <f>STANDARDIZE(photoresistor_vhigh[[#This Row],[Difference]],photoresistor_vhigh[[#This Row],[Mean]],photoresistor_vhigh[[#This Row],[Standard Deviation]])</f>
        <v>1.0007657734488038</v>
      </c>
      <c r="I93" s="1">
        <f>_xlfn.NORM.DIST(photoresistor_vhigh[[#This Row],[Standardized]],0,1,FALSE)</f>
        <v>0.24178542979913134</v>
      </c>
    </row>
    <row r="94" spans="1:9" x14ac:dyDescent="0.3">
      <c r="A94">
        <v>47</v>
      </c>
      <c r="B94">
        <v>491</v>
      </c>
      <c r="C94">
        <v>840</v>
      </c>
      <c r="D94">
        <f>photoresistor_vhigh[[#This Row],[Lasered Top Resistor]]-photoresistor_vhigh[[#This Row],[Uncovered Top Resistor]]</f>
        <v>349</v>
      </c>
      <c r="E94">
        <f>AVERAGE(photoresistor_vhigh[Difference])</f>
        <v>281.62068965517244</v>
      </c>
      <c r="F94">
        <f>_xlfn.STDEV.S(photoresistor_vhigh[Difference])</f>
        <v>66.328517727053665</v>
      </c>
      <c r="G94" s="1">
        <f>_xlfn.NORM.DIST(photoresistor_vhigh[[#This Row],[Difference]],photoresistor_vhigh[[#This Row],[Mean]],photoresistor_vhigh[[#This Row],[Standard Deviation]],FALSE)</f>
        <v>3.5902759873128742E-3</v>
      </c>
      <c r="H94" s="1">
        <f>STANDARDIZE(photoresistor_vhigh[[#This Row],[Difference]],photoresistor_vhigh[[#This Row],[Mean]],photoresistor_vhigh[[#This Row],[Standard Deviation]])</f>
        <v>1.0158422448410196</v>
      </c>
      <c r="I94" s="1">
        <f>_xlfn.NORM.DIST(photoresistor_vhigh[[#This Row],[Standardized]],0,1,FALSE)</f>
        <v>0.23813768446949707</v>
      </c>
    </row>
    <row r="95" spans="1:9" x14ac:dyDescent="0.3">
      <c r="A95">
        <v>46</v>
      </c>
      <c r="B95">
        <v>475</v>
      </c>
      <c r="C95">
        <v>825</v>
      </c>
      <c r="D95">
        <f>photoresistor_vhigh[[#This Row],[Lasered Top Resistor]]-photoresistor_vhigh[[#This Row],[Uncovered Top Resistor]]</f>
        <v>350</v>
      </c>
      <c r="E95">
        <f>AVERAGE(photoresistor_vhigh[Difference])</f>
        <v>281.62068965517244</v>
      </c>
      <c r="F95">
        <f>_xlfn.STDEV.S(photoresistor_vhigh[Difference])</f>
        <v>66.328517727053665</v>
      </c>
      <c r="G95" s="1">
        <f>_xlfn.NORM.DIST(photoresistor_vhigh[[#This Row],[Difference]],photoresistor_vhigh[[#This Row],[Mean]],photoresistor_vhigh[[#This Row],[Standard Deviation]],FALSE)</f>
        <v>3.5353068878985405E-3</v>
      </c>
      <c r="H95" s="1">
        <f>STANDARDIZE(photoresistor_vhigh[[#This Row],[Difference]],photoresistor_vhigh[[#This Row],[Mean]],photoresistor_vhigh[[#This Row],[Standard Deviation]])</f>
        <v>1.0309187162332354</v>
      </c>
      <c r="I95" s="1">
        <f>_xlfn.NORM.DIST(photoresistor_vhigh[[#This Row],[Standardized]],0,1,FALSE)</f>
        <v>0.23449166558455328</v>
      </c>
    </row>
    <row r="96" spans="1:9" x14ac:dyDescent="0.3">
      <c r="A96">
        <v>81</v>
      </c>
      <c r="B96">
        <v>457</v>
      </c>
      <c r="C96">
        <v>807</v>
      </c>
      <c r="D96">
        <f>photoresistor_vhigh[[#This Row],[Lasered Top Resistor]]-photoresistor_vhigh[[#This Row],[Uncovered Top Resistor]]</f>
        <v>350</v>
      </c>
      <c r="E96">
        <f>AVERAGE(photoresistor_vhigh[Difference])</f>
        <v>281.62068965517244</v>
      </c>
      <c r="F96">
        <f>_xlfn.STDEV.S(photoresistor_vhigh[Difference])</f>
        <v>66.328517727053665</v>
      </c>
      <c r="G96" s="1">
        <f>_xlfn.NORM.DIST(photoresistor_vhigh[[#This Row],[Difference]],photoresistor_vhigh[[#This Row],[Mean]],photoresistor_vhigh[[#This Row],[Standard Deviation]],FALSE)</f>
        <v>3.5353068878985405E-3</v>
      </c>
      <c r="H96" s="1">
        <f>STANDARDIZE(photoresistor_vhigh[[#This Row],[Difference]],photoresistor_vhigh[[#This Row],[Mean]],photoresistor_vhigh[[#This Row],[Standard Deviation]])</f>
        <v>1.0309187162332354</v>
      </c>
      <c r="I96" s="1">
        <f>_xlfn.NORM.DIST(photoresistor_vhigh[[#This Row],[Standardized]],0,1,FALSE)</f>
        <v>0.23449166558455328</v>
      </c>
    </row>
    <row r="97" spans="1:9" x14ac:dyDescent="0.3">
      <c r="A97">
        <v>37</v>
      </c>
      <c r="B97">
        <v>470</v>
      </c>
      <c r="C97">
        <v>821</v>
      </c>
      <c r="D97">
        <f>photoresistor_vhigh[[#This Row],[Lasered Top Resistor]]-photoresistor_vhigh[[#This Row],[Uncovered Top Resistor]]</f>
        <v>351</v>
      </c>
      <c r="E97">
        <f>AVERAGE(photoresistor_vhigh[Difference])</f>
        <v>281.62068965517244</v>
      </c>
      <c r="F97">
        <f>_xlfn.STDEV.S(photoresistor_vhigh[Difference])</f>
        <v>66.328517727053665</v>
      </c>
      <c r="G97" s="1">
        <f>_xlfn.NORM.DIST(photoresistor_vhigh[[#This Row],[Difference]],photoresistor_vhigh[[#This Row],[Mean]],photoresistor_vhigh[[#This Row],[Standard Deviation]],FALSE)</f>
        <v>3.4803882135006994E-3</v>
      </c>
      <c r="H97" s="1">
        <f>STANDARDIZE(photoresistor_vhigh[[#This Row],[Difference]],photoresistor_vhigh[[#This Row],[Mean]],photoresistor_vhigh[[#This Row],[Standard Deviation]])</f>
        <v>1.0459951876254512</v>
      </c>
      <c r="I97" s="1">
        <f>_xlfn.NORM.DIST(photoresistor_vhigh[[#This Row],[Standardized]],0,1,FALSE)</f>
        <v>0.23084899131620981</v>
      </c>
    </row>
    <row r="98" spans="1:9" x14ac:dyDescent="0.3">
      <c r="A98">
        <v>93</v>
      </c>
      <c r="B98">
        <v>467</v>
      </c>
      <c r="C98">
        <v>818</v>
      </c>
      <c r="D98">
        <f>photoresistor_vhigh[[#This Row],[Lasered Top Resistor]]-photoresistor_vhigh[[#This Row],[Uncovered Top Resistor]]</f>
        <v>351</v>
      </c>
      <c r="E98">
        <f>AVERAGE(photoresistor_vhigh[Difference])</f>
        <v>281.62068965517244</v>
      </c>
      <c r="F98">
        <f>_xlfn.STDEV.S(photoresistor_vhigh[Difference])</f>
        <v>66.328517727053665</v>
      </c>
      <c r="G98" s="1">
        <f>_xlfn.NORM.DIST(photoresistor_vhigh[[#This Row],[Difference]],photoresistor_vhigh[[#This Row],[Mean]],photoresistor_vhigh[[#This Row],[Standard Deviation]],FALSE)</f>
        <v>3.4803882135006994E-3</v>
      </c>
      <c r="H98" s="1">
        <f>STANDARDIZE(photoresistor_vhigh[[#This Row],[Difference]],photoresistor_vhigh[[#This Row],[Mean]],photoresistor_vhigh[[#This Row],[Standard Deviation]])</f>
        <v>1.0459951876254512</v>
      </c>
      <c r="I98" s="1">
        <f>_xlfn.NORM.DIST(photoresistor_vhigh[[#This Row],[Standardized]],0,1,FALSE)</f>
        <v>0.23084899131620981</v>
      </c>
    </row>
    <row r="99" spans="1:9" x14ac:dyDescent="0.3">
      <c r="A99">
        <v>30</v>
      </c>
      <c r="B99">
        <v>462</v>
      </c>
      <c r="C99">
        <v>814</v>
      </c>
      <c r="D99">
        <f>photoresistor_vhigh[[#This Row],[Lasered Top Resistor]]-photoresistor_vhigh[[#This Row],[Uncovered Top Resistor]]</f>
        <v>352</v>
      </c>
      <c r="E99">
        <f>AVERAGE(photoresistor_vhigh[Difference])</f>
        <v>281.62068965517244</v>
      </c>
      <c r="F99">
        <f>_xlfn.STDEV.S(photoresistor_vhigh[Difference])</f>
        <v>66.328517727053665</v>
      </c>
      <c r="G99" s="1">
        <f>_xlfn.NORM.DIST(photoresistor_vhigh[[#This Row],[Difference]],photoresistor_vhigh[[#This Row],[Mean]],photoresistor_vhigh[[#This Row],[Standard Deviation]],FALSE)</f>
        <v>3.4255439500974509E-3</v>
      </c>
      <c r="H99" s="1">
        <f>STANDARDIZE(photoresistor_vhigh[[#This Row],[Difference]],photoresistor_vhigh[[#This Row],[Mean]],photoresistor_vhigh[[#This Row],[Standard Deviation]])</f>
        <v>1.061071659017667</v>
      </c>
      <c r="I99" s="1">
        <f>_xlfn.NORM.DIST(photoresistor_vhigh[[#This Row],[Standardized]],0,1,FALSE)</f>
        <v>0.2272112526188402</v>
      </c>
    </row>
    <row r="100" spans="1:9" x14ac:dyDescent="0.3">
      <c r="A100">
        <v>75</v>
      </c>
      <c r="B100">
        <v>464</v>
      </c>
      <c r="C100">
        <v>816</v>
      </c>
      <c r="D100">
        <f>photoresistor_vhigh[[#This Row],[Lasered Top Resistor]]-photoresistor_vhigh[[#This Row],[Uncovered Top Resistor]]</f>
        <v>352</v>
      </c>
      <c r="E100">
        <f>AVERAGE(photoresistor_vhigh[Difference])</f>
        <v>281.62068965517244</v>
      </c>
      <c r="F100">
        <f>_xlfn.STDEV.S(photoresistor_vhigh[Difference])</f>
        <v>66.328517727053665</v>
      </c>
      <c r="G100" s="1">
        <f>_xlfn.NORM.DIST(photoresistor_vhigh[[#This Row],[Difference]],photoresistor_vhigh[[#This Row],[Mean]],photoresistor_vhigh[[#This Row],[Standard Deviation]],FALSE)</f>
        <v>3.4255439500974509E-3</v>
      </c>
      <c r="H100" s="1">
        <f>STANDARDIZE(photoresistor_vhigh[[#This Row],[Difference]],photoresistor_vhigh[[#This Row],[Mean]],photoresistor_vhigh[[#This Row],[Standard Deviation]])</f>
        <v>1.061071659017667</v>
      </c>
      <c r="I100" s="1">
        <f>_xlfn.NORM.DIST(photoresistor_vhigh[[#This Row],[Standardized]],0,1,FALSE)</f>
        <v>0.2272112526188402</v>
      </c>
    </row>
    <row r="101" spans="1:9" x14ac:dyDescent="0.3">
      <c r="A101">
        <v>48</v>
      </c>
      <c r="B101">
        <v>468</v>
      </c>
      <c r="C101">
        <v>823</v>
      </c>
      <c r="D101">
        <f>photoresistor_vhigh[[#This Row],[Lasered Top Resistor]]-photoresistor_vhigh[[#This Row],[Uncovered Top Resistor]]</f>
        <v>355</v>
      </c>
      <c r="E101">
        <f>AVERAGE(photoresistor_vhigh[Difference])</f>
        <v>281.62068965517244</v>
      </c>
      <c r="F101">
        <f>_xlfn.STDEV.S(photoresistor_vhigh[Difference])</f>
        <v>66.328517727053665</v>
      </c>
      <c r="G101" s="1">
        <f>_xlfn.NORM.DIST(photoresistor_vhigh[[#This Row],[Difference]],photoresistor_vhigh[[#This Row],[Mean]],photoresistor_vhigh[[#This Row],[Standard Deviation]],FALSE)</f>
        <v>3.2616910150359193E-3</v>
      </c>
      <c r="H101" s="1">
        <f>STANDARDIZE(photoresistor_vhigh[[#This Row],[Difference]],photoresistor_vhigh[[#This Row],[Mean]],photoresistor_vhigh[[#This Row],[Standard Deviation]])</f>
        <v>1.1063010731943141</v>
      </c>
      <c r="I101" s="1">
        <f>_xlfn.NORM.DIST(photoresistor_vhigh[[#This Row],[Standardized]],0,1,FALSE)</f>
        <v>0.21634313031098165</v>
      </c>
    </row>
    <row r="102" spans="1:9" x14ac:dyDescent="0.3">
      <c r="A102">
        <v>103</v>
      </c>
      <c r="B102">
        <v>449</v>
      </c>
      <c r="C102">
        <v>804</v>
      </c>
      <c r="D102">
        <f>photoresistor_vhigh[[#This Row],[Lasered Top Resistor]]-photoresistor_vhigh[[#This Row],[Uncovered Top Resistor]]</f>
        <v>355</v>
      </c>
      <c r="E102">
        <f>AVERAGE(photoresistor_vhigh[Difference])</f>
        <v>281.62068965517244</v>
      </c>
      <c r="F102">
        <f>_xlfn.STDEV.S(photoresistor_vhigh[Difference])</f>
        <v>66.328517727053665</v>
      </c>
      <c r="G102" s="1">
        <f>_xlfn.NORM.DIST(photoresistor_vhigh[[#This Row],[Difference]],photoresistor_vhigh[[#This Row],[Mean]],photoresistor_vhigh[[#This Row],[Standard Deviation]],FALSE)</f>
        <v>3.2616910150359193E-3</v>
      </c>
      <c r="H102" s="1">
        <f>STANDARDIZE(photoresistor_vhigh[[#This Row],[Difference]],photoresistor_vhigh[[#This Row],[Mean]],photoresistor_vhigh[[#This Row],[Standard Deviation]])</f>
        <v>1.1063010731943141</v>
      </c>
      <c r="I102" s="1">
        <f>_xlfn.NORM.DIST(photoresistor_vhigh[[#This Row],[Standardized]],0,1,FALSE)</f>
        <v>0.21634313031098165</v>
      </c>
    </row>
    <row r="103" spans="1:9" x14ac:dyDescent="0.3">
      <c r="A103">
        <v>105</v>
      </c>
      <c r="B103">
        <v>455</v>
      </c>
      <c r="C103">
        <v>813</v>
      </c>
      <c r="D103">
        <f>photoresistor_vhigh[[#This Row],[Lasered Top Resistor]]-photoresistor_vhigh[[#This Row],[Uncovered Top Resistor]]</f>
        <v>358</v>
      </c>
      <c r="E103">
        <f>AVERAGE(photoresistor_vhigh[Difference])</f>
        <v>281.62068965517244</v>
      </c>
      <c r="F103">
        <f>_xlfn.STDEV.S(photoresistor_vhigh[Difference])</f>
        <v>66.328517727053665</v>
      </c>
      <c r="G103" s="1">
        <f>_xlfn.NORM.DIST(photoresistor_vhigh[[#This Row],[Difference]],photoresistor_vhigh[[#This Row],[Mean]],photoresistor_vhigh[[#This Row],[Standard Deviation]],FALSE)</f>
        <v>3.0993288181140302E-3</v>
      </c>
      <c r="H103" s="1">
        <f>STANDARDIZE(photoresistor_vhigh[[#This Row],[Difference]],photoresistor_vhigh[[#This Row],[Mean]],photoresistor_vhigh[[#This Row],[Standard Deviation]])</f>
        <v>1.1515304873709613</v>
      </c>
      <c r="I103" s="1">
        <f>_xlfn.NORM.DIST(photoresistor_vhigh[[#This Row],[Standardized]],0,1,FALSE)</f>
        <v>0.20557388645424476</v>
      </c>
    </row>
    <row r="104" spans="1:9" x14ac:dyDescent="0.3">
      <c r="A104">
        <v>97</v>
      </c>
      <c r="B104">
        <v>437</v>
      </c>
      <c r="C104">
        <v>802</v>
      </c>
      <c r="D104">
        <f>photoresistor_vhigh[[#This Row],[Lasered Top Resistor]]-photoresistor_vhigh[[#This Row],[Uncovered Top Resistor]]</f>
        <v>365</v>
      </c>
      <c r="E104">
        <f>AVERAGE(photoresistor_vhigh[Difference])</f>
        <v>281.62068965517244</v>
      </c>
      <c r="F104">
        <f>_xlfn.STDEV.S(photoresistor_vhigh[Difference])</f>
        <v>66.328517727053665</v>
      </c>
      <c r="G104" s="1">
        <f>_xlfn.NORM.DIST(photoresistor_vhigh[[#This Row],[Difference]],photoresistor_vhigh[[#This Row],[Mean]],photoresistor_vhigh[[#This Row],[Standard Deviation]],FALSE)</f>
        <v>2.7294213113604497E-3</v>
      </c>
      <c r="H104" s="1">
        <f>STANDARDIZE(photoresistor_vhigh[[#This Row],[Difference]],photoresistor_vhigh[[#This Row],[Mean]],photoresistor_vhigh[[#This Row],[Standard Deviation]])</f>
        <v>1.2570657871164717</v>
      </c>
      <c r="I104" s="1">
        <f>_xlfn.NORM.DIST(photoresistor_vhigh[[#This Row],[Standardized]],0,1,FALSE)</f>
        <v>0.18103846983516964</v>
      </c>
    </row>
    <row r="105" spans="1:9" x14ac:dyDescent="0.3">
      <c r="A105">
        <v>19</v>
      </c>
      <c r="B105">
        <v>454</v>
      </c>
      <c r="C105">
        <v>820</v>
      </c>
      <c r="D105">
        <f>photoresistor_vhigh[[#This Row],[Lasered Top Resistor]]-photoresistor_vhigh[[#This Row],[Uncovered Top Resistor]]</f>
        <v>366</v>
      </c>
      <c r="E105">
        <f>AVERAGE(photoresistor_vhigh[Difference])</f>
        <v>281.62068965517244</v>
      </c>
      <c r="F105">
        <f>_xlfn.STDEV.S(photoresistor_vhigh[Difference])</f>
        <v>66.328517727053665</v>
      </c>
      <c r="G105" s="1">
        <f>_xlfn.NORM.DIST(photoresistor_vhigh[[#This Row],[Difference]],photoresistor_vhigh[[#This Row],[Mean]],photoresistor_vhigh[[#This Row],[Standard Deviation]],FALSE)</f>
        <v>2.6778757416079436E-3</v>
      </c>
      <c r="H105" s="1">
        <f>STANDARDIZE(photoresistor_vhigh[[#This Row],[Difference]],photoresistor_vhigh[[#This Row],[Mean]],photoresistor_vhigh[[#This Row],[Standard Deviation]])</f>
        <v>1.2721422585086875</v>
      </c>
      <c r="I105" s="1">
        <f>_xlfn.NORM.DIST(photoresistor_vhigh[[#This Row],[Standardized]],0,1,FALSE)</f>
        <v>0.17761952859808947</v>
      </c>
    </row>
    <row r="106" spans="1:9" x14ac:dyDescent="0.3">
      <c r="A106">
        <v>76</v>
      </c>
      <c r="B106">
        <v>455</v>
      </c>
      <c r="C106">
        <v>822</v>
      </c>
      <c r="D106">
        <f>photoresistor_vhigh[[#This Row],[Lasered Top Resistor]]-photoresistor_vhigh[[#This Row],[Uncovered Top Resistor]]</f>
        <v>367</v>
      </c>
      <c r="E106">
        <f>AVERAGE(photoresistor_vhigh[Difference])</f>
        <v>281.62068965517244</v>
      </c>
      <c r="F106">
        <f>_xlfn.STDEV.S(photoresistor_vhigh[Difference])</f>
        <v>66.328517727053665</v>
      </c>
      <c r="G106" s="1">
        <f>_xlfn.NORM.DIST(photoresistor_vhigh[[#This Row],[Difference]],photoresistor_vhigh[[#This Row],[Mean]],photoresistor_vhigh[[#This Row],[Standard Deviation]],FALSE)</f>
        <v>2.6267065001860041E-3</v>
      </c>
      <c r="H106" s="1">
        <f>STANDARDIZE(photoresistor_vhigh[[#This Row],[Difference]],photoresistor_vhigh[[#This Row],[Mean]],photoresistor_vhigh[[#This Row],[Standard Deviation]])</f>
        <v>1.2872187299009032</v>
      </c>
      <c r="I106" s="1">
        <f>_xlfn.NORM.DIST(photoresistor_vhigh[[#This Row],[Standardized]],0,1,FALSE)</f>
        <v>0.17422554866135445</v>
      </c>
    </row>
    <row r="107" spans="1:9" x14ac:dyDescent="0.3">
      <c r="A107">
        <v>96</v>
      </c>
      <c r="B107">
        <v>435</v>
      </c>
      <c r="C107">
        <v>802</v>
      </c>
      <c r="D107">
        <f>photoresistor_vhigh[[#This Row],[Lasered Top Resistor]]-photoresistor_vhigh[[#This Row],[Uncovered Top Resistor]]</f>
        <v>367</v>
      </c>
      <c r="E107">
        <f>AVERAGE(photoresistor_vhigh[Difference])</f>
        <v>281.62068965517244</v>
      </c>
      <c r="F107">
        <f>_xlfn.STDEV.S(photoresistor_vhigh[Difference])</f>
        <v>66.328517727053665</v>
      </c>
      <c r="G107" s="1">
        <f>_xlfn.NORM.DIST(photoresistor_vhigh[[#This Row],[Difference]],photoresistor_vhigh[[#This Row],[Mean]],photoresistor_vhigh[[#This Row],[Standard Deviation]],FALSE)</f>
        <v>2.6267065001860041E-3</v>
      </c>
      <c r="H107" s="1">
        <f>STANDARDIZE(photoresistor_vhigh[[#This Row],[Difference]],photoresistor_vhigh[[#This Row],[Mean]],photoresistor_vhigh[[#This Row],[Standard Deviation]])</f>
        <v>1.2872187299009032</v>
      </c>
      <c r="I107" s="1">
        <f>_xlfn.NORM.DIST(photoresistor_vhigh[[#This Row],[Standardized]],0,1,FALSE)</f>
        <v>0.17422554866135445</v>
      </c>
    </row>
    <row r="108" spans="1:9" x14ac:dyDescent="0.3">
      <c r="A108">
        <v>87</v>
      </c>
      <c r="B108">
        <v>441</v>
      </c>
      <c r="C108">
        <v>809</v>
      </c>
      <c r="D108">
        <f>photoresistor_vhigh[[#This Row],[Lasered Top Resistor]]-photoresistor_vhigh[[#This Row],[Uncovered Top Resistor]]</f>
        <v>368</v>
      </c>
      <c r="E108">
        <f>AVERAGE(photoresistor_vhigh[Difference])</f>
        <v>281.62068965517244</v>
      </c>
      <c r="F108">
        <f>_xlfn.STDEV.S(photoresistor_vhigh[Difference])</f>
        <v>66.328517727053665</v>
      </c>
      <c r="G108" s="1">
        <f>_xlfn.NORM.DIST(photoresistor_vhigh[[#This Row],[Difference]],photoresistor_vhigh[[#This Row],[Mean]],photoresistor_vhigh[[#This Row],[Standard Deviation]],FALSE)</f>
        <v>2.5759294328332929E-3</v>
      </c>
      <c r="H108" s="1">
        <f>STANDARDIZE(photoresistor_vhigh[[#This Row],[Difference]],photoresistor_vhigh[[#This Row],[Mean]],photoresistor_vhigh[[#This Row],[Standard Deviation]])</f>
        <v>1.3022952012931188</v>
      </c>
      <c r="I108" s="1">
        <f>_xlfn.NORM.DIST(photoresistor_vhigh[[#This Row],[Standardized]],0,1,FALSE)</f>
        <v>0.17085758104932236</v>
      </c>
    </row>
    <row r="109" spans="1:9" x14ac:dyDescent="0.3">
      <c r="A109">
        <v>94</v>
      </c>
      <c r="B109">
        <v>436</v>
      </c>
      <c r="C109">
        <v>804</v>
      </c>
      <c r="D109">
        <f>photoresistor_vhigh[[#This Row],[Lasered Top Resistor]]-photoresistor_vhigh[[#This Row],[Uncovered Top Resistor]]</f>
        <v>368</v>
      </c>
      <c r="E109">
        <f>AVERAGE(photoresistor_vhigh[Difference])</f>
        <v>281.62068965517244</v>
      </c>
      <c r="F109">
        <f>_xlfn.STDEV.S(photoresistor_vhigh[Difference])</f>
        <v>66.328517727053665</v>
      </c>
      <c r="G109" s="1">
        <f>_xlfn.NORM.DIST(photoresistor_vhigh[[#This Row],[Difference]],photoresistor_vhigh[[#This Row],[Mean]],photoresistor_vhigh[[#This Row],[Standard Deviation]],FALSE)</f>
        <v>2.5759294328332929E-3</v>
      </c>
      <c r="H109" s="1">
        <f>STANDARDIZE(photoresistor_vhigh[[#This Row],[Difference]],photoresistor_vhigh[[#This Row],[Mean]],photoresistor_vhigh[[#This Row],[Standard Deviation]])</f>
        <v>1.3022952012931188</v>
      </c>
      <c r="I109" s="1">
        <f>_xlfn.NORM.DIST(photoresistor_vhigh[[#This Row],[Standardized]],0,1,FALSE)</f>
        <v>0.17085758104932236</v>
      </c>
    </row>
    <row r="110" spans="1:9" x14ac:dyDescent="0.3">
      <c r="A110">
        <v>68</v>
      </c>
      <c r="B110">
        <v>448</v>
      </c>
      <c r="C110">
        <v>817</v>
      </c>
      <c r="D110">
        <f>photoresistor_vhigh[[#This Row],[Lasered Top Resistor]]-photoresistor_vhigh[[#This Row],[Uncovered Top Resistor]]</f>
        <v>369</v>
      </c>
      <c r="E110">
        <f>AVERAGE(photoresistor_vhigh[Difference])</f>
        <v>281.62068965517244</v>
      </c>
      <c r="F110">
        <f>_xlfn.STDEV.S(photoresistor_vhigh[Difference])</f>
        <v>66.328517727053665</v>
      </c>
      <c r="G110" s="1">
        <f>_xlfn.NORM.DIST(photoresistor_vhigh[[#This Row],[Difference]],photoresistor_vhigh[[#This Row],[Mean]],photoresistor_vhigh[[#This Row],[Standard Deviation]],FALSE)</f>
        <v>2.5255598159462421E-3</v>
      </c>
      <c r="H110" s="1">
        <f>STANDARDIZE(photoresistor_vhigh[[#This Row],[Difference]],photoresistor_vhigh[[#This Row],[Mean]],photoresistor_vhigh[[#This Row],[Standard Deviation]])</f>
        <v>1.3173716726853346</v>
      </c>
      <c r="I110" s="1">
        <f>_xlfn.NORM.DIST(photoresistor_vhigh[[#This Row],[Standardized]],0,1,FALSE)</f>
        <v>0.16751663902272471</v>
      </c>
    </row>
    <row r="111" spans="1:9" x14ac:dyDescent="0.3">
      <c r="A111">
        <v>110</v>
      </c>
      <c r="B111">
        <v>432</v>
      </c>
      <c r="C111">
        <v>810</v>
      </c>
      <c r="D111">
        <f>photoresistor_vhigh[[#This Row],[Lasered Top Resistor]]-photoresistor_vhigh[[#This Row],[Uncovered Top Resistor]]</f>
        <v>378</v>
      </c>
      <c r="E111">
        <f>AVERAGE(photoresistor_vhigh[Difference])</f>
        <v>281.62068965517244</v>
      </c>
      <c r="F111">
        <f>_xlfn.STDEV.S(photoresistor_vhigh[Difference])</f>
        <v>66.328517727053665</v>
      </c>
      <c r="G111" s="1">
        <f>_xlfn.NORM.DIST(photoresistor_vhigh[[#This Row],[Difference]],photoresistor_vhigh[[#This Row],[Mean]],photoresistor_vhigh[[#This Row],[Standard Deviation]],FALSE)</f>
        <v>2.0928049569125728E-3</v>
      </c>
      <c r="H111" s="1">
        <f>STANDARDIZE(photoresistor_vhigh[[#This Row],[Difference]],photoresistor_vhigh[[#This Row],[Mean]],photoresistor_vhigh[[#This Row],[Standard Deviation]])</f>
        <v>1.4530599152152763</v>
      </c>
      <c r="I111" s="1">
        <f>_xlfn.NORM.DIST(photoresistor_vhigh[[#This Row],[Standardized]],0,1,FALSE)</f>
        <v>0.13881265068384135</v>
      </c>
    </row>
    <row r="112" spans="1:9" x14ac:dyDescent="0.3">
      <c r="A112">
        <v>66</v>
      </c>
      <c r="B112">
        <v>449</v>
      </c>
      <c r="C112">
        <v>828</v>
      </c>
      <c r="D112">
        <f>photoresistor_vhigh[[#This Row],[Lasered Top Resistor]]-photoresistor_vhigh[[#This Row],[Uncovered Top Resistor]]</f>
        <v>379</v>
      </c>
      <c r="E112">
        <f>AVERAGE(photoresistor_vhigh[Difference])</f>
        <v>281.62068965517244</v>
      </c>
      <c r="F112">
        <f>_xlfn.STDEV.S(photoresistor_vhigh[Difference])</f>
        <v>66.328517727053665</v>
      </c>
      <c r="G112" s="1">
        <f>_xlfn.NORM.DIST(photoresistor_vhigh[[#This Row],[Difference]],photoresistor_vhigh[[#This Row],[Mean]],photoresistor_vhigh[[#This Row],[Standard Deviation]],FALSE)</f>
        <v>2.0472237041175381E-3</v>
      </c>
      <c r="H112" s="1">
        <f>STANDARDIZE(photoresistor_vhigh[[#This Row],[Difference]],photoresistor_vhigh[[#This Row],[Mean]],photoresistor_vhigh[[#This Row],[Standard Deviation]])</f>
        <v>1.4681363866074921</v>
      </c>
      <c r="I112" s="1">
        <f>_xlfn.NORM.DIST(photoresistor_vhigh[[#This Row],[Standardized]],0,1,FALSE)</f>
        <v>0.1357893137498046</v>
      </c>
    </row>
    <row r="113" spans="1:9" x14ac:dyDescent="0.3">
      <c r="A113">
        <v>58</v>
      </c>
      <c r="B113">
        <v>434</v>
      </c>
      <c r="C113">
        <v>815</v>
      </c>
      <c r="D113">
        <f>photoresistor_vhigh[[#This Row],[Lasered Top Resistor]]-photoresistor_vhigh[[#This Row],[Uncovered Top Resistor]]</f>
        <v>381</v>
      </c>
      <c r="E113">
        <f>AVERAGE(photoresistor_vhigh[Difference])</f>
        <v>281.62068965517244</v>
      </c>
      <c r="F113">
        <f>_xlfn.STDEV.S(photoresistor_vhigh[Difference])</f>
        <v>66.328517727053665</v>
      </c>
      <c r="G113" s="1">
        <f>_xlfn.NORM.DIST(photoresistor_vhigh[[#This Row],[Difference]],photoresistor_vhigh[[#This Row],[Mean]],photoresistor_vhigh[[#This Row],[Standard Deviation]],FALSE)</f>
        <v>1.9576824539002126E-3</v>
      </c>
      <c r="H113" s="1">
        <f>STANDARDIZE(photoresistor_vhigh[[#This Row],[Difference]],photoresistor_vhigh[[#This Row],[Mean]],photoresistor_vhigh[[#This Row],[Standard Deviation]])</f>
        <v>1.4982893293919237</v>
      </c>
      <c r="I113" s="1">
        <f>_xlfn.NORM.DIST(photoresistor_vhigh[[#This Row],[Standardized]],0,1,FALSE)</f>
        <v>0.12985017534746218</v>
      </c>
    </row>
    <row r="114" spans="1:9" x14ac:dyDescent="0.3">
      <c r="A114">
        <v>95</v>
      </c>
      <c r="B114">
        <v>412</v>
      </c>
      <c r="C114">
        <v>801</v>
      </c>
      <c r="D114">
        <f>photoresistor_vhigh[[#This Row],[Lasered Top Resistor]]-photoresistor_vhigh[[#This Row],[Uncovered Top Resistor]]</f>
        <v>389</v>
      </c>
      <c r="E114">
        <f>AVERAGE(photoresistor_vhigh[Difference])</f>
        <v>281.62068965517244</v>
      </c>
      <c r="F114">
        <f>_xlfn.STDEV.S(photoresistor_vhigh[Difference])</f>
        <v>66.328517727053665</v>
      </c>
      <c r="G114" s="1">
        <f>_xlfn.NORM.DIST(photoresistor_vhigh[[#This Row],[Difference]],photoresistor_vhigh[[#This Row],[Mean]],photoresistor_vhigh[[#This Row],[Standard Deviation]],FALSE)</f>
        <v>1.6221889206288977E-3</v>
      </c>
      <c r="H114" s="1">
        <f>STANDARDIZE(photoresistor_vhigh[[#This Row],[Difference]],photoresistor_vhigh[[#This Row],[Mean]],photoresistor_vhigh[[#This Row],[Standard Deviation]])</f>
        <v>1.6189011005296496</v>
      </c>
      <c r="I114" s="1">
        <f>_xlfn.NORM.DIST(photoresistor_vhigh[[#This Row],[Standardized]],0,1,FALSE)</f>
        <v>0.10759738657856388</v>
      </c>
    </row>
    <row r="115" spans="1:9" x14ac:dyDescent="0.3">
      <c r="A115">
        <v>63</v>
      </c>
      <c r="B115">
        <v>419</v>
      </c>
      <c r="C115">
        <v>809</v>
      </c>
      <c r="D115">
        <f>photoresistor_vhigh[[#This Row],[Lasered Top Resistor]]-photoresistor_vhigh[[#This Row],[Uncovered Top Resistor]]</f>
        <v>390</v>
      </c>
      <c r="E115">
        <f>AVERAGE(photoresistor_vhigh[Difference])</f>
        <v>281.62068965517244</v>
      </c>
      <c r="F115">
        <f>_xlfn.STDEV.S(photoresistor_vhigh[Difference])</f>
        <v>66.328517727053665</v>
      </c>
      <c r="G115" s="1">
        <f>_xlfn.NORM.DIST(photoresistor_vhigh[[#This Row],[Difference]],photoresistor_vhigh[[#This Row],[Mean]],photoresistor_vhigh[[#This Row],[Standard Deviation]],FALSE)</f>
        <v>1.5828950122180588E-3</v>
      </c>
      <c r="H115" s="1">
        <f>STANDARDIZE(photoresistor_vhigh[[#This Row],[Difference]],photoresistor_vhigh[[#This Row],[Mean]],photoresistor_vhigh[[#This Row],[Standard Deviation]])</f>
        <v>1.6339775719218654</v>
      </c>
      <c r="I115" s="1">
        <f>_xlfn.NORM.DIST(photoresistor_vhigh[[#This Row],[Standardized]],0,1,FALSE)</f>
        <v>0.10499107987797032</v>
      </c>
    </row>
    <row r="116" spans="1:9" x14ac:dyDescent="0.3">
      <c r="A116">
        <v>84</v>
      </c>
      <c r="B116">
        <v>415</v>
      </c>
      <c r="C116">
        <v>805</v>
      </c>
      <c r="D116">
        <f>photoresistor_vhigh[[#This Row],[Lasered Top Resistor]]-photoresistor_vhigh[[#This Row],[Uncovered Top Resistor]]</f>
        <v>390</v>
      </c>
      <c r="E116">
        <f>AVERAGE(photoresistor_vhigh[Difference])</f>
        <v>281.62068965517244</v>
      </c>
      <c r="F116">
        <f>_xlfn.STDEV.S(photoresistor_vhigh[Difference])</f>
        <v>66.328517727053665</v>
      </c>
      <c r="G116" s="1">
        <f>_xlfn.NORM.DIST(photoresistor_vhigh[[#This Row],[Difference]],photoresistor_vhigh[[#This Row],[Mean]],photoresistor_vhigh[[#This Row],[Standard Deviation]],FALSE)</f>
        <v>1.5828950122180588E-3</v>
      </c>
      <c r="H116" s="1">
        <f>STANDARDIZE(photoresistor_vhigh[[#This Row],[Difference]],photoresistor_vhigh[[#This Row],[Mean]],photoresistor_vhigh[[#This Row],[Standard Deviation]])</f>
        <v>1.6339775719218654</v>
      </c>
      <c r="I116" s="1">
        <f>_xlfn.NORM.DIST(photoresistor_vhigh[[#This Row],[Standardized]],0,1,FALSE)</f>
        <v>0.10499107987797032</v>
      </c>
    </row>
    <row r="117" spans="1:9" x14ac:dyDescent="0.3">
      <c r="A117">
        <v>80</v>
      </c>
      <c r="B117">
        <v>402</v>
      </c>
      <c r="C117">
        <v>804</v>
      </c>
      <c r="D117">
        <f>photoresistor_vhigh[[#This Row],[Lasered Top Resistor]]-photoresistor_vhigh[[#This Row],[Uncovered Top Resistor]]</f>
        <v>402</v>
      </c>
      <c r="E117">
        <f>AVERAGE(photoresistor_vhigh[Difference])</f>
        <v>281.62068965517244</v>
      </c>
      <c r="F117">
        <f>_xlfn.STDEV.S(photoresistor_vhigh[Difference])</f>
        <v>66.328517727053665</v>
      </c>
      <c r="G117" s="1">
        <f>_xlfn.NORM.DIST(photoresistor_vhigh[[#This Row],[Difference]],photoresistor_vhigh[[#This Row],[Mean]],photoresistor_vhigh[[#This Row],[Standard Deviation]],FALSE)</f>
        <v>1.158671933110352E-3</v>
      </c>
      <c r="H117" s="1">
        <f>STANDARDIZE(photoresistor_vhigh[[#This Row],[Difference]],photoresistor_vhigh[[#This Row],[Mean]],photoresistor_vhigh[[#This Row],[Standard Deviation]])</f>
        <v>1.8148952286284545</v>
      </c>
      <c r="I117" s="1">
        <f>_xlfn.NORM.DIST(photoresistor_vhigh[[#This Row],[Standardized]],0,1,FALSE)</f>
        <v>7.6852991855149516E-2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b 4 D 5 U i M m w 6 S j A A A A 9 Q A A A B I A H A B D b 2 5 m a W c v U G F j a 2 F n Z S 5 4 b W w g o h g A K K A U A A A A A A A A A A A A A A A A A A A A A A A A A A A A h Y 9 B D o I w F E S v Q r q n r d W F k k + J Y S u J i Y l x 2 5 Q K j f A x t A h 3 c + G R v I I Y R d 2 5 n D d v M X O / 3 i A Z 6 i q 4 m N b Z B m M y o 5 w E B n W T W y x i 0 v l j u C S J h K 3 S J 1 W Y Y J T R R Y P L Y 1 J 6 f 4 4 Y 6 / u e 9 n P a t A U T n M / Y I d v s d G l q R T 6 y / S + H F p 1 X q A 2 R s H + N k Y K u F l Q I Q T m w i U F m 8 d u L c e 6 z / Y G Q d p X v W i M N h u k a 2 B S B v S / I B 1 B L A w Q U A A I A C A B v g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D 5 U o + 9 T Y B y A Q A A n Q g A A B M A H A B G b 3 J t d W x h c y 9 T Z W N 0 a W 9 u M S 5 t I K I Y A C i g F A A A A A A A A A A A A A A A A A A A A A A A A A A A A O 2 S z 0 v D M B T H 7 4 P 9 D y F e O o i F V d 1 B 6 W F 2 G w o q u m 4 H W U V i + 1 y j + T G S t D L G / n d T W p i w i T e 3 w 3 J J 8 t 7 L y / e b f A y k l i m J 4 n r u X r V b 7 Z b J q Y Y M L X J l l Q b D j J t e u f p C I e J g 2 y 3 k R q w K n Y K L R K b 0 B y o t B E j r j R g H P 1 L S u o 3 x c H S Z T A 1 o k 0 z j 4 T g Z g P m 0 a p F c 3 w / R M 1 C N g m o Z 9 L r J o 1 Y f T k A y c p c I s K B P + x y 0 P R W U y d 3 B A b U 0 2 R L o p 6 b E H T I b A G e C u S M h J p i g S P F C S B O e E T S U q c q Y n I f d 4 C I g 6 K l Q F m K 7 5 B B u l v 6 D k v D S I b X R E + z U C Z f L 0 A 3 Q z L n B z v W E v r n C J t P E v f p N C J o 1 8 T 7 n c U o 5 1 S a 0 u v j Z M s q p n L u O k + U C N u 0 m m k r z r r S o B V d J 4 + 2 4 n 6 x W 2 N m 6 l b Z 3 7 l d V a 4 J W e O q s l V B 9 3 E Q t 0 L h 5 l u 2 6 O 2 r + q F p 3 2 i 0 m d 2 r 9 n Q 8 B G S v E Y S N S a z x S s j 9 K c j b P D 5 u R S u G R k P 0 R U h 4 + I u W R k X 9 h 5 B t Q S w E C L Q A U A A I A C A B v g P l S I y b D p K M A A A D 1 A A A A E g A A A A A A A A A A A A A A A A A A A A A A Q 2 9 u Z m l n L 1 B h Y 2 t h Z 2 U u e G 1 s U E s B A i 0 A F A A C A A g A b 4 D 5 U g / K 6 a u k A A A A 6 Q A A A B M A A A A A A A A A A A A A A A A A 7 w A A A F t D b 2 5 0 Z W 5 0 X 1 R 5 c G V z X S 5 4 b W x Q S w E C L Q A U A A I A C A B v g P l S j 7 1 N g H I B A A C d C A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J Q A A A A A A A P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a G 9 0 b 3 J l c 2 l z d G 9 y X 2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o b 3 R v c m V z a X N 0 b 3 J f b G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y M D o w M T o w N i 4 x N j E 5 N z E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V b m N v d m V y Z W Q g V G 9 w I F J l c 2 l z d G 9 y J n F 1 b 3 Q 7 L C Z x d W 9 0 O 0 x h c 2 V y Z W Q g V G 9 w I F J l c 2 l z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v d G 9 y Z X N p c 3 R v c l 9 s b 3 c v Q X V 0 b 1 J l b W 9 2 Z W R D b 2 x 1 b W 5 z M S 5 7 Q 2 9 s d W 1 u M S w w f S Z x d W 9 0 O y w m c X V v d D t T Z W N 0 a W 9 u M S 9 w a G 9 0 b 3 J l c 2 l z d G 9 y X 2 x v d y 9 B d X R v U m V t b 3 Z l Z E N v b H V t b n M x L n t V b m N v d m V y Z W Q g V G 9 w I F J l c 2 l z d G 9 y L D F 9 J n F 1 b 3 Q 7 L C Z x d W 9 0 O 1 N l Y 3 R p b 2 4 x L 3 B o b 3 R v c m V z a X N 0 b 3 J f b G 9 3 L 0 F 1 d G 9 S Z W 1 v d m V k Q 2 9 s d W 1 u c z E u e 0 x h c 2 V y Z W Q g V G 9 w I F J l c 2 l z d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o b 3 R v c m V z a X N 0 b 3 J f b G 9 3 L 0 F 1 d G 9 S Z W 1 v d m V k Q 2 9 s d W 1 u c z E u e 0 N v b H V t b j E s M H 0 m c X V v d D s s J n F 1 b 3 Q 7 U 2 V j d G l v b j E v c G h v d G 9 y Z X N p c 3 R v c l 9 s b 3 c v Q X V 0 b 1 J l b W 9 2 Z W R D b 2 x 1 b W 5 z M S 5 7 V W 5 j b 3 Z l c m V k I F R v c C B S Z X N p c 3 R v c i w x f S Z x d W 9 0 O y w m c X V v d D t T Z W N 0 a W 9 u M S 9 w a G 9 0 b 3 J l c 2 l z d G 9 y X 2 x v d y 9 B d X R v U m V t b 3 Z l Z E N v b H V t b n M x L n t M Y X N l c m V k I F R v c C B S Z X N p c 3 R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h v d G 9 y Z X N p c 3 R v c l 9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d G 9 y Z X N p c 3 R v c l 9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d G 9 y Z X N p c 3 R v c l 9 s b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9 0 b 3 J l c 2 l z d G 9 y X 2 1 l Z G l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o b 3 R v c m V z a X N 0 b 3 J f b W V k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y M D o w M T o 0 M y 4 0 O D Q z O D M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V b m N v d m V y Z W Q g V G 9 w I F J l c 2 l z d G 9 y J n F 1 b 3 Q 7 L C Z x d W 9 0 O 0 x h c 2 V y Z W Q g V G 9 w I F J l c 2 l z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v d G 9 y Z X N p c 3 R v c l 9 t Z W R p d W 0 v Q X V 0 b 1 J l b W 9 2 Z W R D b 2 x 1 b W 5 z M S 5 7 Q 2 9 s d W 1 u M S w w f S Z x d W 9 0 O y w m c X V v d D t T Z W N 0 a W 9 u M S 9 w a G 9 0 b 3 J l c 2 l z d G 9 y X 2 1 l Z G l 1 b S 9 B d X R v U m V t b 3 Z l Z E N v b H V t b n M x L n t V b m N v d m V y Z W Q g V G 9 w I F J l c 2 l z d G 9 y L D F 9 J n F 1 b 3 Q 7 L C Z x d W 9 0 O 1 N l Y 3 R p b 2 4 x L 3 B o b 3 R v c m V z a X N 0 b 3 J f b W V k a X V t L 0 F 1 d G 9 S Z W 1 v d m V k Q 2 9 s d W 1 u c z E u e 0 x h c 2 V y Z W Q g V G 9 w I F J l c 2 l z d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o b 3 R v c m V z a X N 0 b 3 J f b W V k a X V t L 0 F 1 d G 9 S Z W 1 v d m V k Q 2 9 s d W 1 u c z E u e 0 N v b H V t b j E s M H 0 m c X V v d D s s J n F 1 b 3 Q 7 U 2 V j d G l v b j E v c G h v d G 9 y Z X N p c 3 R v c l 9 t Z W R p d W 0 v Q X V 0 b 1 J l b W 9 2 Z W R D b 2 x 1 b W 5 z M S 5 7 V W 5 j b 3 Z l c m V k I F R v c C B S Z X N p c 3 R v c i w x f S Z x d W 9 0 O y w m c X V v d D t T Z W N 0 a W 9 u M S 9 w a G 9 0 b 3 J l c 2 l z d G 9 y X 2 1 l Z G l 1 b S 9 B d X R v U m V t b 3 Z l Z E N v b H V t b n M x L n t M Y X N l c m V k I F R v c C B S Z X N p c 3 R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h v d G 9 y Z X N p c 3 R v c l 9 t Z W R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d G 9 y Z X N p c 3 R v c l 9 t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d G 9 y Z X N p c 3 R v c l 9 t Z W R p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9 0 b 3 J l c 2 l z d G 9 y X 2 h p Z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G 9 0 b 3 J l c 2 l z d G 9 y X 2 h p Z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I w O j A y O j M 5 L j g x O D Y 5 O D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1 V u Y 2 9 2 Z X J l Z C B U b 3 A g U m V z a X N 0 b 3 I m c X V v d D s s J n F 1 b 3 Q 7 T G F z Z X J l Z C B U b 3 A g U m V z a X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9 0 b 3 J l c 2 l z d G 9 y X 2 h p Z 2 g g K D I p L 0 F 1 d G 9 S Z W 1 v d m V k Q 2 9 s d W 1 u c z E u e 0 N v b H V t b j E s M H 0 m c X V v d D s s J n F 1 b 3 Q 7 U 2 V j d G l v b j E v c G h v d G 9 y Z X N p c 3 R v c l 9 o a W d o I C g y K S 9 B d X R v U m V t b 3 Z l Z E N v b H V t b n M x L n t V b m N v d m V y Z W Q g V G 9 w I F J l c 2 l z d G 9 y L D F 9 J n F 1 b 3 Q 7 L C Z x d W 9 0 O 1 N l Y 3 R p b 2 4 x L 3 B o b 3 R v c m V z a X N 0 b 3 J f a G l n a C A o M i k v Q X V 0 b 1 J l b W 9 2 Z W R D b 2 x 1 b W 5 z M S 5 7 T G F z Z X J l Z C B U b 3 A g U m V z a X N 0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h v d G 9 y Z X N p c 3 R v c l 9 o a W d o I C g y K S 9 B d X R v U m V t b 3 Z l Z E N v b H V t b n M x L n t D b 2 x 1 b W 4 x L D B 9 J n F 1 b 3 Q 7 L C Z x d W 9 0 O 1 N l Y 3 R p b 2 4 x L 3 B o b 3 R v c m V z a X N 0 b 3 J f a G l n a C A o M i k v Q X V 0 b 1 J l b W 9 2 Z W R D b 2 x 1 b W 5 z M S 5 7 V W 5 j b 3 Z l c m V k I F R v c C B S Z X N p c 3 R v c i w x f S Z x d W 9 0 O y w m c X V v d D t T Z W N 0 a W 9 u M S 9 w a G 9 0 b 3 J l c 2 l z d G 9 y X 2 h p Z 2 g g K D I p L 0 F 1 d G 9 S Z W 1 v d m V k Q 2 9 s d W 1 u c z E u e 0 x h c 2 V y Z W Q g V G 9 w I F J l c 2 l z d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G 9 0 b 3 J l c 2 l z d G 9 y X 2 h p Z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v d G 9 y Z X N p c 3 R v c l 9 o a W d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b 3 R v c m V z a X N 0 b 3 J f a G l n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b 3 R v c m V z a X N 0 b 3 J f d m h p Z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G 9 0 b 3 J l c 2 l z d G 9 y X 3 Z o a W d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y M D o w M z o z M C 4 5 M j g 4 N D k y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V b m N v d m V y Z W Q g V G 9 w I F J l c 2 l z d G 9 y J n F 1 b 3 Q 7 L C Z x d W 9 0 O 0 x h c 2 V y Z W Q g V G 9 w I F J l c 2 l z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v d G 9 y Z X N p c 3 R v c l 9 2 a G l n a C 9 B d X R v U m V t b 3 Z l Z E N v b H V t b n M x L n t D b 2 x 1 b W 4 x L D B 9 J n F 1 b 3 Q 7 L C Z x d W 9 0 O 1 N l Y 3 R p b 2 4 x L 3 B o b 3 R v c m V z a X N 0 b 3 J f d m h p Z 2 g v Q X V 0 b 1 J l b W 9 2 Z W R D b 2 x 1 b W 5 z M S 5 7 V W 5 j b 3 Z l c m V k I F R v c C B S Z X N p c 3 R v c i w x f S Z x d W 9 0 O y w m c X V v d D t T Z W N 0 a W 9 u M S 9 w a G 9 0 b 3 J l c 2 l z d G 9 y X 3 Z o a W d o L 0 F 1 d G 9 S Z W 1 v d m V k Q 2 9 s d W 1 u c z E u e 0 x h c 2 V y Z W Q g V G 9 w I F J l c 2 l z d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o b 3 R v c m V z a X N 0 b 3 J f d m h p Z 2 g v Q X V 0 b 1 J l b W 9 2 Z W R D b 2 x 1 b W 5 z M S 5 7 Q 2 9 s d W 1 u M S w w f S Z x d W 9 0 O y w m c X V v d D t T Z W N 0 a W 9 u M S 9 w a G 9 0 b 3 J l c 2 l z d G 9 y X 3 Z o a W d o L 0 F 1 d G 9 S Z W 1 v d m V k Q 2 9 s d W 1 u c z E u e 1 V u Y 2 9 2 Z X J l Z C B U b 3 A g U m V z a X N 0 b 3 I s M X 0 m c X V v d D s s J n F 1 b 3 Q 7 U 2 V j d G l v b j E v c G h v d G 9 y Z X N p c 3 R v c l 9 2 a G l n a C 9 B d X R v U m V t b 3 Z l Z E N v b H V t b n M x L n t M Y X N l c m V k I F R v c C B S Z X N p c 3 R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h v d G 9 y Z X N p c 3 R v c l 9 2 a G l n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9 0 b 3 J l c 2 l z d G 9 y X 3 Z o a W d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b 3 R v c m V z a X N 0 b 3 J f d m h p Z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X a F d O 8 h J U i W e 7 p o 7 A b a 6 Q A A A A A C A A A A A A A Q Z g A A A A E A A C A A A A A B p O A B H G B z b Z k w 3 S b B O x z b C g M 9 U 3 I Y 8 a i z H X y V 4 V v D Q A A A A A A O g A A A A A I A A C A A A A C / f j + S Y 0 D Z N q a Z K p q L / n C w I f c C k X / C x 7 N Q E x u a 8 4 + m 7 1 A A A A A j n R Q U + t w S E 6 L j j N V b v T v W j u 3 F n C / l w 6 Z E g 6 B b R h u N F U p y P W 5 s 0 H 9 w a F 5 H k b v B 8 B 9 n v V L K U X Z S O c c Y 2 x l g Y f k x e e D w 7 X 4 a F 2 f + W K A A g F a B D U A A A A C P 1 a V x h 7 F m R S Q Y 5 t Y x N 6 I h H w W R t D Y r 1 g 4 L g I W i / 7 e H e N E 4 X x b Z w K s T U v L L M w b d X z U D e v y 2 E 7 R T s 4 a Q 9 m G V m F x t < / D a t a M a s h u p > 
</file>

<file path=customXml/itemProps1.xml><?xml version="1.0" encoding="utf-8"?>
<ds:datastoreItem xmlns:ds="http://schemas.openxmlformats.org/officeDocument/2006/customXml" ds:itemID="{9AB4B61A-C071-4344-8701-D9A399419A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photoresistor_low</vt:lpstr>
      <vt:lpstr>photoresistor_medium</vt:lpstr>
      <vt:lpstr>photoresistor_high</vt:lpstr>
      <vt:lpstr>photoresistor_vhigh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2021-07-27T12:00:20Z</dcterms:modified>
</cp:coreProperties>
</file>