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5120" windowHeight="8010" activeTab="1"/>
  </bookViews>
  <sheets>
    <sheet name="Base" sheetId="8" r:id="rId1"/>
    <sheet name="Ingreso y Gasto Anual" sheetId="1" r:id="rId2"/>
    <sheet name="Resumen Anual" sheetId="7" r:id="rId3"/>
    <sheet name="Auxiliar" sheetId="9" r:id="rId4"/>
  </sheets>
  <definedNames>
    <definedName name="_xlnm._FilterDatabase" localSheetId="0" hidden="1">Base!$A$3:$H$100</definedName>
    <definedName name="Alimentación">Auxiliar!$B$20:$B$24</definedName>
    <definedName name="Base_Clave">Base!$G$4:$G$100</definedName>
    <definedName name="Base_Monto">Base!$H$4:$H$100</definedName>
    <definedName name="Clases">Auxiliar!$A$2:$B$68</definedName>
    <definedName name="Deudas">Auxiliar!$B$35:$B$41</definedName>
    <definedName name="Egresos">Auxiliar!$E$3:$E$12</definedName>
    <definedName name="Estudios">Auxiliar!$B$25:$B$27</definedName>
    <definedName name="Hijos">Auxiliar!$B$50:$B$56</definedName>
    <definedName name="Ingreso">Auxiliar!$B$2:$B$4</definedName>
    <definedName name="Ingresos">Auxiliar!$E$2</definedName>
    <definedName name="Meses">Auxiliar!$I$2:$I$13</definedName>
    <definedName name="Otros">Auxiliar!$B$64:$B$68</definedName>
    <definedName name="Recreación">Auxiliar!$B$46:$B$49</definedName>
    <definedName name="Salud">Auxiliar!$B$42:$B$45</definedName>
    <definedName name="Seguros">Auxiliar!$B$57:$B$63</definedName>
    <definedName name="Subtipos">Auxiliar!$D$2:$E$12</definedName>
    <definedName name="Tipos">Auxiliar!$G$2:$G$3</definedName>
    <definedName name="Transporte">Auxiliar!$B$28:$B$34</definedName>
    <definedName name="Vivenda">Auxiliar!$B$5:$B$19</definedName>
  </definedNames>
  <calcPr calcId="144525"/>
</workbook>
</file>

<file path=xl/calcChain.xml><?xml version="1.0" encoding="utf-8"?>
<calcChain xmlns="http://schemas.openxmlformats.org/spreadsheetml/2006/main">
  <c r="J133" i="1" l="1"/>
  <c r="K133" i="1"/>
  <c r="L133" i="1"/>
  <c r="M133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O128" i="1"/>
  <c r="B129" i="1"/>
  <c r="C129" i="1"/>
  <c r="D129" i="1"/>
  <c r="E129" i="1"/>
  <c r="F129" i="1"/>
  <c r="G129" i="1"/>
  <c r="H129" i="1"/>
  <c r="J129" i="1"/>
  <c r="K129" i="1"/>
  <c r="L129" i="1"/>
  <c r="M129" i="1"/>
  <c r="O129" i="1"/>
  <c r="J4" i="8" l="1"/>
  <c r="J5" i="8"/>
  <c r="J6" i="8"/>
  <c r="J7" i="8"/>
  <c r="J8" i="8"/>
  <c r="J9" i="8"/>
  <c r="A8" i="8"/>
  <c r="A9" i="8"/>
  <c r="A10" i="8"/>
  <c r="A11" i="8"/>
  <c r="A12" i="8" s="1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5" i="8"/>
  <c r="A6" i="8" s="1"/>
  <c r="A7" i="8" s="1"/>
  <c r="G5" i="8"/>
  <c r="G6" i="8"/>
  <c r="G7" i="8"/>
  <c r="G8" i="8"/>
  <c r="G9" i="8"/>
  <c r="G10" i="8"/>
  <c r="G11" i="8"/>
  <c r="G12" i="8"/>
  <c r="M10" i="1" s="1"/>
  <c r="G13" i="8"/>
  <c r="G14" i="8"/>
  <c r="G15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4" i="8"/>
  <c r="B8" i="1" l="1"/>
  <c r="D8" i="1"/>
  <c r="F8" i="1"/>
  <c r="H8" i="1"/>
  <c r="J8" i="1"/>
  <c r="L8" i="1"/>
  <c r="B9" i="1"/>
  <c r="D9" i="1"/>
  <c r="F9" i="1"/>
  <c r="J9" i="1"/>
  <c r="L9" i="1"/>
  <c r="B10" i="1"/>
  <c r="D10" i="1"/>
  <c r="F10" i="1"/>
  <c r="H10" i="1"/>
  <c r="J10" i="1"/>
  <c r="L10" i="1"/>
  <c r="C8" i="1"/>
  <c r="E8" i="1"/>
  <c r="G8" i="1"/>
  <c r="I8" i="1"/>
  <c r="K8" i="1"/>
  <c r="M8" i="1"/>
  <c r="C9" i="1"/>
  <c r="E9" i="1"/>
  <c r="G9" i="1"/>
  <c r="K9" i="1"/>
  <c r="M9" i="1"/>
  <c r="C10" i="1"/>
  <c r="E10" i="1"/>
  <c r="G10" i="1"/>
  <c r="I10" i="1"/>
  <c r="K10" i="1"/>
  <c r="M141" i="1"/>
  <c r="K141" i="1"/>
  <c r="I141" i="1"/>
  <c r="G141" i="1"/>
  <c r="E141" i="1"/>
  <c r="C141" i="1"/>
  <c r="M140" i="1"/>
  <c r="K140" i="1"/>
  <c r="I140" i="1"/>
  <c r="G140" i="1"/>
  <c r="E140" i="1"/>
  <c r="C140" i="1"/>
  <c r="M139" i="1"/>
  <c r="K139" i="1"/>
  <c r="I139" i="1"/>
  <c r="G139" i="1"/>
  <c r="E139" i="1"/>
  <c r="C139" i="1"/>
  <c r="M138" i="1"/>
  <c r="K138" i="1"/>
  <c r="I138" i="1"/>
  <c r="G138" i="1"/>
  <c r="E138" i="1"/>
  <c r="C138" i="1"/>
  <c r="M137" i="1"/>
  <c r="K137" i="1"/>
  <c r="I137" i="1"/>
  <c r="G137" i="1"/>
  <c r="E137" i="1"/>
  <c r="C137" i="1"/>
  <c r="M130" i="1"/>
  <c r="K130" i="1"/>
  <c r="I130" i="1"/>
  <c r="G130" i="1"/>
  <c r="E130" i="1"/>
  <c r="C130" i="1"/>
  <c r="M127" i="1"/>
  <c r="K127" i="1"/>
  <c r="I127" i="1"/>
  <c r="G127" i="1"/>
  <c r="E127" i="1"/>
  <c r="C127" i="1"/>
  <c r="M126" i="1"/>
  <c r="K126" i="1"/>
  <c r="I126" i="1"/>
  <c r="G126" i="1"/>
  <c r="E126" i="1"/>
  <c r="C126" i="1"/>
  <c r="M125" i="1"/>
  <c r="K125" i="1"/>
  <c r="I125" i="1"/>
  <c r="G125" i="1"/>
  <c r="E125" i="1"/>
  <c r="C125" i="1"/>
  <c r="M124" i="1"/>
  <c r="K124" i="1"/>
  <c r="I124" i="1"/>
  <c r="G124" i="1"/>
  <c r="E124" i="1"/>
  <c r="C124" i="1"/>
  <c r="M123" i="1"/>
  <c r="K123" i="1"/>
  <c r="I123" i="1"/>
  <c r="G123" i="1"/>
  <c r="E123" i="1"/>
  <c r="C123" i="1"/>
  <c r="M115" i="1"/>
  <c r="K115" i="1"/>
  <c r="I115" i="1"/>
  <c r="G115" i="1"/>
  <c r="E115" i="1"/>
  <c r="C115" i="1"/>
  <c r="M114" i="1"/>
  <c r="K114" i="1"/>
  <c r="I114" i="1"/>
  <c r="G114" i="1"/>
  <c r="E114" i="1"/>
  <c r="C114" i="1"/>
  <c r="M113" i="1"/>
  <c r="L141" i="1"/>
  <c r="J141" i="1"/>
  <c r="H141" i="1"/>
  <c r="F141" i="1"/>
  <c r="D141" i="1"/>
  <c r="B141" i="1"/>
  <c r="L140" i="1"/>
  <c r="J140" i="1"/>
  <c r="H140" i="1"/>
  <c r="F140" i="1"/>
  <c r="D140" i="1"/>
  <c r="B140" i="1"/>
  <c r="L139" i="1"/>
  <c r="J139" i="1"/>
  <c r="H139" i="1"/>
  <c r="F139" i="1"/>
  <c r="D139" i="1"/>
  <c r="B139" i="1"/>
  <c r="L138" i="1"/>
  <c r="J138" i="1"/>
  <c r="H138" i="1"/>
  <c r="F138" i="1"/>
  <c r="D138" i="1"/>
  <c r="B138" i="1"/>
  <c r="L137" i="1"/>
  <c r="L143" i="1" s="1"/>
  <c r="J137" i="1"/>
  <c r="H137" i="1"/>
  <c r="H143" i="1" s="1"/>
  <c r="F137" i="1"/>
  <c r="D137" i="1"/>
  <c r="D143" i="1" s="1"/>
  <c r="B137" i="1"/>
  <c r="L130" i="1"/>
  <c r="J130" i="1"/>
  <c r="H130" i="1"/>
  <c r="F130" i="1"/>
  <c r="D130" i="1"/>
  <c r="B130" i="1"/>
  <c r="L127" i="1"/>
  <c r="J127" i="1"/>
  <c r="H127" i="1"/>
  <c r="F127" i="1"/>
  <c r="D127" i="1"/>
  <c r="B127" i="1"/>
  <c r="L126" i="1"/>
  <c r="J126" i="1"/>
  <c r="H126" i="1"/>
  <c r="F126" i="1"/>
  <c r="D126" i="1"/>
  <c r="B126" i="1"/>
  <c r="L125" i="1"/>
  <c r="J125" i="1"/>
  <c r="H125" i="1"/>
  <c r="F125" i="1"/>
  <c r="D125" i="1"/>
  <c r="B125" i="1"/>
  <c r="L124" i="1"/>
  <c r="J124" i="1"/>
  <c r="H124" i="1"/>
  <c r="F124" i="1"/>
  <c r="D124" i="1"/>
  <c r="B124" i="1"/>
  <c r="L123" i="1"/>
  <c r="J123" i="1"/>
  <c r="H123" i="1"/>
  <c r="F123" i="1"/>
  <c r="D123" i="1"/>
  <c r="B123" i="1"/>
  <c r="L115" i="1"/>
  <c r="J115" i="1"/>
  <c r="H115" i="1"/>
  <c r="F115" i="1"/>
  <c r="D115" i="1"/>
  <c r="B115" i="1"/>
  <c r="L114" i="1"/>
  <c r="J114" i="1"/>
  <c r="H114" i="1"/>
  <c r="F114" i="1"/>
  <c r="D114" i="1"/>
  <c r="B114" i="1"/>
  <c r="L113" i="1"/>
  <c r="J113" i="1"/>
  <c r="H113" i="1"/>
  <c r="F113" i="1"/>
  <c r="D113" i="1"/>
  <c r="B113" i="1"/>
  <c r="L112" i="1"/>
  <c r="J112" i="1"/>
  <c r="H112" i="1"/>
  <c r="F112" i="1"/>
  <c r="D112" i="1"/>
  <c r="B112" i="1"/>
  <c r="L111" i="1"/>
  <c r="J111" i="1"/>
  <c r="H111" i="1"/>
  <c r="F111" i="1"/>
  <c r="D111" i="1"/>
  <c r="B111" i="1"/>
  <c r="L110" i="1"/>
  <c r="J110" i="1"/>
  <c r="H110" i="1"/>
  <c r="F110" i="1"/>
  <c r="D110" i="1"/>
  <c r="B110" i="1"/>
  <c r="L109" i="1"/>
  <c r="J109" i="1"/>
  <c r="H109" i="1"/>
  <c r="F109" i="1"/>
  <c r="D109" i="1"/>
  <c r="B109" i="1"/>
  <c r="L102" i="1"/>
  <c r="J102" i="1"/>
  <c r="H102" i="1"/>
  <c r="F102" i="1"/>
  <c r="D102" i="1"/>
  <c r="B102" i="1"/>
  <c r="L101" i="1"/>
  <c r="J101" i="1"/>
  <c r="H101" i="1"/>
  <c r="F101" i="1"/>
  <c r="D101" i="1"/>
  <c r="B101" i="1"/>
  <c r="L100" i="1"/>
  <c r="J100" i="1"/>
  <c r="H100" i="1"/>
  <c r="F100" i="1"/>
  <c r="D100" i="1"/>
  <c r="B100" i="1"/>
  <c r="L99" i="1"/>
  <c r="J99" i="1"/>
  <c r="H99" i="1"/>
  <c r="F99" i="1"/>
  <c r="D99" i="1"/>
  <c r="B99" i="1"/>
  <c r="L92" i="1"/>
  <c r="J92" i="1"/>
  <c r="H92" i="1"/>
  <c r="F92" i="1"/>
  <c r="D92" i="1"/>
  <c r="B92" i="1"/>
  <c r="L91" i="1"/>
  <c r="J91" i="1"/>
  <c r="H91" i="1"/>
  <c r="F91" i="1"/>
  <c r="D91" i="1"/>
  <c r="B91" i="1"/>
  <c r="L90" i="1"/>
  <c r="J90" i="1"/>
  <c r="H90" i="1"/>
  <c r="F90" i="1"/>
  <c r="D90" i="1"/>
  <c r="B90" i="1"/>
  <c r="L89" i="1"/>
  <c r="J89" i="1"/>
  <c r="H89" i="1"/>
  <c r="F89" i="1"/>
  <c r="D89" i="1"/>
  <c r="B89" i="1"/>
  <c r="L69" i="1"/>
  <c r="J69" i="1"/>
  <c r="H69" i="1"/>
  <c r="F69" i="1"/>
  <c r="D69" i="1"/>
  <c r="B69" i="1"/>
  <c r="L68" i="1"/>
  <c r="K113" i="1"/>
  <c r="I113" i="1"/>
  <c r="G113" i="1"/>
  <c r="E113" i="1"/>
  <c r="C113" i="1"/>
  <c r="M112" i="1"/>
  <c r="K112" i="1"/>
  <c r="I112" i="1"/>
  <c r="G112" i="1"/>
  <c r="E112" i="1"/>
  <c r="C112" i="1"/>
  <c r="M111" i="1"/>
  <c r="K111" i="1"/>
  <c r="I111" i="1"/>
  <c r="G111" i="1"/>
  <c r="E111" i="1"/>
  <c r="C111" i="1"/>
  <c r="M110" i="1"/>
  <c r="K110" i="1"/>
  <c r="G110" i="1"/>
  <c r="E110" i="1"/>
  <c r="C110" i="1"/>
  <c r="M109" i="1"/>
  <c r="K109" i="1"/>
  <c r="I109" i="1"/>
  <c r="G109" i="1"/>
  <c r="E109" i="1"/>
  <c r="C109" i="1"/>
  <c r="M102" i="1"/>
  <c r="K102" i="1"/>
  <c r="I102" i="1"/>
  <c r="G102" i="1"/>
  <c r="E102" i="1"/>
  <c r="C102" i="1"/>
  <c r="M101" i="1"/>
  <c r="K101" i="1"/>
  <c r="I101" i="1"/>
  <c r="G101" i="1"/>
  <c r="E101" i="1"/>
  <c r="C101" i="1"/>
  <c r="M100" i="1"/>
  <c r="K100" i="1"/>
  <c r="I100" i="1"/>
  <c r="G100" i="1"/>
  <c r="E100" i="1"/>
  <c r="C100" i="1"/>
  <c r="M99" i="1"/>
  <c r="K99" i="1"/>
  <c r="I99" i="1"/>
  <c r="G99" i="1"/>
  <c r="E99" i="1"/>
  <c r="C99" i="1"/>
  <c r="M92" i="1"/>
  <c r="K92" i="1"/>
  <c r="I92" i="1"/>
  <c r="G92" i="1"/>
  <c r="E92" i="1"/>
  <c r="C92" i="1"/>
  <c r="M91" i="1"/>
  <c r="K91" i="1"/>
  <c r="I91" i="1"/>
  <c r="G91" i="1"/>
  <c r="E91" i="1"/>
  <c r="C91" i="1"/>
  <c r="M90" i="1"/>
  <c r="K90" i="1"/>
  <c r="I90" i="1"/>
  <c r="G90" i="1"/>
  <c r="E90" i="1"/>
  <c r="C90" i="1"/>
  <c r="M89" i="1"/>
  <c r="K89" i="1"/>
  <c r="I89" i="1"/>
  <c r="G89" i="1"/>
  <c r="E89" i="1"/>
  <c r="C89" i="1"/>
  <c r="M69" i="1"/>
  <c r="K69" i="1"/>
  <c r="I69" i="1"/>
  <c r="G69" i="1"/>
  <c r="E69" i="1"/>
  <c r="C69" i="1"/>
  <c r="M68" i="1"/>
  <c r="K68" i="1"/>
  <c r="J68" i="1"/>
  <c r="H68" i="1"/>
  <c r="F68" i="1"/>
  <c r="D68" i="1"/>
  <c r="B68" i="1"/>
  <c r="L67" i="1"/>
  <c r="J67" i="1"/>
  <c r="H67" i="1"/>
  <c r="F67" i="1"/>
  <c r="D67" i="1"/>
  <c r="B67" i="1"/>
  <c r="L66" i="1"/>
  <c r="J66" i="1"/>
  <c r="H66" i="1"/>
  <c r="F66" i="1"/>
  <c r="D66" i="1"/>
  <c r="B66" i="1"/>
  <c r="L65" i="1"/>
  <c r="J65" i="1"/>
  <c r="H65" i="1"/>
  <c r="F65" i="1"/>
  <c r="D65" i="1"/>
  <c r="B65" i="1"/>
  <c r="L64" i="1"/>
  <c r="J64" i="1"/>
  <c r="H64" i="1"/>
  <c r="F64" i="1"/>
  <c r="D64" i="1"/>
  <c r="B64" i="1"/>
  <c r="L63" i="1"/>
  <c r="J63" i="1"/>
  <c r="H63" i="1"/>
  <c r="F63" i="1"/>
  <c r="D63" i="1"/>
  <c r="B63" i="1"/>
  <c r="L82" i="1"/>
  <c r="J82" i="1"/>
  <c r="H82" i="1"/>
  <c r="F82" i="1"/>
  <c r="D82" i="1"/>
  <c r="B82" i="1"/>
  <c r="L81" i="1"/>
  <c r="J81" i="1"/>
  <c r="H81" i="1"/>
  <c r="F81" i="1"/>
  <c r="D81" i="1"/>
  <c r="B81" i="1"/>
  <c r="L80" i="1"/>
  <c r="J80" i="1"/>
  <c r="H80" i="1"/>
  <c r="F80" i="1"/>
  <c r="D80" i="1"/>
  <c r="B80" i="1"/>
  <c r="L79" i="1"/>
  <c r="J79" i="1"/>
  <c r="H79" i="1"/>
  <c r="F79" i="1"/>
  <c r="D79" i="1"/>
  <c r="B79" i="1"/>
  <c r="L78" i="1"/>
  <c r="J78" i="1"/>
  <c r="H78" i="1"/>
  <c r="F78" i="1"/>
  <c r="D78" i="1"/>
  <c r="B78" i="1"/>
  <c r="L77" i="1"/>
  <c r="J77" i="1"/>
  <c r="H77" i="1"/>
  <c r="F77" i="1"/>
  <c r="D77" i="1"/>
  <c r="B77" i="1"/>
  <c r="L76" i="1"/>
  <c r="J76" i="1"/>
  <c r="H76" i="1"/>
  <c r="F76" i="1"/>
  <c r="D76" i="1"/>
  <c r="B76" i="1"/>
  <c r="C55" i="1"/>
  <c r="E55" i="1"/>
  <c r="G55" i="1"/>
  <c r="I55" i="1"/>
  <c r="K55" i="1"/>
  <c r="M55" i="1"/>
  <c r="C56" i="1"/>
  <c r="E56" i="1"/>
  <c r="G56" i="1"/>
  <c r="I56" i="1"/>
  <c r="K56" i="1"/>
  <c r="M56" i="1"/>
  <c r="D54" i="1"/>
  <c r="D58" i="1" s="1"/>
  <c r="D59" i="1" s="1"/>
  <c r="F54" i="1"/>
  <c r="H54" i="1"/>
  <c r="H58" i="1" s="1"/>
  <c r="H59" i="1" s="1"/>
  <c r="J54" i="1"/>
  <c r="L54" i="1"/>
  <c r="L58" i="1" s="1"/>
  <c r="L59" i="1" s="1"/>
  <c r="B54" i="1"/>
  <c r="C44" i="1"/>
  <c r="E44" i="1"/>
  <c r="G44" i="1"/>
  <c r="I44" i="1"/>
  <c r="K44" i="1"/>
  <c r="M44" i="1"/>
  <c r="C45" i="1"/>
  <c r="E45" i="1"/>
  <c r="G45" i="1"/>
  <c r="I45" i="1"/>
  <c r="K45" i="1"/>
  <c r="M45" i="1"/>
  <c r="C46" i="1"/>
  <c r="E46" i="1"/>
  <c r="G46" i="1"/>
  <c r="I46" i="1"/>
  <c r="K46" i="1"/>
  <c r="M46" i="1"/>
  <c r="C47" i="1"/>
  <c r="E47" i="1"/>
  <c r="G47" i="1"/>
  <c r="I47" i="1"/>
  <c r="K47" i="1"/>
  <c r="M47" i="1"/>
  <c r="D43" i="1"/>
  <c r="F43" i="1"/>
  <c r="H43" i="1"/>
  <c r="J43" i="1"/>
  <c r="L43" i="1"/>
  <c r="B43" i="1"/>
  <c r="C23" i="1"/>
  <c r="E23" i="1"/>
  <c r="G23" i="1"/>
  <c r="I23" i="1"/>
  <c r="K23" i="1"/>
  <c r="M23" i="1"/>
  <c r="C24" i="1"/>
  <c r="E24" i="1"/>
  <c r="G24" i="1"/>
  <c r="K24" i="1"/>
  <c r="M24" i="1"/>
  <c r="C25" i="1"/>
  <c r="E25" i="1"/>
  <c r="G25" i="1"/>
  <c r="I25" i="1"/>
  <c r="K25" i="1"/>
  <c r="M25" i="1"/>
  <c r="C26" i="1"/>
  <c r="E26" i="1"/>
  <c r="G26" i="1"/>
  <c r="I26" i="1"/>
  <c r="K26" i="1"/>
  <c r="M26" i="1"/>
  <c r="C27" i="1"/>
  <c r="E27" i="1"/>
  <c r="G27" i="1"/>
  <c r="I27" i="1"/>
  <c r="K27" i="1"/>
  <c r="M27" i="1"/>
  <c r="C28" i="1"/>
  <c r="E28" i="1"/>
  <c r="G28" i="1"/>
  <c r="I28" i="1"/>
  <c r="K28" i="1"/>
  <c r="M28" i="1"/>
  <c r="C29" i="1"/>
  <c r="E29" i="1"/>
  <c r="G29" i="1"/>
  <c r="I29" i="1"/>
  <c r="K29" i="1"/>
  <c r="M29" i="1"/>
  <c r="C30" i="1"/>
  <c r="E30" i="1"/>
  <c r="G30" i="1"/>
  <c r="I68" i="1"/>
  <c r="G68" i="1"/>
  <c r="E68" i="1"/>
  <c r="C68" i="1"/>
  <c r="M67" i="1"/>
  <c r="K67" i="1"/>
  <c r="I67" i="1"/>
  <c r="G67" i="1"/>
  <c r="E67" i="1"/>
  <c r="C67" i="1"/>
  <c r="M66" i="1"/>
  <c r="K66" i="1"/>
  <c r="I66" i="1"/>
  <c r="G66" i="1"/>
  <c r="E66" i="1"/>
  <c r="C66" i="1"/>
  <c r="M65" i="1"/>
  <c r="K65" i="1"/>
  <c r="I65" i="1"/>
  <c r="G65" i="1"/>
  <c r="E65" i="1"/>
  <c r="C65" i="1"/>
  <c r="M64" i="1"/>
  <c r="K64" i="1"/>
  <c r="I64" i="1"/>
  <c r="G64" i="1"/>
  <c r="E64" i="1"/>
  <c r="C64" i="1"/>
  <c r="M63" i="1"/>
  <c r="K63" i="1"/>
  <c r="I63" i="1"/>
  <c r="G63" i="1"/>
  <c r="E63" i="1"/>
  <c r="C63" i="1"/>
  <c r="M82" i="1"/>
  <c r="K82" i="1"/>
  <c r="I82" i="1"/>
  <c r="G82" i="1"/>
  <c r="E82" i="1"/>
  <c r="C82" i="1"/>
  <c r="M81" i="1"/>
  <c r="K81" i="1"/>
  <c r="I81" i="1"/>
  <c r="G81" i="1"/>
  <c r="E81" i="1"/>
  <c r="C81" i="1"/>
  <c r="M80" i="1"/>
  <c r="K80" i="1"/>
  <c r="I80" i="1"/>
  <c r="G80" i="1"/>
  <c r="E80" i="1"/>
  <c r="C80" i="1"/>
  <c r="M79" i="1"/>
  <c r="K79" i="1"/>
  <c r="I79" i="1"/>
  <c r="G79" i="1"/>
  <c r="E79" i="1"/>
  <c r="C79" i="1"/>
  <c r="M78" i="1"/>
  <c r="K78" i="1"/>
  <c r="I78" i="1"/>
  <c r="G78" i="1"/>
  <c r="E78" i="1"/>
  <c r="C78" i="1"/>
  <c r="M77" i="1"/>
  <c r="K77" i="1"/>
  <c r="G77" i="1"/>
  <c r="E77" i="1"/>
  <c r="C77" i="1"/>
  <c r="M76" i="1"/>
  <c r="K76" i="1"/>
  <c r="G76" i="1"/>
  <c r="E76" i="1"/>
  <c r="C76" i="1"/>
  <c r="B55" i="1"/>
  <c r="D55" i="1"/>
  <c r="F55" i="1"/>
  <c r="H55" i="1"/>
  <c r="J55" i="1"/>
  <c r="L55" i="1"/>
  <c r="B56" i="1"/>
  <c r="D56" i="1"/>
  <c r="F56" i="1"/>
  <c r="H56" i="1"/>
  <c r="J56" i="1"/>
  <c r="L56" i="1"/>
  <c r="C54" i="1"/>
  <c r="E54" i="1"/>
  <c r="G54" i="1"/>
  <c r="I54" i="1"/>
  <c r="K54" i="1"/>
  <c r="M54" i="1"/>
  <c r="B44" i="1"/>
  <c r="D44" i="1"/>
  <c r="F44" i="1"/>
  <c r="H44" i="1"/>
  <c r="J44" i="1"/>
  <c r="L44" i="1"/>
  <c r="B45" i="1"/>
  <c r="D45" i="1"/>
  <c r="F45" i="1"/>
  <c r="H45" i="1"/>
  <c r="J45" i="1"/>
  <c r="L45" i="1"/>
  <c r="B46" i="1"/>
  <c r="D46" i="1"/>
  <c r="F46" i="1"/>
  <c r="H46" i="1"/>
  <c r="J46" i="1"/>
  <c r="L46" i="1"/>
  <c r="B47" i="1"/>
  <c r="D47" i="1"/>
  <c r="F47" i="1"/>
  <c r="H47" i="1"/>
  <c r="J47" i="1"/>
  <c r="L47" i="1"/>
  <c r="C43" i="1"/>
  <c r="E43" i="1"/>
  <c r="G43" i="1"/>
  <c r="I43" i="1"/>
  <c r="K43" i="1"/>
  <c r="M43" i="1"/>
  <c r="B23" i="1"/>
  <c r="D23" i="1"/>
  <c r="F23" i="1"/>
  <c r="H23" i="1"/>
  <c r="J23" i="1"/>
  <c r="L23" i="1"/>
  <c r="B24" i="1"/>
  <c r="D24" i="1"/>
  <c r="F24" i="1"/>
  <c r="H24" i="1"/>
  <c r="J24" i="1"/>
  <c r="L24" i="1"/>
  <c r="B25" i="1"/>
  <c r="D25" i="1"/>
  <c r="F25" i="1"/>
  <c r="H25" i="1"/>
  <c r="J25" i="1"/>
  <c r="L25" i="1"/>
  <c r="B26" i="1"/>
  <c r="D26" i="1"/>
  <c r="F26" i="1"/>
  <c r="H26" i="1"/>
  <c r="J26" i="1"/>
  <c r="L26" i="1"/>
  <c r="B27" i="1"/>
  <c r="D27" i="1"/>
  <c r="F27" i="1"/>
  <c r="H27" i="1"/>
  <c r="J27" i="1"/>
  <c r="L27" i="1"/>
  <c r="B28" i="1"/>
  <c r="D28" i="1"/>
  <c r="F28" i="1"/>
  <c r="H28" i="1"/>
  <c r="J28" i="1"/>
  <c r="L28" i="1"/>
  <c r="B29" i="1"/>
  <c r="D29" i="1"/>
  <c r="F29" i="1"/>
  <c r="H29" i="1"/>
  <c r="J29" i="1"/>
  <c r="L29" i="1"/>
  <c r="B30" i="1"/>
  <c r="D30" i="1"/>
  <c r="F30" i="1"/>
  <c r="H30" i="1"/>
  <c r="M22" i="1"/>
  <c r="K22" i="1"/>
  <c r="I22" i="1"/>
  <c r="G22" i="1"/>
  <c r="E22" i="1"/>
  <c r="C22" i="1"/>
  <c r="L36" i="1"/>
  <c r="J36" i="1"/>
  <c r="H36" i="1"/>
  <c r="F36" i="1"/>
  <c r="D36" i="1"/>
  <c r="B36" i="1"/>
  <c r="L35" i="1"/>
  <c r="J35" i="1"/>
  <c r="H35" i="1"/>
  <c r="F35" i="1"/>
  <c r="D35" i="1"/>
  <c r="B35" i="1"/>
  <c r="L34" i="1"/>
  <c r="J34" i="1"/>
  <c r="H34" i="1"/>
  <c r="F34" i="1"/>
  <c r="D34" i="1"/>
  <c r="B34" i="1"/>
  <c r="L33" i="1"/>
  <c r="J33" i="1"/>
  <c r="H33" i="1"/>
  <c r="F33" i="1"/>
  <c r="D33" i="1"/>
  <c r="B33" i="1"/>
  <c r="L32" i="1"/>
  <c r="J32" i="1"/>
  <c r="H32" i="1"/>
  <c r="F32" i="1"/>
  <c r="D32" i="1"/>
  <c r="B32" i="1"/>
  <c r="L31" i="1"/>
  <c r="J31" i="1"/>
  <c r="H31" i="1"/>
  <c r="F31" i="1"/>
  <c r="D31" i="1"/>
  <c r="B31" i="1"/>
  <c r="L30" i="1"/>
  <c r="J30" i="1"/>
  <c r="B22" i="1"/>
  <c r="L22" i="1"/>
  <c r="J22" i="1"/>
  <c r="H22" i="1"/>
  <c r="F22" i="1"/>
  <c r="D22" i="1"/>
  <c r="M36" i="1"/>
  <c r="K36" i="1"/>
  <c r="I36" i="1"/>
  <c r="G36" i="1"/>
  <c r="E36" i="1"/>
  <c r="C36" i="1"/>
  <c r="M35" i="1"/>
  <c r="K35" i="1"/>
  <c r="I35" i="1"/>
  <c r="G35" i="1"/>
  <c r="E35" i="1"/>
  <c r="C35" i="1"/>
  <c r="M34" i="1"/>
  <c r="K34" i="1"/>
  <c r="I34" i="1"/>
  <c r="G34" i="1"/>
  <c r="E34" i="1"/>
  <c r="C34" i="1"/>
  <c r="M33" i="1"/>
  <c r="K33" i="1"/>
  <c r="I33" i="1"/>
  <c r="G33" i="1"/>
  <c r="E33" i="1"/>
  <c r="C33" i="1"/>
  <c r="M32" i="1"/>
  <c r="K32" i="1"/>
  <c r="I32" i="1"/>
  <c r="G32" i="1"/>
  <c r="E32" i="1"/>
  <c r="C32" i="1"/>
  <c r="M31" i="1"/>
  <c r="K31" i="1"/>
  <c r="I31" i="1"/>
  <c r="G31" i="1"/>
  <c r="E31" i="1"/>
  <c r="C31" i="1"/>
  <c r="M30" i="1"/>
  <c r="K30" i="1"/>
  <c r="I30" i="1"/>
  <c r="J58" i="1"/>
  <c r="J59" i="1" s="1"/>
  <c r="F58" i="1"/>
  <c r="F59" i="1" s="1"/>
  <c r="B58" i="1"/>
  <c r="B59" i="1" s="1"/>
  <c r="B1" i="1"/>
  <c r="C11" i="1"/>
  <c r="D11" i="1"/>
  <c r="E11" i="1"/>
  <c r="F11" i="1"/>
  <c r="G11" i="1"/>
  <c r="H11" i="1"/>
  <c r="I11" i="1"/>
  <c r="I133" i="1" s="1"/>
  <c r="J11" i="1"/>
  <c r="K11" i="1"/>
  <c r="L11" i="1"/>
  <c r="M11" i="1"/>
  <c r="B11" i="1"/>
  <c r="M143" i="1"/>
  <c r="K143" i="1"/>
  <c r="J143" i="1"/>
  <c r="I143" i="1"/>
  <c r="G143" i="1"/>
  <c r="G144" i="1" s="1"/>
  <c r="F143" i="1"/>
  <c r="F144" i="1" s="1"/>
  <c r="E143" i="1"/>
  <c r="E144" i="1" s="1"/>
  <c r="C143" i="1"/>
  <c r="B143" i="1"/>
  <c r="O141" i="1"/>
  <c r="O139" i="1"/>
  <c r="O137" i="1"/>
  <c r="K58" i="1" l="1"/>
  <c r="K59" i="1" s="1"/>
  <c r="G58" i="1"/>
  <c r="G59" i="1" s="1"/>
  <c r="C58" i="1"/>
  <c r="C59" i="1" s="1"/>
  <c r="M144" i="1"/>
  <c r="J144" i="1"/>
  <c r="D144" i="1"/>
  <c r="H144" i="1"/>
  <c r="L144" i="1"/>
  <c r="C144" i="1"/>
  <c r="I144" i="1"/>
  <c r="K144" i="1"/>
  <c r="B144" i="1"/>
  <c r="O138" i="1"/>
  <c r="O140" i="1"/>
  <c r="O55" i="1"/>
  <c r="O56" i="1"/>
  <c r="O54" i="1"/>
  <c r="M58" i="1"/>
  <c r="M59" i="1" s="1"/>
  <c r="I58" i="1"/>
  <c r="I59" i="1" s="1"/>
  <c r="E58" i="1"/>
  <c r="E59" i="1" s="1"/>
  <c r="O143" i="1"/>
  <c r="C15" i="7" s="1"/>
  <c r="O77" i="1"/>
  <c r="O43" i="1"/>
  <c r="O44" i="1"/>
  <c r="O45" i="1"/>
  <c r="O46" i="1"/>
  <c r="O47" i="1"/>
  <c r="O63" i="1"/>
  <c r="O64" i="1"/>
  <c r="O65" i="1"/>
  <c r="O66" i="1"/>
  <c r="O67" i="1"/>
  <c r="O68" i="1"/>
  <c r="O69" i="1"/>
  <c r="O76" i="1"/>
  <c r="O78" i="1"/>
  <c r="O79" i="1"/>
  <c r="O80" i="1"/>
  <c r="O81" i="1"/>
  <c r="O82" i="1"/>
  <c r="O89" i="1"/>
  <c r="O90" i="1"/>
  <c r="O91" i="1"/>
  <c r="O92" i="1"/>
  <c r="O99" i="1"/>
  <c r="O100" i="1"/>
  <c r="O101" i="1"/>
  <c r="O102" i="1"/>
  <c r="O109" i="1"/>
  <c r="O110" i="1"/>
  <c r="O111" i="1"/>
  <c r="O112" i="1"/>
  <c r="O113" i="1"/>
  <c r="O114" i="1"/>
  <c r="O115" i="1"/>
  <c r="O123" i="1"/>
  <c r="O124" i="1"/>
  <c r="O125" i="1"/>
  <c r="O126" i="1"/>
  <c r="O127" i="1"/>
  <c r="O130" i="1"/>
  <c r="O11" i="1"/>
  <c r="O23" i="1"/>
  <c r="O24" i="1"/>
  <c r="O25" i="1"/>
  <c r="O59" i="1" s="1"/>
  <c r="O26" i="1"/>
  <c r="O27" i="1"/>
  <c r="O28" i="1"/>
  <c r="O29" i="1"/>
  <c r="O30" i="1"/>
  <c r="O31" i="1"/>
  <c r="O32" i="1"/>
  <c r="O33" i="1"/>
  <c r="O34" i="1"/>
  <c r="O35" i="1"/>
  <c r="O36" i="1"/>
  <c r="O22" i="1"/>
  <c r="C132" i="1"/>
  <c r="C133" i="1" s="1"/>
  <c r="D132" i="1"/>
  <c r="D133" i="1" s="1"/>
  <c r="E132" i="1"/>
  <c r="E133" i="1" s="1"/>
  <c r="F132" i="1"/>
  <c r="F133" i="1" s="1"/>
  <c r="G132" i="1"/>
  <c r="G133" i="1" s="1"/>
  <c r="H132" i="1"/>
  <c r="H133" i="1" s="1"/>
  <c r="I132" i="1"/>
  <c r="J132" i="1"/>
  <c r="K132" i="1"/>
  <c r="L132" i="1"/>
  <c r="M132" i="1"/>
  <c r="B132" i="1"/>
  <c r="B133" i="1" s="1"/>
  <c r="C117" i="1"/>
  <c r="D117" i="1"/>
  <c r="E117" i="1"/>
  <c r="F117" i="1"/>
  <c r="G117" i="1"/>
  <c r="H117" i="1"/>
  <c r="I117" i="1"/>
  <c r="J117" i="1"/>
  <c r="K117" i="1"/>
  <c r="L117" i="1"/>
  <c r="M117" i="1"/>
  <c r="B117" i="1"/>
  <c r="M104" i="1"/>
  <c r="M105" i="1" s="1"/>
  <c r="L104" i="1"/>
  <c r="L105" i="1" s="1"/>
  <c r="K104" i="1"/>
  <c r="K105" i="1" s="1"/>
  <c r="J104" i="1"/>
  <c r="J105" i="1" s="1"/>
  <c r="I104" i="1"/>
  <c r="I105" i="1" s="1"/>
  <c r="H104" i="1"/>
  <c r="H105" i="1" s="1"/>
  <c r="G104" i="1"/>
  <c r="G105" i="1" s="1"/>
  <c r="F104" i="1"/>
  <c r="F105" i="1" s="1"/>
  <c r="E104" i="1"/>
  <c r="E105" i="1" s="1"/>
  <c r="D104" i="1"/>
  <c r="D105" i="1" s="1"/>
  <c r="C104" i="1"/>
  <c r="C105" i="1" s="1"/>
  <c r="B104" i="1"/>
  <c r="B105" i="1" s="1"/>
  <c r="C94" i="1"/>
  <c r="C95" i="1" s="1"/>
  <c r="D94" i="1"/>
  <c r="D95" i="1" s="1"/>
  <c r="E94" i="1"/>
  <c r="E95" i="1" s="1"/>
  <c r="F94" i="1"/>
  <c r="F95" i="1" s="1"/>
  <c r="G94" i="1"/>
  <c r="G95" i="1" s="1"/>
  <c r="H94" i="1"/>
  <c r="H95" i="1" s="1"/>
  <c r="I94" i="1"/>
  <c r="I95" i="1" s="1"/>
  <c r="J94" i="1"/>
  <c r="J95" i="1" s="1"/>
  <c r="K94" i="1"/>
  <c r="K95" i="1" s="1"/>
  <c r="L94" i="1"/>
  <c r="L95" i="1" s="1"/>
  <c r="M94" i="1"/>
  <c r="M95" i="1" s="1"/>
  <c r="B94" i="1"/>
  <c r="B95" i="1" s="1"/>
  <c r="D84" i="1"/>
  <c r="D85" i="1" s="1"/>
  <c r="E84" i="1"/>
  <c r="E85" i="1" s="1"/>
  <c r="F84" i="1"/>
  <c r="F85" i="1" s="1"/>
  <c r="G84" i="1"/>
  <c r="G85" i="1" s="1"/>
  <c r="H84" i="1"/>
  <c r="H85" i="1" s="1"/>
  <c r="I84" i="1"/>
  <c r="I85" i="1" s="1"/>
  <c r="J84" i="1"/>
  <c r="J85" i="1" s="1"/>
  <c r="K84" i="1"/>
  <c r="K85" i="1" s="1"/>
  <c r="L84" i="1"/>
  <c r="L85" i="1" s="1"/>
  <c r="M84" i="1"/>
  <c r="M85" i="1" s="1"/>
  <c r="B84" i="1"/>
  <c r="B85" i="1" s="1"/>
  <c r="C71" i="1"/>
  <c r="C72" i="1" s="1"/>
  <c r="D71" i="1"/>
  <c r="D72" i="1" s="1"/>
  <c r="E71" i="1"/>
  <c r="E72" i="1" s="1"/>
  <c r="F71" i="1"/>
  <c r="F72" i="1" s="1"/>
  <c r="G71" i="1"/>
  <c r="G72" i="1" s="1"/>
  <c r="H71" i="1"/>
  <c r="H72" i="1" s="1"/>
  <c r="I71" i="1"/>
  <c r="I72" i="1" s="1"/>
  <c r="J71" i="1"/>
  <c r="J72" i="1" s="1"/>
  <c r="K71" i="1"/>
  <c r="K72" i="1" s="1"/>
  <c r="L71" i="1"/>
  <c r="L72" i="1" s="1"/>
  <c r="M71" i="1"/>
  <c r="M72" i="1" s="1"/>
  <c r="B71" i="1"/>
  <c r="B72" i="1" s="1"/>
  <c r="C49" i="1"/>
  <c r="C50" i="1" s="1"/>
  <c r="D49" i="1"/>
  <c r="D50" i="1" s="1"/>
  <c r="E49" i="1"/>
  <c r="E50" i="1" s="1"/>
  <c r="F49" i="1"/>
  <c r="F50" i="1" s="1"/>
  <c r="G49" i="1"/>
  <c r="G50" i="1" s="1"/>
  <c r="H49" i="1"/>
  <c r="H50" i="1" s="1"/>
  <c r="I49" i="1"/>
  <c r="I50" i="1" s="1"/>
  <c r="J49" i="1"/>
  <c r="J50" i="1" s="1"/>
  <c r="K49" i="1"/>
  <c r="K50" i="1" s="1"/>
  <c r="L49" i="1"/>
  <c r="L50" i="1" s="1"/>
  <c r="M49" i="1"/>
  <c r="M50" i="1" s="1"/>
  <c r="B49" i="1"/>
  <c r="B50" i="1" s="1"/>
  <c r="C38" i="1"/>
  <c r="C39" i="1" s="1"/>
  <c r="D38" i="1"/>
  <c r="D39" i="1" s="1"/>
  <c r="E38" i="1"/>
  <c r="E39" i="1" s="1"/>
  <c r="F38" i="1"/>
  <c r="G38" i="1"/>
  <c r="H38" i="1"/>
  <c r="I38" i="1"/>
  <c r="I39" i="1" s="1"/>
  <c r="J38" i="1"/>
  <c r="J39" i="1" s="1"/>
  <c r="K38" i="1"/>
  <c r="K39" i="1" s="1"/>
  <c r="L38" i="1"/>
  <c r="L39" i="1" s="1"/>
  <c r="M38" i="1"/>
  <c r="M39" i="1" s="1"/>
  <c r="B38" i="1"/>
  <c r="B39" i="1" s="1"/>
  <c r="O58" i="1" l="1"/>
  <c r="B118" i="1"/>
  <c r="B15" i="1"/>
  <c r="B18" i="1" s="1"/>
  <c r="C7" i="1" s="1"/>
  <c r="L118" i="1"/>
  <c r="L15" i="1"/>
  <c r="L18" i="1" s="1"/>
  <c r="M7" i="1" s="1"/>
  <c r="J118" i="1"/>
  <c r="J15" i="1"/>
  <c r="J18" i="1" s="1"/>
  <c r="K7" i="1" s="1"/>
  <c r="H118" i="1"/>
  <c r="H15" i="1"/>
  <c r="H18" i="1" s="1"/>
  <c r="I7" i="1" s="1"/>
  <c r="F118" i="1"/>
  <c r="F15" i="1"/>
  <c r="F18" i="1" s="1"/>
  <c r="G7" i="1" s="1"/>
  <c r="D118" i="1"/>
  <c r="D15" i="1"/>
  <c r="D18" i="1" s="1"/>
  <c r="E7" i="1" s="1"/>
  <c r="M118" i="1"/>
  <c r="M15" i="1"/>
  <c r="M18" i="1" s="1"/>
  <c r="K118" i="1"/>
  <c r="K15" i="1"/>
  <c r="K18" i="1" s="1"/>
  <c r="L7" i="1" s="1"/>
  <c r="I118" i="1"/>
  <c r="I15" i="1"/>
  <c r="I18" i="1" s="1"/>
  <c r="J7" i="1" s="1"/>
  <c r="G118" i="1"/>
  <c r="G15" i="1"/>
  <c r="G18" i="1" s="1"/>
  <c r="H7" i="1" s="1"/>
  <c r="E118" i="1"/>
  <c r="E15" i="1"/>
  <c r="E18" i="1" s="1"/>
  <c r="F7" i="1" s="1"/>
  <c r="C118" i="1"/>
  <c r="H39" i="1"/>
  <c r="F39" i="1"/>
  <c r="G39" i="1"/>
  <c r="O144" i="1"/>
  <c r="C5" i="7"/>
  <c r="O94" i="1"/>
  <c r="O104" i="1"/>
  <c r="O117" i="1"/>
  <c r="C13" i="7" s="1"/>
  <c r="O132" i="1"/>
  <c r="C84" i="1"/>
  <c r="C85" i="1" s="1"/>
  <c r="O71" i="1"/>
  <c r="O49" i="1"/>
  <c r="O38" i="1"/>
  <c r="C15" i="1" l="1"/>
  <c r="O118" i="1"/>
  <c r="O133" i="1"/>
  <c r="C14" i="7"/>
  <c r="O72" i="1"/>
  <c r="C9" i="7"/>
  <c r="O50" i="1"/>
  <c r="C8" i="7"/>
  <c r="O39" i="1"/>
  <c r="C7" i="7"/>
  <c r="O105" i="1"/>
  <c r="C12" i="7"/>
  <c r="O95" i="1"/>
  <c r="C11" i="7"/>
  <c r="O84" i="1"/>
  <c r="O15" i="1" l="1"/>
  <c r="C18" i="1"/>
  <c r="D7" i="1" s="1"/>
  <c r="O85" i="1"/>
  <c r="C10" i="7"/>
  <c r="C17" i="7" s="1"/>
  <c r="C18" i="7" s="1"/>
</calcChain>
</file>

<file path=xl/sharedStrings.xml><?xml version="1.0" encoding="utf-8"?>
<sst xmlns="http://schemas.openxmlformats.org/spreadsheetml/2006/main" count="361" uniqueCount="120">
  <si>
    <t>Gas</t>
  </si>
  <si>
    <t>Electricidad</t>
  </si>
  <si>
    <t>Agua</t>
  </si>
  <si>
    <t>Cable - Teléfono - Internet</t>
  </si>
  <si>
    <t>Recolección de Basura</t>
  </si>
  <si>
    <t>Mantenimiento</t>
  </si>
  <si>
    <t>Otros suministros</t>
  </si>
  <si>
    <t>Alarma</t>
  </si>
  <si>
    <t>Contribuciones</t>
  </si>
  <si>
    <t>Tintorería - Lavandería</t>
  </si>
  <si>
    <t>Celular</t>
  </si>
  <si>
    <t>Gastos totales</t>
  </si>
  <si>
    <t>Supermercado</t>
  </si>
  <si>
    <t>Restaurantes</t>
  </si>
  <si>
    <t>Feria</t>
  </si>
  <si>
    <t>Otras compras menores</t>
  </si>
  <si>
    <t>ENE</t>
  </si>
  <si>
    <t>FEB</t>
  </si>
  <si>
    <t>MAR</t>
  </si>
  <si>
    <t>ABR</t>
  </si>
  <si>
    <t>MAY</t>
  </si>
  <si>
    <t>JUN</t>
  </si>
  <si>
    <t>JUL</t>
  </si>
  <si>
    <t>SEP</t>
  </si>
  <si>
    <t>OCT</t>
  </si>
  <si>
    <t>NOV</t>
  </si>
  <si>
    <t>DIC</t>
  </si>
  <si>
    <t>AGO</t>
  </si>
  <si>
    <t>Otros</t>
  </si>
  <si>
    <t>Gastos Comunes</t>
  </si>
  <si>
    <t>% del ingreso mensual familiar</t>
  </si>
  <si>
    <t>Permiso Circulación</t>
  </si>
  <si>
    <t>Combustible</t>
  </si>
  <si>
    <t>Mecánico</t>
  </si>
  <si>
    <t>Peajes y/o TAG</t>
  </si>
  <si>
    <t>Tarjeta de Crédito 1</t>
  </si>
  <si>
    <t>Tarjeta de Crédito 2</t>
  </si>
  <si>
    <t>Crédito 1</t>
  </si>
  <si>
    <t>Crédito 2</t>
  </si>
  <si>
    <t>Línea de Crédito 1</t>
  </si>
  <si>
    <t>Línea de Crédito 2</t>
  </si>
  <si>
    <t>Gastos Médicos</t>
  </si>
  <si>
    <t>Farmacia</t>
  </si>
  <si>
    <t>Actividades Deportivas</t>
  </si>
  <si>
    <t>Recreación</t>
  </si>
  <si>
    <t>Cine</t>
  </si>
  <si>
    <t>Conciertos</t>
  </si>
  <si>
    <t>Eventos</t>
  </si>
  <si>
    <t>Vestuario</t>
  </si>
  <si>
    <t>Colegio y/o Universidad</t>
  </si>
  <si>
    <t>Mesada</t>
  </si>
  <si>
    <t>Materiales Escolares</t>
  </si>
  <si>
    <t>Regalos</t>
  </si>
  <si>
    <t>Imprevistos</t>
  </si>
  <si>
    <t>Donaciones</t>
  </si>
  <si>
    <t>Artículos Personales</t>
  </si>
  <si>
    <t>Seguros</t>
  </si>
  <si>
    <t>TOTAL ANUAL</t>
  </si>
  <si>
    <t>Revisión Técnica</t>
  </si>
  <si>
    <t>Seguro de Vida</t>
  </si>
  <si>
    <t>Seguro de Estudios</t>
  </si>
  <si>
    <t>Seguro de Salud</t>
  </si>
  <si>
    <t>Seguro Automotriz</t>
  </si>
  <si>
    <t>Seguro de Hogar</t>
  </si>
  <si>
    <t>Seguro de Accidentes</t>
  </si>
  <si>
    <t xml:space="preserve">Hijos </t>
  </si>
  <si>
    <t>Ingreso Familiar Anual</t>
  </si>
  <si>
    <t>Gasto Anual</t>
  </si>
  <si>
    <t xml:space="preserve">Gasto Vivenda </t>
  </si>
  <si>
    <t>Gasto Alimentación</t>
  </si>
  <si>
    <t>Gasto Transporte</t>
  </si>
  <si>
    <t>Gasto Deudas</t>
  </si>
  <si>
    <t>Gasto Salud</t>
  </si>
  <si>
    <t>Gasto Recreación</t>
  </si>
  <si>
    <t>Otros gastos</t>
  </si>
  <si>
    <t>Superávit/Déficit  Anual</t>
  </si>
  <si>
    <t>Total Ingreso Mensual</t>
  </si>
  <si>
    <t>Vivenda</t>
  </si>
  <si>
    <t>Alimentación</t>
  </si>
  <si>
    <t>Transporte</t>
  </si>
  <si>
    <t>Deudas</t>
  </si>
  <si>
    <t>Salud</t>
  </si>
  <si>
    <t>Hijos</t>
  </si>
  <si>
    <t>Transporte Público</t>
  </si>
  <si>
    <t>Municipalidad y/o Alquiler</t>
  </si>
  <si>
    <t>Empleada</t>
  </si>
  <si>
    <t>Pago mensual</t>
  </si>
  <si>
    <t>Ingresos extras</t>
  </si>
  <si>
    <t>Devoluciones</t>
  </si>
  <si>
    <t>Total Gasto Mensual</t>
  </si>
  <si>
    <t>Estudios</t>
  </si>
  <si>
    <t>Universidad o Instituto</t>
  </si>
  <si>
    <t>Materiales</t>
  </si>
  <si>
    <t>Ingresos</t>
  </si>
  <si>
    <t>Egresos</t>
  </si>
  <si>
    <t>Base de Boletas y facturas</t>
  </si>
  <si>
    <t>ID</t>
  </si>
  <si>
    <t>Detalle</t>
  </si>
  <si>
    <t>Tipo</t>
  </si>
  <si>
    <t>Mes</t>
  </si>
  <si>
    <t>Subtipo</t>
  </si>
  <si>
    <t>Monto</t>
  </si>
  <si>
    <t>Clase</t>
  </si>
  <si>
    <t>Meses</t>
  </si>
  <si>
    <t>CLAVE</t>
  </si>
  <si>
    <t>Ingreso</t>
  </si>
  <si>
    <t>Deposito Emanuele Mes Mayo</t>
  </si>
  <si>
    <t>Deposito Emanuele Mes Junio</t>
  </si>
  <si>
    <t>Deposito Emanuele Mes Julio</t>
  </si>
  <si>
    <t>Pago tarjeta BBVA</t>
  </si>
  <si>
    <t>Pago tarjeta INTERBANK</t>
  </si>
  <si>
    <t>Pago Celular Claro</t>
  </si>
  <si>
    <t>Prestamo Papa para colegio Ema Mayo</t>
  </si>
  <si>
    <t>Prestamo Papa para colegio Ema Junio</t>
  </si>
  <si>
    <t>Vencimiento</t>
  </si>
  <si>
    <t>Tiempo para pagar</t>
  </si>
  <si>
    <t>Prestamo Papa para colegio Ema Julio</t>
  </si>
  <si>
    <t>AHORRO</t>
  </si>
  <si>
    <t>Ahorro mes anterior</t>
  </si>
  <si>
    <t>AFP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</si>
</sst>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S/.&quot;\ * #,##0.00_ ;_ &quot;S/.&quot;\ * \-#,##0.00_ ;_ &quot;S/.&quot;\ * &quot;-&quot;??_ ;_ @_ 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0" borderId="0" xfId="0"/>
    <xf numFmtId="0" fontId="3" fillId="0" borderId="0" xfId="0" applyFont="1"/>
    <xf numFmtId="0" fontId="0" fillId="0" borderId="14" xfId="0" applyBorder="1" applyAlignment="1">
      <alignment horizontal="left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2" fillId="0" borderId="20" xfId="0" applyFont="1" applyBorder="1" applyAlignment="1">
      <alignment horizontal="right"/>
    </xf>
    <xf numFmtId="0" fontId="5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0" fillId="0" borderId="28" xfId="0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0" xfId="0"/>
    <xf numFmtId="0" fontId="0" fillId="0" borderId="29" xfId="0" applyBorder="1" applyAlignment="1">
      <alignment horizontal="left"/>
    </xf>
    <xf numFmtId="0" fontId="0" fillId="0" borderId="14" xfId="0" applyBorder="1" applyAlignment="1"/>
    <xf numFmtId="0" fontId="0" fillId="0" borderId="0" xfId="0"/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0" xfId="0"/>
    <xf numFmtId="0" fontId="0" fillId="0" borderId="22" xfId="0" applyBorder="1"/>
    <xf numFmtId="0" fontId="0" fillId="0" borderId="0" xfId="0"/>
    <xf numFmtId="0" fontId="0" fillId="0" borderId="0" xfId="0"/>
    <xf numFmtId="0" fontId="3" fillId="0" borderId="1" xfId="0" applyFont="1" applyBorder="1"/>
    <xf numFmtId="0" fontId="0" fillId="0" borderId="0" xfId="0" applyAlignment="1"/>
    <xf numFmtId="0" fontId="0" fillId="0" borderId="12" xfId="0" applyFill="1" applyBorder="1" applyAlignment="1">
      <alignment horizontal="left"/>
    </xf>
    <xf numFmtId="0" fontId="7" fillId="0" borderId="0" xfId="0" applyFont="1"/>
    <xf numFmtId="0" fontId="8" fillId="2" borderId="20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164" fontId="7" fillId="0" borderId="21" xfId="0" applyNumberFormat="1" applyFont="1" applyFill="1" applyBorder="1"/>
    <xf numFmtId="0" fontId="9" fillId="4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0" fillId="0" borderId="16" xfId="0" applyBorder="1" applyAlignment="1"/>
    <xf numFmtId="0" fontId="0" fillId="0" borderId="29" xfId="0" applyBorder="1" applyAlignment="1"/>
    <xf numFmtId="0" fontId="0" fillId="0" borderId="38" xfId="0" applyBorder="1" applyAlignment="1"/>
    <xf numFmtId="0" fontId="5" fillId="2" borderId="13" xfId="0" applyFont="1" applyFill="1" applyBorder="1" applyAlignment="1">
      <alignment horizontal="center" vertical="center"/>
    </xf>
    <xf numFmtId="44" fontId="0" fillId="0" borderId="3" xfId="1" applyNumberFormat="1" applyFont="1" applyBorder="1"/>
    <xf numFmtId="44" fontId="0" fillId="0" borderId="4" xfId="1" applyNumberFormat="1" applyFont="1" applyBorder="1"/>
    <xf numFmtId="44" fontId="0" fillId="0" borderId="5" xfId="1" applyNumberFormat="1" applyFont="1" applyBorder="1"/>
    <xf numFmtId="44" fontId="0" fillId="0" borderId="33" xfId="1" applyNumberFormat="1" applyFont="1" applyBorder="1"/>
    <xf numFmtId="44" fontId="0" fillId="0" borderId="32" xfId="1" applyNumberFormat="1" applyFont="1" applyBorder="1"/>
    <xf numFmtId="44" fontId="0" fillId="0" borderId="34" xfId="1" applyNumberFormat="1" applyFont="1" applyBorder="1"/>
    <xf numFmtId="44" fontId="0" fillId="0" borderId="35" xfId="1" applyNumberFormat="1" applyFont="1" applyBorder="1"/>
    <xf numFmtId="44" fontId="0" fillId="0" borderId="36" xfId="1" applyNumberFormat="1" applyFont="1" applyBorder="1"/>
    <xf numFmtId="44" fontId="0" fillId="0" borderId="37" xfId="1" applyNumberFormat="1" applyFont="1" applyBorder="1"/>
    <xf numFmtId="44" fontId="0" fillId="0" borderId="6" xfId="1" applyNumberFormat="1" applyFont="1" applyBorder="1"/>
    <xf numFmtId="44" fontId="0" fillId="0" borderId="2" xfId="1" applyNumberFormat="1" applyFont="1" applyBorder="1"/>
    <xf numFmtId="44" fontId="0" fillId="0" borderId="7" xfId="1" applyNumberFormat="1" applyFont="1" applyBorder="1"/>
    <xf numFmtId="44" fontId="0" fillId="0" borderId="8" xfId="1" applyNumberFormat="1" applyFont="1" applyBorder="1"/>
    <xf numFmtId="44" fontId="0" fillId="0" borderId="9" xfId="1" applyNumberFormat="1" applyFont="1" applyBorder="1"/>
    <xf numFmtId="44" fontId="0" fillId="0" borderId="10" xfId="1" applyNumberFormat="1" applyFont="1" applyBorder="1"/>
    <xf numFmtId="44" fontId="7" fillId="0" borderId="1" xfId="0" applyNumberFormat="1" applyFont="1" applyBorder="1"/>
    <xf numFmtId="44" fontId="7" fillId="0" borderId="0" xfId="0" applyNumberFormat="1" applyFont="1"/>
    <xf numFmtId="44" fontId="7" fillId="0" borderId="1" xfId="0" applyNumberFormat="1" applyFont="1" applyFill="1" applyBorder="1"/>
    <xf numFmtId="0" fontId="3" fillId="0" borderId="0" xfId="0" applyFont="1" applyAlignment="1" applyProtection="1">
      <protection hidden="1"/>
    </xf>
    <xf numFmtId="0" fontId="3" fillId="0" borderId="16" xfId="0" applyFont="1" applyBorder="1" applyAlignment="1" applyProtection="1">
      <protection hidden="1"/>
    </xf>
    <xf numFmtId="0" fontId="4" fillId="0" borderId="0" xfId="0" applyFont="1" applyAlignment="1">
      <alignment vertical="center"/>
    </xf>
    <xf numFmtId="44" fontId="0" fillId="0" borderId="0" xfId="0" applyNumberFormat="1" applyFont="1" applyBorder="1" applyProtection="1">
      <protection hidden="1"/>
    </xf>
    <xf numFmtId="164" fontId="0" fillId="0" borderId="0" xfId="0" applyNumberFormat="1" applyBorder="1" applyAlignment="1" applyProtection="1">
      <protection hidden="1"/>
    </xf>
    <xf numFmtId="164" fontId="0" fillId="0" borderId="16" xfId="0" applyNumberFormat="1" applyBorder="1" applyAlignment="1" applyProtection="1">
      <protection hidden="1"/>
    </xf>
    <xf numFmtId="44" fontId="0" fillId="0" borderId="0" xfId="2" applyNumberFormat="1" applyFont="1" applyBorder="1" applyProtection="1">
      <protection hidden="1"/>
    </xf>
    <xf numFmtId="0" fontId="0" fillId="0" borderId="38" xfId="0" applyBorder="1" applyAlignment="1">
      <alignment horizontal="left"/>
    </xf>
    <xf numFmtId="44" fontId="6" fillId="0" borderId="15" xfId="1" applyNumberFormat="1" applyFont="1" applyFill="1" applyBorder="1" applyAlignment="1">
      <alignment horizontal="center" vertical="center"/>
    </xf>
    <xf numFmtId="44" fontId="6" fillId="0" borderId="0" xfId="1" applyNumberFormat="1" applyFont="1" applyFill="1" applyBorder="1" applyAlignment="1">
      <alignment horizontal="center" vertical="center"/>
    </xf>
    <xf numFmtId="44" fontId="6" fillId="0" borderId="16" xfId="1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0" fontId="15" fillId="0" borderId="0" xfId="0" applyFont="1"/>
    <xf numFmtId="44" fontId="15" fillId="0" borderId="0" xfId="0" applyNumberFormat="1" applyFont="1"/>
    <xf numFmtId="44" fontId="0" fillId="0" borderId="0" xfId="0" applyNumberFormat="1"/>
    <xf numFmtId="0" fontId="0" fillId="0" borderId="44" xfId="0" applyFill="1" applyBorder="1" applyAlignment="1">
      <alignment horizontal="left"/>
    </xf>
    <xf numFmtId="0" fontId="17" fillId="0" borderId="0" xfId="0" applyFont="1"/>
    <xf numFmtId="0" fontId="11" fillId="0" borderId="0" xfId="0" applyFont="1"/>
    <xf numFmtId="44" fontId="16" fillId="0" borderId="43" xfId="1" applyNumberFormat="1" applyFont="1" applyFill="1" applyBorder="1" applyAlignment="1">
      <alignment vertical="center"/>
    </xf>
    <xf numFmtId="44" fontId="16" fillId="0" borderId="39" xfId="1" applyNumberFormat="1" applyFont="1" applyFill="1" applyBorder="1" applyAlignment="1">
      <alignment vertical="center"/>
    </xf>
    <xf numFmtId="0" fontId="0" fillId="0" borderId="29" xfId="0" applyFont="1" applyBorder="1" applyAlignment="1">
      <alignment horizontal="left"/>
    </xf>
    <xf numFmtId="44" fontId="0" fillId="0" borderId="29" xfId="0" applyNumberFormat="1" applyFont="1" applyBorder="1" applyProtection="1">
      <protection hidden="1"/>
    </xf>
    <xf numFmtId="0" fontId="0" fillId="0" borderId="12" xfId="0" applyFont="1" applyBorder="1" applyAlignment="1">
      <alignment horizontal="left"/>
    </xf>
    <xf numFmtId="44" fontId="0" fillId="0" borderId="38" xfId="0" applyNumberFormat="1" applyFont="1" applyBorder="1" applyProtection="1">
      <protection hidden="1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4" fontId="0" fillId="0" borderId="22" xfId="0" applyNumberFormat="1" applyFont="1" applyBorder="1" applyProtection="1">
      <protection hidden="1"/>
    </xf>
    <xf numFmtId="164" fontId="0" fillId="0" borderId="0" xfId="0" applyNumberFormat="1" applyFont="1" applyProtection="1">
      <protection hidden="1"/>
    </xf>
    <xf numFmtId="164" fontId="0" fillId="0" borderId="21" xfId="0" applyNumberFormat="1" applyFont="1" applyBorder="1" applyProtection="1">
      <protection hidden="1"/>
    </xf>
    <xf numFmtId="44" fontId="0" fillId="0" borderId="4" xfId="0" applyNumberFormat="1" applyFont="1" applyBorder="1"/>
    <xf numFmtId="44" fontId="0" fillId="0" borderId="5" xfId="0" applyNumberFormat="1" applyFont="1" applyBorder="1"/>
    <xf numFmtId="44" fontId="0" fillId="0" borderId="32" xfId="0" applyNumberFormat="1" applyFont="1" applyBorder="1"/>
    <xf numFmtId="44" fontId="0" fillId="0" borderId="34" xfId="0" applyNumberFormat="1" applyFont="1" applyBorder="1"/>
    <xf numFmtId="44" fontId="0" fillId="0" borderId="3" xfId="0" applyNumberFormat="1" applyFont="1" applyBorder="1"/>
    <xf numFmtId="44" fontId="0" fillId="0" borderId="33" xfId="0" applyNumberFormat="1" applyFont="1" applyBorder="1"/>
    <xf numFmtId="44" fontId="0" fillId="0" borderId="35" xfId="0" applyNumberFormat="1" applyFont="1" applyBorder="1"/>
    <xf numFmtId="44" fontId="0" fillId="0" borderId="36" xfId="0" applyNumberFormat="1" applyFont="1" applyBorder="1"/>
    <xf numFmtId="44" fontId="0" fillId="0" borderId="37" xfId="0" applyNumberFormat="1" applyFont="1" applyBorder="1"/>
    <xf numFmtId="44" fontId="0" fillId="0" borderId="8" xfId="0" applyNumberFormat="1" applyFont="1" applyBorder="1"/>
    <xf numFmtId="44" fontId="0" fillId="0" borderId="9" xfId="0" applyNumberFormat="1" applyFont="1" applyBorder="1"/>
    <xf numFmtId="44" fontId="0" fillId="0" borderId="10" xfId="0" applyNumberFormat="1" applyFont="1" applyBorder="1"/>
    <xf numFmtId="0" fontId="2" fillId="0" borderId="15" xfId="0" applyFont="1" applyBorder="1" applyAlignment="1">
      <alignment vertical="center"/>
    </xf>
    <xf numFmtId="0" fontId="2" fillId="0" borderId="0" xfId="0" applyFont="1" applyAlignment="1">
      <alignment vertical="center"/>
    </xf>
    <xf numFmtId="44" fontId="2" fillId="0" borderId="41" xfId="0" applyNumberFormat="1" applyFont="1" applyBorder="1" applyAlignment="1">
      <alignment horizontal="center" vertical="center"/>
    </xf>
    <xf numFmtId="44" fontId="2" fillId="0" borderId="4" xfId="0" applyNumberFormat="1" applyFont="1" applyBorder="1" applyAlignment="1">
      <alignment horizontal="center" vertical="center"/>
    </xf>
    <xf numFmtId="44" fontId="2" fillId="0" borderId="5" xfId="0" applyNumberFormat="1" applyFont="1" applyBorder="1" applyAlignment="1">
      <alignment horizontal="center" vertical="center"/>
    </xf>
    <xf numFmtId="44" fontId="2" fillId="0" borderId="42" xfId="0" applyNumberFormat="1" applyFont="1" applyBorder="1" applyAlignment="1">
      <alignment horizontal="center" vertical="center"/>
    </xf>
    <xf numFmtId="44" fontId="2" fillId="0" borderId="32" xfId="0" applyNumberFormat="1" applyFont="1" applyBorder="1" applyAlignment="1">
      <alignment horizontal="center" vertical="center"/>
    </xf>
    <xf numFmtId="44" fontId="2" fillId="0" borderId="34" xfId="0" applyNumberFormat="1" applyFont="1" applyBorder="1" applyAlignment="1">
      <alignment horizontal="center" vertical="center"/>
    </xf>
    <xf numFmtId="44" fontId="16" fillId="0" borderId="39" xfId="1" applyNumberFormat="1" applyFont="1" applyFill="1" applyBorder="1" applyAlignment="1">
      <alignment horizontal="center" vertical="center"/>
    </xf>
    <xf numFmtId="44" fontId="16" fillId="0" borderId="40" xfId="1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44" fontId="15" fillId="0" borderId="1" xfId="0" applyNumberFormat="1" applyFont="1" applyFill="1" applyBorder="1" applyProtection="1">
      <protection hidden="1"/>
    </xf>
    <xf numFmtId="44" fontId="15" fillId="0" borderId="25" xfId="0" applyNumberFormat="1" applyFont="1" applyFill="1" applyBorder="1" applyProtection="1">
      <protection hidden="1"/>
    </xf>
    <xf numFmtId="44" fontId="15" fillId="0" borderId="26" xfId="0" applyNumberFormat="1" applyFont="1" applyFill="1" applyBorder="1" applyProtection="1">
      <protection hidden="1"/>
    </xf>
    <xf numFmtId="44" fontId="15" fillId="0" borderId="27" xfId="0" applyNumberFormat="1" applyFont="1" applyFill="1" applyBorder="1" applyProtection="1">
      <protection hidden="1"/>
    </xf>
    <xf numFmtId="44" fontId="15" fillId="0" borderId="1" xfId="2" applyNumberFormat="1" applyFont="1" applyFill="1" applyBorder="1" applyProtection="1">
      <protection hidden="1"/>
    </xf>
    <xf numFmtId="44" fontId="15" fillId="0" borderId="17" xfId="1" applyNumberFormat="1" applyFont="1" applyFill="1" applyBorder="1" applyProtection="1">
      <protection hidden="1"/>
    </xf>
    <xf numFmtId="44" fontId="15" fillId="0" borderId="18" xfId="1" applyNumberFormat="1" applyFont="1" applyFill="1" applyBorder="1" applyProtection="1">
      <protection hidden="1"/>
    </xf>
    <xf numFmtId="14" fontId="0" fillId="0" borderId="0" xfId="0" applyNumberFormat="1"/>
    <xf numFmtId="14" fontId="15" fillId="0" borderId="0" xfId="0" applyNumberFormat="1" applyFont="1"/>
    <xf numFmtId="0" fontId="0" fillId="0" borderId="15" xfId="0" applyBorder="1" applyAlignment="1"/>
    <xf numFmtId="0" fontId="0" fillId="0" borderId="0" xfId="0" applyBorder="1" applyAlignment="1"/>
    <xf numFmtId="0" fontId="12" fillId="2" borderId="20" xfId="0" applyFont="1" applyFill="1" applyBorder="1" applyAlignment="1">
      <alignment horizontal="center" vertical="center"/>
    </xf>
    <xf numFmtId="44" fontId="18" fillId="0" borderId="17" xfId="1" applyNumberFormat="1" applyFont="1" applyFill="1" applyBorder="1" applyAlignment="1">
      <alignment horizontal="center" vertical="center"/>
    </xf>
    <xf numFmtId="44" fontId="18" fillId="0" borderId="18" xfId="1" applyNumberFormat="1" applyFont="1" applyFill="1" applyBorder="1" applyAlignment="1">
      <alignment horizontal="center" vertical="center"/>
    </xf>
    <xf numFmtId="44" fontId="18" fillId="0" borderId="19" xfId="1" applyNumberFormat="1" applyFont="1" applyFill="1" applyBorder="1" applyAlignment="1">
      <alignment horizontal="center" vertical="center"/>
    </xf>
    <xf numFmtId="10" fontId="15" fillId="0" borderId="17" xfId="2" applyNumberFormat="1" applyFont="1" applyFill="1" applyBorder="1" applyProtection="1">
      <protection hidden="1"/>
    </xf>
    <xf numFmtId="10" fontId="15" fillId="0" borderId="18" xfId="2" applyNumberFormat="1" applyFont="1" applyFill="1" applyBorder="1" applyProtection="1">
      <protection hidden="1"/>
    </xf>
    <xf numFmtId="10" fontId="15" fillId="0" borderId="19" xfId="2" applyNumberFormat="1" applyFont="1" applyFill="1" applyBorder="1" applyProtection="1">
      <protection hidden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5" xfId="0" applyNumberFormat="1" applyBorder="1" applyAlignment="1" applyProtection="1">
      <alignment horizontal="center"/>
      <protection hidden="1"/>
    </xf>
    <xf numFmtId="164" fontId="0" fillId="0" borderId="0" xfId="0" applyNumberFormat="1" applyBorder="1" applyAlignment="1" applyProtection="1">
      <alignment horizontal="center"/>
      <protection hidden="1"/>
    </xf>
    <xf numFmtId="164" fontId="0" fillId="0" borderId="16" xfId="0" applyNumberFormat="1" applyBorder="1" applyAlignment="1" applyProtection="1">
      <alignment horizontal="center"/>
      <protection hidden="1"/>
    </xf>
    <xf numFmtId="0" fontId="0" fillId="0" borderId="20" xfId="0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ill>
        <patternFill>
          <fgColor rgb="FF92D050"/>
          <bgColor rgb="FF92D05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theme="0"/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2800"/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v>Distribución Anual de Gastos</c:v>
          </c:tx>
          <c:dLbls>
            <c:txPr>
              <a:bodyPr/>
              <a:lstStyle/>
              <a:p>
                <a:pPr>
                  <a:defRPr sz="1400"/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'Resumen Anual'!$B$7:$B$15</c:f>
              <c:strCache>
                <c:ptCount val="9"/>
                <c:pt idx="0">
                  <c:v>Gasto Vivenda </c:v>
                </c:pt>
                <c:pt idx="1">
                  <c:v>Gasto Alimentación</c:v>
                </c:pt>
                <c:pt idx="2">
                  <c:v>Gasto Transporte</c:v>
                </c:pt>
                <c:pt idx="3">
                  <c:v>Gasto Deudas</c:v>
                </c:pt>
                <c:pt idx="4">
                  <c:v>Gasto Salud</c:v>
                </c:pt>
                <c:pt idx="5">
                  <c:v>Gasto Recreación</c:v>
                </c:pt>
                <c:pt idx="6">
                  <c:v>Hijos </c:v>
                </c:pt>
                <c:pt idx="7">
                  <c:v>Seguros</c:v>
                </c:pt>
                <c:pt idx="8">
                  <c:v>Otros gastos</c:v>
                </c:pt>
              </c:strCache>
            </c:strRef>
          </c:cat>
          <c:val>
            <c:numRef>
              <c:f>'Resumen Anual'!$C$7:$C$15</c:f>
              <c:numCache>
                <c:formatCode>_("S/."* #,##0.00_);_("S/."* \(#,##0.00\);_("S/."* "-"??_);_(@_)</c:formatCode>
                <c:ptCount val="9"/>
                <c:pt idx="0">
                  <c:v>135.53</c:v>
                </c:pt>
                <c:pt idx="1">
                  <c:v>0</c:v>
                </c:pt>
                <c:pt idx="2">
                  <c:v>0</c:v>
                </c:pt>
                <c:pt idx="3">
                  <c:v>511.03999999999996</c:v>
                </c:pt>
                <c:pt idx="4">
                  <c:v>0</c:v>
                </c:pt>
                <c:pt idx="5">
                  <c:v>0</c:v>
                </c:pt>
                <c:pt idx="6">
                  <c:v>2000</c:v>
                </c:pt>
                <c:pt idx="7">
                  <c:v>98.6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'Resumen Anual'!$B$17</c:f>
              <c:strCache>
                <c:ptCount val="1"/>
                <c:pt idx="0">
                  <c:v>Gasto Anual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'Resumen Anual'!$C$17</c:f>
              <c:numCache>
                <c:formatCode>_("S/."* #,##0.00_);_("S/."* \(#,##0.00\);_("S/."* "-"??_);_(@_)</c:formatCode>
                <c:ptCount val="1"/>
                <c:pt idx="0">
                  <c:v>2745.1699999999996</c:v>
                </c:pt>
              </c:numCache>
            </c:numRef>
          </c:val>
        </c:ser>
        <c:ser>
          <c:idx val="1"/>
          <c:order val="1"/>
          <c:tx>
            <c:strRef>
              <c:f>'Resumen Anual'!$B$18</c:f>
              <c:strCache>
                <c:ptCount val="1"/>
                <c:pt idx="0">
                  <c:v>Superávit/Déficit  Anual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Ahorro v/s Gasto</c:v>
              </c:pt>
            </c:strLit>
          </c:cat>
          <c:val>
            <c:numRef>
              <c:f>'Resumen Anual'!$C$18</c:f>
              <c:numCache>
                <c:formatCode>_("S/."* #,##0.00_);_("S/."* \(#,##0.00\);_("S/."* "-"??_);_(@_)</c:formatCode>
                <c:ptCount val="1"/>
                <c:pt idx="0">
                  <c:v>-817.52999999999975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7777024"/>
        <c:axId val="147775488"/>
      </c:barChart>
      <c:valAx>
        <c:axId val="147775488"/>
        <c:scaling>
          <c:orientation val="minMax"/>
        </c:scaling>
        <c:delete val="0"/>
        <c:axPos val="r"/>
        <c:numFmt formatCode="_(&quot;S/.&quot;* #,##0.00_);_(&quot;S/.&quot;* \(#,##0.00\);_(&quot;S/.&quot;* &quot;-&quot;??_);_(@_)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aseline="0"/>
            </a:pPr>
            <a:endParaRPr lang="es-PE"/>
          </a:p>
        </c:txPr>
        <c:crossAx val="147777024"/>
        <c:crosses val="max"/>
        <c:crossBetween val="between"/>
      </c:valAx>
      <c:catAx>
        <c:axId val="147777024"/>
        <c:scaling>
          <c:orientation val="minMax"/>
        </c:scaling>
        <c:delete val="1"/>
        <c:axPos val="b"/>
        <c:majorTickMark val="none"/>
        <c:minorTickMark val="none"/>
        <c:tickLblPos val="nextTo"/>
        <c:crossAx val="14777548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5860801636413854"/>
          <c:y val="0.94560964993493268"/>
          <c:w val="0.48525023444541893"/>
          <c:h val="4.26088324645932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108857</xdr:colOff>
      <xdr:row>1</xdr:row>
      <xdr:rowOff>136072</xdr:rowOff>
    </xdr:from>
    <xdr:to>
      <xdr:col>15</xdr:col>
      <xdr:colOff>517071</xdr:colOff>
      <xdr:row>35</xdr:row>
      <xdr:rowOff>244930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415770</xdr:colOff>
      <xdr:row>18</xdr:row>
      <xdr:rowOff>270773</xdr:rowOff>
    </xdr:from>
    <xdr:to>
      <xdr:col>3</xdr:col>
      <xdr:colOff>462643</xdr:colOff>
      <xdr:row>38</xdr:row>
      <xdr:rowOff>217714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C14" sqref="C14"/>
    </sheetView>
  </sheetViews>
  <sheetFormatPr baseColWidth="10" defaultRowHeight="15" x14ac:dyDescent="0.25"/>
  <cols>
    <col min="1" max="1" width="5.28515625" bestFit="1" customWidth="1"/>
    <col min="2" max="2" width="7.28515625" style="25" bestFit="1" customWidth="1"/>
    <col min="3" max="3" width="8.42578125" bestFit="1" customWidth="1"/>
    <col min="4" max="4" width="11" bestFit="1" customWidth="1"/>
    <col min="5" max="5" width="22.42578125" style="25" bestFit="1" customWidth="1"/>
    <col min="6" max="6" width="46.42578125" customWidth="1"/>
    <col min="7" max="7" width="0.140625" style="77" customWidth="1"/>
    <col min="8" max="8" width="11.140625" style="74" bestFit="1" customWidth="1"/>
    <col min="9" max="9" width="13.28515625" style="119" bestFit="1" customWidth="1"/>
    <col min="10" max="10" width="19.5703125" bestFit="1" customWidth="1"/>
    <col min="11" max="12" width="3.5703125" customWidth="1"/>
    <col min="13" max="13" width="11.85546875" bestFit="1" customWidth="1"/>
  </cols>
  <sheetData>
    <row r="1" spans="1:13" ht="18.75" x14ac:dyDescent="0.3">
      <c r="A1" s="130" t="s">
        <v>95</v>
      </c>
      <c r="B1" s="130"/>
      <c r="C1" s="130"/>
      <c r="D1" s="130"/>
      <c r="E1" s="130"/>
      <c r="F1" s="130"/>
      <c r="G1" s="130"/>
      <c r="H1" s="130"/>
    </row>
    <row r="2" spans="1:13" ht="7.5" customHeight="1" x14ac:dyDescent="0.25">
      <c r="A2" s="131"/>
      <c r="B2" s="131"/>
      <c r="C2" s="131"/>
      <c r="D2" s="131"/>
      <c r="E2" s="131"/>
      <c r="F2" s="131"/>
      <c r="G2" s="131"/>
      <c r="H2" s="131"/>
    </row>
    <row r="3" spans="1:13" ht="15.75" x14ac:dyDescent="0.25">
      <c r="A3" s="72" t="s">
        <v>96</v>
      </c>
      <c r="B3" s="72" t="s">
        <v>99</v>
      </c>
      <c r="C3" s="72" t="s">
        <v>98</v>
      </c>
      <c r="D3" s="72" t="s">
        <v>100</v>
      </c>
      <c r="E3" s="72" t="s">
        <v>102</v>
      </c>
      <c r="F3" s="72" t="s">
        <v>97</v>
      </c>
      <c r="G3" s="76" t="s">
        <v>104</v>
      </c>
      <c r="H3" s="73" t="s">
        <v>101</v>
      </c>
      <c r="I3" s="120" t="s">
        <v>114</v>
      </c>
      <c r="J3" s="72" t="s">
        <v>115</v>
      </c>
    </row>
    <row r="4" spans="1:13" x14ac:dyDescent="0.25">
      <c r="A4">
        <v>1</v>
      </c>
      <c r="B4" t="s">
        <v>20</v>
      </c>
      <c r="C4" t="s">
        <v>94</v>
      </c>
      <c r="D4" s="25" t="s">
        <v>82</v>
      </c>
      <c r="E4" s="25" t="s">
        <v>49</v>
      </c>
      <c r="F4" t="s">
        <v>106</v>
      </c>
      <c r="G4" s="77" t="str">
        <f t="shared" ref="G4:G15" si="0">IF(AND(NOT(ISBLANK(B4)),NOT(ISBLANK(C4)),NOT(ISBLANK(D4)),NOT(ISBLANK(E4))),B4&amp;C4&amp;D4&amp;E4,"")</f>
        <v>MAYEgresosHijosColegio y/o Universidad</v>
      </c>
      <c r="H4" s="74">
        <v>500</v>
      </c>
      <c r="I4" s="119">
        <v>42159</v>
      </c>
      <c r="J4" s="25">
        <f ca="1">+IF(INT(MONTH(I4))&gt;=VLOOKUP(B4,Auxiliar!I$2:J$13,2,0),Base!I4-TODAY(),"Fuera de Fecha")</f>
        <v>-87</v>
      </c>
    </row>
    <row r="5" spans="1:13" x14ac:dyDescent="0.25">
      <c r="A5">
        <f t="shared" ref="A5:A36" si="1">IF(NOT(ISBLANK(B4)),A4+1,"")</f>
        <v>2</v>
      </c>
      <c r="B5" s="25" t="s">
        <v>21</v>
      </c>
      <c r="C5" s="25" t="s">
        <v>94</v>
      </c>
      <c r="D5" s="25" t="s">
        <v>82</v>
      </c>
      <c r="E5" s="25" t="s">
        <v>49</v>
      </c>
      <c r="F5" s="25" t="s">
        <v>107</v>
      </c>
      <c r="G5" s="77" t="str">
        <f t="shared" si="0"/>
        <v>JUNEgresosHijosColegio y/o Universidad</v>
      </c>
      <c r="H5" s="74">
        <v>500</v>
      </c>
      <c r="I5" s="119">
        <v>42189</v>
      </c>
      <c r="J5" s="25">
        <f ca="1">+IF(INT(MONTH(I5))&gt;=VLOOKUP(B5,Auxiliar!I$2:J$13,2,0),Base!I5-TODAY(),"Fuera de Fecha")</f>
        <v>-57</v>
      </c>
      <c r="K5" s="25"/>
      <c r="L5" s="25"/>
      <c r="M5" s="25"/>
    </row>
    <row r="6" spans="1:13" x14ac:dyDescent="0.25">
      <c r="A6" s="25">
        <f t="shared" si="1"/>
        <v>3</v>
      </c>
      <c r="B6" s="25" t="s">
        <v>22</v>
      </c>
      <c r="C6" s="25" t="s">
        <v>94</v>
      </c>
      <c r="D6" s="25" t="s">
        <v>82</v>
      </c>
      <c r="E6" s="25" t="s">
        <v>49</v>
      </c>
      <c r="F6" s="25" t="s">
        <v>108</v>
      </c>
      <c r="G6" s="77" t="str">
        <f t="shared" si="0"/>
        <v>JULEgresosHijosColegio y/o Universidad</v>
      </c>
      <c r="H6" s="74">
        <v>500</v>
      </c>
      <c r="I6" s="119">
        <v>42220</v>
      </c>
      <c r="J6" s="25">
        <f ca="1">+IF(INT(MONTH(I6))&gt;=VLOOKUP(B6,Auxiliar!I$2:J$13,2,0),Base!I6-TODAY(),"Fuera de Fecha")</f>
        <v>-26</v>
      </c>
      <c r="K6" s="25"/>
      <c r="L6" s="25"/>
      <c r="M6" s="25"/>
    </row>
    <row r="7" spans="1:13" x14ac:dyDescent="0.25">
      <c r="A7" s="25">
        <f t="shared" si="1"/>
        <v>4</v>
      </c>
      <c r="B7" s="25" t="s">
        <v>22</v>
      </c>
      <c r="C7" s="25" t="s">
        <v>94</v>
      </c>
      <c r="D7" s="25" t="s">
        <v>80</v>
      </c>
      <c r="E7" s="25" t="s">
        <v>35</v>
      </c>
      <c r="F7" t="s">
        <v>109</v>
      </c>
      <c r="G7" s="77" t="str">
        <f t="shared" si="0"/>
        <v>JULEgresosDeudasTarjeta de Crédito 1</v>
      </c>
      <c r="H7" s="74">
        <v>280.89999999999998</v>
      </c>
      <c r="I7" s="119">
        <v>42221</v>
      </c>
      <c r="J7" s="25">
        <f ca="1">+IF(INT(MONTH(I7))&gt;=VLOOKUP(B7,Auxiliar!I$2:J$13,2,0),Base!I7-TODAY(),"Fuera de Fecha")</f>
        <v>-25</v>
      </c>
      <c r="K7" s="25"/>
      <c r="L7" s="25"/>
      <c r="M7" s="25"/>
    </row>
    <row r="8" spans="1:13" x14ac:dyDescent="0.25">
      <c r="A8" s="25">
        <f t="shared" si="1"/>
        <v>5</v>
      </c>
      <c r="B8" s="25" t="s">
        <v>22</v>
      </c>
      <c r="C8" s="25" t="s">
        <v>94</v>
      </c>
      <c r="D8" s="25" t="s">
        <v>80</v>
      </c>
      <c r="E8" s="25" t="s">
        <v>36</v>
      </c>
      <c r="F8" s="25" t="s">
        <v>110</v>
      </c>
      <c r="G8" s="77" t="str">
        <f t="shared" si="0"/>
        <v>JULEgresosDeudasTarjeta de Crédito 2</v>
      </c>
      <c r="H8" s="74">
        <v>2.9</v>
      </c>
      <c r="I8" s="119">
        <v>42230</v>
      </c>
      <c r="J8" s="25">
        <f ca="1">+IF(INT(MONTH(I8))&gt;=VLOOKUP(B8,Auxiliar!I$2:J$13,2,0),Base!I8-TODAY(),"Fuera de Fecha")</f>
        <v>-16</v>
      </c>
      <c r="K8" s="25"/>
      <c r="L8" s="25"/>
      <c r="M8" s="25"/>
    </row>
    <row r="9" spans="1:13" x14ac:dyDescent="0.25">
      <c r="A9" s="25">
        <f t="shared" si="1"/>
        <v>6</v>
      </c>
      <c r="B9" s="25" t="s">
        <v>22</v>
      </c>
      <c r="C9" s="25" t="s">
        <v>94</v>
      </c>
      <c r="D9" s="25" t="s">
        <v>77</v>
      </c>
      <c r="E9" s="25" t="s">
        <v>10</v>
      </c>
      <c r="F9" t="s">
        <v>111</v>
      </c>
      <c r="G9" s="77" t="str">
        <f t="shared" si="0"/>
        <v>JULEgresosVivendaCelular</v>
      </c>
      <c r="H9" s="74">
        <v>45.24</v>
      </c>
      <c r="I9" s="119">
        <v>42223</v>
      </c>
      <c r="J9" s="25">
        <f ca="1">+IF(INT(MONTH(I9))&gt;=VLOOKUP(B9,Auxiliar!I$2:J$13,2,0),Base!I9-TODAY(),"Fuera de Fecha")</f>
        <v>-23</v>
      </c>
      <c r="K9" s="25"/>
      <c r="L9" s="25"/>
      <c r="M9" s="25"/>
    </row>
    <row r="10" spans="1:13" x14ac:dyDescent="0.25">
      <c r="A10" s="25">
        <f t="shared" si="1"/>
        <v>7</v>
      </c>
      <c r="B10" s="25" t="s">
        <v>20</v>
      </c>
      <c r="C10" s="25" t="s">
        <v>93</v>
      </c>
      <c r="D10" s="25" t="s">
        <v>105</v>
      </c>
      <c r="E10" s="25" t="s">
        <v>87</v>
      </c>
      <c r="F10" t="s">
        <v>112</v>
      </c>
      <c r="G10" s="77" t="str">
        <f t="shared" si="0"/>
        <v>MAYIngresosIngresoIngresos extras</v>
      </c>
      <c r="H10" s="74">
        <v>500</v>
      </c>
      <c r="M10" s="25"/>
    </row>
    <row r="11" spans="1:13" x14ac:dyDescent="0.25">
      <c r="A11" s="25">
        <f t="shared" si="1"/>
        <v>8</v>
      </c>
      <c r="B11" s="25" t="s">
        <v>21</v>
      </c>
      <c r="C11" s="25" t="s">
        <v>93</v>
      </c>
      <c r="D11" s="25" t="s">
        <v>105</v>
      </c>
      <c r="E11" s="25" t="s">
        <v>87</v>
      </c>
      <c r="F11" s="25" t="s">
        <v>113</v>
      </c>
      <c r="G11" s="77" t="str">
        <f t="shared" si="0"/>
        <v>JUNIngresosIngresoIngresos extras</v>
      </c>
      <c r="H11" s="74">
        <v>500</v>
      </c>
      <c r="M11" s="25"/>
    </row>
    <row r="12" spans="1:13" x14ac:dyDescent="0.25">
      <c r="A12" s="25">
        <f t="shared" si="1"/>
        <v>9</v>
      </c>
      <c r="B12" s="25" t="s">
        <v>22</v>
      </c>
      <c r="C12" s="25" t="s">
        <v>93</v>
      </c>
      <c r="D12" s="25" t="s">
        <v>105</v>
      </c>
      <c r="E12" s="25" t="s">
        <v>87</v>
      </c>
      <c r="F12" s="25" t="s">
        <v>116</v>
      </c>
      <c r="G12" s="77" t="str">
        <f t="shared" si="0"/>
        <v>JULIngresosIngresoIngresos extras</v>
      </c>
      <c r="H12" s="74">
        <v>500</v>
      </c>
      <c r="M12" s="25"/>
    </row>
    <row r="13" spans="1:13" x14ac:dyDescent="0.25">
      <c r="A13" s="25">
        <f t="shared" si="1"/>
        <v>10</v>
      </c>
      <c r="C13" s="25"/>
      <c r="D13" s="25"/>
      <c r="G13" s="77" t="str">
        <f t="shared" si="0"/>
        <v/>
      </c>
      <c r="M13" s="25"/>
    </row>
    <row r="14" spans="1:13" x14ac:dyDescent="0.25">
      <c r="A14" s="25" t="str">
        <f t="shared" si="1"/>
        <v/>
      </c>
      <c r="C14" s="25"/>
      <c r="D14" s="25"/>
      <c r="G14" s="77" t="str">
        <f t="shared" si="0"/>
        <v/>
      </c>
      <c r="M14" s="25"/>
    </row>
    <row r="15" spans="1:13" x14ac:dyDescent="0.25">
      <c r="A15" s="25" t="str">
        <f t="shared" si="1"/>
        <v/>
      </c>
      <c r="C15" s="25"/>
      <c r="D15" s="25"/>
      <c r="G15" s="77" t="str">
        <f t="shared" si="0"/>
        <v/>
      </c>
      <c r="M15" s="25"/>
    </row>
    <row r="16" spans="1:13" x14ac:dyDescent="0.25">
      <c r="A16" s="25" t="str">
        <f t="shared" si="1"/>
        <v/>
      </c>
      <c r="C16" s="25"/>
      <c r="D16" s="25"/>
      <c r="M16" s="25"/>
    </row>
    <row r="17" spans="1:13" x14ac:dyDescent="0.25">
      <c r="A17" s="25" t="str">
        <f t="shared" si="1"/>
        <v/>
      </c>
      <c r="C17" s="25"/>
      <c r="D17" s="25"/>
      <c r="G17" s="77" t="str">
        <f t="shared" ref="G17:G48" si="2">IF(AND(NOT(ISBLANK(B17)),NOT(ISBLANK(C17)),NOT(ISBLANK(D17)),NOT(ISBLANK(E17))),B17&amp;C17&amp;D17&amp;E17,"")</f>
        <v/>
      </c>
      <c r="M17" s="25"/>
    </row>
    <row r="18" spans="1:13" x14ac:dyDescent="0.25">
      <c r="A18" s="25" t="str">
        <f t="shared" si="1"/>
        <v/>
      </c>
      <c r="C18" s="25"/>
      <c r="D18" s="25"/>
      <c r="G18" s="77" t="str">
        <f t="shared" si="2"/>
        <v/>
      </c>
      <c r="M18" s="25"/>
    </row>
    <row r="19" spans="1:13" x14ac:dyDescent="0.25">
      <c r="A19" s="25" t="str">
        <f t="shared" si="1"/>
        <v/>
      </c>
      <c r="C19" s="25"/>
      <c r="D19" s="25"/>
      <c r="G19" s="77" t="str">
        <f t="shared" si="2"/>
        <v/>
      </c>
      <c r="M19" s="25"/>
    </row>
    <row r="20" spans="1:13" x14ac:dyDescent="0.25">
      <c r="A20" s="25" t="str">
        <f t="shared" si="1"/>
        <v/>
      </c>
      <c r="C20" s="25"/>
      <c r="D20" s="25"/>
      <c r="G20" s="77" t="str">
        <f t="shared" si="2"/>
        <v/>
      </c>
      <c r="M20" s="25"/>
    </row>
    <row r="21" spans="1:13" x14ac:dyDescent="0.25">
      <c r="A21" s="25" t="str">
        <f t="shared" si="1"/>
        <v/>
      </c>
      <c r="C21" s="25"/>
      <c r="D21" s="25"/>
      <c r="G21" s="77" t="str">
        <f t="shared" si="2"/>
        <v/>
      </c>
      <c r="M21" s="25"/>
    </row>
    <row r="22" spans="1:13" x14ac:dyDescent="0.25">
      <c r="A22" s="25" t="str">
        <f t="shared" si="1"/>
        <v/>
      </c>
      <c r="C22" s="25"/>
      <c r="D22" s="25"/>
      <c r="G22" s="77" t="str">
        <f t="shared" si="2"/>
        <v/>
      </c>
      <c r="M22" s="25"/>
    </row>
    <row r="23" spans="1:13" x14ac:dyDescent="0.25">
      <c r="A23" s="25" t="str">
        <f t="shared" si="1"/>
        <v/>
      </c>
      <c r="C23" s="25"/>
      <c r="D23" s="25"/>
      <c r="G23" s="77" t="str">
        <f t="shared" si="2"/>
        <v/>
      </c>
      <c r="M23" s="25"/>
    </row>
    <row r="24" spans="1:13" x14ac:dyDescent="0.25">
      <c r="A24" s="25" t="str">
        <f t="shared" si="1"/>
        <v/>
      </c>
      <c r="C24" s="25"/>
      <c r="D24" s="25"/>
      <c r="G24" s="77" t="str">
        <f t="shared" si="2"/>
        <v/>
      </c>
      <c r="M24" s="25"/>
    </row>
    <row r="25" spans="1:13" x14ac:dyDescent="0.25">
      <c r="A25" s="25" t="str">
        <f t="shared" si="1"/>
        <v/>
      </c>
      <c r="C25" s="25"/>
      <c r="D25" s="25"/>
      <c r="G25" s="77" t="str">
        <f t="shared" si="2"/>
        <v/>
      </c>
      <c r="M25" s="25"/>
    </row>
    <row r="26" spans="1:13" x14ac:dyDescent="0.25">
      <c r="A26" s="25" t="str">
        <f t="shared" si="1"/>
        <v/>
      </c>
      <c r="C26" s="25"/>
      <c r="D26" s="25"/>
      <c r="G26" s="77" t="str">
        <f t="shared" si="2"/>
        <v/>
      </c>
      <c r="M26" s="25"/>
    </row>
    <row r="27" spans="1:13" x14ac:dyDescent="0.25">
      <c r="A27" s="25" t="str">
        <f t="shared" si="1"/>
        <v/>
      </c>
      <c r="C27" s="25"/>
      <c r="D27" s="25"/>
      <c r="G27" s="77" t="str">
        <f t="shared" si="2"/>
        <v/>
      </c>
      <c r="M27" s="25"/>
    </row>
    <row r="28" spans="1:13" x14ac:dyDescent="0.25">
      <c r="A28" s="25" t="str">
        <f t="shared" si="1"/>
        <v/>
      </c>
      <c r="C28" s="25"/>
      <c r="D28" s="25"/>
      <c r="G28" s="77" t="str">
        <f t="shared" si="2"/>
        <v/>
      </c>
      <c r="M28" s="25"/>
    </row>
    <row r="29" spans="1:13" x14ac:dyDescent="0.25">
      <c r="A29" s="25" t="str">
        <f t="shared" si="1"/>
        <v/>
      </c>
      <c r="C29" s="25"/>
      <c r="D29" s="25"/>
      <c r="G29" s="77" t="str">
        <f t="shared" si="2"/>
        <v/>
      </c>
      <c r="M29" s="25"/>
    </row>
    <row r="30" spans="1:13" x14ac:dyDescent="0.25">
      <c r="A30" s="25" t="str">
        <f t="shared" si="1"/>
        <v/>
      </c>
      <c r="C30" s="25"/>
      <c r="D30" s="25"/>
      <c r="G30" s="77" t="str">
        <f t="shared" si="2"/>
        <v/>
      </c>
      <c r="M30" s="25"/>
    </row>
    <row r="31" spans="1:13" x14ac:dyDescent="0.25">
      <c r="A31" s="25" t="str">
        <f t="shared" si="1"/>
        <v/>
      </c>
      <c r="C31" s="25"/>
      <c r="D31" s="25"/>
      <c r="G31" s="77" t="str">
        <f t="shared" si="2"/>
        <v/>
      </c>
      <c r="M31" s="25"/>
    </row>
    <row r="32" spans="1:13" x14ac:dyDescent="0.25">
      <c r="A32" s="25" t="str">
        <f t="shared" si="1"/>
        <v/>
      </c>
      <c r="C32" s="25"/>
      <c r="D32" s="25"/>
      <c r="G32" s="77" t="str">
        <f t="shared" si="2"/>
        <v/>
      </c>
      <c r="M32" s="25"/>
    </row>
    <row r="33" spans="1:13" x14ac:dyDescent="0.25">
      <c r="A33" s="25" t="str">
        <f t="shared" si="1"/>
        <v/>
      </c>
      <c r="C33" s="25"/>
      <c r="D33" s="25"/>
      <c r="G33" s="77" t="str">
        <f t="shared" si="2"/>
        <v/>
      </c>
      <c r="M33" s="25"/>
    </row>
    <row r="34" spans="1:13" x14ac:dyDescent="0.25">
      <c r="A34" s="25" t="str">
        <f t="shared" si="1"/>
        <v/>
      </c>
      <c r="C34" s="25"/>
      <c r="D34" s="25"/>
      <c r="G34" s="77" t="str">
        <f t="shared" si="2"/>
        <v/>
      </c>
      <c r="M34" s="25"/>
    </row>
    <row r="35" spans="1:13" x14ac:dyDescent="0.25">
      <c r="A35" s="25" t="str">
        <f t="shared" si="1"/>
        <v/>
      </c>
      <c r="C35" s="25"/>
      <c r="D35" s="25"/>
      <c r="G35" s="77" t="str">
        <f t="shared" si="2"/>
        <v/>
      </c>
      <c r="M35" s="25"/>
    </row>
    <row r="36" spans="1:13" x14ac:dyDescent="0.25">
      <c r="A36" s="25" t="str">
        <f t="shared" si="1"/>
        <v/>
      </c>
      <c r="C36" s="25"/>
      <c r="D36" s="25"/>
      <c r="G36" s="77" t="str">
        <f t="shared" si="2"/>
        <v/>
      </c>
      <c r="M36" s="25"/>
    </row>
    <row r="37" spans="1:13" x14ac:dyDescent="0.25">
      <c r="A37" s="25" t="str">
        <f t="shared" ref="A37:A68" si="3">IF(NOT(ISBLANK(B36)),A36+1,"")</f>
        <v/>
      </c>
      <c r="C37" s="25"/>
      <c r="D37" s="25"/>
      <c r="G37" s="77" t="str">
        <f t="shared" si="2"/>
        <v/>
      </c>
      <c r="M37" s="25"/>
    </row>
    <row r="38" spans="1:13" x14ac:dyDescent="0.25">
      <c r="A38" s="25" t="str">
        <f t="shared" si="3"/>
        <v/>
      </c>
      <c r="C38" s="25"/>
      <c r="D38" s="25"/>
      <c r="G38" s="77" t="str">
        <f t="shared" si="2"/>
        <v/>
      </c>
      <c r="M38" s="25"/>
    </row>
    <row r="39" spans="1:13" x14ac:dyDescent="0.25">
      <c r="A39" s="25" t="str">
        <f t="shared" si="3"/>
        <v/>
      </c>
      <c r="C39" s="25"/>
      <c r="D39" s="25"/>
      <c r="G39" s="77" t="str">
        <f t="shared" si="2"/>
        <v/>
      </c>
      <c r="M39" s="25"/>
    </row>
    <row r="40" spans="1:13" x14ac:dyDescent="0.25">
      <c r="A40" s="25" t="str">
        <f t="shared" si="3"/>
        <v/>
      </c>
      <c r="C40" s="25"/>
      <c r="D40" s="25"/>
      <c r="G40" s="77" t="str">
        <f t="shared" si="2"/>
        <v/>
      </c>
      <c r="M40" s="25"/>
    </row>
    <row r="41" spans="1:13" x14ac:dyDescent="0.25">
      <c r="A41" s="25" t="str">
        <f t="shared" si="3"/>
        <v/>
      </c>
      <c r="C41" s="25"/>
      <c r="D41" s="25"/>
      <c r="G41" s="77" t="str">
        <f t="shared" si="2"/>
        <v/>
      </c>
      <c r="M41" s="25"/>
    </row>
    <row r="42" spans="1:13" x14ac:dyDescent="0.25">
      <c r="A42" s="25" t="str">
        <f t="shared" si="3"/>
        <v/>
      </c>
      <c r="C42" s="25"/>
      <c r="D42" s="25"/>
      <c r="G42" s="77" t="str">
        <f t="shared" si="2"/>
        <v/>
      </c>
      <c r="M42" s="25"/>
    </row>
    <row r="43" spans="1:13" x14ac:dyDescent="0.25">
      <c r="A43" s="25" t="str">
        <f t="shared" si="3"/>
        <v/>
      </c>
      <c r="C43" s="25"/>
      <c r="D43" s="25"/>
      <c r="G43" s="77" t="str">
        <f t="shared" si="2"/>
        <v/>
      </c>
      <c r="M43" s="25"/>
    </row>
    <row r="44" spans="1:13" x14ac:dyDescent="0.25">
      <c r="A44" s="25" t="str">
        <f t="shared" si="3"/>
        <v/>
      </c>
      <c r="C44" s="25"/>
      <c r="D44" s="25"/>
      <c r="G44" s="77" t="str">
        <f t="shared" si="2"/>
        <v/>
      </c>
      <c r="M44" s="25"/>
    </row>
    <row r="45" spans="1:13" x14ac:dyDescent="0.25">
      <c r="A45" s="25" t="str">
        <f t="shared" si="3"/>
        <v/>
      </c>
      <c r="C45" s="25"/>
      <c r="D45" s="25"/>
      <c r="G45" s="77" t="str">
        <f t="shared" si="2"/>
        <v/>
      </c>
      <c r="M45" s="25"/>
    </row>
    <row r="46" spans="1:13" x14ac:dyDescent="0.25">
      <c r="A46" s="25" t="str">
        <f t="shared" si="3"/>
        <v/>
      </c>
      <c r="C46" s="25"/>
      <c r="D46" s="25"/>
      <c r="G46" s="77" t="str">
        <f t="shared" si="2"/>
        <v/>
      </c>
      <c r="M46" s="25"/>
    </row>
    <row r="47" spans="1:13" x14ac:dyDescent="0.25">
      <c r="A47" s="25" t="str">
        <f t="shared" si="3"/>
        <v/>
      </c>
      <c r="C47" s="25"/>
      <c r="D47" s="25"/>
      <c r="G47" s="77" t="str">
        <f t="shared" si="2"/>
        <v/>
      </c>
      <c r="M47" s="25"/>
    </row>
    <row r="48" spans="1:13" x14ac:dyDescent="0.25">
      <c r="A48" s="25" t="str">
        <f t="shared" si="3"/>
        <v/>
      </c>
      <c r="C48" s="25"/>
      <c r="D48" s="25"/>
      <c r="G48" s="77" t="str">
        <f t="shared" si="2"/>
        <v/>
      </c>
      <c r="M48" s="25"/>
    </row>
    <row r="49" spans="1:13" x14ac:dyDescent="0.25">
      <c r="A49" s="25" t="str">
        <f t="shared" si="3"/>
        <v/>
      </c>
      <c r="C49" s="25"/>
      <c r="D49" s="25"/>
      <c r="G49" s="77" t="str">
        <f t="shared" ref="G49:G80" si="4">IF(AND(NOT(ISBLANK(B49)),NOT(ISBLANK(C49)),NOT(ISBLANK(D49)),NOT(ISBLANK(E49))),B49&amp;C49&amp;D49&amp;E49,"")</f>
        <v/>
      </c>
      <c r="M49" s="25"/>
    </row>
    <row r="50" spans="1:13" x14ac:dyDescent="0.25">
      <c r="A50" s="25" t="str">
        <f t="shared" si="3"/>
        <v/>
      </c>
      <c r="C50" s="25"/>
      <c r="D50" s="25"/>
      <c r="G50" s="77" t="str">
        <f t="shared" si="4"/>
        <v/>
      </c>
      <c r="M50" s="25"/>
    </row>
    <row r="51" spans="1:13" x14ac:dyDescent="0.25">
      <c r="A51" s="25" t="str">
        <f t="shared" si="3"/>
        <v/>
      </c>
      <c r="C51" s="25"/>
      <c r="D51" s="25"/>
      <c r="G51" s="77" t="str">
        <f t="shared" si="4"/>
        <v/>
      </c>
      <c r="M51" s="25"/>
    </row>
    <row r="52" spans="1:13" x14ac:dyDescent="0.25">
      <c r="A52" s="25" t="str">
        <f t="shared" si="3"/>
        <v/>
      </c>
      <c r="C52" s="25"/>
      <c r="D52" s="25"/>
      <c r="G52" s="77" t="str">
        <f t="shared" si="4"/>
        <v/>
      </c>
      <c r="M52" s="25"/>
    </row>
    <row r="53" spans="1:13" x14ac:dyDescent="0.25">
      <c r="A53" s="25" t="str">
        <f t="shared" si="3"/>
        <v/>
      </c>
      <c r="C53" s="25"/>
      <c r="D53" s="25"/>
      <c r="G53" s="77" t="str">
        <f t="shared" si="4"/>
        <v/>
      </c>
      <c r="M53" s="25"/>
    </row>
    <row r="54" spans="1:13" x14ac:dyDescent="0.25">
      <c r="A54" s="25" t="str">
        <f t="shared" si="3"/>
        <v/>
      </c>
      <c r="C54" s="25"/>
      <c r="D54" s="25"/>
      <c r="G54" s="77" t="str">
        <f t="shared" si="4"/>
        <v/>
      </c>
      <c r="M54" s="25"/>
    </row>
    <row r="55" spans="1:13" x14ac:dyDescent="0.25">
      <c r="A55" s="25" t="str">
        <f t="shared" si="3"/>
        <v/>
      </c>
      <c r="C55" s="25"/>
      <c r="D55" s="25"/>
      <c r="G55" s="77" t="str">
        <f t="shared" si="4"/>
        <v/>
      </c>
      <c r="M55" s="25"/>
    </row>
    <row r="56" spans="1:13" x14ac:dyDescent="0.25">
      <c r="A56" s="25" t="str">
        <f t="shared" si="3"/>
        <v/>
      </c>
      <c r="C56" s="25"/>
      <c r="D56" s="25"/>
      <c r="G56" s="77" t="str">
        <f t="shared" si="4"/>
        <v/>
      </c>
      <c r="M56" s="25"/>
    </row>
    <row r="57" spans="1:13" x14ac:dyDescent="0.25">
      <c r="A57" s="25" t="str">
        <f t="shared" si="3"/>
        <v/>
      </c>
      <c r="C57" s="25"/>
      <c r="D57" s="25"/>
      <c r="G57" s="77" t="str">
        <f t="shared" si="4"/>
        <v/>
      </c>
      <c r="M57" s="25"/>
    </row>
    <row r="58" spans="1:13" x14ac:dyDescent="0.25">
      <c r="A58" s="25" t="str">
        <f t="shared" si="3"/>
        <v/>
      </c>
      <c r="C58" s="25"/>
      <c r="D58" s="25"/>
      <c r="G58" s="77" t="str">
        <f t="shared" si="4"/>
        <v/>
      </c>
      <c r="M58" s="25"/>
    </row>
    <row r="59" spans="1:13" x14ac:dyDescent="0.25">
      <c r="A59" s="25" t="str">
        <f t="shared" si="3"/>
        <v/>
      </c>
      <c r="C59" s="25"/>
      <c r="D59" s="25"/>
      <c r="G59" s="77" t="str">
        <f t="shared" si="4"/>
        <v/>
      </c>
      <c r="M59" s="25"/>
    </row>
    <row r="60" spans="1:13" x14ac:dyDescent="0.25">
      <c r="A60" s="25" t="str">
        <f t="shared" si="3"/>
        <v/>
      </c>
      <c r="C60" s="25"/>
      <c r="D60" s="25"/>
      <c r="G60" s="77" t="str">
        <f t="shared" si="4"/>
        <v/>
      </c>
      <c r="M60" s="25"/>
    </row>
    <row r="61" spans="1:13" x14ac:dyDescent="0.25">
      <c r="A61" s="25" t="str">
        <f t="shared" si="3"/>
        <v/>
      </c>
      <c r="C61" s="25"/>
      <c r="D61" s="25"/>
      <c r="G61" s="77" t="str">
        <f t="shared" si="4"/>
        <v/>
      </c>
      <c r="M61" s="25"/>
    </row>
    <row r="62" spans="1:13" x14ac:dyDescent="0.25">
      <c r="A62" s="25" t="str">
        <f t="shared" si="3"/>
        <v/>
      </c>
      <c r="C62" s="25"/>
      <c r="D62" s="25"/>
      <c r="G62" s="77" t="str">
        <f t="shared" si="4"/>
        <v/>
      </c>
      <c r="M62" s="25"/>
    </row>
    <row r="63" spans="1:13" x14ac:dyDescent="0.25">
      <c r="A63" s="25" t="str">
        <f t="shared" si="3"/>
        <v/>
      </c>
      <c r="C63" s="25"/>
      <c r="D63" s="25"/>
      <c r="G63" s="77" t="str">
        <f t="shared" si="4"/>
        <v/>
      </c>
      <c r="M63" s="25"/>
    </row>
    <row r="64" spans="1:13" x14ac:dyDescent="0.25">
      <c r="A64" s="25" t="str">
        <f t="shared" si="3"/>
        <v/>
      </c>
      <c r="C64" s="25"/>
      <c r="D64" s="25"/>
      <c r="G64" s="77" t="str">
        <f t="shared" si="4"/>
        <v/>
      </c>
      <c r="M64" s="25"/>
    </row>
    <row r="65" spans="1:13" x14ac:dyDescent="0.25">
      <c r="A65" s="25" t="str">
        <f t="shared" si="3"/>
        <v/>
      </c>
      <c r="C65" s="25"/>
      <c r="D65" s="25"/>
      <c r="G65" s="77" t="str">
        <f t="shared" si="4"/>
        <v/>
      </c>
      <c r="M65" s="25"/>
    </row>
    <row r="66" spans="1:13" x14ac:dyDescent="0.25">
      <c r="A66" s="25" t="str">
        <f t="shared" si="3"/>
        <v/>
      </c>
      <c r="C66" s="25"/>
      <c r="D66" s="25"/>
      <c r="G66" s="77" t="str">
        <f t="shared" si="4"/>
        <v/>
      </c>
      <c r="M66" s="25"/>
    </row>
    <row r="67" spans="1:13" x14ac:dyDescent="0.25">
      <c r="A67" s="25" t="str">
        <f t="shared" si="3"/>
        <v/>
      </c>
      <c r="C67" s="25"/>
      <c r="D67" s="25"/>
      <c r="G67" s="77" t="str">
        <f t="shared" si="4"/>
        <v/>
      </c>
      <c r="M67" s="25"/>
    </row>
    <row r="68" spans="1:13" x14ac:dyDescent="0.25">
      <c r="A68" s="25" t="str">
        <f t="shared" si="3"/>
        <v/>
      </c>
      <c r="C68" s="25"/>
      <c r="D68" s="25"/>
      <c r="G68" s="77" t="str">
        <f t="shared" si="4"/>
        <v/>
      </c>
      <c r="M68" s="25"/>
    </row>
    <row r="69" spans="1:13" x14ac:dyDescent="0.25">
      <c r="A69" s="25" t="str">
        <f t="shared" ref="A69:A100" si="5">IF(NOT(ISBLANK(B68)),A68+1,"")</f>
        <v/>
      </c>
      <c r="C69" s="25"/>
      <c r="D69" s="25"/>
      <c r="G69" s="77" t="str">
        <f t="shared" si="4"/>
        <v/>
      </c>
      <c r="M69" s="25"/>
    </row>
    <row r="70" spans="1:13" x14ac:dyDescent="0.25">
      <c r="A70" s="25" t="str">
        <f t="shared" si="5"/>
        <v/>
      </c>
      <c r="C70" s="25"/>
      <c r="D70" s="25"/>
      <c r="G70" s="77" t="str">
        <f t="shared" si="4"/>
        <v/>
      </c>
      <c r="M70" s="25"/>
    </row>
    <row r="71" spans="1:13" x14ac:dyDescent="0.25">
      <c r="A71" s="25" t="str">
        <f t="shared" si="5"/>
        <v/>
      </c>
      <c r="C71" s="25"/>
      <c r="D71" s="25"/>
      <c r="G71" s="77" t="str">
        <f t="shared" si="4"/>
        <v/>
      </c>
      <c r="M71" s="25"/>
    </row>
    <row r="72" spans="1:13" x14ac:dyDescent="0.25">
      <c r="A72" s="25" t="str">
        <f t="shared" si="5"/>
        <v/>
      </c>
      <c r="C72" s="25"/>
      <c r="D72" s="25"/>
      <c r="G72" s="77" t="str">
        <f t="shared" si="4"/>
        <v/>
      </c>
      <c r="M72" s="25"/>
    </row>
    <row r="73" spans="1:13" x14ac:dyDescent="0.25">
      <c r="A73" s="25" t="str">
        <f t="shared" si="5"/>
        <v/>
      </c>
      <c r="C73" s="25"/>
      <c r="D73" s="25"/>
      <c r="G73" s="77" t="str">
        <f t="shared" si="4"/>
        <v/>
      </c>
      <c r="M73" s="25"/>
    </row>
    <row r="74" spans="1:13" x14ac:dyDescent="0.25">
      <c r="A74" s="25" t="str">
        <f t="shared" si="5"/>
        <v/>
      </c>
      <c r="C74" s="25"/>
      <c r="D74" s="25"/>
      <c r="G74" s="77" t="str">
        <f t="shared" si="4"/>
        <v/>
      </c>
      <c r="M74" s="25"/>
    </row>
    <row r="75" spans="1:13" x14ac:dyDescent="0.25">
      <c r="A75" s="25" t="str">
        <f t="shared" si="5"/>
        <v/>
      </c>
      <c r="C75" s="25"/>
      <c r="D75" s="25"/>
      <c r="G75" s="77" t="str">
        <f t="shared" si="4"/>
        <v/>
      </c>
      <c r="M75" s="25"/>
    </row>
    <row r="76" spans="1:13" x14ac:dyDescent="0.25">
      <c r="A76" s="25" t="str">
        <f t="shared" si="5"/>
        <v/>
      </c>
      <c r="C76" s="25"/>
      <c r="D76" s="25"/>
      <c r="G76" s="77" t="str">
        <f t="shared" si="4"/>
        <v/>
      </c>
      <c r="M76" s="25"/>
    </row>
    <row r="77" spans="1:13" x14ac:dyDescent="0.25">
      <c r="A77" s="25" t="str">
        <f t="shared" si="5"/>
        <v/>
      </c>
      <c r="C77" s="25"/>
      <c r="D77" s="25"/>
      <c r="G77" s="77" t="str">
        <f t="shared" si="4"/>
        <v/>
      </c>
      <c r="M77" s="25"/>
    </row>
    <row r="78" spans="1:13" x14ac:dyDescent="0.25">
      <c r="A78" s="25" t="str">
        <f t="shared" si="5"/>
        <v/>
      </c>
      <c r="C78" s="25"/>
      <c r="D78" s="25"/>
      <c r="G78" s="77" t="str">
        <f t="shared" si="4"/>
        <v/>
      </c>
      <c r="M78" s="25"/>
    </row>
    <row r="79" spans="1:13" x14ac:dyDescent="0.25">
      <c r="A79" s="25" t="str">
        <f t="shared" si="5"/>
        <v/>
      </c>
      <c r="C79" s="25"/>
      <c r="D79" s="25"/>
      <c r="G79" s="77" t="str">
        <f t="shared" si="4"/>
        <v/>
      </c>
      <c r="M79" s="25"/>
    </row>
    <row r="80" spans="1:13" x14ac:dyDescent="0.25">
      <c r="A80" s="25" t="str">
        <f t="shared" si="5"/>
        <v/>
      </c>
      <c r="C80" s="25"/>
      <c r="D80" s="25"/>
      <c r="G80" s="77" t="str">
        <f t="shared" si="4"/>
        <v/>
      </c>
      <c r="M80" s="25"/>
    </row>
    <row r="81" spans="1:13" x14ac:dyDescent="0.25">
      <c r="A81" s="25" t="str">
        <f t="shared" si="5"/>
        <v/>
      </c>
      <c r="C81" s="25"/>
      <c r="D81" s="25"/>
      <c r="G81" s="77" t="str">
        <f t="shared" ref="G81:G100" si="6">IF(AND(NOT(ISBLANK(B81)),NOT(ISBLANK(C81)),NOT(ISBLANK(D81)),NOT(ISBLANK(E81))),B81&amp;C81&amp;D81&amp;E81,"")</f>
        <v/>
      </c>
      <c r="M81" s="25"/>
    </row>
    <row r="82" spans="1:13" x14ac:dyDescent="0.25">
      <c r="A82" s="25" t="str">
        <f t="shared" si="5"/>
        <v/>
      </c>
      <c r="C82" s="25"/>
      <c r="D82" s="25"/>
      <c r="G82" s="77" t="str">
        <f t="shared" si="6"/>
        <v/>
      </c>
      <c r="M82" s="25"/>
    </row>
    <row r="83" spans="1:13" x14ac:dyDescent="0.25">
      <c r="A83" s="25" t="str">
        <f t="shared" si="5"/>
        <v/>
      </c>
      <c r="C83" s="25"/>
      <c r="D83" s="25"/>
      <c r="G83" s="77" t="str">
        <f t="shared" si="6"/>
        <v/>
      </c>
      <c r="M83" s="25"/>
    </row>
    <row r="84" spans="1:13" x14ac:dyDescent="0.25">
      <c r="A84" s="25" t="str">
        <f t="shared" si="5"/>
        <v/>
      </c>
      <c r="C84" s="25"/>
      <c r="D84" s="25"/>
      <c r="G84" s="77" t="str">
        <f t="shared" si="6"/>
        <v/>
      </c>
      <c r="M84" s="25"/>
    </row>
    <row r="85" spans="1:13" x14ac:dyDescent="0.25">
      <c r="A85" s="25" t="str">
        <f t="shared" si="5"/>
        <v/>
      </c>
      <c r="C85" s="25"/>
      <c r="D85" s="25"/>
      <c r="G85" s="77" t="str">
        <f t="shared" si="6"/>
        <v/>
      </c>
      <c r="M85" s="25"/>
    </row>
    <row r="86" spans="1:13" x14ac:dyDescent="0.25">
      <c r="A86" s="25" t="str">
        <f t="shared" si="5"/>
        <v/>
      </c>
      <c r="C86" s="25"/>
      <c r="D86" s="25"/>
      <c r="G86" s="77" t="str">
        <f t="shared" si="6"/>
        <v/>
      </c>
      <c r="M86" s="25"/>
    </row>
    <row r="87" spans="1:13" x14ac:dyDescent="0.25">
      <c r="A87" s="25" t="str">
        <f t="shared" si="5"/>
        <v/>
      </c>
      <c r="C87" s="25"/>
      <c r="D87" s="25"/>
      <c r="G87" s="77" t="str">
        <f t="shared" si="6"/>
        <v/>
      </c>
      <c r="M87" s="25"/>
    </row>
    <row r="88" spans="1:13" x14ac:dyDescent="0.25">
      <c r="A88" s="25" t="str">
        <f t="shared" si="5"/>
        <v/>
      </c>
      <c r="C88" s="25"/>
      <c r="D88" s="25"/>
      <c r="G88" s="77" t="str">
        <f t="shared" si="6"/>
        <v/>
      </c>
      <c r="M88" s="25"/>
    </row>
    <row r="89" spans="1:13" x14ac:dyDescent="0.25">
      <c r="A89" s="25" t="str">
        <f t="shared" si="5"/>
        <v/>
      </c>
      <c r="C89" s="25"/>
      <c r="D89" s="25"/>
      <c r="G89" s="77" t="str">
        <f t="shared" si="6"/>
        <v/>
      </c>
      <c r="M89" s="25"/>
    </row>
    <row r="90" spans="1:13" x14ac:dyDescent="0.25">
      <c r="A90" s="25" t="str">
        <f t="shared" si="5"/>
        <v/>
      </c>
      <c r="C90" s="25"/>
      <c r="D90" s="25"/>
      <c r="G90" s="77" t="str">
        <f t="shared" si="6"/>
        <v/>
      </c>
      <c r="M90" s="25"/>
    </row>
    <row r="91" spans="1:13" x14ac:dyDescent="0.25">
      <c r="A91" s="25" t="str">
        <f t="shared" si="5"/>
        <v/>
      </c>
      <c r="C91" s="25"/>
      <c r="D91" s="25"/>
      <c r="G91" s="77" t="str">
        <f t="shared" si="6"/>
        <v/>
      </c>
      <c r="M91" s="25"/>
    </row>
    <row r="92" spans="1:13" x14ac:dyDescent="0.25">
      <c r="A92" s="25" t="str">
        <f t="shared" si="5"/>
        <v/>
      </c>
      <c r="C92" s="25"/>
      <c r="D92" s="25"/>
      <c r="G92" s="77" t="str">
        <f t="shared" si="6"/>
        <v/>
      </c>
      <c r="M92" s="25"/>
    </row>
    <row r="93" spans="1:13" x14ac:dyDescent="0.25">
      <c r="A93" s="25" t="str">
        <f t="shared" si="5"/>
        <v/>
      </c>
      <c r="C93" s="25"/>
      <c r="D93" s="25"/>
      <c r="G93" s="77" t="str">
        <f t="shared" si="6"/>
        <v/>
      </c>
      <c r="M93" s="25"/>
    </row>
    <row r="94" spans="1:13" x14ac:dyDescent="0.25">
      <c r="A94" s="25" t="str">
        <f t="shared" si="5"/>
        <v/>
      </c>
      <c r="C94" s="25"/>
      <c r="D94" s="25"/>
      <c r="G94" s="77" t="str">
        <f t="shared" si="6"/>
        <v/>
      </c>
      <c r="M94" s="25"/>
    </row>
    <row r="95" spans="1:13" x14ac:dyDescent="0.25">
      <c r="A95" s="25" t="str">
        <f t="shared" si="5"/>
        <v/>
      </c>
      <c r="C95" s="25"/>
      <c r="D95" s="25"/>
      <c r="G95" s="77" t="str">
        <f t="shared" si="6"/>
        <v/>
      </c>
      <c r="M95" s="25"/>
    </row>
    <row r="96" spans="1:13" x14ac:dyDescent="0.25">
      <c r="A96" s="25" t="str">
        <f t="shared" si="5"/>
        <v/>
      </c>
      <c r="C96" s="25"/>
      <c r="D96" s="25"/>
      <c r="G96" s="77" t="str">
        <f t="shared" si="6"/>
        <v/>
      </c>
      <c r="M96" s="25"/>
    </row>
    <row r="97" spans="1:13" x14ac:dyDescent="0.25">
      <c r="A97" s="25" t="str">
        <f t="shared" si="5"/>
        <v/>
      </c>
      <c r="C97" s="25"/>
      <c r="D97" s="25"/>
      <c r="G97" s="77" t="str">
        <f t="shared" si="6"/>
        <v/>
      </c>
      <c r="M97" s="25"/>
    </row>
    <row r="98" spans="1:13" x14ac:dyDescent="0.25">
      <c r="A98" s="25" t="str">
        <f t="shared" si="5"/>
        <v/>
      </c>
      <c r="C98" s="25"/>
      <c r="D98" s="25"/>
      <c r="G98" s="77" t="str">
        <f t="shared" si="6"/>
        <v/>
      </c>
      <c r="M98" s="25"/>
    </row>
    <row r="99" spans="1:13" x14ac:dyDescent="0.25">
      <c r="A99" s="25" t="str">
        <f t="shared" si="5"/>
        <v/>
      </c>
      <c r="C99" s="25"/>
      <c r="D99" s="25"/>
      <c r="G99" s="77" t="str">
        <f t="shared" si="6"/>
        <v/>
      </c>
      <c r="M99" s="25"/>
    </row>
    <row r="100" spans="1:13" x14ac:dyDescent="0.25">
      <c r="A100" s="25" t="str">
        <f t="shared" si="5"/>
        <v/>
      </c>
      <c r="C100" s="25"/>
      <c r="D100" s="25"/>
      <c r="G100" s="77" t="str">
        <f t="shared" si="6"/>
        <v/>
      </c>
      <c r="M100" s="25"/>
    </row>
  </sheetData>
  <autoFilter ref="A3:H100"/>
  <mergeCells count="2">
    <mergeCell ref="A1:H1"/>
    <mergeCell ref="A2:H2"/>
  </mergeCells>
  <dataValidations count="3">
    <dataValidation type="list" showInputMessage="1" showErrorMessage="1" sqref="B4:B100">
      <formula1>Meses</formula1>
    </dataValidation>
    <dataValidation type="list" allowBlank="1" showInputMessage="1" showErrorMessage="1" sqref="C4:C100">
      <formula1>Tipos</formula1>
    </dataValidation>
    <dataValidation type="list" allowBlank="1" showInputMessage="1" showErrorMessage="1" sqref="D4:E100">
      <formula1>INDIRECT(C4)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7"/>
  <sheetViews>
    <sheetView tabSelected="1" zoomScale="64" zoomScaleNormal="64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0" sqref="I10"/>
    </sheetView>
  </sheetViews>
  <sheetFormatPr baseColWidth="10" defaultRowHeight="15" x14ac:dyDescent="0.25"/>
  <cols>
    <col min="1" max="1" width="37.28515625" bestFit="1" customWidth="1"/>
    <col min="2" max="13" width="17.42578125" customWidth="1"/>
    <col min="14" max="14" width="4.5703125" customWidth="1"/>
    <col min="15" max="15" width="21.7109375" customWidth="1"/>
    <col min="16" max="16" width="14.28515625" bestFit="1" customWidth="1"/>
  </cols>
  <sheetData>
    <row r="1" spans="1:15" ht="15" customHeight="1" x14ac:dyDescent="0.25">
      <c r="A1" s="142">
        <v>2015</v>
      </c>
      <c r="B1" s="141" t="str">
        <f>"Planilla de Control de Gasto - Año "&amp;A1</f>
        <v>Planilla de Control de Gasto - Año 2015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60"/>
      <c r="O1" s="131"/>
    </row>
    <row r="2" spans="1:15" ht="18.75" customHeight="1" thickBot="1" x14ac:dyDescent="0.3">
      <c r="A2" s="143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60"/>
      <c r="O2" s="131"/>
    </row>
    <row r="3" spans="1:15" s="1" customFormat="1" ht="18.75" customHeight="1" x14ac:dyDescent="0.25">
      <c r="A3" s="13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60"/>
      <c r="O3" s="131"/>
    </row>
    <row r="4" spans="1:15" s="1" customFormat="1" ht="18.75" customHeight="1" thickBot="1" x14ac:dyDescent="0.3">
      <c r="A4" s="131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60"/>
      <c r="O4" s="133"/>
    </row>
    <row r="5" spans="1:15" s="2" customFormat="1" ht="18.75" customHeight="1" thickBot="1" x14ac:dyDescent="0.35">
      <c r="A5" s="133"/>
      <c r="B5" s="4" t="s">
        <v>16</v>
      </c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27</v>
      </c>
      <c r="J5" s="5" t="s">
        <v>23</v>
      </c>
      <c r="K5" s="5" t="s">
        <v>24</v>
      </c>
      <c r="L5" s="5" t="s">
        <v>25</v>
      </c>
      <c r="M5" s="6" t="s">
        <v>26</v>
      </c>
      <c r="N5" s="60"/>
      <c r="O5" s="26" t="s">
        <v>57</v>
      </c>
    </row>
    <row r="6" spans="1:15" s="2" customFormat="1" ht="27" thickBot="1" x14ac:dyDescent="0.35">
      <c r="A6" s="69" t="s">
        <v>93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O6" s="134"/>
    </row>
    <row r="7" spans="1:15" s="2" customFormat="1" ht="19.5" thickBot="1" x14ac:dyDescent="0.35">
      <c r="A7" s="37" t="s">
        <v>118</v>
      </c>
      <c r="B7" s="103"/>
      <c r="C7" s="104">
        <f>+B18</f>
        <v>0</v>
      </c>
      <c r="D7" s="104">
        <f t="shared" ref="D7:M7" si="0">+C18</f>
        <v>0</v>
      </c>
      <c r="E7" s="104">
        <f t="shared" si="0"/>
        <v>0</v>
      </c>
      <c r="F7" s="104">
        <f t="shared" si="0"/>
        <v>0</v>
      </c>
      <c r="G7" s="104">
        <f t="shared" si="0"/>
        <v>0</v>
      </c>
      <c r="H7" s="104">
        <f t="shared" si="0"/>
        <v>0</v>
      </c>
      <c r="I7" s="104">
        <f t="shared" si="0"/>
        <v>0</v>
      </c>
      <c r="J7" s="104">
        <f t="shared" si="0"/>
        <v>-817.53</v>
      </c>
      <c r="K7" s="104">
        <f t="shared" si="0"/>
        <v>0</v>
      </c>
      <c r="L7" s="104">
        <f t="shared" si="0"/>
        <v>0</v>
      </c>
      <c r="M7" s="105">
        <f t="shared" si="0"/>
        <v>0</v>
      </c>
      <c r="N7" s="102"/>
      <c r="O7" s="135"/>
    </row>
    <row r="8" spans="1:15" s="2" customFormat="1" ht="18.75" customHeight="1" x14ac:dyDescent="0.3">
      <c r="A8" s="37" t="s">
        <v>86</v>
      </c>
      <c r="B8" s="103">
        <f t="shared" ref="B8:M10" si="1">+SUMIF(Base_Clave,B$5&amp;$A$6&amp;"Ingreso"&amp;$A8,Base_Monto)</f>
        <v>0</v>
      </c>
      <c r="C8" s="104">
        <f t="shared" si="1"/>
        <v>0</v>
      </c>
      <c r="D8" s="104">
        <f t="shared" si="1"/>
        <v>0</v>
      </c>
      <c r="E8" s="104">
        <f t="shared" si="1"/>
        <v>0</v>
      </c>
      <c r="F8" s="104">
        <f t="shared" si="1"/>
        <v>0</v>
      </c>
      <c r="G8" s="104">
        <f t="shared" si="1"/>
        <v>0</v>
      </c>
      <c r="H8" s="104">
        <f t="shared" si="1"/>
        <v>0</v>
      </c>
      <c r="I8" s="104">
        <f t="shared" si="1"/>
        <v>0</v>
      </c>
      <c r="J8" s="104">
        <f t="shared" si="1"/>
        <v>0</v>
      </c>
      <c r="K8" s="104">
        <f t="shared" si="1"/>
        <v>0</v>
      </c>
      <c r="L8" s="104">
        <f t="shared" si="1"/>
        <v>0</v>
      </c>
      <c r="M8" s="105">
        <f t="shared" si="1"/>
        <v>0</v>
      </c>
      <c r="N8" s="102"/>
      <c r="O8" s="136"/>
    </row>
    <row r="9" spans="1:15" s="2" customFormat="1" ht="18.75" customHeight="1" x14ac:dyDescent="0.3">
      <c r="A9" s="38" t="s">
        <v>87</v>
      </c>
      <c r="B9" s="106">
        <f t="shared" si="1"/>
        <v>0</v>
      </c>
      <c r="C9" s="107">
        <f t="shared" si="1"/>
        <v>0</v>
      </c>
      <c r="D9" s="107">
        <f t="shared" si="1"/>
        <v>0</v>
      </c>
      <c r="E9" s="107">
        <f t="shared" si="1"/>
        <v>0</v>
      </c>
      <c r="F9" s="107">
        <f t="shared" si="1"/>
        <v>500</v>
      </c>
      <c r="G9" s="107">
        <f t="shared" si="1"/>
        <v>500</v>
      </c>
      <c r="H9" s="107">
        <v>829.04</v>
      </c>
      <c r="I9" s="107">
        <v>98.6</v>
      </c>
      <c r="J9" s="107">
        <f t="shared" si="1"/>
        <v>0</v>
      </c>
      <c r="K9" s="107">
        <f t="shared" si="1"/>
        <v>0</v>
      </c>
      <c r="L9" s="107">
        <f t="shared" si="1"/>
        <v>0</v>
      </c>
      <c r="M9" s="108">
        <f t="shared" si="1"/>
        <v>0</v>
      </c>
      <c r="N9" s="102"/>
      <c r="O9" s="136"/>
    </row>
    <row r="10" spans="1:15" s="2" customFormat="1" ht="18.75" customHeight="1" thickBot="1" x14ac:dyDescent="0.35">
      <c r="A10" s="38" t="s">
        <v>88</v>
      </c>
      <c r="B10" s="106">
        <f t="shared" si="1"/>
        <v>0</v>
      </c>
      <c r="C10" s="107">
        <f t="shared" si="1"/>
        <v>0</v>
      </c>
      <c r="D10" s="107">
        <f t="shared" si="1"/>
        <v>0</v>
      </c>
      <c r="E10" s="107">
        <f t="shared" si="1"/>
        <v>0</v>
      </c>
      <c r="F10" s="107">
        <f t="shared" si="1"/>
        <v>0</v>
      </c>
      <c r="G10" s="107">
        <f t="shared" si="1"/>
        <v>0</v>
      </c>
      <c r="H10" s="107">
        <f t="shared" si="1"/>
        <v>0</v>
      </c>
      <c r="I10" s="107">
        <f t="shared" si="1"/>
        <v>0</v>
      </c>
      <c r="J10" s="107">
        <f t="shared" si="1"/>
        <v>0</v>
      </c>
      <c r="K10" s="107">
        <f t="shared" si="1"/>
        <v>0</v>
      </c>
      <c r="L10" s="107">
        <f t="shared" si="1"/>
        <v>0</v>
      </c>
      <c r="M10" s="108">
        <f t="shared" si="1"/>
        <v>0</v>
      </c>
      <c r="N10" s="102"/>
      <c r="O10" s="137"/>
    </row>
    <row r="11" spans="1:15" s="2" customFormat="1" ht="18.75" customHeight="1" thickBot="1" x14ac:dyDescent="0.35">
      <c r="A11" s="39" t="s">
        <v>76</v>
      </c>
      <c r="B11" s="78">
        <f t="shared" ref="B11:M11" si="2">IF(ISBLANK(B8),"",SUM(B8:B10))</f>
        <v>0</v>
      </c>
      <c r="C11" s="79">
        <f t="shared" si="2"/>
        <v>0</v>
      </c>
      <c r="D11" s="109">
        <f t="shared" si="2"/>
        <v>0</v>
      </c>
      <c r="E11" s="109">
        <f t="shared" si="2"/>
        <v>0</v>
      </c>
      <c r="F11" s="109">
        <f t="shared" si="2"/>
        <v>500</v>
      </c>
      <c r="G11" s="109">
        <f t="shared" si="2"/>
        <v>500</v>
      </c>
      <c r="H11" s="109">
        <f t="shared" si="2"/>
        <v>829.04</v>
      </c>
      <c r="I11" s="109">
        <f t="shared" si="2"/>
        <v>98.6</v>
      </c>
      <c r="J11" s="109">
        <f t="shared" si="2"/>
        <v>0</v>
      </c>
      <c r="K11" s="109">
        <f t="shared" si="2"/>
        <v>0</v>
      </c>
      <c r="L11" s="109">
        <f t="shared" si="2"/>
        <v>0</v>
      </c>
      <c r="M11" s="110">
        <f t="shared" si="2"/>
        <v>0</v>
      </c>
      <c r="N11" s="111"/>
      <c r="O11" s="112">
        <f>SUM(B11:M11)</f>
        <v>1927.6399999999999</v>
      </c>
    </row>
    <row r="12" spans="1:15" s="2" customFormat="1" ht="18.75" customHeight="1" x14ac:dyDescent="0.3">
      <c r="A12" s="148"/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60"/>
      <c r="O12" s="138"/>
    </row>
    <row r="13" spans="1:15" s="2" customFormat="1" ht="18.75" customHeight="1" thickBot="1" x14ac:dyDescent="0.35">
      <c r="A13" s="133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60"/>
      <c r="O13" s="139"/>
    </row>
    <row r="14" spans="1:15" s="2" customFormat="1" ht="27" thickBot="1" x14ac:dyDescent="0.35">
      <c r="A14" s="69" t="s">
        <v>94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60"/>
      <c r="O14" s="140"/>
    </row>
    <row r="15" spans="1:15" s="2" customFormat="1" ht="18.75" customHeight="1" thickBot="1" x14ac:dyDescent="0.35">
      <c r="A15" s="39" t="s">
        <v>89</v>
      </c>
      <c r="B15" s="78">
        <f>SUM(B38,B49,B58,B71,B84,B94,B104,B117,B132,B143)</f>
        <v>0</v>
      </c>
      <c r="C15" s="79">
        <f t="shared" ref="C15:M15" si="3">SUM(C38,C49,C58,C71,C84,C94,C104,C117,C132,C143)</f>
        <v>0</v>
      </c>
      <c r="D15" s="109">
        <f t="shared" si="3"/>
        <v>0</v>
      </c>
      <c r="E15" s="109">
        <f t="shared" si="3"/>
        <v>0</v>
      </c>
      <c r="F15" s="109">
        <f t="shared" si="3"/>
        <v>500</v>
      </c>
      <c r="G15" s="109">
        <f t="shared" si="3"/>
        <v>500</v>
      </c>
      <c r="H15" s="109">
        <f t="shared" si="3"/>
        <v>829.04</v>
      </c>
      <c r="I15" s="109">
        <f t="shared" si="3"/>
        <v>916.13</v>
      </c>
      <c r="J15" s="109">
        <f t="shared" si="3"/>
        <v>0</v>
      </c>
      <c r="K15" s="109">
        <f t="shared" si="3"/>
        <v>0</v>
      </c>
      <c r="L15" s="109">
        <f t="shared" si="3"/>
        <v>0</v>
      </c>
      <c r="M15" s="110">
        <f t="shared" si="3"/>
        <v>0</v>
      </c>
      <c r="N15" s="111"/>
      <c r="O15" s="112">
        <f>SUM(B15:M15)</f>
        <v>2745.17</v>
      </c>
    </row>
    <row r="16" spans="1:15" s="2" customFormat="1" ht="18.75" customHeight="1" x14ac:dyDescent="0.3">
      <c r="A16" s="121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0"/>
      <c r="O16" s="61"/>
    </row>
    <row r="17" spans="1:15" s="2" customFormat="1" ht="18.75" customHeight="1" thickBot="1" x14ac:dyDescent="0.35">
      <c r="A17" s="122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0"/>
      <c r="O17" s="61"/>
    </row>
    <row r="18" spans="1:15" s="2" customFormat="1" ht="18.75" customHeight="1" thickBot="1" x14ac:dyDescent="0.35">
      <c r="A18" s="123" t="s">
        <v>117</v>
      </c>
      <c r="B18" s="124">
        <f>+B11-B15</f>
        <v>0</v>
      </c>
      <c r="C18" s="125">
        <f t="shared" ref="C18:M18" si="4">+C11-C15</f>
        <v>0</v>
      </c>
      <c r="D18" s="125">
        <f t="shared" si="4"/>
        <v>0</v>
      </c>
      <c r="E18" s="125">
        <f t="shared" si="4"/>
        <v>0</v>
      </c>
      <c r="F18" s="125">
        <f t="shared" si="4"/>
        <v>0</v>
      </c>
      <c r="G18" s="125">
        <f t="shared" si="4"/>
        <v>0</v>
      </c>
      <c r="H18" s="125">
        <f t="shared" si="4"/>
        <v>0</v>
      </c>
      <c r="I18" s="125">
        <f t="shared" si="4"/>
        <v>-817.53</v>
      </c>
      <c r="J18" s="125">
        <f t="shared" si="4"/>
        <v>0</v>
      </c>
      <c r="K18" s="125">
        <f t="shared" si="4"/>
        <v>0</v>
      </c>
      <c r="L18" s="125">
        <f t="shared" si="4"/>
        <v>0</v>
      </c>
      <c r="M18" s="126">
        <f t="shared" si="4"/>
        <v>0</v>
      </c>
      <c r="N18" s="60"/>
      <c r="O18" s="61"/>
    </row>
    <row r="19" spans="1:15" s="2" customFormat="1" ht="18.75" customHeight="1" x14ac:dyDescent="0.3">
      <c r="A19" s="122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0"/>
      <c r="O19" s="61"/>
    </row>
    <row r="20" spans="1:15" s="25" customFormat="1" ht="15.75" customHeight="1" thickBot="1" x14ac:dyDescent="0.35">
      <c r="A20" s="36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0"/>
      <c r="O20" s="58"/>
    </row>
    <row r="21" spans="1:15" s="25" customFormat="1" ht="19.5" customHeight="1" thickBot="1" x14ac:dyDescent="0.35">
      <c r="A21" s="12" t="s">
        <v>77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0"/>
      <c r="O21" s="59"/>
    </row>
    <row r="22" spans="1:15" ht="15" customHeight="1" x14ac:dyDescent="0.25">
      <c r="A22" s="80" t="s">
        <v>84</v>
      </c>
      <c r="B22" s="40">
        <f t="shared" ref="B22:M36" si="5">+SUMIF(Base_Clave,B$5&amp;$A$14&amp;$A$21&amp;$A22,Base_Monto)</f>
        <v>0</v>
      </c>
      <c r="C22" s="41">
        <f t="shared" si="5"/>
        <v>0</v>
      </c>
      <c r="D22" s="41">
        <f t="shared" si="5"/>
        <v>0</v>
      </c>
      <c r="E22" s="41">
        <f t="shared" si="5"/>
        <v>0</v>
      </c>
      <c r="F22" s="41">
        <f t="shared" si="5"/>
        <v>0</v>
      </c>
      <c r="G22" s="41">
        <f t="shared" si="5"/>
        <v>0</v>
      </c>
      <c r="H22" s="41">
        <f t="shared" si="5"/>
        <v>0</v>
      </c>
      <c r="I22" s="41">
        <f t="shared" si="5"/>
        <v>0</v>
      </c>
      <c r="J22" s="41">
        <f t="shared" si="5"/>
        <v>0</v>
      </c>
      <c r="K22" s="41">
        <f t="shared" si="5"/>
        <v>0</v>
      </c>
      <c r="L22" s="41">
        <f t="shared" si="5"/>
        <v>0</v>
      </c>
      <c r="M22" s="42">
        <f t="shared" si="5"/>
        <v>0</v>
      </c>
      <c r="N22" s="102"/>
      <c r="O22" s="81">
        <f>SUM(B22:M22)</f>
        <v>0</v>
      </c>
    </row>
    <row r="23" spans="1:15" s="1" customFormat="1" ht="15" customHeight="1" x14ac:dyDescent="0.25">
      <c r="A23" s="82" t="s">
        <v>29</v>
      </c>
      <c r="B23" s="43">
        <f t="shared" si="5"/>
        <v>0</v>
      </c>
      <c r="C23" s="44">
        <f t="shared" si="5"/>
        <v>0</v>
      </c>
      <c r="D23" s="44">
        <f t="shared" si="5"/>
        <v>0</v>
      </c>
      <c r="E23" s="44">
        <f t="shared" si="5"/>
        <v>0</v>
      </c>
      <c r="F23" s="44">
        <f t="shared" si="5"/>
        <v>0</v>
      </c>
      <c r="G23" s="44">
        <f t="shared" si="5"/>
        <v>0</v>
      </c>
      <c r="H23" s="44">
        <f t="shared" si="5"/>
        <v>0</v>
      </c>
      <c r="I23" s="44">
        <f t="shared" si="5"/>
        <v>0</v>
      </c>
      <c r="J23" s="44">
        <f t="shared" si="5"/>
        <v>0</v>
      </c>
      <c r="K23" s="44">
        <f t="shared" si="5"/>
        <v>0</v>
      </c>
      <c r="L23" s="44">
        <f t="shared" si="5"/>
        <v>0</v>
      </c>
      <c r="M23" s="45">
        <f t="shared" si="5"/>
        <v>0</v>
      </c>
      <c r="N23" s="102"/>
      <c r="O23" s="83">
        <f t="shared" ref="O23:O94" si="6">SUM(B23:M23)</f>
        <v>0</v>
      </c>
    </row>
    <row r="24" spans="1:15" ht="15" customHeight="1" x14ac:dyDescent="0.25">
      <c r="A24" s="84" t="s">
        <v>10</v>
      </c>
      <c r="B24" s="43">
        <f t="shared" si="5"/>
        <v>0</v>
      </c>
      <c r="C24" s="44">
        <f t="shared" si="5"/>
        <v>0</v>
      </c>
      <c r="D24" s="44">
        <f t="shared" si="5"/>
        <v>0</v>
      </c>
      <c r="E24" s="44">
        <f t="shared" si="5"/>
        <v>0</v>
      </c>
      <c r="F24" s="44">
        <f t="shared" si="5"/>
        <v>0</v>
      </c>
      <c r="G24" s="44">
        <f t="shared" si="5"/>
        <v>0</v>
      </c>
      <c r="H24" s="44">
        <f t="shared" si="5"/>
        <v>45.24</v>
      </c>
      <c r="I24" s="44">
        <v>90.29</v>
      </c>
      <c r="J24" s="44">
        <f t="shared" si="5"/>
        <v>0</v>
      </c>
      <c r="K24" s="44">
        <f t="shared" si="5"/>
        <v>0</v>
      </c>
      <c r="L24" s="44">
        <f t="shared" si="5"/>
        <v>0</v>
      </c>
      <c r="M24" s="45">
        <f t="shared" si="5"/>
        <v>0</v>
      </c>
      <c r="N24" s="102"/>
      <c r="O24" s="83">
        <f t="shared" si="6"/>
        <v>135.53</v>
      </c>
    </row>
    <row r="25" spans="1:15" ht="15" customHeight="1" x14ac:dyDescent="0.25">
      <c r="A25" s="84" t="s">
        <v>0</v>
      </c>
      <c r="B25" s="43">
        <f t="shared" si="5"/>
        <v>0</v>
      </c>
      <c r="C25" s="44">
        <f t="shared" si="5"/>
        <v>0</v>
      </c>
      <c r="D25" s="44">
        <f t="shared" si="5"/>
        <v>0</v>
      </c>
      <c r="E25" s="44">
        <f t="shared" si="5"/>
        <v>0</v>
      </c>
      <c r="F25" s="44">
        <f t="shared" si="5"/>
        <v>0</v>
      </c>
      <c r="G25" s="44">
        <f t="shared" si="5"/>
        <v>0</v>
      </c>
      <c r="H25" s="44">
        <f t="shared" si="5"/>
        <v>0</v>
      </c>
      <c r="I25" s="44">
        <f t="shared" si="5"/>
        <v>0</v>
      </c>
      <c r="J25" s="44">
        <f t="shared" si="5"/>
        <v>0</v>
      </c>
      <c r="K25" s="44">
        <f t="shared" si="5"/>
        <v>0</v>
      </c>
      <c r="L25" s="44">
        <f t="shared" si="5"/>
        <v>0</v>
      </c>
      <c r="M25" s="45">
        <f t="shared" si="5"/>
        <v>0</v>
      </c>
      <c r="N25" s="102"/>
      <c r="O25" s="83">
        <f t="shared" si="6"/>
        <v>0</v>
      </c>
    </row>
    <row r="26" spans="1:15" ht="15" customHeight="1" x14ac:dyDescent="0.25">
      <c r="A26" s="84" t="s">
        <v>1</v>
      </c>
      <c r="B26" s="43">
        <f t="shared" si="5"/>
        <v>0</v>
      </c>
      <c r="C26" s="44">
        <f t="shared" si="5"/>
        <v>0</v>
      </c>
      <c r="D26" s="44">
        <f t="shared" si="5"/>
        <v>0</v>
      </c>
      <c r="E26" s="44">
        <f t="shared" si="5"/>
        <v>0</v>
      </c>
      <c r="F26" s="44">
        <f t="shared" si="5"/>
        <v>0</v>
      </c>
      <c r="G26" s="44">
        <f t="shared" si="5"/>
        <v>0</v>
      </c>
      <c r="H26" s="44">
        <f t="shared" si="5"/>
        <v>0</v>
      </c>
      <c r="I26" s="44">
        <f t="shared" si="5"/>
        <v>0</v>
      </c>
      <c r="J26" s="44">
        <f t="shared" si="5"/>
        <v>0</v>
      </c>
      <c r="K26" s="44">
        <f t="shared" si="5"/>
        <v>0</v>
      </c>
      <c r="L26" s="44">
        <f t="shared" si="5"/>
        <v>0</v>
      </c>
      <c r="M26" s="45">
        <f t="shared" si="5"/>
        <v>0</v>
      </c>
      <c r="N26" s="102"/>
      <c r="O26" s="83">
        <f t="shared" si="6"/>
        <v>0</v>
      </c>
    </row>
    <row r="27" spans="1:15" ht="15" customHeight="1" x14ac:dyDescent="0.25">
      <c r="A27" s="84" t="s">
        <v>2</v>
      </c>
      <c r="B27" s="43">
        <f t="shared" si="5"/>
        <v>0</v>
      </c>
      <c r="C27" s="44">
        <f t="shared" si="5"/>
        <v>0</v>
      </c>
      <c r="D27" s="44">
        <f t="shared" si="5"/>
        <v>0</v>
      </c>
      <c r="E27" s="44">
        <f t="shared" si="5"/>
        <v>0</v>
      </c>
      <c r="F27" s="44">
        <f t="shared" si="5"/>
        <v>0</v>
      </c>
      <c r="G27" s="44">
        <f t="shared" si="5"/>
        <v>0</v>
      </c>
      <c r="H27" s="44">
        <f t="shared" si="5"/>
        <v>0</v>
      </c>
      <c r="I27" s="44">
        <f t="shared" si="5"/>
        <v>0</v>
      </c>
      <c r="J27" s="44">
        <f t="shared" si="5"/>
        <v>0</v>
      </c>
      <c r="K27" s="44">
        <f t="shared" si="5"/>
        <v>0</v>
      </c>
      <c r="L27" s="44">
        <f t="shared" si="5"/>
        <v>0</v>
      </c>
      <c r="M27" s="45">
        <f t="shared" si="5"/>
        <v>0</v>
      </c>
      <c r="N27" s="102"/>
      <c r="O27" s="83">
        <f t="shared" si="6"/>
        <v>0</v>
      </c>
    </row>
    <row r="28" spans="1:15" ht="15" customHeight="1" x14ac:dyDescent="0.25">
      <c r="A28" s="84" t="s">
        <v>3</v>
      </c>
      <c r="B28" s="43">
        <f t="shared" si="5"/>
        <v>0</v>
      </c>
      <c r="C28" s="44">
        <f t="shared" si="5"/>
        <v>0</v>
      </c>
      <c r="D28" s="44">
        <f t="shared" si="5"/>
        <v>0</v>
      </c>
      <c r="E28" s="44">
        <f t="shared" si="5"/>
        <v>0</v>
      </c>
      <c r="F28" s="44">
        <f t="shared" si="5"/>
        <v>0</v>
      </c>
      <c r="G28" s="44">
        <f t="shared" si="5"/>
        <v>0</v>
      </c>
      <c r="H28" s="44">
        <f t="shared" si="5"/>
        <v>0</v>
      </c>
      <c r="I28" s="44">
        <f t="shared" si="5"/>
        <v>0</v>
      </c>
      <c r="J28" s="44">
        <f t="shared" si="5"/>
        <v>0</v>
      </c>
      <c r="K28" s="44">
        <f t="shared" si="5"/>
        <v>0</v>
      </c>
      <c r="L28" s="44">
        <f t="shared" si="5"/>
        <v>0</v>
      </c>
      <c r="M28" s="45">
        <f t="shared" si="5"/>
        <v>0</v>
      </c>
      <c r="N28" s="102"/>
      <c r="O28" s="83">
        <f t="shared" si="6"/>
        <v>0</v>
      </c>
    </row>
    <row r="29" spans="1:15" ht="15" customHeight="1" x14ac:dyDescent="0.25">
      <c r="A29" s="84" t="s">
        <v>4</v>
      </c>
      <c r="B29" s="43">
        <f t="shared" si="5"/>
        <v>0</v>
      </c>
      <c r="C29" s="44">
        <f t="shared" si="5"/>
        <v>0</v>
      </c>
      <c r="D29" s="44">
        <f t="shared" si="5"/>
        <v>0</v>
      </c>
      <c r="E29" s="44">
        <f t="shared" si="5"/>
        <v>0</v>
      </c>
      <c r="F29" s="44">
        <f t="shared" si="5"/>
        <v>0</v>
      </c>
      <c r="G29" s="44">
        <f t="shared" si="5"/>
        <v>0</v>
      </c>
      <c r="H29" s="44">
        <f t="shared" si="5"/>
        <v>0</v>
      </c>
      <c r="I29" s="44">
        <f t="shared" si="5"/>
        <v>0</v>
      </c>
      <c r="J29" s="44">
        <f t="shared" si="5"/>
        <v>0</v>
      </c>
      <c r="K29" s="44">
        <f t="shared" si="5"/>
        <v>0</v>
      </c>
      <c r="L29" s="44">
        <f t="shared" si="5"/>
        <v>0</v>
      </c>
      <c r="M29" s="45">
        <f t="shared" si="5"/>
        <v>0</v>
      </c>
      <c r="N29" s="102"/>
      <c r="O29" s="83">
        <f t="shared" si="6"/>
        <v>0</v>
      </c>
    </row>
    <row r="30" spans="1:15" ht="15" customHeight="1" x14ac:dyDescent="0.25">
      <c r="A30" s="84" t="s">
        <v>5</v>
      </c>
      <c r="B30" s="43">
        <f t="shared" si="5"/>
        <v>0</v>
      </c>
      <c r="C30" s="44">
        <f t="shared" si="5"/>
        <v>0</v>
      </c>
      <c r="D30" s="44">
        <f t="shared" si="5"/>
        <v>0</v>
      </c>
      <c r="E30" s="44">
        <f t="shared" si="5"/>
        <v>0</v>
      </c>
      <c r="F30" s="44">
        <f t="shared" si="5"/>
        <v>0</v>
      </c>
      <c r="G30" s="44">
        <f t="shared" si="5"/>
        <v>0</v>
      </c>
      <c r="H30" s="44">
        <f t="shared" si="5"/>
        <v>0</v>
      </c>
      <c r="I30" s="44">
        <f t="shared" si="5"/>
        <v>0</v>
      </c>
      <c r="J30" s="44">
        <f t="shared" si="5"/>
        <v>0</v>
      </c>
      <c r="K30" s="44">
        <f t="shared" si="5"/>
        <v>0</v>
      </c>
      <c r="L30" s="44">
        <f t="shared" si="5"/>
        <v>0</v>
      </c>
      <c r="M30" s="45">
        <f t="shared" si="5"/>
        <v>0</v>
      </c>
      <c r="N30" s="102"/>
      <c r="O30" s="83">
        <f t="shared" si="6"/>
        <v>0</v>
      </c>
    </row>
    <row r="31" spans="1:15" ht="15" customHeight="1" x14ac:dyDescent="0.25">
      <c r="A31" s="84" t="s">
        <v>6</v>
      </c>
      <c r="B31" s="43">
        <f t="shared" si="5"/>
        <v>0</v>
      </c>
      <c r="C31" s="44">
        <f t="shared" si="5"/>
        <v>0</v>
      </c>
      <c r="D31" s="44">
        <f t="shared" si="5"/>
        <v>0</v>
      </c>
      <c r="E31" s="44">
        <f t="shared" si="5"/>
        <v>0</v>
      </c>
      <c r="F31" s="44">
        <f t="shared" si="5"/>
        <v>0</v>
      </c>
      <c r="G31" s="44">
        <f t="shared" si="5"/>
        <v>0</v>
      </c>
      <c r="H31" s="44">
        <f t="shared" si="5"/>
        <v>0</v>
      </c>
      <c r="I31" s="44">
        <f t="shared" si="5"/>
        <v>0</v>
      </c>
      <c r="J31" s="44">
        <f t="shared" si="5"/>
        <v>0</v>
      </c>
      <c r="K31" s="44">
        <f t="shared" si="5"/>
        <v>0</v>
      </c>
      <c r="L31" s="44">
        <f t="shared" si="5"/>
        <v>0</v>
      </c>
      <c r="M31" s="45">
        <f t="shared" si="5"/>
        <v>0</v>
      </c>
      <c r="N31" s="102"/>
      <c r="O31" s="83">
        <f t="shared" si="6"/>
        <v>0</v>
      </c>
    </row>
    <row r="32" spans="1:15" ht="15" customHeight="1" x14ac:dyDescent="0.25">
      <c r="A32" s="84" t="s">
        <v>7</v>
      </c>
      <c r="B32" s="43">
        <f t="shared" si="5"/>
        <v>0</v>
      </c>
      <c r="C32" s="44">
        <f t="shared" si="5"/>
        <v>0</v>
      </c>
      <c r="D32" s="44">
        <f t="shared" si="5"/>
        <v>0</v>
      </c>
      <c r="E32" s="44">
        <f t="shared" si="5"/>
        <v>0</v>
      </c>
      <c r="F32" s="44">
        <f t="shared" si="5"/>
        <v>0</v>
      </c>
      <c r="G32" s="44">
        <f t="shared" si="5"/>
        <v>0</v>
      </c>
      <c r="H32" s="44">
        <f t="shared" si="5"/>
        <v>0</v>
      </c>
      <c r="I32" s="44">
        <f t="shared" si="5"/>
        <v>0</v>
      </c>
      <c r="J32" s="44">
        <f t="shared" si="5"/>
        <v>0</v>
      </c>
      <c r="K32" s="44">
        <f t="shared" si="5"/>
        <v>0</v>
      </c>
      <c r="L32" s="44">
        <f t="shared" si="5"/>
        <v>0</v>
      </c>
      <c r="M32" s="45">
        <f t="shared" si="5"/>
        <v>0</v>
      </c>
      <c r="N32" s="102"/>
      <c r="O32" s="83">
        <f t="shared" si="6"/>
        <v>0</v>
      </c>
    </row>
    <row r="33" spans="1:15" ht="15" customHeight="1" x14ac:dyDescent="0.25">
      <c r="A33" s="84" t="s">
        <v>85</v>
      </c>
      <c r="B33" s="43">
        <f t="shared" si="5"/>
        <v>0</v>
      </c>
      <c r="C33" s="44">
        <f t="shared" si="5"/>
        <v>0</v>
      </c>
      <c r="D33" s="44">
        <f t="shared" si="5"/>
        <v>0</v>
      </c>
      <c r="E33" s="44">
        <f t="shared" si="5"/>
        <v>0</v>
      </c>
      <c r="F33" s="44">
        <f t="shared" si="5"/>
        <v>0</v>
      </c>
      <c r="G33" s="44">
        <f t="shared" si="5"/>
        <v>0</v>
      </c>
      <c r="H33" s="44">
        <f t="shared" si="5"/>
        <v>0</v>
      </c>
      <c r="I33" s="44">
        <f t="shared" si="5"/>
        <v>0</v>
      </c>
      <c r="J33" s="44">
        <f t="shared" si="5"/>
        <v>0</v>
      </c>
      <c r="K33" s="44">
        <f t="shared" si="5"/>
        <v>0</v>
      </c>
      <c r="L33" s="44">
        <f t="shared" si="5"/>
        <v>0</v>
      </c>
      <c r="M33" s="45">
        <f t="shared" si="5"/>
        <v>0</v>
      </c>
      <c r="N33" s="102"/>
      <c r="O33" s="83">
        <f t="shared" si="6"/>
        <v>0</v>
      </c>
    </row>
    <row r="34" spans="1:15" ht="15" customHeight="1" x14ac:dyDescent="0.25">
      <c r="A34" s="84" t="s">
        <v>8</v>
      </c>
      <c r="B34" s="43">
        <f t="shared" si="5"/>
        <v>0</v>
      </c>
      <c r="C34" s="44">
        <f t="shared" si="5"/>
        <v>0</v>
      </c>
      <c r="D34" s="44">
        <f t="shared" si="5"/>
        <v>0</v>
      </c>
      <c r="E34" s="44">
        <f t="shared" si="5"/>
        <v>0</v>
      </c>
      <c r="F34" s="44">
        <f t="shared" si="5"/>
        <v>0</v>
      </c>
      <c r="G34" s="44">
        <f t="shared" si="5"/>
        <v>0</v>
      </c>
      <c r="H34" s="44">
        <f t="shared" si="5"/>
        <v>0</v>
      </c>
      <c r="I34" s="44">
        <f t="shared" si="5"/>
        <v>0</v>
      </c>
      <c r="J34" s="44">
        <f t="shared" si="5"/>
        <v>0</v>
      </c>
      <c r="K34" s="44">
        <f t="shared" si="5"/>
        <v>0</v>
      </c>
      <c r="L34" s="44">
        <f t="shared" si="5"/>
        <v>0</v>
      </c>
      <c r="M34" s="45">
        <f t="shared" si="5"/>
        <v>0</v>
      </c>
      <c r="N34" s="102"/>
      <c r="O34" s="83">
        <f t="shared" si="6"/>
        <v>0</v>
      </c>
    </row>
    <row r="35" spans="1:15" ht="15" customHeight="1" x14ac:dyDescent="0.25">
      <c r="A35" s="84" t="s">
        <v>9</v>
      </c>
      <c r="B35" s="43">
        <f t="shared" si="5"/>
        <v>0</v>
      </c>
      <c r="C35" s="44">
        <f t="shared" si="5"/>
        <v>0</v>
      </c>
      <c r="D35" s="44">
        <f t="shared" si="5"/>
        <v>0</v>
      </c>
      <c r="E35" s="44">
        <f t="shared" si="5"/>
        <v>0</v>
      </c>
      <c r="F35" s="44">
        <f t="shared" si="5"/>
        <v>0</v>
      </c>
      <c r="G35" s="44">
        <f t="shared" si="5"/>
        <v>0</v>
      </c>
      <c r="H35" s="44">
        <f t="shared" si="5"/>
        <v>0</v>
      </c>
      <c r="I35" s="44">
        <f t="shared" si="5"/>
        <v>0</v>
      </c>
      <c r="J35" s="44">
        <f t="shared" si="5"/>
        <v>0</v>
      </c>
      <c r="K35" s="44">
        <f t="shared" si="5"/>
        <v>0</v>
      </c>
      <c r="L35" s="44">
        <f t="shared" si="5"/>
        <v>0</v>
      </c>
      <c r="M35" s="45">
        <f t="shared" si="5"/>
        <v>0</v>
      </c>
      <c r="N35" s="102"/>
      <c r="O35" s="83">
        <f t="shared" si="6"/>
        <v>0</v>
      </c>
    </row>
    <row r="36" spans="1:15" ht="15.75" customHeight="1" thickBot="1" x14ac:dyDescent="0.3">
      <c r="A36" s="85" t="s">
        <v>28</v>
      </c>
      <c r="B36" s="46">
        <f t="shared" si="5"/>
        <v>0</v>
      </c>
      <c r="C36" s="47">
        <f t="shared" si="5"/>
        <v>0</v>
      </c>
      <c r="D36" s="47">
        <f t="shared" si="5"/>
        <v>0</v>
      </c>
      <c r="E36" s="47">
        <f t="shared" si="5"/>
        <v>0</v>
      </c>
      <c r="F36" s="47">
        <f t="shared" si="5"/>
        <v>0</v>
      </c>
      <c r="G36" s="47">
        <f t="shared" si="5"/>
        <v>0</v>
      </c>
      <c r="H36" s="47">
        <f t="shared" si="5"/>
        <v>0</v>
      </c>
      <c r="I36" s="47">
        <f t="shared" si="5"/>
        <v>0</v>
      </c>
      <c r="J36" s="47">
        <f t="shared" si="5"/>
        <v>0</v>
      </c>
      <c r="K36" s="47">
        <f t="shared" si="5"/>
        <v>0</v>
      </c>
      <c r="L36" s="47">
        <f t="shared" si="5"/>
        <v>0</v>
      </c>
      <c r="M36" s="48">
        <f t="shared" si="5"/>
        <v>0</v>
      </c>
      <c r="N36" s="102"/>
      <c r="O36" s="86">
        <f t="shared" si="6"/>
        <v>0</v>
      </c>
    </row>
    <row r="37" spans="1:15" ht="15.75" customHeight="1" thickBot="1" x14ac:dyDescent="0.3">
      <c r="A37" s="132"/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02"/>
      <c r="O37" s="87"/>
    </row>
    <row r="38" spans="1:15" ht="15.75" customHeight="1" thickBot="1" x14ac:dyDescent="0.3">
      <c r="A38" s="7" t="s">
        <v>11</v>
      </c>
      <c r="B38" s="113">
        <f>SUM(B22:B36)</f>
        <v>0</v>
      </c>
      <c r="C38" s="114">
        <f t="shared" ref="C38:M38" si="7">SUM(C22:C36)</f>
        <v>0</v>
      </c>
      <c r="D38" s="114">
        <f t="shared" si="7"/>
        <v>0</v>
      </c>
      <c r="E38" s="114">
        <f t="shared" si="7"/>
        <v>0</v>
      </c>
      <c r="F38" s="114">
        <f t="shared" si="7"/>
        <v>0</v>
      </c>
      <c r="G38" s="114">
        <f t="shared" si="7"/>
        <v>0</v>
      </c>
      <c r="H38" s="114">
        <f t="shared" si="7"/>
        <v>45.24</v>
      </c>
      <c r="I38" s="114">
        <f t="shared" si="7"/>
        <v>90.29</v>
      </c>
      <c r="J38" s="114">
        <f t="shared" si="7"/>
        <v>0</v>
      </c>
      <c r="K38" s="114">
        <f t="shared" si="7"/>
        <v>0</v>
      </c>
      <c r="L38" s="114">
        <f t="shared" si="7"/>
        <v>0</v>
      </c>
      <c r="M38" s="115">
        <f t="shared" si="7"/>
        <v>0</v>
      </c>
      <c r="N38" s="111"/>
      <c r="O38" s="112">
        <f t="shared" si="6"/>
        <v>135.53</v>
      </c>
    </row>
    <row r="39" spans="1:15" ht="15.75" customHeight="1" thickBot="1" x14ac:dyDescent="0.3">
      <c r="A39" s="13" t="s">
        <v>30</v>
      </c>
      <c r="B39" s="127" t="str">
        <f t="shared" ref="B39:M39" si="8">IF(OR(ISERROR(B38/B11),B11=0), "",B38/B11)</f>
        <v/>
      </c>
      <c r="C39" s="128" t="str">
        <f t="shared" si="8"/>
        <v/>
      </c>
      <c r="D39" s="128" t="str">
        <f t="shared" si="8"/>
        <v/>
      </c>
      <c r="E39" s="128" t="str">
        <f t="shared" si="8"/>
        <v/>
      </c>
      <c r="F39" s="128">
        <f t="shared" si="8"/>
        <v>0</v>
      </c>
      <c r="G39" s="128">
        <f t="shared" si="8"/>
        <v>0</v>
      </c>
      <c r="H39" s="128">
        <f t="shared" si="8"/>
        <v>5.4569140210363798E-2</v>
      </c>
      <c r="I39" s="128">
        <f t="shared" si="8"/>
        <v>0.91572008113590275</v>
      </c>
      <c r="J39" s="128" t="str">
        <f t="shared" si="8"/>
        <v/>
      </c>
      <c r="K39" s="128" t="str">
        <f t="shared" si="8"/>
        <v/>
      </c>
      <c r="L39" s="128" t="str">
        <f t="shared" si="8"/>
        <v/>
      </c>
      <c r="M39" s="129" t="str">
        <f t="shared" si="8"/>
        <v/>
      </c>
      <c r="N39" s="111"/>
      <c r="O39" s="116">
        <f>IF(O11=0, "",O38/O11)</f>
        <v>7.0308771347347018E-2</v>
      </c>
    </row>
    <row r="40" spans="1:15" s="1" customFormat="1" ht="15" customHeight="1" x14ac:dyDescent="0.25">
      <c r="A40" s="150"/>
      <c r="B40" s="150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60"/>
      <c r="O40" s="154"/>
    </row>
    <row r="41" spans="1:15" ht="15.75" customHeight="1" thickBot="1" x14ac:dyDescent="0.3">
      <c r="A41" s="152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60"/>
      <c r="O41" s="155"/>
    </row>
    <row r="42" spans="1:15" ht="19.5" customHeight="1" thickBot="1" x14ac:dyDescent="0.35">
      <c r="A42" s="12" t="s">
        <v>78</v>
      </c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60"/>
      <c r="O42" s="156"/>
    </row>
    <row r="43" spans="1:15" ht="15" customHeight="1" x14ac:dyDescent="0.25">
      <c r="A43" s="9" t="s">
        <v>12</v>
      </c>
      <c r="B43" s="40">
        <f t="shared" ref="B43:M47" si="9">+SUMIF(Base_Clave,B$5&amp;$A$14&amp;$A$42&amp;$A43,Base_Monto)</f>
        <v>0</v>
      </c>
      <c r="C43" s="41">
        <f t="shared" si="9"/>
        <v>0</v>
      </c>
      <c r="D43" s="41">
        <f t="shared" si="9"/>
        <v>0</v>
      </c>
      <c r="E43" s="41">
        <f t="shared" si="9"/>
        <v>0</v>
      </c>
      <c r="F43" s="41">
        <f t="shared" si="9"/>
        <v>0</v>
      </c>
      <c r="G43" s="41">
        <f t="shared" si="9"/>
        <v>0</v>
      </c>
      <c r="H43" s="41">
        <f t="shared" si="9"/>
        <v>0</v>
      </c>
      <c r="I43" s="41">
        <f t="shared" si="9"/>
        <v>0</v>
      </c>
      <c r="J43" s="41">
        <f t="shared" si="9"/>
        <v>0</v>
      </c>
      <c r="K43" s="41">
        <f t="shared" si="9"/>
        <v>0</v>
      </c>
      <c r="L43" s="41">
        <f t="shared" si="9"/>
        <v>0</v>
      </c>
      <c r="M43" s="42">
        <f t="shared" si="9"/>
        <v>0</v>
      </c>
      <c r="N43" s="102"/>
      <c r="O43" s="81">
        <f t="shared" si="6"/>
        <v>0</v>
      </c>
    </row>
    <row r="44" spans="1:15" ht="15" customHeight="1" x14ac:dyDescent="0.25">
      <c r="A44" s="10" t="s">
        <v>13</v>
      </c>
      <c r="B44" s="43">
        <f t="shared" si="9"/>
        <v>0</v>
      </c>
      <c r="C44" s="44">
        <f t="shared" si="9"/>
        <v>0</v>
      </c>
      <c r="D44" s="44">
        <f t="shared" si="9"/>
        <v>0</v>
      </c>
      <c r="E44" s="44">
        <f t="shared" si="9"/>
        <v>0</v>
      </c>
      <c r="F44" s="44">
        <f t="shared" si="9"/>
        <v>0</v>
      </c>
      <c r="G44" s="44">
        <f t="shared" si="9"/>
        <v>0</v>
      </c>
      <c r="H44" s="44">
        <f t="shared" si="9"/>
        <v>0</v>
      </c>
      <c r="I44" s="44">
        <f t="shared" si="9"/>
        <v>0</v>
      </c>
      <c r="J44" s="44">
        <f t="shared" si="9"/>
        <v>0</v>
      </c>
      <c r="K44" s="44">
        <f t="shared" si="9"/>
        <v>0</v>
      </c>
      <c r="L44" s="44">
        <f t="shared" si="9"/>
        <v>0</v>
      </c>
      <c r="M44" s="45">
        <f t="shared" si="9"/>
        <v>0</v>
      </c>
      <c r="N44" s="102"/>
      <c r="O44" s="83">
        <f t="shared" si="6"/>
        <v>0</v>
      </c>
    </row>
    <row r="45" spans="1:15" ht="15" customHeight="1" x14ac:dyDescent="0.25">
      <c r="A45" s="10" t="s">
        <v>14</v>
      </c>
      <c r="B45" s="43">
        <f t="shared" si="9"/>
        <v>0</v>
      </c>
      <c r="C45" s="44">
        <f t="shared" si="9"/>
        <v>0</v>
      </c>
      <c r="D45" s="44">
        <f t="shared" si="9"/>
        <v>0</v>
      </c>
      <c r="E45" s="44">
        <f t="shared" si="9"/>
        <v>0</v>
      </c>
      <c r="F45" s="44">
        <f t="shared" si="9"/>
        <v>0</v>
      </c>
      <c r="G45" s="44">
        <f t="shared" si="9"/>
        <v>0</v>
      </c>
      <c r="H45" s="44">
        <f t="shared" si="9"/>
        <v>0</v>
      </c>
      <c r="I45" s="44">
        <f t="shared" si="9"/>
        <v>0</v>
      </c>
      <c r="J45" s="44">
        <f t="shared" si="9"/>
        <v>0</v>
      </c>
      <c r="K45" s="44">
        <f t="shared" si="9"/>
        <v>0</v>
      </c>
      <c r="L45" s="44">
        <f t="shared" si="9"/>
        <v>0</v>
      </c>
      <c r="M45" s="45">
        <f t="shared" si="9"/>
        <v>0</v>
      </c>
      <c r="N45" s="102"/>
      <c r="O45" s="83">
        <f t="shared" si="6"/>
        <v>0</v>
      </c>
    </row>
    <row r="46" spans="1:15" s="1" customFormat="1" ht="15" customHeight="1" x14ac:dyDescent="0.25">
      <c r="A46" s="14" t="s">
        <v>15</v>
      </c>
      <c r="B46" s="43">
        <f t="shared" si="9"/>
        <v>0</v>
      </c>
      <c r="C46" s="44">
        <f t="shared" si="9"/>
        <v>0</v>
      </c>
      <c r="D46" s="44">
        <f t="shared" si="9"/>
        <v>0</v>
      </c>
      <c r="E46" s="44">
        <f t="shared" si="9"/>
        <v>0</v>
      </c>
      <c r="F46" s="44">
        <f t="shared" si="9"/>
        <v>0</v>
      </c>
      <c r="G46" s="44">
        <f t="shared" si="9"/>
        <v>0</v>
      </c>
      <c r="H46" s="44">
        <f t="shared" si="9"/>
        <v>0</v>
      </c>
      <c r="I46" s="44">
        <f t="shared" si="9"/>
        <v>0</v>
      </c>
      <c r="J46" s="44">
        <f t="shared" si="9"/>
        <v>0</v>
      </c>
      <c r="K46" s="44">
        <f t="shared" si="9"/>
        <v>0</v>
      </c>
      <c r="L46" s="44">
        <f t="shared" si="9"/>
        <v>0</v>
      </c>
      <c r="M46" s="45">
        <f t="shared" si="9"/>
        <v>0</v>
      </c>
      <c r="N46" s="102"/>
      <c r="O46" s="83">
        <f t="shared" si="6"/>
        <v>0</v>
      </c>
    </row>
    <row r="47" spans="1:15" ht="15.75" customHeight="1" thickBot="1" x14ac:dyDescent="0.3">
      <c r="A47" s="75" t="s">
        <v>28</v>
      </c>
      <c r="B47" s="46">
        <f t="shared" si="9"/>
        <v>0</v>
      </c>
      <c r="C47" s="47">
        <f t="shared" si="9"/>
        <v>0</v>
      </c>
      <c r="D47" s="47">
        <f t="shared" si="9"/>
        <v>0</v>
      </c>
      <c r="E47" s="47">
        <f t="shared" si="9"/>
        <v>0</v>
      </c>
      <c r="F47" s="47">
        <f t="shared" si="9"/>
        <v>0</v>
      </c>
      <c r="G47" s="47">
        <f t="shared" si="9"/>
        <v>0</v>
      </c>
      <c r="H47" s="47">
        <f t="shared" si="9"/>
        <v>0</v>
      </c>
      <c r="I47" s="47">
        <f t="shared" si="9"/>
        <v>0</v>
      </c>
      <c r="J47" s="47">
        <f t="shared" si="9"/>
        <v>0</v>
      </c>
      <c r="K47" s="47">
        <f t="shared" si="9"/>
        <v>0</v>
      </c>
      <c r="L47" s="47">
        <f t="shared" si="9"/>
        <v>0</v>
      </c>
      <c r="M47" s="48">
        <f t="shared" si="9"/>
        <v>0</v>
      </c>
      <c r="N47" s="102"/>
      <c r="O47" s="86">
        <f t="shared" si="6"/>
        <v>0</v>
      </c>
    </row>
    <row r="48" spans="1:15" ht="15.75" customHeight="1" thickBot="1" x14ac:dyDescent="0.3">
      <c r="B48" s="149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02"/>
      <c r="O48" s="88"/>
    </row>
    <row r="49" spans="1:15" ht="15.75" customHeight="1" thickBot="1" x14ac:dyDescent="0.3">
      <c r="A49" s="11" t="s">
        <v>11</v>
      </c>
      <c r="B49" s="117">
        <f>SUM(B43:B47)</f>
        <v>0</v>
      </c>
      <c r="C49" s="118">
        <f t="shared" ref="C49:M49" si="10">SUM(C43:C47)</f>
        <v>0</v>
      </c>
      <c r="D49" s="118">
        <f t="shared" si="10"/>
        <v>0</v>
      </c>
      <c r="E49" s="118">
        <f t="shared" si="10"/>
        <v>0</v>
      </c>
      <c r="F49" s="118">
        <f t="shared" si="10"/>
        <v>0</v>
      </c>
      <c r="G49" s="118">
        <f t="shared" si="10"/>
        <v>0</v>
      </c>
      <c r="H49" s="118">
        <f t="shared" si="10"/>
        <v>0</v>
      </c>
      <c r="I49" s="118">
        <f t="shared" si="10"/>
        <v>0</v>
      </c>
      <c r="J49" s="118">
        <f t="shared" si="10"/>
        <v>0</v>
      </c>
      <c r="K49" s="118">
        <f t="shared" si="10"/>
        <v>0</v>
      </c>
      <c r="L49" s="118">
        <f t="shared" si="10"/>
        <v>0</v>
      </c>
      <c r="M49" s="118">
        <f t="shared" si="10"/>
        <v>0</v>
      </c>
      <c r="N49" s="111"/>
      <c r="O49" s="112">
        <f t="shared" si="6"/>
        <v>0</v>
      </c>
    </row>
    <row r="50" spans="1:15" s="16" customFormat="1" ht="15.75" customHeight="1" thickBot="1" x14ac:dyDescent="0.3">
      <c r="A50" s="13" t="s">
        <v>30</v>
      </c>
      <c r="B50" s="127" t="str">
        <f t="shared" ref="B50:M50" si="11">IF(OR(ISERROR(B49/B11),B11=0), "",B49/B11)</f>
        <v/>
      </c>
      <c r="C50" s="128" t="str">
        <f t="shared" si="11"/>
        <v/>
      </c>
      <c r="D50" s="128" t="str">
        <f t="shared" si="11"/>
        <v/>
      </c>
      <c r="E50" s="128" t="str">
        <f t="shared" si="11"/>
        <v/>
      </c>
      <c r="F50" s="128">
        <f t="shared" si="11"/>
        <v>0</v>
      </c>
      <c r="G50" s="128">
        <f t="shared" si="11"/>
        <v>0</v>
      </c>
      <c r="H50" s="128">
        <f t="shared" si="11"/>
        <v>0</v>
      </c>
      <c r="I50" s="128">
        <f t="shared" si="11"/>
        <v>0</v>
      </c>
      <c r="J50" s="128" t="str">
        <f t="shared" si="11"/>
        <v/>
      </c>
      <c r="K50" s="128" t="str">
        <f t="shared" si="11"/>
        <v/>
      </c>
      <c r="L50" s="128" t="str">
        <f t="shared" si="11"/>
        <v/>
      </c>
      <c r="M50" s="129" t="str">
        <f t="shared" si="11"/>
        <v/>
      </c>
      <c r="N50" s="111"/>
      <c r="O50" s="116">
        <f>IF(O11=0, "",O49/O11)</f>
        <v>0</v>
      </c>
    </row>
    <row r="51" spans="1:15" ht="15" customHeight="1" x14ac:dyDescent="0.25">
      <c r="A51" s="148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60"/>
      <c r="O51" s="154"/>
    </row>
    <row r="52" spans="1:15" s="25" customFormat="1" ht="15" customHeight="1" thickBot="1" x14ac:dyDescent="0.3">
      <c r="A52" s="133"/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60"/>
      <c r="O52" s="155"/>
    </row>
    <row r="53" spans="1:15" s="25" customFormat="1" ht="19.5" customHeight="1" thickBot="1" x14ac:dyDescent="0.35">
      <c r="A53" s="12" t="s">
        <v>90</v>
      </c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60"/>
      <c r="O53" s="156"/>
    </row>
    <row r="54" spans="1:15" s="25" customFormat="1" ht="15" customHeight="1" x14ac:dyDescent="0.25">
      <c r="A54" s="17" t="s">
        <v>91</v>
      </c>
      <c r="B54" s="40">
        <f t="shared" ref="B54:M56" si="12">+SUMIF(Base_Clave,B$5&amp;$A$14&amp;$A$53&amp;$A54,Base_Monto)</f>
        <v>0</v>
      </c>
      <c r="C54" s="89">
        <f t="shared" si="12"/>
        <v>0</v>
      </c>
      <c r="D54" s="89">
        <f t="shared" si="12"/>
        <v>0</v>
      </c>
      <c r="E54" s="41">
        <f t="shared" si="12"/>
        <v>0</v>
      </c>
      <c r="F54" s="89">
        <f t="shared" si="12"/>
        <v>0</v>
      </c>
      <c r="G54" s="89">
        <f t="shared" si="12"/>
        <v>0</v>
      </c>
      <c r="H54" s="41">
        <f t="shared" si="12"/>
        <v>0</v>
      </c>
      <c r="I54" s="89">
        <f t="shared" si="12"/>
        <v>0</v>
      </c>
      <c r="J54" s="89">
        <f t="shared" si="12"/>
        <v>0</v>
      </c>
      <c r="K54" s="41">
        <f t="shared" si="12"/>
        <v>0</v>
      </c>
      <c r="L54" s="89">
        <f t="shared" si="12"/>
        <v>0</v>
      </c>
      <c r="M54" s="90">
        <f t="shared" si="12"/>
        <v>0</v>
      </c>
      <c r="N54" s="102"/>
      <c r="O54" s="81">
        <f t="shared" ref="O54:O56" si="13">SUM(B54:M54)</f>
        <v>0</v>
      </c>
    </row>
    <row r="55" spans="1:15" s="25" customFormat="1" ht="15" customHeight="1" x14ac:dyDescent="0.25">
      <c r="A55" s="65" t="s">
        <v>92</v>
      </c>
      <c r="B55" s="43">
        <f t="shared" si="12"/>
        <v>0</v>
      </c>
      <c r="C55" s="91">
        <f t="shared" si="12"/>
        <v>0</v>
      </c>
      <c r="D55" s="91">
        <f t="shared" si="12"/>
        <v>0</v>
      </c>
      <c r="E55" s="91">
        <f t="shared" si="12"/>
        <v>0</v>
      </c>
      <c r="F55" s="91">
        <f t="shared" si="12"/>
        <v>0</v>
      </c>
      <c r="G55" s="91">
        <f t="shared" si="12"/>
        <v>0</v>
      </c>
      <c r="H55" s="91">
        <f t="shared" si="12"/>
        <v>0</v>
      </c>
      <c r="I55" s="91">
        <f t="shared" si="12"/>
        <v>0</v>
      </c>
      <c r="J55" s="91">
        <f t="shared" si="12"/>
        <v>0</v>
      </c>
      <c r="K55" s="91">
        <f t="shared" si="12"/>
        <v>0</v>
      </c>
      <c r="L55" s="91">
        <f t="shared" si="12"/>
        <v>0</v>
      </c>
      <c r="M55" s="92">
        <f t="shared" si="12"/>
        <v>0</v>
      </c>
      <c r="N55" s="102"/>
      <c r="O55" s="83">
        <f t="shared" si="13"/>
        <v>0</v>
      </c>
    </row>
    <row r="56" spans="1:15" s="25" customFormat="1" ht="15.75" customHeight="1" thickBot="1" x14ac:dyDescent="0.3">
      <c r="A56" s="8" t="s">
        <v>15</v>
      </c>
      <c r="B56" s="46">
        <f t="shared" si="12"/>
        <v>0</v>
      </c>
      <c r="C56" s="47">
        <f t="shared" si="12"/>
        <v>0</v>
      </c>
      <c r="D56" s="47">
        <f t="shared" si="12"/>
        <v>0</v>
      </c>
      <c r="E56" s="47">
        <f t="shared" si="12"/>
        <v>0</v>
      </c>
      <c r="F56" s="47">
        <f t="shared" si="12"/>
        <v>0</v>
      </c>
      <c r="G56" s="47">
        <f t="shared" si="12"/>
        <v>0</v>
      </c>
      <c r="H56" s="47">
        <f t="shared" si="12"/>
        <v>0</v>
      </c>
      <c r="I56" s="47">
        <f t="shared" si="12"/>
        <v>0</v>
      </c>
      <c r="J56" s="47">
        <f t="shared" si="12"/>
        <v>0</v>
      </c>
      <c r="K56" s="47">
        <f t="shared" si="12"/>
        <v>0</v>
      </c>
      <c r="L56" s="47">
        <f t="shared" si="12"/>
        <v>0</v>
      </c>
      <c r="M56" s="48">
        <f t="shared" si="12"/>
        <v>0</v>
      </c>
      <c r="N56" s="102"/>
      <c r="O56" s="86">
        <f t="shared" si="13"/>
        <v>0</v>
      </c>
    </row>
    <row r="57" spans="1:15" s="25" customFormat="1" ht="15.75" customHeight="1" thickBot="1" x14ac:dyDescent="0.3"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02"/>
      <c r="O57" s="88"/>
    </row>
    <row r="58" spans="1:15" s="25" customFormat="1" ht="15.75" customHeight="1" thickBot="1" x14ac:dyDescent="0.3">
      <c r="A58" s="11" t="s">
        <v>11</v>
      </c>
      <c r="B58" s="117">
        <f t="shared" ref="B58:M58" si="14">SUM(B54:B56)</f>
        <v>0</v>
      </c>
      <c r="C58" s="118">
        <f t="shared" si="14"/>
        <v>0</v>
      </c>
      <c r="D58" s="118">
        <f t="shared" si="14"/>
        <v>0</v>
      </c>
      <c r="E58" s="118">
        <f t="shared" si="14"/>
        <v>0</v>
      </c>
      <c r="F58" s="118">
        <f t="shared" si="14"/>
        <v>0</v>
      </c>
      <c r="G58" s="118">
        <f t="shared" si="14"/>
        <v>0</v>
      </c>
      <c r="H58" s="118">
        <f t="shared" si="14"/>
        <v>0</v>
      </c>
      <c r="I58" s="118">
        <f t="shared" si="14"/>
        <v>0</v>
      </c>
      <c r="J58" s="118">
        <f t="shared" si="14"/>
        <v>0</v>
      </c>
      <c r="K58" s="118">
        <f t="shared" si="14"/>
        <v>0</v>
      </c>
      <c r="L58" s="118">
        <f t="shared" si="14"/>
        <v>0</v>
      </c>
      <c r="M58" s="118">
        <f t="shared" si="14"/>
        <v>0</v>
      </c>
      <c r="N58" s="111"/>
      <c r="O58" s="112">
        <f t="shared" ref="O58" si="15">SUM(B58:M58)</f>
        <v>0</v>
      </c>
    </row>
    <row r="59" spans="1:15" s="25" customFormat="1" ht="15.75" customHeight="1" thickBot="1" x14ac:dyDescent="0.3">
      <c r="A59" s="13" t="s">
        <v>30</v>
      </c>
      <c r="B59" s="127" t="str">
        <f t="shared" ref="B59:M59" si="16">IF(OR(ISERROR(B58/B25),B25=0), "",B58/B25)</f>
        <v/>
      </c>
      <c r="C59" s="128" t="str">
        <f t="shared" si="16"/>
        <v/>
      </c>
      <c r="D59" s="128" t="str">
        <f t="shared" si="16"/>
        <v/>
      </c>
      <c r="E59" s="128" t="str">
        <f t="shared" si="16"/>
        <v/>
      </c>
      <c r="F59" s="128" t="str">
        <f t="shared" si="16"/>
        <v/>
      </c>
      <c r="G59" s="128" t="str">
        <f t="shared" si="16"/>
        <v/>
      </c>
      <c r="H59" s="128" t="str">
        <f t="shared" si="16"/>
        <v/>
      </c>
      <c r="I59" s="128" t="str">
        <f t="shared" si="16"/>
        <v/>
      </c>
      <c r="J59" s="128" t="str">
        <f t="shared" si="16"/>
        <v/>
      </c>
      <c r="K59" s="128" t="str">
        <f t="shared" si="16"/>
        <v/>
      </c>
      <c r="L59" s="128" t="str">
        <f t="shared" si="16"/>
        <v/>
      </c>
      <c r="M59" s="129" t="str">
        <f t="shared" si="16"/>
        <v/>
      </c>
      <c r="N59" s="111"/>
      <c r="O59" s="116" t="str">
        <f>IF(O25=0, "",O58/O25)</f>
        <v/>
      </c>
    </row>
    <row r="60" spans="1:15" s="25" customFormat="1" ht="15.75" customHeight="1" x14ac:dyDescent="0.25">
      <c r="A60" s="150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0"/>
      <c r="O60" s="64"/>
    </row>
    <row r="61" spans="1:15" ht="15.75" customHeight="1" thickBot="1" x14ac:dyDescent="0.3">
      <c r="A61" s="152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60"/>
      <c r="O61" s="62"/>
    </row>
    <row r="62" spans="1:15" ht="19.5" customHeight="1" thickBot="1" x14ac:dyDescent="0.35">
      <c r="A62" s="12" t="s">
        <v>79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60"/>
      <c r="O62" s="63"/>
    </row>
    <row r="63" spans="1:15" ht="15" customHeight="1" x14ac:dyDescent="0.25">
      <c r="A63" s="17" t="s">
        <v>83</v>
      </c>
      <c r="B63" s="93">
        <f t="shared" ref="B63:M69" si="17">+SUMIF(Base_Clave,B$5&amp;$A$14&amp;$A$62&amp;$A63,Base_Monto)</f>
        <v>0</v>
      </c>
      <c r="C63" s="89">
        <f t="shared" si="17"/>
        <v>0</v>
      </c>
      <c r="D63" s="89">
        <f t="shared" si="17"/>
        <v>0</v>
      </c>
      <c r="E63" s="89">
        <f t="shared" si="17"/>
        <v>0</v>
      </c>
      <c r="F63" s="89">
        <f t="shared" si="17"/>
        <v>0</v>
      </c>
      <c r="G63" s="89">
        <f t="shared" si="17"/>
        <v>0</v>
      </c>
      <c r="H63" s="89">
        <f t="shared" si="17"/>
        <v>0</v>
      </c>
      <c r="I63" s="89">
        <f t="shared" si="17"/>
        <v>0</v>
      </c>
      <c r="J63" s="89">
        <f t="shared" si="17"/>
        <v>0</v>
      </c>
      <c r="K63" s="89">
        <f t="shared" si="17"/>
        <v>0</v>
      </c>
      <c r="L63" s="89">
        <f t="shared" si="17"/>
        <v>0</v>
      </c>
      <c r="M63" s="90">
        <f t="shared" si="17"/>
        <v>0</v>
      </c>
      <c r="N63" s="102"/>
      <c r="O63" s="81">
        <f t="shared" si="6"/>
        <v>0</v>
      </c>
    </row>
    <row r="64" spans="1:15" ht="15" customHeight="1" x14ac:dyDescent="0.25">
      <c r="A64" s="3" t="s">
        <v>31</v>
      </c>
      <c r="B64" s="94">
        <f t="shared" si="17"/>
        <v>0</v>
      </c>
      <c r="C64" s="91">
        <f t="shared" si="17"/>
        <v>0</v>
      </c>
      <c r="D64" s="91">
        <f t="shared" si="17"/>
        <v>0</v>
      </c>
      <c r="E64" s="91">
        <f t="shared" si="17"/>
        <v>0</v>
      </c>
      <c r="F64" s="91">
        <f t="shared" si="17"/>
        <v>0</v>
      </c>
      <c r="G64" s="91">
        <f t="shared" si="17"/>
        <v>0</v>
      </c>
      <c r="H64" s="91">
        <f t="shared" si="17"/>
        <v>0</v>
      </c>
      <c r="I64" s="91">
        <f t="shared" si="17"/>
        <v>0</v>
      </c>
      <c r="J64" s="91">
        <f t="shared" si="17"/>
        <v>0</v>
      </c>
      <c r="K64" s="91">
        <f t="shared" si="17"/>
        <v>0</v>
      </c>
      <c r="L64" s="91">
        <f t="shared" si="17"/>
        <v>0</v>
      </c>
      <c r="M64" s="92">
        <f t="shared" si="17"/>
        <v>0</v>
      </c>
      <c r="N64" s="102"/>
      <c r="O64" s="83">
        <f t="shared" si="6"/>
        <v>0</v>
      </c>
    </row>
    <row r="65" spans="1:15" ht="15" customHeight="1" x14ac:dyDescent="0.25">
      <c r="A65" s="18" t="s">
        <v>58</v>
      </c>
      <c r="B65" s="94">
        <f t="shared" si="17"/>
        <v>0</v>
      </c>
      <c r="C65" s="91">
        <f t="shared" si="17"/>
        <v>0</v>
      </c>
      <c r="D65" s="91">
        <f t="shared" si="17"/>
        <v>0</v>
      </c>
      <c r="E65" s="91">
        <f t="shared" si="17"/>
        <v>0</v>
      </c>
      <c r="F65" s="91">
        <f t="shared" si="17"/>
        <v>0</v>
      </c>
      <c r="G65" s="91">
        <f t="shared" si="17"/>
        <v>0</v>
      </c>
      <c r="H65" s="91">
        <f t="shared" si="17"/>
        <v>0</v>
      </c>
      <c r="I65" s="91">
        <f t="shared" si="17"/>
        <v>0</v>
      </c>
      <c r="J65" s="91">
        <f t="shared" si="17"/>
        <v>0</v>
      </c>
      <c r="K65" s="91">
        <f t="shared" si="17"/>
        <v>0</v>
      </c>
      <c r="L65" s="91">
        <f t="shared" si="17"/>
        <v>0</v>
      </c>
      <c r="M65" s="92">
        <f t="shared" si="17"/>
        <v>0</v>
      </c>
      <c r="N65" s="102"/>
      <c r="O65" s="83">
        <f t="shared" si="6"/>
        <v>0</v>
      </c>
    </row>
    <row r="66" spans="1:15" ht="15" customHeight="1" x14ac:dyDescent="0.25">
      <c r="A66" s="3" t="s">
        <v>32</v>
      </c>
      <c r="B66" s="94">
        <f t="shared" si="17"/>
        <v>0</v>
      </c>
      <c r="C66" s="91">
        <f t="shared" si="17"/>
        <v>0</v>
      </c>
      <c r="D66" s="91">
        <f t="shared" si="17"/>
        <v>0</v>
      </c>
      <c r="E66" s="91">
        <f t="shared" si="17"/>
        <v>0</v>
      </c>
      <c r="F66" s="91">
        <f t="shared" si="17"/>
        <v>0</v>
      </c>
      <c r="G66" s="91">
        <f t="shared" si="17"/>
        <v>0</v>
      </c>
      <c r="H66" s="91">
        <f t="shared" si="17"/>
        <v>0</v>
      </c>
      <c r="I66" s="91">
        <f t="shared" si="17"/>
        <v>0</v>
      </c>
      <c r="J66" s="91">
        <f t="shared" si="17"/>
        <v>0</v>
      </c>
      <c r="K66" s="91">
        <f t="shared" si="17"/>
        <v>0</v>
      </c>
      <c r="L66" s="91">
        <f t="shared" si="17"/>
        <v>0</v>
      </c>
      <c r="M66" s="92">
        <f t="shared" si="17"/>
        <v>0</v>
      </c>
      <c r="N66" s="102"/>
      <c r="O66" s="83">
        <f t="shared" si="6"/>
        <v>0</v>
      </c>
    </row>
    <row r="67" spans="1:15" ht="15" customHeight="1" x14ac:dyDescent="0.25">
      <c r="A67" s="3" t="s">
        <v>33</v>
      </c>
      <c r="B67" s="94">
        <f t="shared" si="17"/>
        <v>0</v>
      </c>
      <c r="C67" s="91">
        <f t="shared" si="17"/>
        <v>0</v>
      </c>
      <c r="D67" s="91">
        <f t="shared" si="17"/>
        <v>0</v>
      </c>
      <c r="E67" s="91">
        <f t="shared" si="17"/>
        <v>0</v>
      </c>
      <c r="F67" s="91">
        <f t="shared" si="17"/>
        <v>0</v>
      </c>
      <c r="G67" s="91">
        <f t="shared" si="17"/>
        <v>0</v>
      </c>
      <c r="H67" s="91">
        <f t="shared" si="17"/>
        <v>0</v>
      </c>
      <c r="I67" s="91">
        <f t="shared" si="17"/>
        <v>0</v>
      </c>
      <c r="J67" s="91">
        <f t="shared" si="17"/>
        <v>0</v>
      </c>
      <c r="K67" s="91">
        <f t="shared" si="17"/>
        <v>0</v>
      </c>
      <c r="L67" s="91">
        <f t="shared" si="17"/>
        <v>0</v>
      </c>
      <c r="M67" s="92">
        <f t="shared" si="17"/>
        <v>0</v>
      </c>
      <c r="N67" s="102"/>
      <c r="O67" s="83">
        <f t="shared" si="6"/>
        <v>0</v>
      </c>
    </row>
    <row r="68" spans="1:15" ht="15" customHeight="1" x14ac:dyDescent="0.25">
      <c r="A68" s="3" t="s">
        <v>34</v>
      </c>
      <c r="B68" s="94">
        <f t="shared" si="17"/>
        <v>0</v>
      </c>
      <c r="C68" s="91">
        <f t="shared" si="17"/>
        <v>0</v>
      </c>
      <c r="D68" s="91">
        <f t="shared" si="17"/>
        <v>0</v>
      </c>
      <c r="E68" s="91">
        <f t="shared" si="17"/>
        <v>0</v>
      </c>
      <c r="F68" s="91">
        <f t="shared" si="17"/>
        <v>0</v>
      </c>
      <c r="G68" s="91">
        <f t="shared" si="17"/>
        <v>0</v>
      </c>
      <c r="H68" s="91">
        <f t="shared" si="17"/>
        <v>0</v>
      </c>
      <c r="I68" s="91">
        <f t="shared" si="17"/>
        <v>0</v>
      </c>
      <c r="J68" s="91">
        <f t="shared" si="17"/>
        <v>0</v>
      </c>
      <c r="K68" s="91">
        <f t="shared" si="17"/>
        <v>0</v>
      </c>
      <c r="L68" s="91">
        <f t="shared" si="17"/>
        <v>0</v>
      </c>
      <c r="M68" s="92">
        <f t="shared" si="17"/>
        <v>0</v>
      </c>
      <c r="N68" s="102"/>
      <c r="O68" s="83">
        <f t="shared" si="6"/>
        <v>0</v>
      </c>
    </row>
    <row r="69" spans="1:15" ht="15.75" customHeight="1" thickBot="1" x14ac:dyDescent="0.3">
      <c r="A69" s="8" t="s">
        <v>28</v>
      </c>
      <c r="B69" s="95">
        <f t="shared" si="17"/>
        <v>0</v>
      </c>
      <c r="C69" s="96">
        <f t="shared" si="17"/>
        <v>0</v>
      </c>
      <c r="D69" s="96">
        <f t="shared" si="17"/>
        <v>0</v>
      </c>
      <c r="E69" s="96">
        <f t="shared" si="17"/>
        <v>0</v>
      </c>
      <c r="F69" s="96">
        <f t="shared" si="17"/>
        <v>0</v>
      </c>
      <c r="G69" s="96">
        <f t="shared" si="17"/>
        <v>0</v>
      </c>
      <c r="H69" s="96">
        <f t="shared" si="17"/>
        <v>0</v>
      </c>
      <c r="I69" s="96">
        <f t="shared" si="17"/>
        <v>0</v>
      </c>
      <c r="J69" s="96">
        <f t="shared" si="17"/>
        <v>0</v>
      </c>
      <c r="K69" s="96">
        <f t="shared" si="17"/>
        <v>0</v>
      </c>
      <c r="L69" s="96">
        <f t="shared" si="17"/>
        <v>0</v>
      </c>
      <c r="M69" s="97">
        <f t="shared" si="17"/>
        <v>0</v>
      </c>
      <c r="N69" s="102"/>
      <c r="O69" s="86">
        <f t="shared" si="6"/>
        <v>0</v>
      </c>
    </row>
    <row r="70" spans="1:15" ht="15.75" customHeight="1" thickBot="1" x14ac:dyDescent="0.3"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02"/>
      <c r="O70" s="88"/>
    </row>
    <row r="71" spans="1:15" s="16" customFormat="1" ht="15.75" customHeight="1" thickBot="1" x14ac:dyDescent="0.3">
      <c r="A71" s="11" t="s">
        <v>11</v>
      </c>
      <c r="B71" s="117">
        <f>SUM(B63:B69)</f>
        <v>0</v>
      </c>
      <c r="C71" s="118">
        <f t="shared" ref="C71:M71" si="18">SUM(C63:C69)</f>
        <v>0</v>
      </c>
      <c r="D71" s="118">
        <f t="shared" si="18"/>
        <v>0</v>
      </c>
      <c r="E71" s="118">
        <f t="shared" si="18"/>
        <v>0</v>
      </c>
      <c r="F71" s="118">
        <f t="shared" si="18"/>
        <v>0</v>
      </c>
      <c r="G71" s="118">
        <f t="shared" si="18"/>
        <v>0</v>
      </c>
      <c r="H71" s="118">
        <f t="shared" si="18"/>
        <v>0</v>
      </c>
      <c r="I71" s="118">
        <f t="shared" si="18"/>
        <v>0</v>
      </c>
      <c r="J71" s="118">
        <f t="shared" si="18"/>
        <v>0</v>
      </c>
      <c r="K71" s="118">
        <f t="shared" si="18"/>
        <v>0</v>
      </c>
      <c r="L71" s="118">
        <f t="shared" si="18"/>
        <v>0</v>
      </c>
      <c r="M71" s="118">
        <f t="shared" si="18"/>
        <v>0</v>
      </c>
      <c r="N71" s="111"/>
      <c r="O71" s="112">
        <f t="shared" si="6"/>
        <v>0</v>
      </c>
    </row>
    <row r="72" spans="1:15" s="16" customFormat="1" ht="15.75" customHeight="1" thickBot="1" x14ac:dyDescent="0.3">
      <c r="A72" s="13" t="s">
        <v>30</v>
      </c>
      <c r="B72" s="127" t="str">
        <f t="shared" ref="B72:M72" si="19">IF(OR(ISERROR(B71/B11),B11=0),"",B71/B11)</f>
        <v/>
      </c>
      <c r="C72" s="128" t="str">
        <f t="shared" si="19"/>
        <v/>
      </c>
      <c r="D72" s="128" t="str">
        <f t="shared" si="19"/>
        <v/>
      </c>
      <c r="E72" s="128" t="str">
        <f t="shared" si="19"/>
        <v/>
      </c>
      <c r="F72" s="128">
        <f t="shared" si="19"/>
        <v>0</v>
      </c>
      <c r="G72" s="128">
        <f t="shared" si="19"/>
        <v>0</v>
      </c>
      <c r="H72" s="128">
        <f t="shared" si="19"/>
        <v>0</v>
      </c>
      <c r="I72" s="128">
        <f t="shared" si="19"/>
        <v>0</v>
      </c>
      <c r="J72" s="128" t="str">
        <f t="shared" si="19"/>
        <v/>
      </c>
      <c r="K72" s="128" t="str">
        <f t="shared" si="19"/>
        <v/>
      </c>
      <c r="L72" s="128" t="str">
        <f t="shared" si="19"/>
        <v/>
      </c>
      <c r="M72" s="129" t="str">
        <f t="shared" si="19"/>
        <v/>
      </c>
      <c r="N72" s="111"/>
      <c r="O72" s="116">
        <f>IF(O11=0,"",O71/O11)</f>
        <v>0</v>
      </c>
    </row>
    <row r="73" spans="1:15" ht="15" customHeight="1" x14ac:dyDescent="0.25">
      <c r="A73" s="148"/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60"/>
      <c r="O73" s="154"/>
    </row>
    <row r="74" spans="1:15" ht="15.75" customHeight="1" thickBot="1" x14ac:dyDescent="0.3">
      <c r="A74" s="133"/>
      <c r="B74" s="131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60"/>
      <c r="O74" s="155"/>
    </row>
    <row r="75" spans="1:15" ht="19.5" customHeight="1" thickBot="1" x14ac:dyDescent="0.35">
      <c r="A75" s="12" t="s">
        <v>80</v>
      </c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60"/>
      <c r="O75" s="156"/>
    </row>
    <row r="76" spans="1:15" ht="15" customHeight="1" x14ac:dyDescent="0.25">
      <c r="A76" s="17" t="s">
        <v>35</v>
      </c>
      <c r="B76" s="40">
        <f t="shared" ref="B76:M82" si="20">+SUMIF(Base_Clave,B$5&amp;$A$14&amp;$A$75&amp;$A76,Base_Monto)</f>
        <v>0</v>
      </c>
      <c r="C76" s="41">
        <f t="shared" si="20"/>
        <v>0</v>
      </c>
      <c r="D76" s="41">
        <f t="shared" si="20"/>
        <v>0</v>
      </c>
      <c r="E76" s="41">
        <f t="shared" si="20"/>
        <v>0</v>
      </c>
      <c r="F76" s="41">
        <f t="shared" si="20"/>
        <v>0</v>
      </c>
      <c r="G76" s="41">
        <f t="shared" si="20"/>
        <v>0</v>
      </c>
      <c r="H76" s="41">
        <f t="shared" si="20"/>
        <v>280.89999999999998</v>
      </c>
      <c r="I76" s="41">
        <v>194.05</v>
      </c>
      <c r="J76" s="41">
        <f t="shared" si="20"/>
        <v>0</v>
      </c>
      <c r="K76" s="41">
        <f t="shared" si="20"/>
        <v>0</v>
      </c>
      <c r="L76" s="41">
        <f t="shared" si="20"/>
        <v>0</v>
      </c>
      <c r="M76" s="42">
        <f t="shared" si="20"/>
        <v>0</v>
      </c>
      <c r="N76" s="102"/>
      <c r="O76" s="81">
        <f t="shared" si="6"/>
        <v>474.95</v>
      </c>
    </row>
    <row r="77" spans="1:15" s="19" customFormat="1" ht="15" customHeight="1" x14ac:dyDescent="0.25">
      <c r="A77" s="21" t="s">
        <v>36</v>
      </c>
      <c r="B77" s="49">
        <f t="shared" si="20"/>
        <v>0</v>
      </c>
      <c r="C77" s="50">
        <f t="shared" si="20"/>
        <v>0</v>
      </c>
      <c r="D77" s="50">
        <f t="shared" si="20"/>
        <v>0</v>
      </c>
      <c r="E77" s="50">
        <f t="shared" si="20"/>
        <v>0</v>
      </c>
      <c r="F77" s="50">
        <f t="shared" si="20"/>
        <v>0</v>
      </c>
      <c r="G77" s="50">
        <f t="shared" si="20"/>
        <v>0</v>
      </c>
      <c r="H77" s="50">
        <f t="shared" si="20"/>
        <v>2.9</v>
      </c>
      <c r="I77" s="50">
        <v>33.19</v>
      </c>
      <c r="J77" s="50">
        <f t="shared" si="20"/>
        <v>0</v>
      </c>
      <c r="K77" s="50">
        <f t="shared" si="20"/>
        <v>0</v>
      </c>
      <c r="L77" s="50">
        <f t="shared" si="20"/>
        <v>0</v>
      </c>
      <c r="M77" s="51">
        <f t="shared" si="20"/>
        <v>0</v>
      </c>
      <c r="N77" s="102"/>
      <c r="O77" s="83">
        <f t="shared" si="6"/>
        <v>36.089999999999996</v>
      </c>
    </row>
    <row r="78" spans="1:15" ht="15" customHeight="1" x14ac:dyDescent="0.25">
      <c r="A78" s="3" t="s">
        <v>37</v>
      </c>
      <c r="B78" s="49">
        <f t="shared" si="20"/>
        <v>0</v>
      </c>
      <c r="C78" s="50">
        <f t="shared" si="20"/>
        <v>0</v>
      </c>
      <c r="D78" s="50">
        <f t="shared" si="20"/>
        <v>0</v>
      </c>
      <c r="E78" s="50">
        <f t="shared" si="20"/>
        <v>0</v>
      </c>
      <c r="F78" s="50">
        <f t="shared" si="20"/>
        <v>0</v>
      </c>
      <c r="G78" s="50">
        <f t="shared" si="20"/>
        <v>0</v>
      </c>
      <c r="H78" s="50">
        <f t="shared" si="20"/>
        <v>0</v>
      </c>
      <c r="I78" s="50">
        <f t="shared" si="20"/>
        <v>0</v>
      </c>
      <c r="J78" s="50">
        <f t="shared" si="20"/>
        <v>0</v>
      </c>
      <c r="K78" s="50">
        <f t="shared" si="20"/>
        <v>0</v>
      </c>
      <c r="L78" s="50">
        <f t="shared" si="20"/>
        <v>0</v>
      </c>
      <c r="M78" s="51">
        <f t="shared" si="20"/>
        <v>0</v>
      </c>
      <c r="N78" s="102"/>
      <c r="O78" s="83">
        <f t="shared" si="6"/>
        <v>0</v>
      </c>
    </row>
    <row r="79" spans="1:15" s="19" customFormat="1" ht="15" customHeight="1" x14ac:dyDescent="0.25">
      <c r="A79" s="3" t="s">
        <v>38</v>
      </c>
      <c r="B79" s="49">
        <f t="shared" si="20"/>
        <v>0</v>
      </c>
      <c r="C79" s="50">
        <f t="shared" si="20"/>
        <v>0</v>
      </c>
      <c r="D79" s="50">
        <f t="shared" si="20"/>
        <v>0</v>
      </c>
      <c r="E79" s="50">
        <f t="shared" si="20"/>
        <v>0</v>
      </c>
      <c r="F79" s="50">
        <f t="shared" si="20"/>
        <v>0</v>
      </c>
      <c r="G79" s="50">
        <f t="shared" si="20"/>
        <v>0</v>
      </c>
      <c r="H79" s="50">
        <f t="shared" si="20"/>
        <v>0</v>
      </c>
      <c r="I79" s="50">
        <f t="shared" si="20"/>
        <v>0</v>
      </c>
      <c r="J79" s="50">
        <f t="shared" si="20"/>
        <v>0</v>
      </c>
      <c r="K79" s="50">
        <f t="shared" si="20"/>
        <v>0</v>
      </c>
      <c r="L79" s="50">
        <f t="shared" si="20"/>
        <v>0</v>
      </c>
      <c r="M79" s="51">
        <f t="shared" si="20"/>
        <v>0</v>
      </c>
      <c r="N79" s="102"/>
      <c r="O79" s="83">
        <f t="shared" si="6"/>
        <v>0</v>
      </c>
    </row>
    <row r="80" spans="1:15" s="19" customFormat="1" ht="15" customHeight="1" x14ac:dyDescent="0.25">
      <c r="A80" s="3" t="s">
        <v>39</v>
      </c>
      <c r="B80" s="49">
        <f t="shared" si="20"/>
        <v>0</v>
      </c>
      <c r="C80" s="50">
        <f t="shared" si="20"/>
        <v>0</v>
      </c>
      <c r="D80" s="50">
        <f t="shared" si="20"/>
        <v>0</v>
      </c>
      <c r="E80" s="50">
        <f t="shared" si="20"/>
        <v>0</v>
      </c>
      <c r="F80" s="50">
        <f t="shared" si="20"/>
        <v>0</v>
      </c>
      <c r="G80" s="50">
        <f t="shared" si="20"/>
        <v>0</v>
      </c>
      <c r="H80" s="50">
        <f t="shared" si="20"/>
        <v>0</v>
      </c>
      <c r="I80" s="50">
        <f t="shared" si="20"/>
        <v>0</v>
      </c>
      <c r="J80" s="50">
        <f t="shared" si="20"/>
        <v>0</v>
      </c>
      <c r="K80" s="50">
        <f t="shared" si="20"/>
        <v>0</v>
      </c>
      <c r="L80" s="50">
        <f t="shared" si="20"/>
        <v>0</v>
      </c>
      <c r="M80" s="51">
        <f t="shared" si="20"/>
        <v>0</v>
      </c>
      <c r="N80" s="102"/>
      <c r="O80" s="83">
        <f t="shared" si="6"/>
        <v>0</v>
      </c>
    </row>
    <row r="81" spans="1:15" s="19" customFormat="1" ht="15" customHeight="1" x14ac:dyDescent="0.25">
      <c r="A81" s="20" t="s">
        <v>40</v>
      </c>
      <c r="B81" s="49">
        <f t="shared" si="20"/>
        <v>0</v>
      </c>
      <c r="C81" s="50">
        <f t="shared" si="20"/>
        <v>0</v>
      </c>
      <c r="D81" s="50">
        <f t="shared" si="20"/>
        <v>0</v>
      </c>
      <c r="E81" s="50">
        <f t="shared" si="20"/>
        <v>0</v>
      </c>
      <c r="F81" s="50">
        <f t="shared" si="20"/>
        <v>0</v>
      </c>
      <c r="G81" s="50">
        <f t="shared" si="20"/>
        <v>0</v>
      </c>
      <c r="H81" s="50">
        <f t="shared" si="20"/>
        <v>0</v>
      </c>
      <c r="I81" s="50">
        <f t="shared" si="20"/>
        <v>0</v>
      </c>
      <c r="J81" s="50">
        <f t="shared" si="20"/>
        <v>0</v>
      </c>
      <c r="K81" s="50">
        <f t="shared" si="20"/>
        <v>0</v>
      </c>
      <c r="L81" s="50">
        <f t="shared" si="20"/>
        <v>0</v>
      </c>
      <c r="M81" s="51">
        <f t="shared" si="20"/>
        <v>0</v>
      </c>
      <c r="N81" s="102"/>
      <c r="O81" s="83">
        <f t="shared" si="6"/>
        <v>0</v>
      </c>
    </row>
    <row r="82" spans="1:15" ht="15.75" customHeight="1" thickBot="1" x14ac:dyDescent="0.3">
      <c r="A82" s="8" t="s">
        <v>28</v>
      </c>
      <c r="B82" s="52">
        <f t="shared" si="20"/>
        <v>0</v>
      </c>
      <c r="C82" s="53">
        <f t="shared" si="20"/>
        <v>0</v>
      </c>
      <c r="D82" s="53">
        <f t="shared" si="20"/>
        <v>0</v>
      </c>
      <c r="E82" s="53">
        <f t="shared" si="20"/>
        <v>0</v>
      </c>
      <c r="F82" s="53">
        <f t="shared" si="20"/>
        <v>0</v>
      </c>
      <c r="G82" s="53">
        <f t="shared" si="20"/>
        <v>0</v>
      </c>
      <c r="H82" s="53">
        <f t="shared" si="20"/>
        <v>0</v>
      </c>
      <c r="I82" s="53">
        <f t="shared" si="20"/>
        <v>0</v>
      </c>
      <c r="J82" s="53">
        <f t="shared" si="20"/>
        <v>0</v>
      </c>
      <c r="K82" s="53">
        <f t="shared" si="20"/>
        <v>0</v>
      </c>
      <c r="L82" s="53">
        <f t="shared" si="20"/>
        <v>0</v>
      </c>
      <c r="M82" s="54">
        <f t="shared" si="20"/>
        <v>0</v>
      </c>
      <c r="N82" s="102"/>
      <c r="O82" s="86">
        <f t="shared" si="6"/>
        <v>0</v>
      </c>
    </row>
    <row r="83" spans="1:15" ht="15.75" customHeight="1" thickBot="1" x14ac:dyDescent="0.3">
      <c r="B83" s="132"/>
      <c r="C83" s="132"/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02"/>
      <c r="O83" s="88"/>
    </row>
    <row r="84" spans="1:15" s="19" customFormat="1" ht="15.75" customHeight="1" thickBot="1" x14ac:dyDescent="0.3">
      <c r="A84" s="11" t="s">
        <v>11</v>
      </c>
      <c r="B84" s="117">
        <f>SUM(B76:B82)</f>
        <v>0</v>
      </c>
      <c r="C84" s="118">
        <f t="shared" ref="C84:M84" si="21">SUM(C76:C82)</f>
        <v>0</v>
      </c>
      <c r="D84" s="118">
        <f t="shared" si="21"/>
        <v>0</v>
      </c>
      <c r="E84" s="118">
        <f t="shared" si="21"/>
        <v>0</v>
      </c>
      <c r="F84" s="118">
        <f t="shared" si="21"/>
        <v>0</v>
      </c>
      <c r="G84" s="118">
        <f t="shared" si="21"/>
        <v>0</v>
      </c>
      <c r="H84" s="118">
        <f t="shared" si="21"/>
        <v>283.79999999999995</v>
      </c>
      <c r="I84" s="118">
        <f t="shared" si="21"/>
        <v>227.24</v>
      </c>
      <c r="J84" s="118">
        <f t="shared" si="21"/>
        <v>0</v>
      </c>
      <c r="K84" s="118">
        <f t="shared" si="21"/>
        <v>0</v>
      </c>
      <c r="L84" s="118">
        <f t="shared" si="21"/>
        <v>0</v>
      </c>
      <c r="M84" s="118">
        <f t="shared" si="21"/>
        <v>0</v>
      </c>
      <c r="N84" s="111"/>
      <c r="O84" s="112">
        <f t="shared" si="6"/>
        <v>511.03999999999996</v>
      </c>
    </row>
    <row r="85" spans="1:15" s="19" customFormat="1" ht="15.75" customHeight="1" thickBot="1" x14ac:dyDescent="0.3">
      <c r="A85" s="13" t="s">
        <v>30</v>
      </c>
      <c r="B85" s="127" t="str">
        <f t="shared" ref="B85:M85" si="22">IF(OR(ISERROR(B84/B11),B11=0),"",B84/B11)</f>
        <v/>
      </c>
      <c r="C85" s="128" t="str">
        <f t="shared" si="22"/>
        <v/>
      </c>
      <c r="D85" s="128" t="str">
        <f t="shared" si="22"/>
        <v/>
      </c>
      <c r="E85" s="128" t="str">
        <f t="shared" si="22"/>
        <v/>
      </c>
      <c r="F85" s="128">
        <f t="shared" si="22"/>
        <v>0</v>
      </c>
      <c r="G85" s="128">
        <f t="shared" si="22"/>
        <v>0</v>
      </c>
      <c r="H85" s="128">
        <f t="shared" si="22"/>
        <v>0.34232365145228211</v>
      </c>
      <c r="I85" s="128">
        <f t="shared" si="22"/>
        <v>2.3046653144016229</v>
      </c>
      <c r="J85" s="128" t="str">
        <f t="shared" si="22"/>
        <v/>
      </c>
      <c r="K85" s="128" t="str">
        <f t="shared" si="22"/>
        <v/>
      </c>
      <c r="L85" s="128" t="str">
        <f t="shared" si="22"/>
        <v/>
      </c>
      <c r="M85" s="129" t="str">
        <f t="shared" si="22"/>
        <v/>
      </c>
      <c r="N85" s="111"/>
      <c r="O85" s="116">
        <f>IF(O11=0,"",O84/O11)</f>
        <v>0.26511174285654998</v>
      </c>
    </row>
    <row r="86" spans="1:15" ht="15" customHeight="1" x14ac:dyDescent="0.25">
      <c r="A86" s="14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60"/>
      <c r="O86" s="154"/>
    </row>
    <row r="87" spans="1:15" ht="15.75" customHeight="1" thickBot="1" x14ac:dyDescent="0.3">
      <c r="A87" s="133"/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60"/>
      <c r="O87" s="155"/>
    </row>
    <row r="88" spans="1:15" ht="19.5" customHeight="1" thickBot="1" x14ac:dyDescent="0.35">
      <c r="A88" s="12" t="s">
        <v>81</v>
      </c>
      <c r="B88" s="131"/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60"/>
      <c r="O88" s="156"/>
    </row>
    <row r="89" spans="1:15" ht="15" customHeight="1" x14ac:dyDescent="0.25">
      <c r="A89" s="17" t="s">
        <v>41</v>
      </c>
      <c r="B89" s="93">
        <f t="shared" ref="B89:M92" si="23">+SUMIF(Base_Clave,B$5&amp;$A$14&amp;$A$88&amp;$A89,Base_Monto)</f>
        <v>0</v>
      </c>
      <c r="C89" s="89">
        <f t="shared" si="23"/>
        <v>0</v>
      </c>
      <c r="D89" s="89">
        <f t="shared" si="23"/>
        <v>0</v>
      </c>
      <c r="E89" s="89">
        <f t="shared" si="23"/>
        <v>0</v>
      </c>
      <c r="F89" s="89">
        <f t="shared" si="23"/>
        <v>0</v>
      </c>
      <c r="G89" s="89">
        <f t="shared" si="23"/>
        <v>0</v>
      </c>
      <c r="H89" s="89">
        <f t="shared" si="23"/>
        <v>0</v>
      </c>
      <c r="I89" s="89">
        <f t="shared" si="23"/>
        <v>0</v>
      </c>
      <c r="J89" s="89">
        <f t="shared" si="23"/>
        <v>0</v>
      </c>
      <c r="K89" s="89">
        <f t="shared" si="23"/>
        <v>0</v>
      </c>
      <c r="L89" s="89">
        <f t="shared" si="23"/>
        <v>0</v>
      </c>
      <c r="M89" s="90">
        <f t="shared" si="23"/>
        <v>0</v>
      </c>
      <c r="N89" s="102"/>
      <c r="O89" s="81">
        <f t="shared" si="6"/>
        <v>0</v>
      </c>
    </row>
    <row r="90" spans="1:15" ht="15" customHeight="1" x14ac:dyDescent="0.25">
      <c r="A90" s="3" t="s">
        <v>42</v>
      </c>
      <c r="B90" s="94">
        <f t="shared" si="23"/>
        <v>0</v>
      </c>
      <c r="C90" s="91">
        <f t="shared" si="23"/>
        <v>0</v>
      </c>
      <c r="D90" s="91">
        <f t="shared" si="23"/>
        <v>0</v>
      </c>
      <c r="E90" s="91">
        <f t="shared" si="23"/>
        <v>0</v>
      </c>
      <c r="F90" s="91">
        <f t="shared" si="23"/>
        <v>0</v>
      </c>
      <c r="G90" s="91">
        <f t="shared" si="23"/>
        <v>0</v>
      </c>
      <c r="H90" s="91">
        <f t="shared" si="23"/>
        <v>0</v>
      </c>
      <c r="I90" s="91">
        <f t="shared" si="23"/>
        <v>0</v>
      </c>
      <c r="J90" s="91">
        <f t="shared" si="23"/>
        <v>0</v>
      </c>
      <c r="K90" s="91">
        <f t="shared" si="23"/>
        <v>0</v>
      </c>
      <c r="L90" s="91">
        <f t="shared" si="23"/>
        <v>0</v>
      </c>
      <c r="M90" s="92">
        <f t="shared" si="23"/>
        <v>0</v>
      </c>
      <c r="N90" s="102"/>
      <c r="O90" s="83">
        <f t="shared" si="6"/>
        <v>0</v>
      </c>
    </row>
    <row r="91" spans="1:15" ht="15" customHeight="1" x14ac:dyDescent="0.25">
      <c r="A91" s="3" t="s">
        <v>43</v>
      </c>
      <c r="B91" s="94">
        <f t="shared" si="23"/>
        <v>0</v>
      </c>
      <c r="C91" s="91">
        <f t="shared" si="23"/>
        <v>0</v>
      </c>
      <c r="D91" s="91">
        <f t="shared" si="23"/>
        <v>0</v>
      </c>
      <c r="E91" s="91">
        <f t="shared" si="23"/>
        <v>0</v>
      </c>
      <c r="F91" s="91">
        <f t="shared" si="23"/>
        <v>0</v>
      </c>
      <c r="G91" s="91">
        <f t="shared" si="23"/>
        <v>0</v>
      </c>
      <c r="H91" s="91">
        <f t="shared" si="23"/>
        <v>0</v>
      </c>
      <c r="I91" s="91">
        <f t="shared" si="23"/>
        <v>0</v>
      </c>
      <c r="J91" s="91">
        <f t="shared" si="23"/>
        <v>0</v>
      </c>
      <c r="K91" s="91">
        <f t="shared" si="23"/>
        <v>0</v>
      </c>
      <c r="L91" s="91">
        <f t="shared" si="23"/>
        <v>0</v>
      </c>
      <c r="M91" s="92">
        <f t="shared" si="23"/>
        <v>0</v>
      </c>
      <c r="N91" s="102"/>
      <c r="O91" s="83">
        <f t="shared" si="6"/>
        <v>0</v>
      </c>
    </row>
    <row r="92" spans="1:15" ht="15.75" customHeight="1" thickBot="1" x14ac:dyDescent="0.3">
      <c r="A92" s="15" t="s">
        <v>28</v>
      </c>
      <c r="B92" s="95">
        <f t="shared" si="23"/>
        <v>0</v>
      </c>
      <c r="C92" s="96">
        <f t="shared" si="23"/>
        <v>0</v>
      </c>
      <c r="D92" s="96">
        <f t="shared" si="23"/>
        <v>0</v>
      </c>
      <c r="E92" s="96">
        <f t="shared" si="23"/>
        <v>0</v>
      </c>
      <c r="F92" s="96">
        <f t="shared" si="23"/>
        <v>0</v>
      </c>
      <c r="G92" s="96">
        <f t="shared" si="23"/>
        <v>0</v>
      </c>
      <c r="H92" s="96">
        <f t="shared" si="23"/>
        <v>0</v>
      </c>
      <c r="I92" s="96">
        <f t="shared" si="23"/>
        <v>0</v>
      </c>
      <c r="J92" s="96">
        <f t="shared" si="23"/>
        <v>0</v>
      </c>
      <c r="K92" s="96">
        <f t="shared" si="23"/>
        <v>0</v>
      </c>
      <c r="L92" s="96">
        <f t="shared" si="23"/>
        <v>0</v>
      </c>
      <c r="M92" s="97">
        <f t="shared" si="23"/>
        <v>0</v>
      </c>
      <c r="N92" s="102"/>
      <c r="O92" s="86">
        <f t="shared" si="6"/>
        <v>0</v>
      </c>
    </row>
    <row r="93" spans="1:15" ht="15.75" customHeight="1" thickBot="1" x14ac:dyDescent="0.3"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02"/>
      <c r="O93" s="88"/>
    </row>
    <row r="94" spans="1:15" s="22" customFormat="1" ht="15.75" customHeight="1" thickBot="1" x14ac:dyDescent="0.3">
      <c r="A94" s="11" t="s">
        <v>11</v>
      </c>
      <c r="B94" s="117">
        <f>SUM(B89:B92)</f>
        <v>0</v>
      </c>
      <c r="C94" s="118">
        <f t="shared" ref="C94:M94" si="24">SUM(C89:C92)</f>
        <v>0</v>
      </c>
      <c r="D94" s="118">
        <f t="shared" si="24"/>
        <v>0</v>
      </c>
      <c r="E94" s="118">
        <f t="shared" si="24"/>
        <v>0</v>
      </c>
      <c r="F94" s="118">
        <f t="shared" si="24"/>
        <v>0</v>
      </c>
      <c r="G94" s="118">
        <f t="shared" si="24"/>
        <v>0</v>
      </c>
      <c r="H94" s="118">
        <f t="shared" si="24"/>
        <v>0</v>
      </c>
      <c r="I94" s="118">
        <f t="shared" si="24"/>
        <v>0</v>
      </c>
      <c r="J94" s="118">
        <f t="shared" si="24"/>
        <v>0</v>
      </c>
      <c r="K94" s="118">
        <f t="shared" si="24"/>
        <v>0</v>
      </c>
      <c r="L94" s="118">
        <f t="shared" si="24"/>
        <v>0</v>
      </c>
      <c r="M94" s="118">
        <f t="shared" si="24"/>
        <v>0</v>
      </c>
      <c r="N94" s="111"/>
      <c r="O94" s="112">
        <f t="shared" si="6"/>
        <v>0</v>
      </c>
    </row>
    <row r="95" spans="1:15" s="22" customFormat="1" ht="15.75" customHeight="1" thickBot="1" x14ac:dyDescent="0.3">
      <c r="A95" s="13" t="s">
        <v>30</v>
      </c>
      <c r="B95" s="127" t="str">
        <f t="shared" ref="B95:M95" si="25">IF(OR(ISERROR(B94/B11),B11=0),"",B94/B11)</f>
        <v/>
      </c>
      <c r="C95" s="128" t="str">
        <f t="shared" si="25"/>
        <v/>
      </c>
      <c r="D95" s="128" t="str">
        <f t="shared" si="25"/>
        <v/>
      </c>
      <c r="E95" s="128" t="str">
        <f t="shared" si="25"/>
        <v/>
      </c>
      <c r="F95" s="128">
        <f t="shared" si="25"/>
        <v>0</v>
      </c>
      <c r="G95" s="128">
        <f t="shared" si="25"/>
        <v>0</v>
      </c>
      <c r="H95" s="128">
        <f t="shared" si="25"/>
        <v>0</v>
      </c>
      <c r="I95" s="128">
        <f t="shared" si="25"/>
        <v>0</v>
      </c>
      <c r="J95" s="128" t="str">
        <f t="shared" si="25"/>
        <v/>
      </c>
      <c r="K95" s="128" t="str">
        <f t="shared" si="25"/>
        <v/>
      </c>
      <c r="L95" s="128" t="str">
        <f t="shared" si="25"/>
        <v/>
      </c>
      <c r="M95" s="129" t="str">
        <f t="shared" si="25"/>
        <v/>
      </c>
      <c r="N95" s="111"/>
      <c r="O95" s="116">
        <f>IF(O11=0,"",O94/O11)</f>
        <v>0</v>
      </c>
    </row>
    <row r="96" spans="1:15" ht="15" customHeight="1" x14ac:dyDescent="0.25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60"/>
      <c r="O96" s="154"/>
    </row>
    <row r="97" spans="1:15" ht="15.75" customHeight="1" thickBot="1" x14ac:dyDescent="0.3">
      <c r="A97" s="133"/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60"/>
      <c r="O97" s="155"/>
    </row>
    <row r="98" spans="1:15" ht="19.5" customHeight="1" thickBot="1" x14ac:dyDescent="0.35">
      <c r="A98" s="12" t="s">
        <v>44</v>
      </c>
      <c r="B98" s="133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60"/>
      <c r="O98" s="156"/>
    </row>
    <row r="99" spans="1:15" ht="15" customHeight="1" x14ac:dyDescent="0.25">
      <c r="A99" s="17" t="s">
        <v>45</v>
      </c>
      <c r="B99" s="93">
        <f t="shared" ref="B99:M102" si="26">+SUMIF(Base_Clave,B$5&amp;$A$14&amp;$A$98&amp;$A99,Base_Monto)</f>
        <v>0</v>
      </c>
      <c r="C99" s="89">
        <f t="shared" si="26"/>
        <v>0</v>
      </c>
      <c r="D99" s="89">
        <f t="shared" si="26"/>
        <v>0</v>
      </c>
      <c r="E99" s="89">
        <f t="shared" si="26"/>
        <v>0</v>
      </c>
      <c r="F99" s="89">
        <f t="shared" si="26"/>
        <v>0</v>
      </c>
      <c r="G99" s="89">
        <f t="shared" si="26"/>
        <v>0</v>
      </c>
      <c r="H99" s="89">
        <f t="shared" si="26"/>
        <v>0</v>
      </c>
      <c r="I99" s="89">
        <f t="shared" si="26"/>
        <v>0</v>
      </c>
      <c r="J99" s="89">
        <f t="shared" si="26"/>
        <v>0</v>
      </c>
      <c r="K99" s="89">
        <f t="shared" si="26"/>
        <v>0</v>
      </c>
      <c r="L99" s="89">
        <f t="shared" si="26"/>
        <v>0</v>
      </c>
      <c r="M99" s="90">
        <f t="shared" si="26"/>
        <v>0</v>
      </c>
      <c r="N99" s="102"/>
      <c r="O99" s="81">
        <f t="shared" ref="O99:O132" si="27">SUM(B99:M99)</f>
        <v>0</v>
      </c>
    </row>
    <row r="100" spans="1:15" ht="15" customHeight="1" x14ac:dyDescent="0.25">
      <c r="A100" s="3" t="s">
        <v>46</v>
      </c>
      <c r="B100" s="94">
        <f t="shared" si="26"/>
        <v>0</v>
      </c>
      <c r="C100" s="91">
        <f t="shared" si="26"/>
        <v>0</v>
      </c>
      <c r="D100" s="91">
        <f t="shared" si="26"/>
        <v>0</v>
      </c>
      <c r="E100" s="91">
        <f t="shared" si="26"/>
        <v>0</v>
      </c>
      <c r="F100" s="91">
        <f t="shared" si="26"/>
        <v>0</v>
      </c>
      <c r="G100" s="91">
        <f t="shared" si="26"/>
        <v>0</v>
      </c>
      <c r="H100" s="91">
        <f t="shared" si="26"/>
        <v>0</v>
      </c>
      <c r="I100" s="91">
        <f t="shared" si="26"/>
        <v>0</v>
      </c>
      <c r="J100" s="91">
        <f t="shared" si="26"/>
        <v>0</v>
      </c>
      <c r="K100" s="91">
        <f t="shared" si="26"/>
        <v>0</v>
      </c>
      <c r="L100" s="91">
        <f t="shared" si="26"/>
        <v>0</v>
      </c>
      <c r="M100" s="92">
        <f t="shared" si="26"/>
        <v>0</v>
      </c>
      <c r="N100" s="102"/>
      <c r="O100" s="83">
        <f t="shared" si="27"/>
        <v>0</v>
      </c>
    </row>
    <row r="101" spans="1:15" ht="15" customHeight="1" x14ac:dyDescent="0.25">
      <c r="A101" s="3" t="s">
        <v>47</v>
      </c>
      <c r="B101" s="94">
        <f t="shared" si="26"/>
        <v>0</v>
      </c>
      <c r="C101" s="91">
        <f t="shared" si="26"/>
        <v>0</v>
      </c>
      <c r="D101" s="91">
        <f t="shared" si="26"/>
        <v>0</v>
      </c>
      <c r="E101" s="91">
        <f t="shared" si="26"/>
        <v>0</v>
      </c>
      <c r="F101" s="91">
        <f t="shared" si="26"/>
        <v>0</v>
      </c>
      <c r="G101" s="91">
        <f t="shared" si="26"/>
        <v>0</v>
      </c>
      <c r="H101" s="91">
        <f t="shared" si="26"/>
        <v>0</v>
      </c>
      <c r="I101" s="91">
        <f t="shared" si="26"/>
        <v>0</v>
      </c>
      <c r="J101" s="91">
        <f t="shared" si="26"/>
        <v>0</v>
      </c>
      <c r="K101" s="91">
        <f t="shared" si="26"/>
        <v>0</v>
      </c>
      <c r="L101" s="91">
        <f t="shared" si="26"/>
        <v>0</v>
      </c>
      <c r="M101" s="92">
        <f t="shared" si="26"/>
        <v>0</v>
      </c>
      <c r="N101" s="102"/>
      <c r="O101" s="83">
        <f t="shared" si="27"/>
        <v>0</v>
      </c>
    </row>
    <row r="102" spans="1:15" ht="15.75" customHeight="1" thickBot="1" x14ac:dyDescent="0.3">
      <c r="A102" s="8" t="s">
        <v>28</v>
      </c>
      <c r="B102" s="98">
        <f t="shared" si="26"/>
        <v>0</v>
      </c>
      <c r="C102" s="99">
        <f t="shared" si="26"/>
        <v>0</v>
      </c>
      <c r="D102" s="99">
        <f t="shared" si="26"/>
        <v>0</v>
      </c>
      <c r="E102" s="99">
        <f t="shared" si="26"/>
        <v>0</v>
      </c>
      <c r="F102" s="99">
        <f t="shared" si="26"/>
        <v>0</v>
      </c>
      <c r="G102" s="99">
        <f t="shared" si="26"/>
        <v>0</v>
      </c>
      <c r="H102" s="99">
        <f t="shared" si="26"/>
        <v>0</v>
      </c>
      <c r="I102" s="99">
        <f t="shared" si="26"/>
        <v>0</v>
      </c>
      <c r="J102" s="99">
        <f t="shared" si="26"/>
        <v>0</v>
      </c>
      <c r="K102" s="99">
        <f t="shared" si="26"/>
        <v>0</v>
      </c>
      <c r="L102" s="99">
        <f t="shared" si="26"/>
        <v>0</v>
      </c>
      <c r="M102" s="100">
        <f t="shared" si="26"/>
        <v>0</v>
      </c>
      <c r="N102" s="102"/>
      <c r="O102" s="86">
        <f t="shared" si="27"/>
        <v>0</v>
      </c>
    </row>
    <row r="103" spans="1:15" ht="15.75" customHeight="1" thickBot="1" x14ac:dyDescent="0.3"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02"/>
      <c r="O103" s="88"/>
    </row>
    <row r="104" spans="1:15" s="24" customFormat="1" ht="15.75" customHeight="1" thickBot="1" x14ac:dyDescent="0.3">
      <c r="A104" s="11" t="s">
        <v>11</v>
      </c>
      <c r="B104" s="117">
        <f>SUM(B99:B102)</f>
        <v>0</v>
      </c>
      <c r="C104" s="118">
        <f t="shared" ref="C104:M104" si="28">SUM(C99:C102)</f>
        <v>0</v>
      </c>
      <c r="D104" s="118">
        <f t="shared" si="28"/>
        <v>0</v>
      </c>
      <c r="E104" s="118">
        <f t="shared" si="28"/>
        <v>0</v>
      </c>
      <c r="F104" s="118">
        <f t="shared" si="28"/>
        <v>0</v>
      </c>
      <c r="G104" s="118">
        <f t="shared" si="28"/>
        <v>0</v>
      </c>
      <c r="H104" s="118">
        <f t="shared" si="28"/>
        <v>0</v>
      </c>
      <c r="I104" s="118">
        <f t="shared" si="28"/>
        <v>0</v>
      </c>
      <c r="J104" s="118">
        <f t="shared" si="28"/>
        <v>0</v>
      </c>
      <c r="K104" s="118">
        <f t="shared" si="28"/>
        <v>0</v>
      </c>
      <c r="L104" s="118">
        <f t="shared" si="28"/>
        <v>0</v>
      </c>
      <c r="M104" s="118">
        <f t="shared" si="28"/>
        <v>0</v>
      </c>
      <c r="N104" s="111"/>
      <c r="O104" s="112">
        <f t="shared" si="27"/>
        <v>0</v>
      </c>
    </row>
    <row r="105" spans="1:15" s="24" customFormat="1" ht="15.75" customHeight="1" thickBot="1" x14ac:dyDescent="0.3">
      <c r="A105" s="13" t="s">
        <v>30</v>
      </c>
      <c r="B105" s="127" t="str">
        <f t="shared" ref="B105:M105" si="29">IF(OR(ISERROR(B104/B11),B11=0),"",B104/B11)</f>
        <v/>
      </c>
      <c r="C105" s="128" t="str">
        <f t="shared" si="29"/>
        <v/>
      </c>
      <c r="D105" s="128" t="str">
        <f t="shared" si="29"/>
        <v/>
      </c>
      <c r="E105" s="128" t="str">
        <f t="shared" si="29"/>
        <v/>
      </c>
      <c r="F105" s="128">
        <f t="shared" si="29"/>
        <v>0</v>
      </c>
      <c r="G105" s="128">
        <f t="shared" si="29"/>
        <v>0</v>
      </c>
      <c r="H105" s="128">
        <f t="shared" si="29"/>
        <v>0</v>
      </c>
      <c r="I105" s="128">
        <f t="shared" si="29"/>
        <v>0</v>
      </c>
      <c r="J105" s="128" t="str">
        <f t="shared" si="29"/>
        <v/>
      </c>
      <c r="K105" s="128" t="str">
        <f t="shared" si="29"/>
        <v/>
      </c>
      <c r="L105" s="128" t="str">
        <f t="shared" si="29"/>
        <v/>
      </c>
      <c r="M105" s="129" t="str">
        <f t="shared" si="29"/>
        <v/>
      </c>
      <c r="N105" s="111"/>
      <c r="O105" s="116">
        <f>IF(O11=0,"",O104/O11)</f>
        <v>0</v>
      </c>
    </row>
    <row r="106" spans="1:15" ht="15" customHeight="1" x14ac:dyDescent="0.25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60"/>
      <c r="O106" s="154"/>
    </row>
    <row r="107" spans="1:15" ht="15.75" customHeight="1" thickBot="1" x14ac:dyDescent="0.3">
      <c r="A107" s="133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60"/>
      <c r="O107" s="155"/>
    </row>
    <row r="108" spans="1:15" ht="19.5" customHeight="1" thickBot="1" x14ac:dyDescent="0.35">
      <c r="A108" s="12" t="s">
        <v>82</v>
      </c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60"/>
      <c r="O108" s="156"/>
    </row>
    <row r="109" spans="1:15" ht="15" customHeight="1" x14ac:dyDescent="0.25">
      <c r="A109" s="17" t="s">
        <v>48</v>
      </c>
      <c r="B109" s="93">
        <f t="shared" ref="B109:M115" si="30">+SUMIF(Base_Clave,B$5&amp;$A$14&amp;$A$108&amp;$A109,Base_Monto)</f>
        <v>0</v>
      </c>
      <c r="C109" s="89">
        <f t="shared" si="30"/>
        <v>0</v>
      </c>
      <c r="D109" s="89">
        <f t="shared" si="30"/>
        <v>0</v>
      </c>
      <c r="E109" s="89">
        <f t="shared" si="30"/>
        <v>0</v>
      </c>
      <c r="F109" s="89">
        <f t="shared" si="30"/>
        <v>0</v>
      </c>
      <c r="G109" s="89">
        <f t="shared" si="30"/>
        <v>0</v>
      </c>
      <c r="H109" s="89">
        <f t="shared" si="30"/>
        <v>0</v>
      </c>
      <c r="I109" s="89">
        <f t="shared" si="30"/>
        <v>0</v>
      </c>
      <c r="J109" s="89">
        <f t="shared" si="30"/>
        <v>0</v>
      </c>
      <c r="K109" s="89">
        <f t="shared" si="30"/>
        <v>0</v>
      </c>
      <c r="L109" s="89">
        <f t="shared" si="30"/>
        <v>0</v>
      </c>
      <c r="M109" s="90">
        <f t="shared" si="30"/>
        <v>0</v>
      </c>
      <c r="N109" s="102"/>
      <c r="O109" s="81">
        <f t="shared" si="27"/>
        <v>0</v>
      </c>
    </row>
    <row r="110" spans="1:15" ht="15" customHeight="1" x14ac:dyDescent="0.25">
      <c r="A110" s="3" t="s">
        <v>49</v>
      </c>
      <c r="B110" s="94">
        <f t="shared" si="30"/>
        <v>0</v>
      </c>
      <c r="C110" s="91">
        <f t="shared" si="30"/>
        <v>0</v>
      </c>
      <c r="D110" s="91">
        <f t="shared" si="30"/>
        <v>0</v>
      </c>
      <c r="E110" s="91">
        <f t="shared" si="30"/>
        <v>0</v>
      </c>
      <c r="F110" s="91">
        <f t="shared" si="30"/>
        <v>500</v>
      </c>
      <c r="G110" s="91">
        <f t="shared" si="30"/>
        <v>500</v>
      </c>
      <c r="H110" s="91">
        <f t="shared" si="30"/>
        <v>500</v>
      </c>
      <c r="I110" s="91">
        <v>500</v>
      </c>
      <c r="J110" s="91">
        <f t="shared" si="30"/>
        <v>0</v>
      </c>
      <c r="K110" s="91">
        <f t="shared" si="30"/>
        <v>0</v>
      </c>
      <c r="L110" s="91">
        <f t="shared" si="30"/>
        <v>0</v>
      </c>
      <c r="M110" s="92">
        <f t="shared" si="30"/>
        <v>0</v>
      </c>
      <c r="N110" s="102"/>
      <c r="O110" s="83">
        <f t="shared" si="27"/>
        <v>2000</v>
      </c>
    </row>
    <row r="111" spans="1:15" ht="15" customHeight="1" x14ac:dyDescent="0.25">
      <c r="A111" s="3" t="s">
        <v>50</v>
      </c>
      <c r="B111" s="94">
        <f t="shared" si="30"/>
        <v>0</v>
      </c>
      <c r="C111" s="91">
        <f t="shared" si="30"/>
        <v>0</v>
      </c>
      <c r="D111" s="91">
        <f t="shared" si="30"/>
        <v>0</v>
      </c>
      <c r="E111" s="91">
        <f t="shared" si="30"/>
        <v>0</v>
      </c>
      <c r="F111" s="91">
        <f t="shared" si="30"/>
        <v>0</v>
      </c>
      <c r="G111" s="91">
        <f t="shared" si="30"/>
        <v>0</v>
      </c>
      <c r="H111" s="91">
        <f t="shared" si="30"/>
        <v>0</v>
      </c>
      <c r="I111" s="91">
        <f t="shared" si="30"/>
        <v>0</v>
      </c>
      <c r="J111" s="91">
        <f t="shared" si="30"/>
        <v>0</v>
      </c>
      <c r="K111" s="91">
        <f t="shared" si="30"/>
        <v>0</v>
      </c>
      <c r="L111" s="91">
        <f t="shared" si="30"/>
        <v>0</v>
      </c>
      <c r="M111" s="92">
        <f t="shared" si="30"/>
        <v>0</v>
      </c>
      <c r="N111" s="102"/>
      <c r="O111" s="83">
        <f t="shared" si="27"/>
        <v>0</v>
      </c>
    </row>
    <row r="112" spans="1:15" ht="15" customHeight="1" x14ac:dyDescent="0.25">
      <c r="A112" s="3" t="s">
        <v>51</v>
      </c>
      <c r="B112" s="94">
        <f t="shared" si="30"/>
        <v>0</v>
      </c>
      <c r="C112" s="91">
        <f t="shared" si="30"/>
        <v>0</v>
      </c>
      <c r="D112" s="91">
        <f t="shared" si="30"/>
        <v>0</v>
      </c>
      <c r="E112" s="91">
        <f t="shared" si="30"/>
        <v>0</v>
      </c>
      <c r="F112" s="91">
        <f t="shared" si="30"/>
        <v>0</v>
      </c>
      <c r="G112" s="91">
        <f t="shared" si="30"/>
        <v>0</v>
      </c>
      <c r="H112" s="91">
        <f t="shared" si="30"/>
        <v>0</v>
      </c>
      <c r="I112" s="91">
        <f t="shared" si="30"/>
        <v>0</v>
      </c>
      <c r="J112" s="91">
        <f t="shared" si="30"/>
        <v>0</v>
      </c>
      <c r="K112" s="91">
        <f t="shared" si="30"/>
        <v>0</v>
      </c>
      <c r="L112" s="91">
        <f t="shared" si="30"/>
        <v>0</v>
      </c>
      <c r="M112" s="92">
        <f t="shared" si="30"/>
        <v>0</v>
      </c>
      <c r="N112" s="102"/>
      <c r="O112" s="83">
        <f t="shared" si="27"/>
        <v>0</v>
      </c>
    </row>
    <row r="113" spans="1:15" ht="15" customHeight="1" x14ac:dyDescent="0.25">
      <c r="A113" s="3" t="s">
        <v>44</v>
      </c>
      <c r="B113" s="94">
        <f t="shared" si="30"/>
        <v>0</v>
      </c>
      <c r="C113" s="91">
        <f t="shared" si="30"/>
        <v>0</v>
      </c>
      <c r="D113" s="91">
        <f t="shared" si="30"/>
        <v>0</v>
      </c>
      <c r="E113" s="91">
        <f t="shared" si="30"/>
        <v>0</v>
      </c>
      <c r="F113" s="91">
        <f t="shared" si="30"/>
        <v>0</v>
      </c>
      <c r="G113" s="91">
        <f t="shared" si="30"/>
        <v>0</v>
      </c>
      <c r="H113" s="91">
        <f t="shared" si="30"/>
        <v>0</v>
      </c>
      <c r="I113" s="91">
        <f t="shared" si="30"/>
        <v>0</v>
      </c>
      <c r="J113" s="91">
        <f t="shared" si="30"/>
        <v>0</v>
      </c>
      <c r="K113" s="91">
        <f t="shared" si="30"/>
        <v>0</v>
      </c>
      <c r="L113" s="91">
        <f t="shared" si="30"/>
        <v>0</v>
      </c>
      <c r="M113" s="92">
        <f t="shared" si="30"/>
        <v>0</v>
      </c>
      <c r="N113" s="102"/>
      <c r="O113" s="83">
        <f t="shared" si="27"/>
        <v>0</v>
      </c>
    </row>
    <row r="114" spans="1:15" ht="15" customHeight="1" x14ac:dyDescent="0.25">
      <c r="A114" s="3" t="s">
        <v>10</v>
      </c>
      <c r="B114" s="94">
        <f t="shared" si="30"/>
        <v>0</v>
      </c>
      <c r="C114" s="91">
        <f t="shared" si="30"/>
        <v>0</v>
      </c>
      <c r="D114" s="91">
        <f t="shared" si="30"/>
        <v>0</v>
      </c>
      <c r="E114" s="91">
        <f t="shared" si="30"/>
        <v>0</v>
      </c>
      <c r="F114" s="91">
        <f t="shared" si="30"/>
        <v>0</v>
      </c>
      <c r="G114" s="91">
        <f t="shared" si="30"/>
        <v>0</v>
      </c>
      <c r="H114" s="91">
        <f t="shared" si="30"/>
        <v>0</v>
      </c>
      <c r="I114" s="91">
        <f t="shared" si="30"/>
        <v>0</v>
      </c>
      <c r="J114" s="91">
        <f t="shared" si="30"/>
        <v>0</v>
      </c>
      <c r="K114" s="91">
        <f t="shared" si="30"/>
        <v>0</v>
      </c>
      <c r="L114" s="91">
        <f t="shared" si="30"/>
        <v>0</v>
      </c>
      <c r="M114" s="92">
        <f t="shared" si="30"/>
        <v>0</v>
      </c>
      <c r="N114" s="102"/>
      <c r="O114" s="83">
        <f t="shared" si="27"/>
        <v>0</v>
      </c>
    </row>
    <row r="115" spans="1:15" ht="15.75" customHeight="1" thickBot="1" x14ac:dyDescent="0.3">
      <c r="A115" s="8" t="s">
        <v>28</v>
      </c>
      <c r="B115" s="95">
        <f t="shared" si="30"/>
        <v>0</v>
      </c>
      <c r="C115" s="96">
        <f t="shared" si="30"/>
        <v>0</v>
      </c>
      <c r="D115" s="96">
        <f t="shared" si="30"/>
        <v>0</v>
      </c>
      <c r="E115" s="96">
        <f t="shared" si="30"/>
        <v>0</v>
      </c>
      <c r="F115" s="96">
        <f t="shared" si="30"/>
        <v>0</v>
      </c>
      <c r="G115" s="96">
        <f t="shared" si="30"/>
        <v>0</v>
      </c>
      <c r="H115" s="96">
        <f t="shared" si="30"/>
        <v>0</v>
      </c>
      <c r="I115" s="96">
        <f t="shared" si="30"/>
        <v>0</v>
      </c>
      <c r="J115" s="96">
        <f t="shared" si="30"/>
        <v>0</v>
      </c>
      <c r="K115" s="96">
        <f t="shared" si="30"/>
        <v>0</v>
      </c>
      <c r="L115" s="96">
        <f t="shared" si="30"/>
        <v>0</v>
      </c>
      <c r="M115" s="97">
        <f t="shared" si="30"/>
        <v>0</v>
      </c>
      <c r="N115" s="102"/>
      <c r="O115" s="86">
        <f t="shared" si="27"/>
        <v>0</v>
      </c>
    </row>
    <row r="116" spans="1:15" ht="15.75" customHeight="1" thickBot="1" x14ac:dyDescent="0.3">
      <c r="B116" s="13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02"/>
      <c r="O116" s="88"/>
    </row>
    <row r="117" spans="1:15" s="25" customFormat="1" ht="15.75" customHeight="1" thickBot="1" x14ac:dyDescent="0.3">
      <c r="A117" s="11" t="s">
        <v>11</v>
      </c>
      <c r="B117" s="117">
        <f>SUM(B109:B115)</f>
        <v>0</v>
      </c>
      <c r="C117" s="118">
        <f t="shared" ref="C117:M117" si="31">SUM(C109:C115)</f>
        <v>0</v>
      </c>
      <c r="D117" s="118">
        <f t="shared" si="31"/>
        <v>0</v>
      </c>
      <c r="E117" s="118">
        <f t="shared" si="31"/>
        <v>0</v>
      </c>
      <c r="F117" s="118">
        <f t="shared" si="31"/>
        <v>500</v>
      </c>
      <c r="G117" s="118">
        <f t="shared" si="31"/>
        <v>500</v>
      </c>
      <c r="H117" s="118">
        <f t="shared" si="31"/>
        <v>500</v>
      </c>
      <c r="I117" s="118">
        <f t="shared" si="31"/>
        <v>500</v>
      </c>
      <c r="J117" s="118">
        <f t="shared" si="31"/>
        <v>0</v>
      </c>
      <c r="K117" s="118">
        <f t="shared" si="31"/>
        <v>0</v>
      </c>
      <c r="L117" s="118">
        <f t="shared" si="31"/>
        <v>0</v>
      </c>
      <c r="M117" s="118">
        <f t="shared" si="31"/>
        <v>0</v>
      </c>
      <c r="N117" s="111"/>
      <c r="O117" s="112">
        <f t="shared" si="27"/>
        <v>2000</v>
      </c>
    </row>
    <row r="118" spans="1:15" s="25" customFormat="1" ht="15.75" customHeight="1" thickBot="1" x14ac:dyDescent="0.3">
      <c r="A118" s="13" t="s">
        <v>30</v>
      </c>
      <c r="B118" s="127" t="str">
        <f t="shared" ref="B118:M118" si="32">IF(OR(ISERROR(B117/B11),B11=0),"",B117/B11)</f>
        <v/>
      </c>
      <c r="C118" s="128" t="str">
        <f t="shared" si="32"/>
        <v/>
      </c>
      <c r="D118" s="128" t="str">
        <f t="shared" si="32"/>
        <v/>
      </c>
      <c r="E118" s="128" t="str">
        <f t="shared" si="32"/>
        <v/>
      </c>
      <c r="F118" s="128">
        <f t="shared" si="32"/>
        <v>1</v>
      </c>
      <c r="G118" s="128">
        <f t="shared" si="32"/>
        <v>1</v>
      </c>
      <c r="H118" s="128">
        <f t="shared" si="32"/>
        <v>0.60310720833735409</v>
      </c>
      <c r="I118" s="128">
        <f t="shared" si="32"/>
        <v>5.0709939148073024</v>
      </c>
      <c r="J118" s="128" t="str">
        <f t="shared" si="32"/>
        <v/>
      </c>
      <c r="K118" s="128" t="str">
        <f t="shared" si="32"/>
        <v/>
      </c>
      <c r="L118" s="128" t="str">
        <f t="shared" si="32"/>
        <v/>
      </c>
      <c r="M118" s="129" t="str">
        <f t="shared" si="32"/>
        <v/>
      </c>
      <c r="N118" s="111"/>
      <c r="O118" s="116">
        <f>IF(O11=0,"",O117/O11)</f>
        <v>1.0375381295262602</v>
      </c>
    </row>
    <row r="119" spans="1:15" ht="15" customHeight="1" x14ac:dyDescent="0.25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60"/>
      <c r="O119" s="154"/>
    </row>
    <row r="120" spans="1:15" ht="15" customHeight="1" x14ac:dyDescent="0.25">
      <c r="A120" s="131"/>
      <c r="B120" s="131"/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60"/>
      <c r="O120" s="155"/>
    </row>
    <row r="121" spans="1:15" ht="15.75" customHeight="1" thickBot="1" x14ac:dyDescent="0.3">
      <c r="A121" s="133"/>
      <c r="B121" s="131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60"/>
      <c r="O121" s="155"/>
    </row>
    <row r="122" spans="1:15" ht="19.5" customHeight="1" thickBot="1" x14ac:dyDescent="0.35">
      <c r="A122" s="12" t="s">
        <v>56</v>
      </c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60"/>
      <c r="O122" s="156"/>
    </row>
    <row r="123" spans="1:15" ht="15" customHeight="1" x14ac:dyDescent="0.25">
      <c r="A123" s="17" t="s">
        <v>59</v>
      </c>
      <c r="B123" s="93">
        <f t="shared" ref="B123:M130" si="33">+SUMIF(Base_Clave,B$5&amp;$A$14&amp;$A$122&amp;$A123,Base_Monto)</f>
        <v>0</v>
      </c>
      <c r="C123" s="89">
        <f t="shared" si="33"/>
        <v>0</v>
      </c>
      <c r="D123" s="89">
        <f t="shared" si="33"/>
        <v>0</v>
      </c>
      <c r="E123" s="89">
        <f t="shared" si="33"/>
        <v>0</v>
      </c>
      <c r="F123" s="89">
        <f t="shared" si="33"/>
        <v>0</v>
      </c>
      <c r="G123" s="89">
        <f t="shared" si="33"/>
        <v>0</v>
      </c>
      <c r="H123" s="89">
        <f t="shared" si="33"/>
        <v>0</v>
      </c>
      <c r="I123" s="89">
        <f t="shared" si="33"/>
        <v>0</v>
      </c>
      <c r="J123" s="89">
        <f t="shared" si="33"/>
        <v>0</v>
      </c>
      <c r="K123" s="89">
        <f t="shared" si="33"/>
        <v>0</v>
      </c>
      <c r="L123" s="89">
        <f t="shared" si="33"/>
        <v>0</v>
      </c>
      <c r="M123" s="90">
        <f t="shared" si="33"/>
        <v>0</v>
      </c>
      <c r="N123" s="102"/>
      <c r="O123" s="81">
        <f t="shared" si="27"/>
        <v>0</v>
      </c>
    </row>
    <row r="124" spans="1:15" ht="15" customHeight="1" x14ac:dyDescent="0.25">
      <c r="A124" s="3" t="s">
        <v>60</v>
      </c>
      <c r="B124" s="94">
        <f t="shared" si="33"/>
        <v>0</v>
      </c>
      <c r="C124" s="91">
        <f t="shared" si="33"/>
        <v>0</v>
      </c>
      <c r="D124" s="91">
        <f t="shared" si="33"/>
        <v>0</v>
      </c>
      <c r="E124" s="91">
        <f t="shared" si="33"/>
        <v>0</v>
      </c>
      <c r="F124" s="91">
        <f t="shared" si="33"/>
        <v>0</v>
      </c>
      <c r="G124" s="91">
        <f t="shared" si="33"/>
        <v>0</v>
      </c>
      <c r="H124" s="91">
        <f t="shared" si="33"/>
        <v>0</v>
      </c>
      <c r="I124" s="91">
        <f t="shared" si="33"/>
        <v>0</v>
      </c>
      <c r="J124" s="91">
        <f t="shared" si="33"/>
        <v>0</v>
      </c>
      <c r="K124" s="91">
        <f t="shared" si="33"/>
        <v>0</v>
      </c>
      <c r="L124" s="91">
        <f t="shared" si="33"/>
        <v>0</v>
      </c>
      <c r="M124" s="92">
        <f t="shared" si="33"/>
        <v>0</v>
      </c>
      <c r="N124" s="102"/>
      <c r="O124" s="83">
        <f t="shared" si="27"/>
        <v>0</v>
      </c>
    </row>
    <row r="125" spans="1:15" ht="15" customHeight="1" x14ac:dyDescent="0.25">
      <c r="A125" s="3" t="s">
        <v>61</v>
      </c>
      <c r="B125" s="94">
        <f t="shared" si="33"/>
        <v>0</v>
      </c>
      <c r="C125" s="91">
        <f t="shared" si="33"/>
        <v>0</v>
      </c>
      <c r="D125" s="91">
        <f t="shared" si="33"/>
        <v>0</v>
      </c>
      <c r="E125" s="91">
        <f t="shared" si="33"/>
        <v>0</v>
      </c>
      <c r="F125" s="91">
        <f t="shared" si="33"/>
        <v>0</v>
      </c>
      <c r="G125" s="91">
        <f t="shared" si="33"/>
        <v>0</v>
      </c>
      <c r="H125" s="91">
        <f t="shared" si="33"/>
        <v>0</v>
      </c>
      <c r="I125" s="91">
        <f t="shared" si="33"/>
        <v>0</v>
      </c>
      <c r="J125" s="91">
        <f t="shared" si="33"/>
        <v>0</v>
      </c>
      <c r="K125" s="91">
        <f t="shared" si="33"/>
        <v>0</v>
      </c>
      <c r="L125" s="91">
        <f t="shared" si="33"/>
        <v>0</v>
      </c>
      <c r="M125" s="92">
        <f t="shared" si="33"/>
        <v>0</v>
      </c>
      <c r="N125" s="102"/>
      <c r="O125" s="83">
        <f t="shared" si="27"/>
        <v>0</v>
      </c>
    </row>
    <row r="126" spans="1:15" ht="15" customHeight="1" x14ac:dyDescent="0.25">
      <c r="A126" s="3" t="s">
        <v>62</v>
      </c>
      <c r="B126" s="94">
        <f t="shared" si="33"/>
        <v>0</v>
      </c>
      <c r="C126" s="91">
        <f t="shared" si="33"/>
        <v>0</v>
      </c>
      <c r="D126" s="91">
        <f t="shared" si="33"/>
        <v>0</v>
      </c>
      <c r="E126" s="91">
        <f t="shared" si="33"/>
        <v>0</v>
      </c>
      <c r="F126" s="91">
        <f t="shared" si="33"/>
        <v>0</v>
      </c>
      <c r="G126" s="91">
        <f t="shared" si="33"/>
        <v>0</v>
      </c>
      <c r="H126" s="91">
        <f t="shared" si="33"/>
        <v>0</v>
      </c>
      <c r="I126" s="91">
        <f t="shared" si="33"/>
        <v>0</v>
      </c>
      <c r="J126" s="91">
        <f t="shared" si="33"/>
        <v>0</v>
      </c>
      <c r="K126" s="91">
        <f t="shared" si="33"/>
        <v>0</v>
      </c>
      <c r="L126" s="91">
        <f t="shared" si="33"/>
        <v>0</v>
      </c>
      <c r="M126" s="92">
        <f t="shared" si="33"/>
        <v>0</v>
      </c>
      <c r="N126" s="102"/>
      <c r="O126" s="83">
        <f t="shared" si="27"/>
        <v>0</v>
      </c>
    </row>
    <row r="127" spans="1:15" ht="15" customHeight="1" x14ac:dyDescent="0.25">
      <c r="A127" s="3" t="s">
        <v>63</v>
      </c>
      <c r="B127" s="94">
        <f t="shared" si="33"/>
        <v>0</v>
      </c>
      <c r="C127" s="91">
        <f t="shared" si="33"/>
        <v>0</v>
      </c>
      <c r="D127" s="91">
        <f t="shared" si="33"/>
        <v>0</v>
      </c>
      <c r="E127" s="91">
        <f t="shared" si="33"/>
        <v>0</v>
      </c>
      <c r="F127" s="91">
        <f t="shared" si="33"/>
        <v>0</v>
      </c>
      <c r="G127" s="91">
        <f t="shared" si="33"/>
        <v>0</v>
      </c>
      <c r="H127" s="91">
        <f t="shared" si="33"/>
        <v>0</v>
      </c>
      <c r="I127" s="91">
        <f t="shared" si="33"/>
        <v>0</v>
      </c>
      <c r="J127" s="91">
        <f t="shared" si="33"/>
        <v>0</v>
      </c>
      <c r="K127" s="91">
        <f t="shared" si="33"/>
        <v>0</v>
      </c>
      <c r="L127" s="91">
        <f t="shared" si="33"/>
        <v>0</v>
      </c>
      <c r="M127" s="92">
        <f t="shared" si="33"/>
        <v>0</v>
      </c>
      <c r="N127" s="102"/>
      <c r="O127" s="83">
        <f t="shared" si="27"/>
        <v>0</v>
      </c>
    </row>
    <row r="128" spans="1:15" s="25" customFormat="1" ht="15" customHeight="1" x14ac:dyDescent="0.25">
      <c r="A128" s="20" t="s">
        <v>64</v>
      </c>
      <c r="B128" s="94">
        <f t="shared" si="33"/>
        <v>0</v>
      </c>
      <c r="C128" s="91">
        <f t="shared" si="33"/>
        <v>0</v>
      </c>
      <c r="D128" s="91">
        <f t="shared" si="33"/>
        <v>0</v>
      </c>
      <c r="E128" s="91">
        <f t="shared" si="33"/>
        <v>0</v>
      </c>
      <c r="F128" s="91">
        <f t="shared" si="33"/>
        <v>0</v>
      </c>
      <c r="G128" s="91">
        <f t="shared" si="33"/>
        <v>0</v>
      </c>
      <c r="H128" s="91">
        <f t="shared" si="33"/>
        <v>0</v>
      </c>
      <c r="I128" s="91">
        <f t="shared" si="33"/>
        <v>0</v>
      </c>
      <c r="J128" s="91">
        <f t="shared" si="33"/>
        <v>0</v>
      </c>
      <c r="K128" s="91">
        <f t="shared" si="33"/>
        <v>0</v>
      </c>
      <c r="L128" s="91">
        <f t="shared" si="33"/>
        <v>0</v>
      </c>
      <c r="M128" s="92">
        <f t="shared" si="33"/>
        <v>0</v>
      </c>
      <c r="N128" s="102"/>
      <c r="O128" s="83">
        <f t="shared" ref="O128:O129" si="34">SUM(B128:M128)</f>
        <v>0</v>
      </c>
    </row>
    <row r="129" spans="1:18" s="25" customFormat="1" ht="15" customHeight="1" x14ac:dyDescent="0.25">
      <c r="A129" s="20" t="s">
        <v>119</v>
      </c>
      <c r="B129" s="94">
        <f t="shared" si="33"/>
        <v>0</v>
      </c>
      <c r="C129" s="91">
        <f t="shared" si="33"/>
        <v>0</v>
      </c>
      <c r="D129" s="91">
        <f t="shared" si="33"/>
        <v>0</v>
      </c>
      <c r="E129" s="91">
        <f t="shared" si="33"/>
        <v>0</v>
      </c>
      <c r="F129" s="91">
        <f t="shared" si="33"/>
        <v>0</v>
      </c>
      <c r="G129" s="91">
        <f t="shared" si="33"/>
        <v>0</v>
      </c>
      <c r="H129" s="91">
        <f t="shared" si="33"/>
        <v>0</v>
      </c>
      <c r="I129" s="91">
        <v>98.6</v>
      </c>
      <c r="J129" s="91">
        <f t="shared" si="33"/>
        <v>0</v>
      </c>
      <c r="K129" s="91">
        <f t="shared" si="33"/>
        <v>0</v>
      </c>
      <c r="L129" s="91">
        <f t="shared" si="33"/>
        <v>0</v>
      </c>
      <c r="M129" s="92">
        <f t="shared" si="33"/>
        <v>0</v>
      </c>
      <c r="N129" s="102"/>
      <c r="O129" s="83">
        <f t="shared" si="34"/>
        <v>98.6</v>
      </c>
    </row>
    <row r="130" spans="1:18" ht="15.75" customHeight="1" thickBot="1" x14ac:dyDescent="0.3">
      <c r="A130" s="23" t="s">
        <v>28</v>
      </c>
      <c r="B130" s="95">
        <f t="shared" si="33"/>
        <v>0</v>
      </c>
      <c r="C130" s="96">
        <f t="shared" si="33"/>
        <v>0</v>
      </c>
      <c r="D130" s="96">
        <f t="shared" si="33"/>
        <v>0</v>
      </c>
      <c r="E130" s="96">
        <f t="shared" si="33"/>
        <v>0</v>
      </c>
      <c r="F130" s="96">
        <f t="shared" si="33"/>
        <v>0</v>
      </c>
      <c r="G130" s="96">
        <f t="shared" si="33"/>
        <v>0</v>
      </c>
      <c r="H130" s="96">
        <f t="shared" si="33"/>
        <v>0</v>
      </c>
      <c r="I130" s="96">
        <f t="shared" si="33"/>
        <v>0</v>
      </c>
      <c r="J130" s="96">
        <f t="shared" si="33"/>
        <v>0</v>
      </c>
      <c r="K130" s="96">
        <f t="shared" si="33"/>
        <v>0</v>
      </c>
      <c r="L130" s="96">
        <f t="shared" si="33"/>
        <v>0</v>
      </c>
      <c r="M130" s="97">
        <f t="shared" si="33"/>
        <v>0</v>
      </c>
      <c r="N130" s="102"/>
      <c r="O130" s="86">
        <f t="shared" si="27"/>
        <v>0</v>
      </c>
    </row>
    <row r="131" spans="1:18" ht="15.75" customHeight="1" thickBot="1" x14ac:dyDescent="0.3">
      <c r="A131" s="28"/>
      <c r="B131" s="157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2"/>
      <c r="N131" s="102"/>
      <c r="O131" s="88"/>
    </row>
    <row r="132" spans="1:18" s="25" customFormat="1" ht="15.75" customHeight="1" thickBot="1" x14ac:dyDescent="0.3">
      <c r="A132" s="11" t="s">
        <v>11</v>
      </c>
      <c r="B132" s="117">
        <f>SUM(B123:B130)</f>
        <v>0</v>
      </c>
      <c r="C132" s="118">
        <f t="shared" ref="C132:M132" si="35">SUM(C123:C130)</f>
        <v>0</v>
      </c>
      <c r="D132" s="118">
        <f t="shared" si="35"/>
        <v>0</v>
      </c>
      <c r="E132" s="118">
        <f t="shared" si="35"/>
        <v>0</v>
      </c>
      <c r="F132" s="118">
        <f t="shared" si="35"/>
        <v>0</v>
      </c>
      <c r="G132" s="118">
        <f t="shared" si="35"/>
        <v>0</v>
      </c>
      <c r="H132" s="118">
        <f t="shared" si="35"/>
        <v>0</v>
      </c>
      <c r="I132" s="118">
        <f t="shared" si="35"/>
        <v>98.6</v>
      </c>
      <c r="J132" s="118">
        <f t="shared" si="35"/>
        <v>0</v>
      </c>
      <c r="K132" s="118">
        <f t="shared" si="35"/>
        <v>0</v>
      </c>
      <c r="L132" s="118">
        <f t="shared" si="35"/>
        <v>0</v>
      </c>
      <c r="M132" s="118">
        <f t="shared" si="35"/>
        <v>0</v>
      </c>
      <c r="N132" s="111"/>
      <c r="O132" s="112">
        <f t="shared" si="27"/>
        <v>98.6</v>
      </c>
    </row>
    <row r="133" spans="1:18" s="25" customFormat="1" ht="15.75" customHeight="1" thickBot="1" x14ac:dyDescent="0.3">
      <c r="A133" s="13" t="s">
        <v>30</v>
      </c>
      <c r="B133" s="127" t="str">
        <f t="shared" ref="B133:M133" si="36">IF(OR(ISERROR(B132/B11),B11=0),"",B132/B11)</f>
        <v/>
      </c>
      <c r="C133" s="128" t="str">
        <f t="shared" si="36"/>
        <v/>
      </c>
      <c r="D133" s="128" t="str">
        <f t="shared" si="36"/>
        <v/>
      </c>
      <c r="E133" s="128" t="str">
        <f t="shared" si="36"/>
        <v/>
      </c>
      <c r="F133" s="128">
        <f t="shared" si="36"/>
        <v>0</v>
      </c>
      <c r="G133" s="128">
        <f t="shared" si="36"/>
        <v>0</v>
      </c>
      <c r="H133" s="128">
        <f t="shared" si="36"/>
        <v>0</v>
      </c>
      <c r="I133" s="128">
        <f t="shared" si="36"/>
        <v>1</v>
      </c>
      <c r="J133" s="128" t="str">
        <f t="shared" si="36"/>
        <v/>
      </c>
      <c r="K133" s="128" t="str">
        <f t="shared" si="36"/>
        <v/>
      </c>
      <c r="L133" s="128" t="str">
        <f t="shared" si="36"/>
        <v/>
      </c>
      <c r="M133" s="129" t="str">
        <f t="shared" si="36"/>
        <v/>
      </c>
      <c r="N133" s="111"/>
      <c r="O133" s="116">
        <f>IF(O11=0,"",O132/O11)</f>
        <v>5.1150629785644622E-2</v>
      </c>
    </row>
    <row r="134" spans="1:18" ht="15" customHeight="1" x14ac:dyDescent="0.25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60"/>
      <c r="O134" s="148"/>
      <c r="P134" s="27"/>
      <c r="Q134" s="27"/>
      <c r="R134" s="27"/>
    </row>
    <row r="135" spans="1:18" ht="15.75" customHeight="1" thickBot="1" x14ac:dyDescent="0.3">
      <c r="A135" s="133"/>
      <c r="B135" s="131"/>
      <c r="C135" s="131"/>
      <c r="D135" s="131"/>
      <c r="E135" s="131"/>
      <c r="F135" s="131"/>
      <c r="G135" s="131"/>
      <c r="H135" s="131"/>
      <c r="I135" s="131"/>
      <c r="J135" s="131"/>
      <c r="K135" s="131"/>
      <c r="L135" s="131"/>
      <c r="M135" s="131"/>
      <c r="N135" s="60"/>
      <c r="O135" s="131"/>
      <c r="P135" s="27"/>
      <c r="Q135" s="27"/>
      <c r="R135" s="27"/>
    </row>
    <row r="136" spans="1:18" s="25" customFormat="1" ht="19.5" customHeight="1" thickBot="1" x14ac:dyDescent="0.35">
      <c r="A136" s="12" t="s">
        <v>28</v>
      </c>
      <c r="B136" s="133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60"/>
      <c r="O136" s="133"/>
    </row>
    <row r="137" spans="1:18" s="25" customFormat="1" ht="15" customHeight="1" x14ac:dyDescent="0.25">
      <c r="A137" s="17" t="s">
        <v>52</v>
      </c>
      <c r="B137" s="93">
        <f>+SUMIF(Base_Clave,B$5&amp;$A$14&amp;$A$136&amp;$A137,Base_Monto)</f>
        <v>0</v>
      </c>
      <c r="C137" s="89">
        <f>+SUMIF(Base_Clave,C$5&amp;$A$14&amp;$A$136&amp;$A137,Base_Monto)</f>
        <v>0</v>
      </c>
      <c r="D137" s="89">
        <f>+SUMIF(Base_Clave,D$5&amp;$A$14&amp;$A$136&amp;$A137,Base_Monto)</f>
        <v>0</v>
      </c>
      <c r="E137" s="89">
        <f>+SUMIF(Base_Clave,E$5&amp;$A$14&amp;$A$136&amp;$A137,Base_Monto)</f>
        <v>0</v>
      </c>
      <c r="F137" s="89">
        <f>+SUMIF(Base_Clave,F$5&amp;$A$14&amp;$A$136&amp;$A137,Base_Monto)</f>
        <v>0</v>
      </c>
      <c r="G137" s="89">
        <f>+SUMIF(Base_Clave,G$5&amp;$A$14&amp;$A$136&amp;$A137,Base_Monto)</f>
        <v>0</v>
      </c>
      <c r="H137" s="89">
        <f>+SUMIF(Base_Clave,H$5&amp;$A$14&amp;$A$136&amp;$A137,Base_Monto)</f>
        <v>0</v>
      </c>
      <c r="I137" s="89">
        <f>+SUMIF(Base_Clave,I$5&amp;$A$14&amp;$A$136&amp;$A137,Base_Monto)</f>
        <v>0</v>
      </c>
      <c r="J137" s="89">
        <f>+SUMIF(Base_Clave,J$5&amp;$A$14&amp;$A$136&amp;$A137,Base_Monto)</f>
        <v>0</v>
      </c>
      <c r="K137" s="89">
        <f>+SUMIF(Base_Clave,K$5&amp;$A$14&amp;$A$136&amp;$A137,Base_Monto)</f>
        <v>0</v>
      </c>
      <c r="L137" s="89">
        <f>+SUMIF(Base_Clave,L$5&amp;$A$14&amp;$A$136&amp;$A137,Base_Monto)</f>
        <v>0</v>
      </c>
      <c r="M137" s="90">
        <f>+SUMIF(Base_Clave,M$5&amp;$A$14&amp;$A$136&amp;$A137,Base_Monto)</f>
        <v>0</v>
      </c>
      <c r="N137" s="102"/>
      <c r="O137" s="81">
        <f t="shared" ref="O137:O141" si="37">SUM(B137:M137)</f>
        <v>0</v>
      </c>
    </row>
    <row r="138" spans="1:18" s="25" customFormat="1" ht="15" customHeight="1" x14ac:dyDescent="0.25">
      <c r="A138" s="3" t="s">
        <v>53</v>
      </c>
      <c r="B138" s="94">
        <f>+SUMIF(Base_Clave,B$5&amp;$A$14&amp;$A$136&amp;$A138,Base_Monto)</f>
        <v>0</v>
      </c>
      <c r="C138" s="91">
        <f>+SUMIF(Base_Clave,C$5&amp;$A$14&amp;$A$136&amp;$A138,Base_Monto)</f>
        <v>0</v>
      </c>
      <c r="D138" s="91">
        <f>+SUMIF(Base_Clave,D$5&amp;$A$14&amp;$A$136&amp;$A138,Base_Monto)</f>
        <v>0</v>
      </c>
      <c r="E138" s="91">
        <f>+SUMIF(Base_Clave,E$5&amp;$A$14&amp;$A$136&amp;$A138,Base_Monto)</f>
        <v>0</v>
      </c>
      <c r="F138" s="91">
        <f>+SUMIF(Base_Clave,F$5&amp;$A$14&amp;$A$136&amp;$A138,Base_Monto)</f>
        <v>0</v>
      </c>
      <c r="G138" s="91">
        <f>+SUMIF(Base_Clave,G$5&amp;$A$14&amp;$A$136&amp;$A138,Base_Monto)</f>
        <v>0</v>
      </c>
      <c r="H138" s="91">
        <f>+SUMIF(Base_Clave,H$5&amp;$A$14&amp;$A$136&amp;$A138,Base_Monto)</f>
        <v>0</v>
      </c>
      <c r="I138" s="91">
        <f>+SUMIF(Base_Clave,I$5&amp;$A$14&amp;$A$136&amp;$A138,Base_Monto)</f>
        <v>0</v>
      </c>
      <c r="J138" s="91">
        <f>+SUMIF(Base_Clave,J$5&amp;$A$14&amp;$A$136&amp;$A138,Base_Monto)</f>
        <v>0</v>
      </c>
      <c r="K138" s="91">
        <f>+SUMIF(Base_Clave,K$5&amp;$A$14&amp;$A$136&amp;$A138,Base_Monto)</f>
        <v>0</v>
      </c>
      <c r="L138" s="91">
        <f>+SUMIF(Base_Clave,L$5&amp;$A$14&amp;$A$136&amp;$A138,Base_Monto)</f>
        <v>0</v>
      </c>
      <c r="M138" s="92">
        <f>+SUMIF(Base_Clave,M$5&amp;$A$14&amp;$A$136&amp;$A138,Base_Monto)</f>
        <v>0</v>
      </c>
      <c r="N138" s="102"/>
      <c r="O138" s="83">
        <f t="shared" si="37"/>
        <v>0</v>
      </c>
    </row>
    <row r="139" spans="1:18" s="25" customFormat="1" ht="15" customHeight="1" x14ac:dyDescent="0.25">
      <c r="A139" s="3" t="s">
        <v>54</v>
      </c>
      <c r="B139" s="94">
        <f>+SUMIF(Base_Clave,B$5&amp;$A$14&amp;$A$136&amp;$A139,Base_Monto)</f>
        <v>0</v>
      </c>
      <c r="C139" s="91">
        <f>+SUMIF(Base_Clave,C$5&amp;$A$14&amp;$A$136&amp;$A139,Base_Monto)</f>
        <v>0</v>
      </c>
      <c r="D139" s="91">
        <f>+SUMIF(Base_Clave,D$5&amp;$A$14&amp;$A$136&amp;$A139,Base_Monto)</f>
        <v>0</v>
      </c>
      <c r="E139" s="91">
        <f>+SUMIF(Base_Clave,E$5&amp;$A$14&amp;$A$136&amp;$A139,Base_Monto)</f>
        <v>0</v>
      </c>
      <c r="F139" s="91">
        <f>+SUMIF(Base_Clave,F$5&amp;$A$14&amp;$A$136&amp;$A139,Base_Monto)</f>
        <v>0</v>
      </c>
      <c r="G139" s="91">
        <f>+SUMIF(Base_Clave,G$5&amp;$A$14&amp;$A$136&amp;$A139,Base_Monto)</f>
        <v>0</v>
      </c>
      <c r="H139" s="91">
        <f>+SUMIF(Base_Clave,H$5&amp;$A$14&amp;$A$136&amp;$A139,Base_Monto)</f>
        <v>0</v>
      </c>
      <c r="I139" s="91">
        <f>+SUMIF(Base_Clave,I$5&amp;$A$14&amp;$A$136&amp;$A139,Base_Monto)</f>
        <v>0</v>
      </c>
      <c r="J139" s="91">
        <f>+SUMIF(Base_Clave,J$5&amp;$A$14&amp;$A$136&amp;$A139,Base_Monto)</f>
        <v>0</v>
      </c>
      <c r="K139" s="91">
        <f>+SUMIF(Base_Clave,K$5&amp;$A$14&amp;$A$136&amp;$A139,Base_Monto)</f>
        <v>0</v>
      </c>
      <c r="L139" s="91">
        <f>+SUMIF(Base_Clave,L$5&amp;$A$14&amp;$A$136&amp;$A139,Base_Monto)</f>
        <v>0</v>
      </c>
      <c r="M139" s="92">
        <f>+SUMIF(Base_Clave,M$5&amp;$A$14&amp;$A$136&amp;$A139,Base_Monto)</f>
        <v>0</v>
      </c>
      <c r="N139" s="102"/>
      <c r="O139" s="83">
        <f t="shared" si="37"/>
        <v>0</v>
      </c>
    </row>
    <row r="140" spans="1:18" s="25" customFormat="1" ht="15" customHeight="1" x14ac:dyDescent="0.25">
      <c r="A140" s="3" t="s">
        <v>55</v>
      </c>
      <c r="B140" s="94">
        <f>+SUMIF(Base_Clave,B$5&amp;$A$14&amp;$A$136&amp;$A140,Base_Monto)</f>
        <v>0</v>
      </c>
      <c r="C140" s="91">
        <f>+SUMIF(Base_Clave,C$5&amp;$A$14&amp;$A$136&amp;$A140,Base_Monto)</f>
        <v>0</v>
      </c>
      <c r="D140" s="91">
        <f>+SUMIF(Base_Clave,D$5&amp;$A$14&amp;$A$136&amp;$A140,Base_Monto)</f>
        <v>0</v>
      </c>
      <c r="E140" s="91">
        <f>+SUMIF(Base_Clave,E$5&amp;$A$14&amp;$A$136&amp;$A140,Base_Monto)</f>
        <v>0</v>
      </c>
      <c r="F140" s="91">
        <f>+SUMIF(Base_Clave,F$5&amp;$A$14&amp;$A$136&amp;$A140,Base_Monto)</f>
        <v>0</v>
      </c>
      <c r="G140" s="91">
        <f>+SUMIF(Base_Clave,G$5&amp;$A$14&amp;$A$136&amp;$A140,Base_Monto)</f>
        <v>0</v>
      </c>
      <c r="H140" s="91">
        <f>+SUMIF(Base_Clave,H$5&amp;$A$14&amp;$A$136&amp;$A140,Base_Monto)</f>
        <v>0</v>
      </c>
      <c r="I140" s="91">
        <f>+SUMIF(Base_Clave,I$5&amp;$A$14&amp;$A$136&amp;$A140,Base_Monto)</f>
        <v>0</v>
      </c>
      <c r="J140" s="91">
        <f>+SUMIF(Base_Clave,J$5&amp;$A$14&amp;$A$136&amp;$A140,Base_Monto)</f>
        <v>0</v>
      </c>
      <c r="K140" s="91">
        <f>+SUMIF(Base_Clave,K$5&amp;$A$14&amp;$A$136&amp;$A140,Base_Monto)</f>
        <v>0</v>
      </c>
      <c r="L140" s="91">
        <f>+SUMIF(Base_Clave,L$5&amp;$A$14&amp;$A$136&amp;$A140,Base_Monto)</f>
        <v>0</v>
      </c>
      <c r="M140" s="92">
        <f>+SUMIF(Base_Clave,M$5&amp;$A$14&amp;$A$136&amp;$A140,Base_Monto)</f>
        <v>0</v>
      </c>
      <c r="N140" s="102"/>
      <c r="O140" s="83">
        <f t="shared" si="37"/>
        <v>0</v>
      </c>
    </row>
    <row r="141" spans="1:18" s="25" customFormat="1" ht="15.75" customHeight="1" thickBot="1" x14ac:dyDescent="0.3">
      <c r="A141" s="23" t="s">
        <v>28</v>
      </c>
      <c r="B141" s="95">
        <f>+SUMIF(Base_Clave,B$5&amp;$A$14&amp;$A$136&amp;$A141,Base_Monto)</f>
        <v>0</v>
      </c>
      <c r="C141" s="96">
        <f>+SUMIF(Base_Clave,C$5&amp;$A$14&amp;$A$136&amp;$A141,Base_Monto)</f>
        <v>0</v>
      </c>
      <c r="D141" s="96">
        <f>+SUMIF(Base_Clave,D$5&amp;$A$14&amp;$A$136&amp;$A141,Base_Monto)</f>
        <v>0</v>
      </c>
      <c r="E141" s="96">
        <f>+SUMIF(Base_Clave,E$5&amp;$A$14&amp;$A$136&amp;$A141,Base_Monto)</f>
        <v>0</v>
      </c>
      <c r="F141" s="96">
        <f>+SUMIF(Base_Clave,F$5&amp;$A$14&amp;$A$136&amp;$A141,Base_Monto)</f>
        <v>0</v>
      </c>
      <c r="G141" s="96">
        <f>+SUMIF(Base_Clave,G$5&amp;$A$14&amp;$A$136&amp;$A141,Base_Monto)</f>
        <v>0</v>
      </c>
      <c r="H141" s="96">
        <f>+SUMIF(Base_Clave,H$5&amp;$A$14&amp;$A$136&amp;$A141,Base_Monto)</f>
        <v>0</v>
      </c>
      <c r="I141" s="96">
        <f>+SUMIF(Base_Clave,I$5&amp;$A$14&amp;$A$136&amp;$A141,Base_Monto)</f>
        <v>0</v>
      </c>
      <c r="J141" s="96">
        <f>+SUMIF(Base_Clave,J$5&amp;$A$14&amp;$A$136&amp;$A141,Base_Monto)</f>
        <v>0</v>
      </c>
      <c r="K141" s="96">
        <f>+SUMIF(Base_Clave,K$5&amp;$A$14&amp;$A$136&amp;$A141,Base_Monto)</f>
        <v>0</v>
      </c>
      <c r="L141" s="96">
        <f>+SUMIF(Base_Clave,L$5&amp;$A$14&amp;$A$136&amp;$A141,Base_Monto)</f>
        <v>0</v>
      </c>
      <c r="M141" s="97">
        <f>+SUMIF(Base_Clave,M$5&amp;$A$14&amp;$A$136&amp;$A141,Base_Monto)</f>
        <v>0</v>
      </c>
      <c r="N141" s="102"/>
      <c r="O141" s="86">
        <f t="shared" si="37"/>
        <v>0</v>
      </c>
    </row>
    <row r="142" spans="1:18" s="25" customFormat="1" ht="15.75" customHeight="1" thickBot="1" x14ac:dyDescent="0.3">
      <c r="B142" s="132"/>
      <c r="C142" s="132"/>
      <c r="D142" s="132"/>
      <c r="E142" s="132"/>
      <c r="F142" s="132"/>
      <c r="G142" s="132"/>
      <c r="H142" s="132"/>
      <c r="I142" s="132"/>
      <c r="J142" s="132"/>
      <c r="K142" s="132"/>
      <c r="L142" s="132"/>
      <c r="M142" s="132"/>
      <c r="N142" s="102"/>
      <c r="O142" s="88"/>
    </row>
    <row r="143" spans="1:18" s="25" customFormat="1" ht="15.75" customHeight="1" thickBot="1" x14ac:dyDescent="0.3">
      <c r="A143" s="11" t="s">
        <v>11</v>
      </c>
      <c r="B143" s="117">
        <f t="shared" ref="B143:M143" si="38">SUM(B137:B141)</f>
        <v>0</v>
      </c>
      <c r="C143" s="118">
        <f t="shared" si="38"/>
        <v>0</v>
      </c>
      <c r="D143" s="118">
        <f t="shared" si="38"/>
        <v>0</v>
      </c>
      <c r="E143" s="118">
        <f t="shared" si="38"/>
        <v>0</v>
      </c>
      <c r="F143" s="118">
        <f t="shared" si="38"/>
        <v>0</v>
      </c>
      <c r="G143" s="118">
        <f t="shared" si="38"/>
        <v>0</v>
      </c>
      <c r="H143" s="118">
        <f t="shared" si="38"/>
        <v>0</v>
      </c>
      <c r="I143" s="118">
        <f t="shared" si="38"/>
        <v>0</v>
      </c>
      <c r="J143" s="118">
        <f t="shared" si="38"/>
        <v>0</v>
      </c>
      <c r="K143" s="118">
        <f t="shared" si="38"/>
        <v>0</v>
      </c>
      <c r="L143" s="118">
        <f t="shared" si="38"/>
        <v>0</v>
      </c>
      <c r="M143" s="118">
        <f t="shared" si="38"/>
        <v>0</v>
      </c>
      <c r="N143" s="111"/>
      <c r="O143" s="112">
        <f>SUM(B143:M143)</f>
        <v>0</v>
      </c>
    </row>
    <row r="144" spans="1:18" s="25" customFormat="1" ht="15.75" customHeight="1" thickBot="1" x14ac:dyDescent="0.3">
      <c r="A144" s="13" t="s">
        <v>30</v>
      </c>
      <c r="B144" s="127" t="str">
        <f t="shared" ref="B144:M144" si="39">IF(OR(ISERROR(B143/B11),B11=0),"",B143/B11)</f>
        <v/>
      </c>
      <c r="C144" s="128" t="str">
        <f t="shared" si="39"/>
        <v/>
      </c>
      <c r="D144" s="128" t="str">
        <f t="shared" si="39"/>
        <v/>
      </c>
      <c r="E144" s="128" t="str">
        <f t="shared" si="39"/>
        <v/>
      </c>
      <c r="F144" s="128">
        <f t="shared" si="39"/>
        <v>0</v>
      </c>
      <c r="G144" s="128">
        <f t="shared" si="39"/>
        <v>0</v>
      </c>
      <c r="H144" s="128">
        <f t="shared" si="39"/>
        <v>0</v>
      </c>
      <c r="I144" s="128">
        <f t="shared" si="39"/>
        <v>0</v>
      </c>
      <c r="J144" s="128" t="str">
        <f t="shared" si="39"/>
        <v/>
      </c>
      <c r="K144" s="128" t="str">
        <f t="shared" si="39"/>
        <v/>
      </c>
      <c r="L144" s="128" t="str">
        <f t="shared" si="39"/>
        <v/>
      </c>
      <c r="M144" s="129" t="str">
        <f t="shared" si="39"/>
        <v/>
      </c>
      <c r="N144" s="111"/>
      <c r="O144" s="116">
        <f>IF(O11=0,"",O143/O11)</f>
        <v>0</v>
      </c>
    </row>
    <row r="145" spans="1:18" s="25" customFormat="1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</row>
    <row r="146" spans="1:18" s="25" customFormat="1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</row>
    <row r="147" spans="1:18" s="25" customFormat="1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</row>
  </sheetData>
  <sheetProtection insertRows="0" deleteRows="0"/>
  <mergeCells count="44">
    <mergeCell ref="O86:O88"/>
    <mergeCell ref="O73:O75"/>
    <mergeCell ref="O51:O53"/>
    <mergeCell ref="O40:O42"/>
    <mergeCell ref="B142:M142"/>
    <mergeCell ref="B83:M83"/>
    <mergeCell ref="B86:M88"/>
    <mergeCell ref="O134:O136"/>
    <mergeCell ref="B131:M131"/>
    <mergeCell ref="O119:O122"/>
    <mergeCell ref="O106:O108"/>
    <mergeCell ref="O96:O98"/>
    <mergeCell ref="B116:M116"/>
    <mergeCell ref="A86:A87"/>
    <mergeCell ref="B93:M93"/>
    <mergeCell ref="A134:A135"/>
    <mergeCell ref="B134:M136"/>
    <mergeCell ref="B106:M108"/>
    <mergeCell ref="B103:M103"/>
    <mergeCell ref="B96:M98"/>
    <mergeCell ref="A96:A97"/>
    <mergeCell ref="A106:A107"/>
    <mergeCell ref="A119:A121"/>
    <mergeCell ref="B119:M122"/>
    <mergeCell ref="A73:A74"/>
    <mergeCell ref="B73:M75"/>
    <mergeCell ref="B48:M48"/>
    <mergeCell ref="B70:M70"/>
    <mergeCell ref="B40:M42"/>
    <mergeCell ref="A40:A41"/>
    <mergeCell ref="B57:M57"/>
    <mergeCell ref="A60:A61"/>
    <mergeCell ref="A51:A52"/>
    <mergeCell ref="B51:M53"/>
    <mergeCell ref="A37:M37"/>
    <mergeCell ref="A3:A5"/>
    <mergeCell ref="O6:O10"/>
    <mergeCell ref="O12:O14"/>
    <mergeCell ref="B1:M2"/>
    <mergeCell ref="A1:A2"/>
    <mergeCell ref="B3:M4"/>
    <mergeCell ref="O1:O4"/>
    <mergeCell ref="B12:M14"/>
    <mergeCell ref="A12:A13"/>
  </mergeCells>
  <conditionalFormatting sqref="B60:M60 O60">
    <cfRule type="containsBlanks" dxfId="4" priority="3">
      <formula>LEN(TRIM(B60))=0</formula>
    </cfRule>
    <cfRule type="cellIs" dxfId="3" priority="4" operator="greaterThanOrEqual">
      <formula>0.205</formula>
    </cfRule>
    <cfRule type="cellIs" dxfId="2" priority="5" operator="lessThan">
      <formula>0.205</formula>
    </cfRule>
  </conditionalFormatting>
  <conditionalFormatting sqref="B18:M18">
    <cfRule type="cellIs" dxfId="1" priority="1" operator="greaterThanOrEqual">
      <formula>0</formula>
    </cfRule>
    <cfRule type="cellIs" dxfId="0" priority="2" operator="lessThan">
      <formula>0</formula>
    </cfRule>
  </conditionalFormatting>
  <dataValidations count="1">
    <dataValidation type="list" allowBlank="1" showInputMessage="1" showErrorMessage="1" sqref="A1:A2">
      <formula1>"2015,2016,2017,2018,2019,2020"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8"/>
  <sheetViews>
    <sheetView zoomScale="70" zoomScaleNormal="70" workbookViewId="0"/>
  </sheetViews>
  <sheetFormatPr baseColWidth="10" defaultRowHeight="21" x14ac:dyDescent="0.35"/>
  <cols>
    <col min="1" max="1" width="11.42578125" style="29"/>
    <col min="2" max="2" width="38.5703125" style="29" customWidth="1"/>
    <col min="3" max="3" width="28.42578125" style="29" customWidth="1"/>
    <col min="4" max="4" width="11.42578125" style="29" customWidth="1"/>
    <col min="5" max="16384" width="11.42578125" style="29"/>
  </cols>
  <sheetData>
    <row r="3" spans="2:3" ht="10.5" customHeight="1" x14ac:dyDescent="0.35"/>
    <row r="4" spans="2:3" ht="7.5" customHeight="1" thickBot="1" x14ac:dyDescent="0.4"/>
    <row r="5" spans="2:3" ht="21.75" thickBot="1" x14ac:dyDescent="0.4">
      <c r="B5" s="30" t="s">
        <v>66</v>
      </c>
      <c r="C5" s="55">
        <f>'Ingreso y Gasto Anual'!O11</f>
        <v>1927.6399999999999</v>
      </c>
    </row>
    <row r="6" spans="2:3" ht="3.75" customHeight="1" thickBot="1" x14ac:dyDescent="0.4">
      <c r="C6" s="56"/>
    </row>
    <row r="7" spans="2:3" ht="21.75" thickBot="1" x14ac:dyDescent="0.4">
      <c r="B7" s="31" t="s">
        <v>68</v>
      </c>
      <c r="C7" s="55">
        <f>'Ingreso y Gasto Anual'!O38</f>
        <v>135.53</v>
      </c>
    </row>
    <row r="8" spans="2:3" ht="21.75" thickBot="1" x14ac:dyDescent="0.4">
      <c r="B8" s="31" t="s">
        <v>69</v>
      </c>
      <c r="C8" s="55">
        <f>'Ingreso y Gasto Anual'!O49</f>
        <v>0</v>
      </c>
    </row>
    <row r="9" spans="2:3" ht="21.75" thickBot="1" x14ac:dyDescent="0.4">
      <c r="B9" s="31" t="s">
        <v>70</v>
      </c>
      <c r="C9" s="55">
        <f>'Ingreso y Gasto Anual'!O71</f>
        <v>0</v>
      </c>
    </row>
    <row r="10" spans="2:3" ht="21.75" thickBot="1" x14ac:dyDescent="0.4">
      <c r="B10" s="31" t="s">
        <v>71</v>
      </c>
      <c r="C10" s="55">
        <f>'Ingreso y Gasto Anual'!O84</f>
        <v>511.03999999999996</v>
      </c>
    </row>
    <row r="11" spans="2:3" ht="21.75" thickBot="1" x14ac:dyDescent="0.4">
      <c r="B11" s="31" t="s">
        <v>72</v>
      </c>
      <c r="C11" s="55">
        <f>'Ingreso y Gasto Anual'!O94</f>
        <v>0</v>
      </c>
    </row>
    <row r="12" spans="2:3" ht="21.75" thickBot="1" x14ac:dyDescent="0.4">
      <c r="B12" s="31" t="s">
        <v>73</v>
      </c>
      <c r="C12" s="55">
        <f>'Ingreso y Gasto Anual'!O104</f>
        <v>0</v>
      </c>
    </row>
    <row r="13" spans="2:3" ht="21.75" thickBot="1" x14ac:dyDescent="0.4">
      <c r="B13" s="31" t="s">
        <v>65</v>
      </c>
      <c r="C13" s="55">
        <f>'Ingreso y Gasto Anual'!O117</f>
        <v>2000</v>
      </c>
    </row>
    <row r="14" spans="2:3" ht="21.75" thickBot="1" x14ac:dyDescent="0.4">
      <c r="B14" s="31" t="s">
        <v>56</v>
      </c>
      <c r="C14" s="55">
        <f>'Ingreso y Gasto Anual'!O132</f>
        <v>98.6</v>
      </c>
    </row>
    <row r="15" spans="2:3" ht="21.75" thickBot="1" x14ac:dyDescent="0.4">
      <c r="B15" s="31" t="s">
        <v>74</v>
      </c>
      <c r="C15" s="55">
        <f>'Ingreso y Gasto Anual'!O143</f>
        <v>0</v>
      </c>
    </row>
    <row r="16" spans="2:3" ht="21.75" thickBot="1" x14ac:dyDescent="0.4">
      <c r="B16" s="32"/>
      <c r="C16" s="33"/>
    </row>
    <row r="17" spans="2:3" ht="21.75" thickBot="1" x14ac:dyDescent="0.4">
      <c r="B17" s="35" t="s">
        <v>67</v>
      </c>
      <c r="C17" s="57">
        <f>SUM(C7:C15)</f>
        <v>2745.1699999999996</v>
      </c>
    </row>
    <row r="18" spans="2:3" ht="21.75" thickBot="1" x14ac:dyDescent="0.4">
      <c r="B18" s="34" t="s">
        <v>75</v>
      </c>
      <c r="C18" s="55">
        <f>C5-C17</f>
        <v>-817.52999999999975</v>
      </c>
    </row>
  </sheetData>
  <sheetProtection selectLockedCells="1" selectUnlockedCell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J12" sqref="J12"/>
    </sheetView>
  </sheetViews>
  <sheetFormatPr baseColWidth="10" defaultRowHeight="15" x14ac:dyDescent="0.25"/>
  <cols>
    <col min="1" max="1" width="10.28515625" style="70" bestFit="1" customWidth="1"/>
    <col min="2" max="2" width="22.28515625" style="70" bestFit="1" customWidth="1"/>
    <col min="3" max="3" width="3" customWidth="1"/>
    <col min="4" max="4" width="8.42578125" bestFit="1" customWidth="1"/>
    <col min="5" max="5" width="12.85546875" bestFit="1" customWidth="1"/>
    <col min="6" max="6" width="3" customWidth="1"/>
    <col min="7" max="7" width="8.42578125" bestFit="1" customWidth="1"/>
    <col min="8" max="8" width="3.28515625" customWidth="1"/>
    <col min="9" max="9" width="6.7109375" bestFit="1" customWidth="1"/>
    <col min="10" max="10" width="3" bestFit="1" customWidth="1"/>
  </cols>
  <sheetData>
    <row r="1" spans="1:10" x14ac:dyDescent="0.25">
      <c r="A1" s="70" t="s">
        <v>100</v>
      </c>
      <c r="B1" s="70" t="s">
        <v>102</v>
      </c>
      <c r="D1" t="s">
        <v>98</v>
      </c>
      <c r="E1" t="s">
        <v>100</v>
      </c>
      <c r="G1" s="25" t="s">
        <v>98</v>
      </c>
      <c r="I1" t="s">
        <v>103</v>
      </c>
    </row>
    <row r="2" spans="1:10" x14ac:dyDescent="0.25">
      <c r="A2" s="25" t="s">
        <v>105</v>
      </c>
      <c r="B2" s="70" t="s">
        <v>86</v>
      </c>
      <c r="D2" t="s">
        <v>93</v>
      </c>
      <c r="E2" s="25" t="s">
        <v>105</v>
      </c>
      <c r="G2" s="25" t="s">
        <v>93</v>
      </c>
      <c r="I2" t="s">
        <v>16</v>
      </c>
      <c r="J2">
        <v>1</v>
      </c>
    </row>
    <row r="3" spans="1:10" x14ac:dyDescent="0.25">
      <c r="A3" s="25" t="s">
        <v>105</v>
      </c>
      <c r="B3" s="70" t="s">
        <v>87</v>
      </c>
      <c r="D3" t="s">
        <v>94</v>
      </c>
      <c r="E3" t="s">
        <v>77</v>
      </c>
      <c r="G3" s="25" t="s">
        <v>94</v>
      </c>
      <c r="I3" t="s">
        <v>17</v>
      </c>
      <c r="J3">
        <v>2</v>
      </c>
    </row>
    <row r="4" spans="1:10" x14ac:dyDescent="0.25">
      <c r="A4" s="25" t="s">
        <v>105</v>
      </c>
      <c r="B4" s="70" t="s">
        <v>88</v>
      </c>
      <c r="D4" s="25" t="s">
        <v>94</v>
      </c>
      <c r="E4" t="s">
        <v>78</v>
      </c>
      <c r="I4" t="s">
        <v>18</v>
      </c>
      <c r="J4" s="25">
        <v>3</v>
      </c>
    </row>
    <row r="5" spans="1:10" x14ac:dyDescent="0.25">
      <c r="A5" s="71" t="s">
        <v>77</v>
      </c>
      <c r="B5" s="70" t="s">
        <v>84</v>
      </c>
      <c r="D5" s="25" t="s">
        <v>94</v>
      </c>
      <c r="E5" t="s">
        <v>90</v>
      </c>
      <c r="I5" t="s">
        <v>19</v>
      </c>
      <c r="J5" s="25">
        <v>4</v>
      </c>
    </row>
    <row r="6" spans="1:10" x14ac:dyDescent="0.25">
      <c r="A6" s="71" t="s">
        <v>77</v>
      </c>
      <c r="B6" s="70" t="s">
        <v>29</v>
      </c>
      <c r="D6" s="25" t="s">
        <v>94</v>
      </c>
      <c r="E6" t="s">
        <v>79</v>
      </c>
      <c r="I6" t="s">
        <v>20</v>
      </c>
      <c r="J6" s="25">
        <v>5</v>
      </c>
    </row>
    <row r="7" spans="1:10" x14ac:dyDescent="0.25">
      <c r="A7" s="71" t="s">
        <v>77</v>
      </c>
      <c r="B7" s="70" t="s">
        <v>10</v>
      </c>
      <c r="D7" s="25" t="s">
        <v>94</v>
      </c>
      <c r="E7" t="s">
        <v>80</v>
      </c>
      <c r="I7" t="s">
        <v>21</v>
      </c>
      <c r="J7" s="25">
        <v>6</v>
      </c>
    </row>
    <row r="8" spans="1:10" x14ac:dyDescent="0.25">
      <c r="A8" s="71" t="s">
        <v>77</v>
      </c>
      <c r="B8" s="70" t="s">
        <v>0</v>
      </c>
      <c r="D8" s="25" t="s">
        <v>94</v>
      </c>
      <c r="E8" t="s">
        <v>81</v>
      </c>
      <c r="I8" t="s">
        <v>22</v>
      </c>
      <c r="J8" s="25">
        <v>7</v>
      </c>
    </row>
    <row r="9" spans="1:10" x14ac:dyDescent="0.25">
      <c r="A9" s="71" t="s">
        <v>77</v>
      </c>
      <c r="B9" s="70" t="s">
        <v>1</v>
      </c>
      <c r="D9" s="25" t="s">
        <v>94</v>
      </c>
      <c r="E9" t="s">
        <v>44</v>
      </c>
      <c r="I9" t="s">
        <v>27</v>
      </c>
      <c r="J9" s="25">
        <v>8</v>
      </c>
    </row>
    <row r="10" spans="1:10" x14ac:dyDescent="0.25">
      <c r="A10" s="71" t="s">
        <v>77</v>
      </c>
      <c r="B10" s="70" t="s">
        <v>2</v>
      </c>
      <c r="D10" s="25" t="s">
        <v>94</v>
      </c>
      <c r="E10" t="s">
        <v>82</v>
      </c>
      <c r="I10" t="s">
        <v>23</v>
      </c>
      <c r="J10" s="25">
        <v>9</v>
      </c>
    </row>
    <row r="11" spans="1:10" x14ac:dyDescent="0.25">
      <c r="A11" s="71" t="s">
        <v>77</v>
      </c>
      <c r="B11" s="70" t="s">
        <v>3</v>
      </c>
      <c r="D11" s="25" t="s">
        <v>94</v>
      </c>
      <c r="E11" t="s">
        <v>56</v>
      </c>
      <c r="I11" t="s">
        <v>24</v>
      </c>
      <c r="J11" s="25">
        <v>10</v>
      </c>
    </row>
    <row r="12" spans="1:10" x14ac:dyDescent="0.25">
      <c r="A12" s="71" t="s">
        <v>77</v>
      </c>
      <c r="B12" s="70" t="s">
        <v>4</v>
      </c>
      <c r="D12" s="25" t="s">
        <v>94</v>
      </c>
      <c r="E12" t="s">
        <v>28</v>
      </c>
      <c r="I12" t="s">
        <v>25</v>
      </c>
      <c r="J12" s="25">
        <v>11</v>
      </c>
    </row>
    <row r="13" spans="1:10" x14ac:dyDescent="0.25">
      <c r="A13" s="71" t="s">
        <v>77</v>
      </c>
      <c r="B13" s="70" t="s">
        <v>5</v>
      </c>
      <c r="I13" t="s">
        <v>26</v>
      </c>
      <c r="J13" s="25">
        <v>12</v>
      </c>
    </row>
    <row r="14" spans="1:10" x14ac:dyDescent="0.25">
      <c r="A14" s="71" t="s">
        <v>77</v>
      </c>
      <c r="B14" s="70" t="s">
        <v>6</v>
      </c>
    </row>
    <row r="15" spans="1:10" x14ac:dyDescent="0.25">
      <c r="A15" s="71" t="s">
        <v>77</v>
      </c>
      <c r="B15" s="70" t="s">
        <v>7</v>
      </c>
    </row>
    <row r="16" spans="1:10" x14ac:dyDescent="0.25">
      <c r="A16" s="71" t="s">
        <v>77</v>
      </c>
      <c r="B16" s="70" t="s">
        <v>85</v>
      </c>
    </row>
    <row r="17" spans="1:2" x14ac:dyDescent="0.25">
      <c r="A17" s="71" t="s">
        <v>77</v>
      </c>
      <c r="B17" s="70" t="s">
        <v>8</v>
      </c>
    </row>
    <row r="18" spans="1:2" x14ac:dyDescent="0.25">
      <c r="A18" s="71" t="s">
        <v>77</v>
      </c>
      <c r="B18" s="70" t="s">
        <v>9</v>
      </c>
    </row>
    <row r="19" spans="1:2" x14ac:dyDescent="0.25">
      <c r="A19" s="71" t="s">
        <v>77</v>
      </c>
      <c r="B19" s="70" t="s">
        <v>28</v>
      </c>
    </row>
    <row r="20" spans="1:2" x14ac:dyDescent="0.25">
      <c r="A20" s="71" t="s">
        <v>78</v>
      </c>
      <c r="B20" s="70" t="s">
        <v>12</v>
      </c>
    </row>
    <row r="21" spans="1:2" x14ac:dyDescent="0.25">
      <c r="A21" s="71" t="s">
        <v>78</v>
      </c>
      <c r="B21" s="70" t="s">
        <v>13</v>
      </c>
    </row>
    <row r="22" spans="1:2" x14ac:dyDescent="0.25">
      <c r="A22" s="71" t="s">
        <v>78</v>
      </c>
      <c r="B22" s="70" t="s">
        <v>14</v>
      </c>
    </row>
    <row r="23" spans="1:2" x14ac:dyDescent="0.25">
      <c r="A23" s="71" t="s">
        <v>78</v>
      </c>
      <c r="B23" s="70" t="s">
        <v>15</v>
      </c>
    </row>
    <row r="24" spans="1:2" x14ac:dyDescent="0.25">
      <c r="A24" s="71" t="s">
        <v>78</v>
      </c>
      <c r="B24" s="70" t="s">
        <v>28</v>
      </c>
    </row>
    <row r="25" spans="1:2" x14ac:dyDescent="0.25">
      <c r="A25" s="71" t="s">
        <v>90</v>
      </c>
      <c r="B25" s="70" t="s">
        <v>91</v>
      </c>
    </row>
    <row r="26" spans="1:2" x14ac:dyDescent="0.25">
      <c r="A26" s="71" t="s">
        <v>90</v>
      </c>
      <c r="B26" s="70" t="s">
        <v>92</v>
      </c>
    </row>
    <row r="27" spans="1:2" x14ac:dyDescent="0.25">
      <c r="A27" s="71" t="s">
        <v>90</v>
      </c>
      <c r="B27" s="70" t="s">
        <v>15</v>
      </c>
    </row>
    <row r="28" spans="1:2" x14ac:dyDescent="0.25">
      <c r="A28" s="71" t="s">
        <v>79</v>
      </c>
      <c r="B28" s="70" t="s">
        <v>83</v>
      </c>
    </row>
    <row r="29" spans="1:2" x14ac:dyDescent="0.25">
      <c r="A29" s="71" t="s">
        <v>79</v>
      </c>
      <c r="B29" s="70" t="s">
        <v>31</v>
      </c>
    </row>
    <row r="30" spans="1:2" x14ac:dyDescent="0.25">
      <c r="A30" s="71" t="s">
        <v>79</v>
      </c>
      <c r="B30" s="70" t="s">
        <v>58</v>
      </c>
    </row>
    <row r="31" spans="1:2" x14ac:dyDescent="0.25">
      <c r="A31" s="71" t="s">
        <v>79</v>
      </c>
      <c r="B31" s="70" t="s">
        <v>32</v>
      </c>
    </row>
    <row r="32" spans="1:2" x14ac:dyDescent="0.25">
      <c r="A32" s="71" t="s">
        <v>79</v>
      </c>
      <c r="B32" s="70" t="s">
        <v>33</v>
      </c>
    </row>
    <row r="33" spans="1:2" x14ac:dyDescent="0.25">
      <c r="A33" s="71" t="s">
        <v>79</v>
      </c>
      <c r="B33" s="70" t="s">
        <v>34</v>
      </c>
    </row>
    <row r="34" spans="1:2" x14ac:dyDescent="0.25">
      <c r="A34" s="71" t="s">
        <v>79</v>
      </c>
      <c r="B34" s="70" t="s">
        <v>28</v>
      </c>
    </row>
    <row r="35" spans="1:2" x14ac:dyDescent="0.25">
      <c r="A35" s="71" t="s">
        <v>80</v>
      </c>
      <c r="B35" s="70" t="s">
        <v>35</v>
      </c>
    </row>
    <row r="36" spans="1:2" x14ac:dyDescent="0.25">
      <c r="A36" s="71" t="s">
        <v>80</v>
      </c>
      <c r="B36" s="70" t="s">
        <v>36</v>
      </c>
    </row>
    <row r="37" spans="1:2" x14ac:dyDescent="0.25">
      <c r="A37" s="71" t="s">
        <v>80</v>
      </c>
      <c r="B37" s="70" t="s">
        <v>37</v>
      </c>
    </row>
    <row r="38" spans="1:2" x14ac:dyDescent="0.25">
      <c r="A38" s="71" t="s">
        <v>80</v>
      </c>
      <c r="B38" s="70" t="s">
        <v>38</v>
      </c>
    </row>
    <row r="39" spans="1:2" x14ac:dyDescent="0.25">
      <c r="A39" s="71" t="s">
        <v>80</v>
      </c>
      <c r="B39" s="70" t="s">
        <v>39</v>
      </c>
    </row>
    <row r="40" spans="1:2" x14ac:dyDescent="0.25">
      <c r="A40" s="71" t="s">
        <v>80</v>
      </c>
      <c r="B40" s="70" t="s">
        <v>40</v>
      </c>
    </row>
    <row r="41" spans="1:2" x14ac:dyDescent="0.25">
      <c r="A41" s="71" t="s">
        <v>80</v>
      </c>
      <c r="B41" s="70" t="s">
        <v>28</v>
      </c>
    </row>
    <row r="42" spans="1:2" x14ac:dyDescent="0.25">
      <c r="A42" s="71" t="s">
        <v>81</v>
      </c>
      <c r="B42" s="70" t="s">
        <v>41</v>
      </c>
    </row>
    <row r="43" spans="1:2" x14ac:dyDescent="0.25">
      <c r="A43" s="71" t="s">
        <v>81</v>
      </c>
      <c r="B43" s="70" t="s">
        <v>42</v>
      </c>
    </row>
    <row r="44" spans="1:2" x14ac:dyDescent="0.25">
      <c r="A44" s="71" t="s">
        <v>81</v>
      </c>
      <c r="B44" s="70" t="s">
        <v>43</v>
      </c>
    </row>
    <row r="45" spans="1:2" x14ac:dyDescent="0.25">
      <c r="A45" s="71" t="s">
        <v>81</v>
      </c>
      <c r="B45" s="70" t="s">
        <v>28</v>
      </c>
    </row>
    <row r="46" spans="1:2" x14ac:dyDescent="0.25">
      <c r="A46" s="71" t="s">
        <v>44</v>
      </c>
      <c r="B46" s="70" t="s">
        <v>45</v>
      </c>
    </row>
    <row r="47" spans="1:2" x14ac:dyDescent="0.25">
      <c r="A47" s="71" t="s">
        <v>44</v>
      </c>
      <c r="B47" s="70" t="s">
        <v>46</v>
      </c>
    </row>
    <row r="48" spans="1:2" x14ac:dyDescent="0.25">
      <c r="A48" s="71" t="s">
        <v>44</v>
      </c>
      <c r="B48" s="70" t="s">
        <v>47</v>
      </c>
    </row>
    <row r="49" spans="1:2" x14ac:dyDescent="0.25">
      <c r="A49" s="71" t="s">
        <v>44</v>
      </c>
      <c r="B49" s="70" t="s">
        <v>28</v>
      </c>
    </row>
    <row r="50" spans="1:2" x14ac:dyDescent="0.25">
      <c r="A50" s="71" t="s">
        <v>82</v>
      </c>
      <c r="B50" s="70" t="s">
        <v>48</v>
      </c>
    </row>
    <row r="51" spans="1:2" x14ac:dyDescent="0.25">
      <c r="A51" s="71" t="s">
        <v>82</v>
      </c>
      <c r="B51" s="70" t="s">
        <v>49</v>
      </c>
    </row>
    <row r="52" spans="1:2" x14ac:dyDescent="0.25">
      <c r="A52" s="71" t="s">
        <v>82</v>
      </c>
      <c r="B52" s="70" t="s">
        <v>50</v>
      </c>
    </row>
    <row r="53" spans="1:2" x14ac:dyDescent="0.25">
      <c r="A53" s="71" t="s">
        <v>82</v>
      </c>
      <c r="B53" s="70" t="s">
        <v>51</v>
      </c>
    </row>
    <row r="54" spans="1:2" x14ac:dyDescent="0.25">
      <c r="A54" s="71" t="s">
        <v>82</v>
      </c>
      <c r="B54" s="70" t="s">
        <v>44</v>
      </c>
    </row>
    <row r="55" spans="1:2" x14ac:dyDescent="0.25">
      <c r="A55" s="71" t="s">
        <v>82</v>
      </c>
      <c r="B55" s="70" t="s">
        <v>10</v>
      </c>
    </row>
    <row r="56" spans="1:2" x14ac:dyDescent="0.25">
      <c r="A56" s="71" t="s">
        <v>82</v>
      </c>
      <c r="B56" s="70" t="s">
        <v>28</v>
      </c>
    </row>
    <row r="57" spans="1:2" x14ac:dyDescent="0.25">
      <c r="A57" s="71" t="s">
        <v>56</v>
      </c>
      <c r="B57" s="70" t="s">
        <v>59</v>
      </c>
    </row>
    <row r="58" spans="1:2" x14ac:dyDescent="0.25">
      <c r="A58" s="71" t="s">
        <v>56</v>
      </c>
      <c r="B58" s="70" t="s">
        <v>60</v>
      </c>
    </row>
    <row r="59" spans="1:2" x14ac:dyDescent="0.25">
      <c r="A59" s="71" t="s">
        <v>56</v>
      </c>
      <c r="B59" s="70" t="s">
        <v>61</v>
      </c>
    </row>
    <row r="60" spans="1:2" x14ac:dyDescent="0.25">
      <c r="A60" s="71" t="s">
        <v>56</v>
      </c>
      <c r="B60" s="70" t="s">
        <v>62</v>
      </c>
    </row>
    <row r="61" spans="1:2" x14ac:dyDescent="0.25">
      <c r="A61" s="71" t="s">
        <v>56</v>
      </c>
      <c r="B61" s="70" t="s">
        <v>63</v>
      </c>
    </row>
    <row r="62" spans="1:2" x14ac:dyDescent="0.25">
      <c r="A62" s="71" t="s">
        <v>56</v>
      </c>
      <c r="B62" s="70" t="s">
        <v>64</v>
      </c>
    </row>
    <row r="63" spans="1:2" x14ac:dyDescent="0.25">
      <c r="A63" s="71" t="s">
        <v>56</v>
      </c>
      <c r="B63" s="70" t="s">
        <v>28</v>
      </c>
    </row>
    <row r="64" spans="1:2" x14ac:dyDescent="0.25">
      <c r="A64" s="71" t="s">
        <v>28</v>
      </c>
      <c r="B64" s="70" t="s">
        <v>52</v>
      </c>
    </row>
    <row r="65" spans="1:2" x14ac:dyDescent="0.25">
      <c r="A65" s="71" t="s">
        <v>28</v>
      </c>
      <c r="B65" s="70" t="s">
        <v>53</v>
      </c>
    </row>
    <row r="66" spans="1:2" x14ac:dyDescent="0.25">
      <c r="A66" s="71" t="s">
        <v>28</v>
      </c>
      <c r="B66" s="70" t="s">
        <v>54</v>
      </c>
    </row>
    <row r="67" spans="1:2" x14ac:dyDescent="0.25">
      <c r="A67" s="71" t="s">
        <v>28</v>
      </c>
      <c r="B67" s="70" t="s">
        <v>55</v>
      </c>
    </row>
    <row r="68" spans="1:2" x14ac:dyDescent="0.25">
      <c r="A68" s="71" t="s">
        <v>28</v>
      </c>
      <c r="B68" s="7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19</vt:i4>
      </vt:variant>
    </vt:vector>
  </HeadingPairs>
  <TitlesOfParts>
    <vt:vector size="23" baseType="lpstr">
      <vt:lpstr>Base</vt:lpstr>
      <vt:lpstr>Ingreso y Gasto Anual</vt:lpstr>
      <vt:lpstr>Resumen Anual</vt:lpstr>
      <vt:lpstr>Auxiliar</vt:lpstr>
      <vt:lpstr>Alimentación</vt:lpstr>
      <vt:lpstr>Base_Clave</vt:lpstr>
      <vt:lpstr>Base_Monto</vt:lpstr>
      <vt:lpstr>Clases</vt:lpstr>
      <vt:lpstr>Deudas</vt:lpstr>
      <vt:lpstr>Egresos</vt:lpstr>
      <vt:lpstr>Estudios</vt:lpstr>
      <vt:lpstr>Hijos</vt:lpstr>
      <vt:lpstr>Ingreso</vt:lpstr>
      <vt:lpstr>Ingresos</vt:lpstr>
      <vt:lpstr>Meses</vt:lpstr>
      <vt:lpstr>Otros</vt:lpstr>
      <vt:lpstr>Recreación</vt:lpstr>
      <vt:lpstr>Salud</vt:lpstr>
      <vt:lpstr>Seguros</vt:lpstr>
      <vt:lpstr>Subtipos</vt:lpstr>
      <vt:lpstr>Tipos</vt:lpstr>
      <vt:lpstr>Transporte</vt:lpstr>
      <vt:lpstr>Vivenda</vt:lpstr>
    </vt:vector>
  </TitlesOfParts>
  <Company>Banco de Chile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chuidobrod</dc:creator>
  <cp:lastModifiedBy>Alvaro José Benllochpiquer Cordano</cp:lastModifiedBy>
  <dcterms:created xsi:type="dcterms:W3CDTF">2012-12-11T16:11:56Z</dcterms:created>
  <dcterms:modified xsi:type="dcterms:W3CDTF">2015-08-31T04:05:24Z</dcterms:modified>
</cp:coreProperties>
</file>