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Alvaro\Documents\Master_ugr\DESSI\Practicas Individuales\"/>
    </mc:Choice>
  </mc:AlternateContent>
  <xr:revisionPtr revIDLastSave="0" documentId="13_ncr:1_{1BF393EB-E915-43B2-AABF-E8CD073611D3}" xr6:coauthVersionLast="45" xr6:coauthVersionMax="45" xr10:uidLastSave="{00000000-0000-0000-0000-000000000000}"/>
  <bookViews>
    <workbookView xWindow="-108" yWindow="-108" windowWidth="23256" windowHeight="12576" tabRatio="703" firstSheet="11" activeTab="16" xr2:uid="{00000000-000D-0000-FFFF-FFFF00000000}"/>
  </bookViews>
  <sheets>
    <sheet name="Ficha evaluación" sheetId="1" r:id="rId1"/>
    <sheet name="1- Visibilidad y estado sist." sheetId="2" r:id="rId2"/>
    <sheet name="2- Conexión con el mundo" sheetId="3" r:id="rId3"/>
    <sheet name="3- Control usuario" sheetId="4" r:id="rId4"/>
    <sheet name="4- Consistencia y estándares" sheetId="5" r:id="rId5"/>
    <sheet name="5- Reconocimiento" sheetId="6" r:id="rId6"/>
    <sheet name="6- Flexibilidad" sheetId="7" r:id="rId7"/>
    <sheet name="7- Diagnosticar errores" sheetId="8" r:id="rId8"/>
    <sheet name="8- Prevención de errores" sheetId="9" r:id="rId9"/>
    <sheet name="9- Diseño estético" sheetId="10" r:id="rId10"/>
    <sheet name="10- Ayuda y documentación" sheetId="11" r:id="rId11"/>
    <sheet name="11- Guardar estado" sheetId="12" r:id="rId12"/>
    <sheet name="12- Color y legibilidad" sheetId="13" r:id="rId13"/>
    <sheet name="13- Autonomía" sheetId="14" r:id="rId14"/>
    <sheet name="14- Valores per defecto" sheetId="15" r:id="rId15"/>
    <sheet name="15- Reducción de la latencia" sheetId="16" r:id="rId16"/>
    <sheet name="RESULTADOS" sheetId="17" r:id="rId17"/>
  </sheets>
  <definedNames>
    <definedName name="results">'1- Visibilidad y estado sist.'!$A$19:$A$23</definedName>
    <definedName name="Valors">RESULTADOS!$A$101:$A$104</definedName>
    <definedName name="valors1">RESULTADOS!$A$100:$A$104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4" l="1"/>
  <c r="E5" i="14" s="1"/>
  <c r="A17" i="17"/>
  <c r="A16" i="17"/>
  <c r="A15" i="17"/>
  <c r="A14" i="17"/>
  <c r="A13" i="17"/>
  <c r="A12" i="17"/>
  <c r="A11" i="17"/>
  <c r="A10" i="17"/>
  <c r="A9" i="17"/>
  <c r="A8" i="17"/>
  <c r="A7" i="17"/>
  <c r="A6" i="17"/>
  <c r="A5" i="17"/>
  <c r="A4" i="17"/>
  <c r="A3" i="17"/>
  <c r="E3" i="17"/>
  <c r="E4" i="17"/>
  <c r="E5" i="17"/>
  <c r="E6" i="17"/>
  <c r="E7" i="17"/>
  <c r="E8" i="17"/>
  <c r="E9" i="17"/>
  <c r="E10" i="17"/>
  <c r="E11" i="17"/>
  <c r="E12" i="17"/>
  <c r="E13" i="17"/>
  <c r="D5" i="2"/>
  <c r="E5" i="2" s="1"/>
  <c r="D6" i="2"/>
  <c r="E6" i="2" s="1"/>
  <c r="D7" i="2"/>
  <c r="E7" i="2" s="1"/>
  <c r="D8" i="2"/>
  <c r="E8" i="2" s="1"/>
  <c r="D4" i="2"/>
  <c r="D5" i="3"/>
  <c r="E5" i="3" s="1"/>
  <c r="D6" i="3"/>
  <c r="E6" i="3" s="1"/>
  <c r="D7" i="3"/>
  <c r="E7" i="3" s="1"/>
  <c r="D4" i="3"/>
  <c r="D5" i="4"/>
  <c r="D6" i="4"/>
  <c r="E6" i="4" s="1"/>
  <c r="D4" i="4"/>
  <c r="E4" i="4" s="1"/>
  <c r="D5" i="5"/>
  <c r="E5" i="5" s="1"/>
  <c r="D6" i="5"/>
  <c r="E6" i="5" s="1"/>
  <c r="D7" i="5"/>
  <c r="E7" i="5" s="1"/>
  <c r="D8" i="5"/>
  <c r="E8" i="5" s="1"/>
  <c r="D9" i="5"/>
  <c r="E9" i="5" s="1"/>
  <c r="D4" i="5"/>
  <c r="D5" i="6"/>
  <c r="D6" i="6"/>
  <c r="D7" i="6"/>
  <c r="E7" i="6" s="1"/>
  <c r="D8" i="6"/>
  <c r="E8" i="6" s="1"/>
  <c r="D4" i="6"/>
  <c r="E4" i="6" s="1"/>
  <c r="D5" i="7"/>
  <c r="E5" i="7" s="1"/>
  <c r="D6" i="7"/>
  <c r="E6" i="7" s="1"/>
  <c r="D7" i="7"/>
  <c r="E7" i="7" s="1"/>
  <c r="D8" i="7"/>
  <c r="E8" i="7" s="1"/>
  <c r="D9" i="7"/>
  <c r="E9" i="7" s="1"/>
  <c r="D4" i="7"/>
  <c r="E4" i="7" s="1"/>
  <c r="D5" i="8"/>
  <c r="E5" i="8" s="1"/>
  <c r="D6" i="8"/>
  <c r="E6" i="8" s="1"/>
  <c r="D7" i="8"/>
  <c r="E7" i="8" s="1"/>
  <c r="D4" i="8"/>
  <c r="D5" i="9"/>
  <c r="B10" i="17" s="1"/>
  <c r="D6" i="9"/>
  <c r="E5" i="9" s="1"/>
  <c r="D4" i="9"/>
  <c r="D5" i="10"/>
  <c r="E5" i="10" s="1"/>
  <c r="D6" i="10"/>
  <c r="E6" i="10" s="1"/>
  <c r="D7" i="10"/>
  <c r="E7" i="10" s="1"/>
  <c r="D4" i="10"/>
  <c r="D5" i="11"/>
  <c r="E5" i="11" s="1"/>
  <c r="D6" i="11"/>
  <c r="E6" i="11" s="1"/>
  <c r="D7" i="11"/>
  <c r="E7" i="11" s="1"/>
  <c r="D8" i="11"/>
  <c r="E8" i="11" s="1"/>
  <c r="D4" i="11"/>
  <c r="D5" i="12"/>
  <c r="D6" i="12"/>
  <c r="E6" i="12" s="1"/>
  <c r="D4" i="12"/>
  <c r="D5" i="13"/>
  <c r="E5" i="13" s="1"/>
  <c r="D6" i="13"/>
  <c r="E6" i="13" s="1"/>
  <c r="D7" i="13"/>
  <c r="E7" i="13" s="1"/>
  <c r="D4" i="13"/>
  <c r="D6" i="14"/>
  <c r="E6" i="14" s="1"/>
  <c r="D4" i="14"/>
  <c r="E4" i="14" s="1"/>
  <c r="D5" i="15"/>
  <c r="E5" i="15" s="1"/>
  <c r="D6" i="15"/>
  <c r="E6" i="15" s="1"/>
  <c r="D4" i="15"/>
  <c r="D4" i="16"/>
  <c r="D5" i="16"/>
  <c r="E5" i="16" s="1"/>
  <c r="E14" i="17"/>
  <c r="E15" i="17"/>
  <c r="E16" i="17"/>
  <c r="E17" i="17"/>
  <c r="E6" i="9"/>
  <c r="F17" i="17" l="1"/>
  <c r="D17" i="17" s="1"/>
  <c r="B16" i="17"/>
  <c r="G15" i="17"/>
  <c r="C15" i="17" s="1"/>
  <c r="F14" i="17"/>
  <c r="D14" i="17"/>
  <c r="E4" i="13"/>
  <c r="G14" i="17" s="1"/>
  <c r="C14" i="17" s="1"/>
  <c r="B14" i="17"/>
  <c r="D13" i="17"/>
  <c r="F13" i="17"/>
  <c r="E4" i="12"/>
  <c r="F12" i="17"/>
  <c r="D12" i="17"/>
  <c r="B11" i="17"/>
  <c r="D11" i="17"/>
  <c r="D10" i="17"/>
  <c r="D9" i="17"/>
  <c r="G8" i="17"/>
  <c r="C8" i="17" s="1"/>
  <c r="B8" i="17"/>
  <c r="D8" i="17"/>
  <c r="F8" i="17"/>
  <c r="B7" i="17"/>
  <c r="F7" i="17"/>
  <c r="D6" i="17"/>
  <c r="B6" i="17"/>
  <c r="E4" i="5"/>
  <c r="G6" i="17" s="1"/>
  <c r="C6" i="17" s="1"/>
  <c r="B5" i="17"/>
  <c r="B4" i="17"/>
  <c r="E4" i="3"/>
  <c r="G4" i="17" s="1"/>
  <c r="C4" i="17" s="1"/>
  <c r="D16" i="17"/>
  <c r="E4" i="8"/>
  <c r="G9" i="17" s="1"/>
  <c r="C9" i="17" s="1"/>
  <c r="F4" i="17"/>
  <c r="F16" i="17"/>
  <c r="E4" i="15"/>
  <c r="G16" i="17" s="1"/>
  <c r="C16" i="17" s="1"/>
  <c r="B12" i="17"/>
  <c r="D7" i="17"/>
  <c r="F5" i="17"/>
  <c r="F9" i="17"/>
  <c r="E4" i="11"/>
  <c r="G12" i="17" s="1"/>
  <c r="C12" i="17" s="1"/>
  <c r="F10" i="17"/>
  <c r="D15" i="17"/>
  <c r="E6" i="6"/>
  <c r="E4" i="9"/>
  <c r="G10" i="17" s="1"/>
  <c r="C10" i="17" s="1"/>
  <c r="F11" i="17"/>
  <c r="E4" i="16"/>
  <c r="G17" i="17" s="1"/>
  <c r="C17" i="17" s="1"/>
  <c r="B9" i="17"/>
  <c r="D4" i="17"/>
  <c r="E5" i="4"/>
  <c r="G5" i="17" s="1"/>
  <c r="C5" i="17" s="1"/>
  <c r="E5" i="6"/>
  <c r="G7" i="17" s="1"/>
  <c r="C7" i="17" s="1"/>
  <c r="E4" i="10"/>
  <c r="G11" i="17" s="1"/>
  <c r="C11" i="17" s="1"/>
  <c r="B17" i="17"/>
  <c r="B13" i="17"/>
  <c r="F6" i="17"/>
  <c r="F15" i="17"/>
  <c r="E18" i="17"/>
  <c r="C21" i="17" s="1"/>
  <c r="E5" i="12"/>
  <c r="D5" i="17"/>
  <c r="B15" i="17"/>
  <c r="F3" i="17"/>
  <c r="D3" i="17"/>
  <c r="E4" i="2"/>
  <c r="G3" i="17" s="1"/>
  <c r="B3" i="17"/>
  <c r="G13" i="17" l="1"/>
  <c r="C13" i="17" s="1"/>
  <c r="D18" i="17"/>
  <c r="B20" i="17" s="1"/>
  <c r="F18" i="17"/>
  <c r="F19" i="17" s="1"/>
  <c r="B19" i="17" s="1"/>
  <c r="B18" i="17"/>
  <c r="C3" i="17"/>
  <c r="G18" i="17" l="1"/>
  <c r="B21" i="17" s="1"/>
  <c r="D19" i="17"/>
  <c r="C18" i="17" l="1"/>
  <c r="B23"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TGranollers</author>
  </authors>
  <commentList>
    <comment ref="C18" authorId="0" shapeId="0" xr:uid="{00000000-0006-0000-1000-000001000000}">
      <text>
        <r>
          <rPr>
            <b/>
            <sz val="9"/>
            <color indexed="81"/>
            <rFont val="Tahoma"/>
            <family val="2"/>
          </rPr>
          <t>TGranollers:</t>
        </r>
        <r>
          <rPr>
            <sz val="9"/>
            <color indexed="81"/>
            <rFont val="Tahoma"/>
            <family val="2"/>
          </rPr>
          <t xml:space="preserve">
el valor máx no cuenta las respuestas "No_aplica"</t>
        </r>
      </text>
    </comment>
  </commentList>
</comments>
</file>

<file path=xl/sharedStrings.xml><?xml version="1.0" encoding="utf-8"?>
<sst xmlns="http://schemas.openxmlformats.org/spreadsheetml/2006/main" count="258" uniqueCount="168">
  <si>
    <r>
      <t>Evaluación de la usabilidad</t>
    </r>
    <r>
      <rPr>
        <sz val="11"/>
        <color theme="1"/>
        <rFont val="Calibri"/>
        <family val="2"/>
        <scheme val="minor"/>
      </rPr>
      <t xml:space="preserve"> de una aplicación, web, app ... 
</t>
    </r>
    <r>
      <rPr>
        <b/>
        <i/>
        <sz val="14"/>
        <color theme="1"/>
        <rFont val="Calibri"/>
        <family val="2"/>
        <scheme val="minor"/>
      </rPr>
      <t>Usability Evaluation</t>
    </r>
    <r>
      <rPr>
        <i/>
        <sz val="11"/>
        <color theme="1"/>
        <rFont val="Calibri"/>
        <family val="2"/>
        <scheme val="minor"/>
      </rPr>
      <t xml:space="preserve"> of an application, web, app, ...</t>
    </r>
  </si>
  <si>
    <r>
      <t xml:space="preserve">Para realizar la evaluación es necesario contestar todos los apartados hasta el final
</t>
    </r>
    <r>
      <rPr>
        <i/>
        <sz val="11"/>
        <color theme="1"/>
        <rFont val="Calibri"/>
        <family val="2"/>
        <scheme val="minor"/>
      </rPr>
      <t>To do the evaluation it is necessary to fill all the tabs until the end</t>
    </r>
  </si>
  <si>
    <r>
      <t xml:space="preserve">Aplicación, web, app a evaluar
</t>
    </r>
    <r>
      <rPr>
        <i/>
        <sz val="11"/>
        <color theme="1"/>
        <rFont val="Calibri"/>
        <family val="2"/>
        <scheme val="minor"/>
      </rPr>
      <t>Application, web, app to evaluate</t>
    </r>
  </si>
  <si>
    <r>
      <t xml:space="preserve">Evaluador / </t>
    </r>
    <r>
      <rPr>
        <i/>
        <sz val="11"/>
        <color theme="1"/>
        <rFont val="Calibri"/>
        <family val="2"/>
        <scheme val="minor"/>
      </rPr>
      <t>Evaluator</t>
    </r>
  </si>
  <si>
    <r>
      <t xml:space="preserve">Nombre / </t>
    </r>
    <r>
      <rPr>
        <i/>
        <sz val="11"/>
        <color theme="1"/>
        <rFont val="Calibri"/>
        <family val="2"/>
        <scheme val="minor"/>
      </rPr>
      <t xml:space="preserve">Name: </t>
    </r>
  </si>
  <si>
    <r>
      <t>Perfil/</t>
    </r>
    <r>
      <rPr>
        <i/>
        <sz val="11"/>
        <color theme="1"/>
        <rFont val="Calibri"/>
        <family val="2"/>
        <scheme val="minor"/>
      </rPr>
      <t>Profile:</t>
    </r>
  </si>
  <si>
    <r>
      <t>Estudios/</t>
    </r>
    <r>
      <rPr>
        <i/>
        <sz val="11"/>
        <color theme="1"/>
        <rFont val="Calibri"/>
        <family val="2"/>
        <scheme val="minor"/>
      </rPr>
      <t>Studies:</t>
    </r>
  </si>
  <si>
    <r>
      <t>Fecha/</t>
    </r>
    <r>
      <rPr>
        <i/>
        <sz val="11"/>
        <color theme="1"/>
        <rFont val="Calibri"/>
        <family val="2"/>
        <scheme val="minor"/>
      </rPr>
      <t>Date:</t>
    </r>
  </si>
  <si>
    <r>
      <t xml:space="preserve">Esta evaluación se ha hecho a partir de analizar y sintetizar los </t>
    </r>
    <r>
      <rPr>
        <b/>
        <sz val="11"/>
        <color theme="1"/>
        <rFont val="Calibri"/>
        <family val="2"/>
        <scheme val="minor"/>
      </rPr>
      <t>Principios heurísticos de usabilidad para el diseño de interfaces de usuario de J. Nielsen</t>
    </r>
    <r>
      <rPr>
        <sz val="11"/>
        <color theme="1"/>
        <rFont val="Calibri"/>
        <family val="2"/>
        <scheme val="minor"/>
      </rPr>
      <t xml:space="preserve"> y los </t>
    </r>
    <r>
      <rPr>
        <b/>
        <sz val="11"/>
        <color theme="1"/>
        <rFont val="Calibri"/>
        <family val="2"/>
        <scheme val="minor"/>
      </rPr>
      <t>Principios de Diseño de Interfaces de B. Tognazzini</t>
    </r>
  </si>
  <si>
    <t>https://www.nngroup.com/articles/ten-usability-heuristics</t>
  </si>
  <si>
    <t>http://asktog.com/atc/principles-of-interaction-design</t>
  </si>
  <si>
    <r>
      <t xml:space="preserve">This evaluation has been done by analyzing and synthesizing the </t>
    </r>
    <r>
      <rPr>
        <b/>
        <sz val="11"/>
        <color theme="1"/>
        <rFont val="Calibri"/>
        <family val="2"/>
        <scheme val="minor"/>
      </rPr>
      <t>Usability Heuristics for User Interface Design by J. Nielsen</t>
    </r>
    <r>
      <rPr>
        <sz val="11"/>
        <color theme="1"/>
        <rFont val="Calibri"/>
        <family val="2"/>
        <scheme val="minor"/>
      </rPr>
      <t xml:space="preserve"> and </t>
    </r>
    <r>
      <rPr>
        <b/>
        <sz val="11"/>
        <color theme="1"/>
        <rFont val="Calibri"/>
        <family val="2"/>
        <scheme val="minor"/>
      </rPr>
      <t>First Principles of Interaction Design by B. Tognazzini</t>
    </r>
  </si>
  <si>
    <r>
      <t xml:space="preserve">1- Visibilidad y estado del sistema / </t>
    </r>
    <r>
      <rPr>
        <b/>
        <i/>
        <sz val="14"/>
        <color theme="1"/>
        <rFont val="Calibri"/>
        <family val="2"/>
        <scheme val="minor"/>
      </rPr>
      <t>Visibility and system state</t>
    </r>
  </si>
  <si>
    <r>
      <t xml:space="preserve">Respuesta
</t>
    </r>
    <r>
      <rPr>
        <b/>
        <i/>
        <sz val="11"/>
        <rFont val="Calibri"/>
        <family val="2"/>
        <scheme val="minor"/>
      </rPr>
      <t>Answer</t>
    </r>
  </si>
  <si>
    <r>
      <t xml:space="preserve">Comentarios
</t>
    </r>
    <r>
      <rPr>
        <b/>
        <i/>
        <sz val="11"/>
        <rFont val="Calibri"/>
        <family val="2"/>
        <scheme val="minor"/>
      </rPr>
      <t>Coments</t>
    </r>
  </si>
  <si>
    <r>
      <t xml:space="preserve">La aplicación incluye de forma visible el título de la página, de la sección o del sitio?
</t>
    </r>
    <r>
      <rPr>
        <i/>
        <sz val="10"/>
        <color theme="1"/>
        <rFont val="Arial"/>
        <family val="2"/>
      </rPr>
      <t>Does the application include a visible title page, section or site?</t>
    </r>
  </si>
  <si>
    <t>Ni Sí, ni No / Neither</t>
  </si>
  <si>
    <r>
      <t xml:space="preserve">El usuario sabe en todo momento donde está?
</t>
    </r>
    <r>
      <rPr>
        <i/>
        <sz val="10"/>
        <color theme="1"/>
        <rFont val="Arial"/>
        <family val="2"/>
      </rPr>
      <t>Does the user always know where it is located?</t>
    </r>
  </si>
  <si>
    <t>Sí / Yes</t>
  </si>
  <si>
    <r>
      <t xml:space="preserve">El usuario sabe en todo momento qué está haciendo el sistema o aplicación?
</t>
    </r>
    <r>
      <rPr>
        <i/>
        <sz val="10"/>
        <color theme="1"/>
        <rFont val="Arial"/>
        <family val="2"/>
      </rPr>
      <t>Does the user always know what the system or application is doing?</t>
    </r>
  </si>
  <si>
    <t>No</t>
  </si>
  <si>
    <r>
      <t xml:space="preserve">Los enlaces están claramente definidos?
</t>
    </r>
    <r>
      <rPr>
        <i/>
        <sz val="10"/>
        <color theme="1"/>
        <rFont val="Arial"/>
        <family val="2"/>
      </rPr>
      <t>Are the links clearly defined?</t>
    </r>
  </si>
  <si>
    <r>
      <t>Todas las acciones pueden verse directamente? (Sin requerir acciones adicionales)</t>
    </r>
    <r>
      <rPr>
        <i/>
        <sz val="10"/>
        <color theme="1"/>
        <rFont val="Arial"/>
        <family val="2"/>
      </rPr>
      <t xml:space="preserve">
Can all actions be visualized directly? (No other actions are required)</t>
    </r>
  </si>
  <si>
    <t>No aplica-No es problema / Not applicable-It is not a problem</t>
  </si>
  <si>
    <r>
      <t xml:space="preserve">2 - Connexión entre el sistema y el mundo real, uso de metáforas y objetos humanos / 
</t>
    </r>
    <r>
      <rPr>
        <b/>
        <i/>
        <sz val="14"/>
        <color theme="1"/>
        <rFont val="Calibri"/>
        <family val="2"/>
        <scheme val="minor"/>
      </rPr>
      <t>Connection between the system and the real world, metaphor usage and human objects</t>
    </r>
  </si>
  <si>
    <r>
      <t xml:space="preserve">La información aparece en un orden lógico para el usuario?
</t>
    </r>
    <r>
      <rPr>
        <i/>
        <sz val="10"/>
        <color theme="1"/>
        <rFont val="Arial"/>
        <family val="2"/>
      </rPr>
      <t>Does information appear in a logical order for the user?</t>
    </r>
  </si>
  <si>
    <r>
      <rPr>
        <sz val="10"/>
        <color theme="1"/>
        <rFont val="Arial"/>
        <family val="2"/>
      </rPr>
      <t>El diseño de los iconos se correspone con objetos cotidianos?</t>
    </r>
    <r>
      <rPr>
        <i/>
        <sz val="10"/>
        <color theme="1"/>
        <rFont val="Arial"/>
        <family val="2"/>
      </rPr>
      <t xml:space="preserve">
Does the design of the icons correspond to everyday objects?</t>
    </r>
  </si>
  <si>
    <r>
      <t xml:space="preserve">Cada icono realiza la acción que el usuario espera?
</t>
    </r>
    <r>
      <rPr>
        <i/>
        <sz val="10"/>
        <color theme="1"/>
        <rFont val="Arial"/>
        <family val="2"/>
      </rPr>
      <t>Does every icon do the action that you expect?</t>
    </r>
  </si>
  <si>
    <r>
      <t xml:space="preserve">Se utilizan frases y conceptos familiares para el usuario?
</t>
    </r>
    <r>
      <rPr>
        <i/>
        <sz val="10"/>
        <color theme="1"/>
        <rFont val="Arial"/>
        <family val="2"/>
      </rPr>
      <t>Does the system use phrases and concepts familiar to the user?</t>
    </r>
  </si>
  <si>
    <r>
      <t xml:space="preserve">3 - Control y libertad del usuario / </t>
    </r>
    <r>
      <rPr>
        <b/>
        <i/>
        <sz val="14"/>
        <color theme="1"/>
        <rFont val="Calibri"/>
        <family val="2"/>
        <scheme val="minor"/>
      </rPr>
      <t>User control and freedom</t>
    </r>
  </si>
  <si>
    <t>Existe un vínculo para volver al estado inicial o a la página de inicio?
Is there a link to come back to initial state or homepage?</t>
  </si>
  <si>
    <r>
      <t xml:space="preserve">Existen funcionalidades para "deshaer" y "re-hacer"?
</t>
    </r>
    <r>
      <rPr>
        <i/>
        <sz val="10"/>
        <color theme="1"/>
        <rFont val="Arial"/>
        <family val="2"/>
      </rPr>
      <t>Are the functions “undo” and “re-do” implemented?</t>
    </r>
  </si>
  <si>
    <r>
      <t xml:space="preserve">Es fácil volver a un estado anterior de la aplicación?
</t>
    </r>
    <r>
      <rPr>
        <i/>
        <sz val="10"/>
        <color theme="1"/>
        <rFont val="Arial"/>
        <family val="2"/>
      </rPr>
      <t>Is it easy to come back to an earlier state of the application?</t>
    </r>
  </si>
  <si>
    <r>
      <t xml:space="preserve">4 - Consistencia y estándares / </t>
    </r>
    <r>
      <rPr>
        <b/>
        <i/>
        <sz val="14"/>
        <color theme="1"/>
        <rFont val="Calibri"/>
        <family val="2"/>
        <scheme val="minor"/>
      </rPr>
      <t>Consistency and standards</t>
    </r>
  </si>
  <si>
    <t>Las etiquetas de los vínculos tienen los mismos nombres que sus destinos?
Do link labels have the same names as their destinations?</t>
  </si>
  <si>
    <r>
      <t xml:space="preserve">Las mismas acciones siempre conducen a los mismos resultados?
</t>
    </r>
    <r>
      <rPr>
        <i/>
        <sz val="10"/>
        <color theme="1"/>
        <rFont val="Arial"/>
        <family val="2"/>
      </rPr>
      <t>Do the same actions always have the same results?</t>
    </r>
  </si>
  <si>
    <r>
      <t xml:space="preserve">Un mismo icono tiene el mismo significado en todo el sistema?
</t>
    </r>
    <r>
      <rPr>
        <i/>
        <sz val="10"/>
        <color theme="1"/>
        <rFont val="Arial"/>
        <family val="2"/>
      </rPr>
      <t>Do the icons have the same meaning everywhere?</t>
    </r>
  </si>
  <si>
    <r>
      <t xml:space="preserve">La información se muestra de forma consistente en todo el sistema?
</t>
    </r>
    <r>
      <rPr>
        <i/>
        <sz val="10"/>
        <color theme="1"/>
        <rFont val="Arial"/>
        <family val="2"/>
      </rPr>
      <t>Is the information displayed consistently on every page?</t>
    </r>
  </si>
  <si>
    <r>
      <rPr>
        <sz val="10"/>
        <color theme="1"/>
        <rFont val="Arial"/>
        <family val="2"/>
      </rPr>
      <t xml:space="preserve">Los colores de los enlaces son los estándares o, si no, adecuados para su uso? </t>
    </r>
    <r>
      <rPr>
        <i/>
        <sz val="10"/>
        <color theme="1"/>
        <rFont val="Arial"/>
        <family val="2"/>
      </rPr>
      <t xml:space="preserve">
Are the colours of the links standard? If not, are they suitable for its use?</t>
    </r>
  </si>
  <si>
    <r>
      <t xml:space="preserve">Los elementos de navegación siguen los estándares? (botones, check box,..)
</t>
    </r>
    <r>
      <rPr>
        <i/>
        <sz val="10"/>
        <color theme="1"/>
        <rFont val="Arial"/>
        <family val="2"/>
      </rPr>
      <t>Do navigation elements follow the standards? (Buttons, check box, ...)</t>
    </r>
  </si>
  <si>
    <t>5 - Reconocimiento en lugar de memoria, aprendizaje y anticipación / 
Recognition rather than memory, learning and anticipation</t>
  </si>
  <si>
    <r>
      <t xml:space="preserve">Es sencillo de utilizar por vez primera?
</t>
    </r>
    <r>
      <rPr>
        <i/>
        <sz val="10"/>
        <color theme="1"/>
        <rFont val="Arial"/>
        <family val="2"/>
      </rPr>
      <t>Is it easy to use the system for the first time?</t>
    </r>
  </si>
  <si>
    <r>
      <t xml:space="preserve">Es fácil localizar información que ya ha sido buscada con anterioridada? 
</t>
    </r>
    <r>
      <rPr>
        <i/>
        <sz val="10"/>
        <color theme="1"/>
        <rFont val="Arial"/>
        <family val="2"/>
      </rPr>
      <t>Is it easy to locate information that has already been searched for before?</t>
    </r>
  </si>
  <si>
    <r>
      <t xml:space="preserve">En todo momento puedes utilizar el sistema sin necesidad de recordar pantallas anteriores? 
</t>
    </r>
    <r>
      <rPr>
        <i/>
        <sz val="10"/>
        <color theme="1"/>
        <rFont val="Arial"/>
        <family val="2"/>
      </rPr>
      <t>Can you use the system at all times without remembering previous screens?</t>
    </r>
  </si>
  <si>
    <r>
      <t xml:space="preserve">Todo el contenido necesario para la navegación o para las diferentes tareas está en la "pantalla actual"?
</t>
    </r>
    <r>
      <rPr>
        <i/>
        <sz val="10"/>
        <color theme="1"/>
        <rFont val="Arial"/>
        <family val="2"/>
      </rPr>
      <t>Is all content needed for navigation or task found in the “current screen”?</t>
    </r>
  </si>
  <si>
    <r>
      <t xml:space="preserve">La información está organizada según la lógica familiar de los usuarios "tipo"? 
</t>
    </r>
    <r>
      <rPr>
        <i/>
        <sz val="10"/>
        <color theme="1"/>
        <rFont val="Arial"/>
        <family val="2"/>
      </rPr>
      <t>Is the information organized according to logic familiar to the end user?</t>
    </r>
  </si>
  <si>
    <t>6 - Flexibilidad y eficiéncia de uso / Flexibility and efficiency of use</t>
  </si>
  <si>
    <r>
      <t xml:space="preserve">Existen atajos del teclado para las acciones frecuentes?
</t>
    </r>
    <r>
      <rPr>
        <i/>
        <sz val="10"/>
        <color theme="1"/>
        <rFont val="Arial"/>
        <family val="2"/>
      </rPr>
      <t>Are there keyboard shortcuts for common actions?</t>
    </r>
  </si>
  <si>
    <r>
      <t xml:space="preserve">Si existen, ¿queda claro cómo usarlas?
</t>
    </r>
    <r>
      <rPr>
        <i/>
        <sz val="10"/>
        <color theme="1"/>
        <rFont val="Arial"/>
        <family val="2"/>
      </rPr>
      <t>If there are, is it clear how to use them?</t>
    </r>
  </si>
  <si>
    <r>
      <t xml:space="preserve">Es posible realizar de manera sencilla una acción realizada anteriormente?
</t>
    </r>
    <r>
      <rPr>
        <i/>
        <sz val="10"/>
        <color theme="1"/>
        <rFont val="Arial"/>
        <family val="2"/>
      </rPr>
      <t>Is it possible to easily perform an action done earlier?</t>
    </r>
  </si>
  <si>
    <r>
      <t xml:space="preserve">El diseño se adapta al cambiar la resolución de la pantalla? 
</t>
    </r>
    <r>
      <rPr>
        <i/>
        <sz val="10"/>
        <color theme="1"/>
        <rFont val="Arial"/>
        <family val="2"/>
      </rPr>
      <t>Does the design adapt to the changes of screen resolution?</t>
    </r>
  </si>
  <si>
    <r>
      <t xml:space="preserve">Es visible el uso de aceleradores para el usuario habitual? 
</t>
    </r>
    <r>
      <rPr>
        <i/>
        <sz val="10"/>
        <color theme="1"/>
        <rFont val="Arial"/>
        <family val="2"/>
      </rPr>
      <t>Is the use of accelerators visible to the normal user?</t>
    </r>
  </si>
  <si>
    <r>
      <t xml:space="preserve">Se mantiene siempre ocupado al usuario? (sin tiempos de espera innecesarios)
</t>
    </r>
    <r>
      <rPr>
        <i/>
        <sz val="10"/>
        <color theme="1"/>
        <rFont val="Arial"/>
        <family val="2"/>
      </rPr>
      <t>Does it always keep the user busy? (without unnecessary delays)</t>
    </r>
  </si>
  <si>
    <r>
      <t xml:space="preserve">7 - Ayuda a los usuarios a reconocer, diagnosticar y rehacer-se de los errors
</t>
    </r>
    <r>
      <rPr>
        <b/>
        <i/>
        <sz val="14"/>
        <color theme="1"/>
        <rFont val="Calibri"/>
        <family val="2"/>
        <scheme val="minor"/>
      </rPr>
      <t>Help users recognize, diagnose and recover from errors</t>
    </r>
  </si>
  <si>
    <r>
      <t xml:space="preserve">Se muestra un mensaje antes de tomar acciones irreversibles?
</t>
    </r>
    <r>
      <rPr>
        <i/>
        <sz val="10"/>
        <color theme="1"/>
        <rFont val="Arial"/>
        <family val="2"/>
      </rPr>
      <t>Does it display a message before taking irreversible actions?</t>
    </r>
  </si>
  <si>
    <r>
      <t xml:space="preserve">Los errores cometidos se muestran en tiempo real?
</t>
    </r>
    <r>
      <rPr>
        <i/>
        <sz val="10"/>
        <color theme="1"/>
        <rFont val="Arial"/>
        <family val="2"/>
      </rPr>
      <t>Are errors shown in real time?</t>
    </r>
  </si>
  <si>
    <r>
      <t xml:space="preserve">El mensaje de error que aparece es fácilmente interpretable? 
</t>
    </r>
    <r>
      <rPr>
        <i/>
        <sz val="10"/>
        <color theme="1"/>
        <rFont val="Arial"/>
        <family val="2"/>
      </rPr>
      <t>Is the error message that appears easily interpretable?</t>
    </r>
  </si>
  <si>
    <r>
      <t xml:space="preserve">Se usa, además, algún código para referenciar el error?
</t>
    </r>
    <r>
      <rPr>
        <i/>
        <sz val="10"/>
        <color theme="1"/>
        <rFont val="Arial"/>
        <family val="2"/>
      </rPr>
      <t>Is some code also used to reference the error?</t>
    </r>
  </si>
  <si>
    <r>
      <t>8 - Prevención de errores /</t>
    </r>
    <r>
      <rPr>
        <b/>
        <i/>
        <sz val="14"/>
        <color theme="1"/>
        <rFont val="Calibri"/>
        <family val="2"/>
        <scheme val="minor"/>
      </rPr>
      <t xml:space="preserve"> Preventing errors</t>
    </r>
  </si>
  <si>
    <r>
      <t xml:space="preserve">Aparece un mensaje de confirmación antes de realizar las acciones?
</t>
    </r>
    <r>
      <rPr>
        <i/>
        <sz val="10"/>
        <color theme="1"/>
        <rFont val="Arial"/>
        <family val="2"/>
      </rPr>
      <t>Does a confirmation message appear before taking the action?</t>
    </r>
  </si>
  <si>
    <r>
      <t xml:space="preserve">Queda claro qué hay que introducir en cada campo de un formulario?
</t>
    </r>
    <r>
      <rPr>
        <i/>
        <sz val="10"/>
        <color theme="1"/>
        <rFont val="Arial"/>
        <family val="2"/>
      </rPr>
      <t>Is it clear what information needs to be entered in each box on a form?</t>
    </r>
  </si>
  <si>
    <r>
      <t xml:space="preserve">El motor de búsqueda tolera errores tipográficos y ortográficos?
</t>
    </r>
    <r>
      <rPr>
        <i/>
        <sz val="10"/>
        <color theme="1"/>
        <rFont val="Arial"/>
        <family val="2"/>
      </rPr>
      <t>Does the search engine tolerate typos and spelling errors?</t>
    </r>
  </si>
  <si>
    <t>9 - Diseño estético y minimalista / Aesthetic and minimalist design</t>
  </si>
  <si>
    <r>
      <t xml:space="preserve">Se ha usado un diseño sin redundáncia de información? 
</t>
    </r>
    <r>
      <rPr>
        <i/>
        <sz val="10"/>
        <color theme="1"/>
        <rFont val="Arial"/>
        <family val="2"/>
      </rPr>
      <t>Is used a design without redundancy of information?</t>
    </r>
  </si>
  <si>
    <r>
      <t xml:space="preserve">La información es corta, concisa y precisa?
</t>
    </r>
    <r>
      <rPr>
        <i/>
        <sz val="10"/>
        <color theme="1"/>
        <rFont val="Arial"/>
        <family val="2"/>
      </rPr>
      <t>Is the information short, concise and accurate?</t>
    </r>
  </si>
  <si>
    <r>
      <t xml:space="preserve">Cada elemento de información se diferencia del resto y no se confunde?
</t>
    </r>
    <r>
      <rPr>
        <i/>
        <sz val="10"/>
        <color theme="1"/>
        <rFont val="Arial"/>
        <family val="2"/>
      </rPr>
      <t>Is each item of information different from the rest and not confused?</t>
    </r>
  </si>
  <si>
    <r>
      <t xml:space="preserve">El texto está bien organizado, con frases cortas y de intrepretación rápida?
</t>
    </r>
    <r>
      <rPr>
        <i/>
        <sz val="10"/>
        <color theme="1"/>
        <rFont val="Arial"/>
        <family val="2"/>
      </rPr>
      <t>Is the text well organized, with short sentences and quick to interpret?</t>
    </r>
  </si>
  <si>
    <r>
      <t xml:space="preserve">10 - Ayuda y documentación / </t>
    </r>
    <r>
      <rPr>
        <b/>
        <i/>
        <sz val="14"/>
        <color theme="1"/>
        <rFont val="Calibri"/>
        <family val="2"/>
        <scheme val="minor"/>
      </rPr>
      <t>Help and documentation</t>
    </r>
  </si>
  <si>
    <r>
      <t xml:space="preserve">Existe la opción "ajuda"?
</t>
    </r>
    <r>
      <rPr>
        <i/>
        <sz val="10"/>
        <color theme="1"/>
        <rFont val="Arial"/>
        <family val="2"/>
      </rPr>
      <t>Is there the "help" option?</t>
    </r>
  </si>
  <si>
    <r>
      <t xml:space="preserve">En el caso de existir, es visible y de fácil acceso? 
</t>
    </r>
    <r>
      <rPr>
        <i/>
        <sz val="10"/>
        <color theme="1"/>
        <rFont val="Arial"/>
        <family val="2"/>
      </rPr>
      <t>If so, is it visible and easy to access?</t>
    </r>
  </si>
  <si>
    <r>
      <t xml:space="preserve">La ayuda está orientada a la solución de problemas? 
</t>
    </r>
    <r>
      <rPr>
        <i/>
        <sz val="10"/>
        <color theme="1"/>
        <rFont val="Arial"/>
        <family val="2"/>
      </rPr>
      <t>Is the help section aimed at solving problems?</t>
    </r>
  </si>
  <si>
    <r>
      <t xml:space="preserve">Dispone de un apartado de preguntas frecuentes? 
</t>
    </r>
    <r>
      <rPr>
        <i/>
        <sz val="10"/>
        <color theme="1"/>
        <rFont val="Arial"/>
        <family val="2"/>
      </rPr>
      <t>Is there a section of frequently asked questions (FAQ)?</t>
    </r>
  </si>
  <si>
    <r>
      <t xml:space="preserve">La documentación de ayuda es clara, utiliza ejemplos? 
</t>
    </r>
    <r>
      <rPr>
        <i/>
        <sz val="10"/>
        <color theme="1"/>
        <rFont val="Arial"/>
        <family val="2"/>
      </rPr>
      <t>Is the help documentation clear, with examples?</t>
    </r>
  </si>
  <si>
    <r>
      <t xml:space="preserve">11 - Guardar el estado y proteger el trabajo / </t>
    </r>
    <r>
      <rPr>
        <b/>
        <i/>
        <sz val="14"/>
        <color theme="1"/>
        <rFont val="Calibri"/>
        <family val="2"/>
        <scheme val="minor"/>
      </rPr>
      <t>Save the state and protect the work</t>
    </r>
  </si>
  <si>
    <r>
      <t xml:space="preserve">Los usuarios pueden continuar desde un estado anterior al que quedaron en otro momento o desde otro dispositivo? 
</t>
    </r>
    <r>
      <rPr>
        <i/>
        <sz val="10"/>
        <color theme="1"/>
        <rFont val="Arial"/>
        <family val="2"/>
      </rPr>
      <t>Can users continue from a previous state (where they had previously been or from another device)?</t>
    </r>
  </si>
  <si>
    <r>
      <t xml:space="preserve">Se implementa la utilidad de "auto-guardado" ? 
</t>
    </r>
    <r>
      <rPr>
        <i/>
        <sz val="10"/>
        <color theme="1"/>
        <rFont val="Arial"/>
        <family val="2"/>
      </rPr>
      <t>Is "Autosave" implemented?</t>
    </r>
  </si>
  <si>
    <r>
      <t xml:space="preserve">Tiene buena respuesta a fallos ajenos? (cortes de corriente, de internet,…) 
</t>
    </r>
    <r>
      <rPr>
        <i/>
        <sz val="10"/>
        <color theme="1"/>
        <rFont val="Arial"/>
        <family val="2"/>
      </rPr>
      <t>Does the system have a good response to external failures? (Power cut, internet not working, ...)</t>
    </r>
  </si>
  <si>
    <r>
      <t xml:space="preserve">12 - Color y legibilidad / </t>
    </r>
    <r>
      <rPr>
        <b/>
        <i/>
        <sz val="14"/>
        <color theme="1"/>
        <rFont val="Calibri"/>
        <family val="2"/>
        <scheme val="minor"/>
      </rPr>
      <t>Color and readability</t>
    </r>
  </si>
  <si>
    <r>
      <t xml:space="preserve">Las fuentes del texto tienen un tamaño adecuado? 
</t>
    </r>
    <r>
      <rPr>
        <i/>
        <sz val="10"/>
        <color theme="1"/>
        <rFont val="Arial"/>
        <family val="2"/>
      </rPr>
      <t>Do the fonts have an adequate size?</t>
    </r>
  </si>
  <si>
    <r>
      <t xml:space="preserve">Las fuentes del texto utilizan colores con suficiente contraste con el fondo? 
</t>
    </r>
    <r>
      <rPr>
        <i/>
        <sz val="10"/>
        <color theme="1"/>
        <rFont val="Arial"/>
        <family val="2"/>
      </rPr>
      <t>Do the fonts use colours with sufficient contrast with the background?</t>
    </r>
  </si>
  <si>
    <r>
      <t xml:space="preserve">Las imágenes o patrones del fondo no impiden la lectura del contenido? 
</t>
    </r>
    <r>
      <rPr>
        <i/>
        <sz val="10"/>
        <color theme="1"/>
        <rFont val="Arial"/>
        <family val="2"/>
      </rPr>
      <t>Do background images or patterns allow the content to be read?</t>
    </r>
  </si>
  <si>
    <r>
      <t xml:space="preserve">Se tiene en cuenta a los usuarios con visión reducida? 
</t>
    </r>
    <r>
      <rPr>
        <i/>
        <sz val="10"/>
        <color theme="1"/>
        <rFont val="Arial"/>
        <family val="2"/>
      </rPr>
      <t>Does it consider people with reduced vision?</t>
    </r>
  </si>
  <si>
    <r>
      <t xml:space="preserve">13 - Autonomía / </t>
    </r>
    <r>
      <rPr>
        <b/>
        <i/>
        <sz val="14"/>
        <rFont val="Calibri"/>
        <family val="2"/>
        <scheme val="minor"/>
      </rPr>
      <t>Autonomy</t>
    </r>
  </si>
  <si>
    <r>
      <t xml:space="preserve">Se mantiene en todo momento informado al usuario del estado del sistema? 
</t>
    </r>
    <r>
      <rPr>
        <i/>
        <sz val="10"/>
        <color theme="1"/>
        <rFont val="Arial"/>
        <family val="2"/>
      </rPr>
      <t>Does it keep the user informed of system status?</t>
    </r>
  </si>
  <si>
    <r>
      <t xml:space="preserve">Además, el estado del sistema es visible y actualitzado? 
</t>
    </r>
    <r>
      <rPr>
        <i/>
        <sz val="10"/>
        <color theme="1"/>
        <rFont val="Arial"/>
        <family val="2"/>
      </rPr>
      <t>Moreover, is the system status visible and updated?</t>
    </r>
  </si>
  <si>
    <r>
      <t xml:space="preserve">El usuario puede tomar sus propias decisiones? (Personalización) 
</t>
    </r>
    <r>
      <rPr>
        <i/>
        <sz val="10"/>
        <color theme="1"/>
        <rFont val="Arial"/>
        <family val="2"/>
      </rPr>
      <t>Can the user take their own decisions? (Personalization)</t>
    </r>
  </si>
  <si>
    <r>
      <t xml:space="preserve">14 - Valores per defecto / </t>
    </r>
    <r>
      <rPr>
        <b/>
        <i/>
        <sz val="14"/>
        <color theme="1"/>
        <rFont val="Calibri"/>
        <family val="2"/>
        <scheme val="minor"/>
      </rPr>
      <t>Defaults</t>
    </r>
  </si>
  <si>
    <r>
      <t xml:space="preserve">El sistema o aparato proporciona la opción de volver a los valores de fábrica? 
</t>
    </r>
    <r>
      <rPr>
        <i/>
        <sz val="10"/>
        <color theme="1"/>
        <rFont val="Arial"/>
        <family val="2"/>
      </rPr>
      <t>Does the system or device give the option to return to factory settings?</t>
    </r>
  </si>
  <si>
    <r>
      <t xml:space="preserve">Si es así, se indica claramente las consecuencias de dicha acción? 
</t>
    </r>
    <r>
      <rPr>
        <i/>
        <sz val="10"/>
        <color theme="1"/>
        <rFont val="Arial"/>
        <family val="2"/>
      </rPr>
      <t>If so, does it clearly indicate the consequences of the action?</t>
    </r>
  </si>
  <si>
    <r>
      <t xml:space="preserve">Se utilitza el término “por defecto”? 
</t>
    </r>
    <r>
      <rPr>
        <i/>
        <sz val="10"/>
        <color theme="1"/>
        <rFont val="Arial"/>
        <family val="2"/>
      </rPr>
      <t>Is the term "Default" used?</t>
    </r>
  </si>
  <si>
    <t>15 - Reducción de la latencia /  Latency reduction</t>
  </si>
  <si>
    <r>
      <t xml:space="preserve">Respuesta
</t>
    </r>
    <r>
      <rPr>
        <i/>
        <sz val="11"/>
        <color theme="1"/>
        <rFont val="Calibri"/>
        <family val="2"/>
        <scheme val="minor"/>
      </rPr>
      <t>Answer</t>
    </r>
  </si>
  <si>
    <r>
      <t xml:space="preserve">Comentarios
</t>
    </r>
    <r>
      <rPr>
        <i/>
        <sz val="11"/>
        <color theme="1"/>
        <rFont val="Calibri"/>
        <family val="2"/>
        <scheme val="minor"/>
      </rPr>
      <t>Coments</t>
    </r>
  </si>
  <si>
    <r>
      <t xml:space="preserve">La ejecución de tareas pesadas es transparente al usuario? 
</t>
    </r>
    <r>
      <rPr>
        <i/>
        <sz val="11"/>
        <color theme="1"/>
        <rFont val="Calibri"/>
        <family val="2"/>
        <scheme val="minor"/>
      </rPr>
      <t>Is the execution of heavy work transparent to the user?</t>
    </r>
  </si>
  <si>
    <r>
      <t xml:space="preserve">Se muestra el tiempo restante o alguna animación de las tareas pesadas que se están ejecutando? 
</t>
    </r>
    <r>
      <rPr>
        <i/>
        <sz val="11"/>
        <color theme="1"/>
        <rFont val="Calibri"/>
        <family val="2"/>
        <scheme val="minor"/>
      </rPr>
      <t>While running heavy tasks, is remaining time or some animation shown?</t>
    </r>
  </si>
  <si>
    <r>
      <t xml:space="preserve">RESULTADOS / </t>
    </r>
    <r>
      <rPr>
        <b/>
        <i/>
        <sz val="14"/>
        <color theme="1"/>
        <rFont val="Calibri"/>
        <family val="2"/>
        <scheme val="minor"/>
      </rPr>
      <t>RESULTS</t>
    </r>
  </si>
  <si>
    <r>
      <t>Valores/V</t>
    </r>
    <r>
      <rPr>
        <b/>
        <i/>
        <sz val="11"/>
        <color theme="1"/>
        <rFont val="Calibri"/>
        <family val="2"/>
        <scheme val="minor"/>
      </rPr>
      <t>alues</t>
    </r>
  </si>
  <si>
    <t># preguntas 
NO contestadas</t>
  </si>
  <si>
    <t># preguntas 
totales</t>
  </si>
  <si>
    <t># preguntas 
contestadas</t>
  </si>
  <si>
    <t># preguntas 
NO aplica</t>
  </si>
  <si>
    <t>% de preguntas contestadas</t>
  </si>
  <si>
    <t>Número de preguntas NO contestadas (deben contestarse TODAS)</t>
  </si>
  <si>
    <t>Número de preguntas contestadas que computan (sin las No aplica)</t>
  </si>
  <si>
    <r>
      <t xml:space="preserve">Porcentaje de usabilidad
</t>
    </r>
    <r>
      <rPr>
        <b/>
        <i/>
        <sz val="20"/>
        <color theme="1"/>
        <rFont val="Calibri"/>
        <family val="2"/>
        <scheme val="minor"/>
      </rPr>
      <t>"Usability" percentage</t>
    </r>
  </si>
  <si>
    <t>NP</t>
  </si>
  <si>
    <t>https://granatensis.ugr.es/</t>
  </si>
  <si>
    <t>Álvaro de la Flor Bonilla</t>
  </si>
  <si>
    <t>Estudiante de Máster</t>
  </si>
  <si>
    <t>Ingeniería Informática - Ingeniería del Software</t>
  </si>
  <si>
    <t>Es cierto que se incluye el nobre de la web, pero a mi modo de ver se le da más protagonismo a la propia UGR que a la propia finalidad de este portal.</t>
  </si>
  <si>
    <t>El portal muestra claramente una barra de búsqueda, que nada más escribir algo se redirige al catálogo de búsqueda.</t>
  </si>
  <si>
    <t>La funcionalidad es muy básica y personalmente creo que es sencilla de entender y manejar.</t>
  </si>
  <si>
    <t>Todos los enlaces aparecen con un color distinto al resto del texto (azul o verde según el tipo de enlace).</t>
  </si>
  <si>
    <t>Quizás, para este tipo de webs, hubiera sido todo un acierto utilizar tecnologías como AJAX que mejorarían la experiencia del usuario al ahorrar un click en todos las barras de búsqueda.</t>
  </si>
  <si>
    <t>Aparentemente sí. La web se estructua en una barra de búsqueda, resultado y filtros adicionales.</t>
  </si>
  <si>
    <t>No considero ningún comentario adicional.</t>
  </si>
  <si>
    <t>Existen algunos botones que no funcionan: "Guardar este ejemplar" y "Mostrar opciones de acciones".</t>
  </si>
  <si>
    <t>Sí, todos los iconos tienen una etiqueta explicativa adicional (o menu contextual adicional cuando el ratón se acerca a él).</t>
  </si>
  <si>
    <t>De hecho, queda resaltado en la barra horizontal principal como "INICIO".</t>
  </si>
  <si>
    <t>Por ejemplo, cuando se establece un filtro de búsqueda aparece un botón para reinicar todo, descrito como "Restablecer filtros".</t>
  </si>
  <si>
    <t>Una opción puede ser pulsando en el botón "INICIO".</t>
  </si>
  <si>
    <t>Existen enlaces diferentes que hacen las mismas acciones. Por ejemplo tras buscar un libro si pulsamos en el resultado de la búsqueda el nombre del libro en cuestión realiza la misma acción que si pulsamos en el enlace que indica donde se encuentra el libro.</t>
  </si>
  <si>
    <t>No he encontrado ningún resultado distinto.</t>
  </si>
  <si>
    <t>Hay ciertos iconos que repiten, sin embargo tienen significados algo distintos como por ejemplo "Exportar RIS" y "Exportar BIBTEX"</t>
  </si>
  <si>
    <t>Sí, mantienen siempre el mismo formato, azul / verde.</t>
  </si>
  <si>
    <t>Cumplen con los estándares actuales de diseño.</t>
  </si>
  <si>
    <t>Es la primera vez que he navegado por el portal y lo considero muy sencillo.</t>
  </si>
  <si>
    <t>Completamente. Existe un botón (y sección tras pulsar en el) completamente dedicada a esta acción.</t>
  </si>
  <si>
    <t>Sí, el diseño es completamente intuitivo.</t>
  </si>
  <si>
    <t>Mientras he navegado, nunca he sentido la sensación de que faltaba algo para poder continuar.</t>
  </si>
  <si>
    <t>A mi modo de ver si. Barra de navegación inicial, resultados y criterios de búsqueda.</t>
  </si>
  <si>
    <t>No he localizado ninguno. No se si realmente existen.</t>
  </si>
  <si>
    <t>Al seleccionar no en la respuesta anterior considero que esta pregunta no aplica.</t>
  </si>
  <si>
    <t>Existe un botón dedicado a volver a realizar una acción anterior.</t>
  </si>
  <si>
    <t>La web tiene un diseño responsive (comprobado con herramienta de desarrollador de Mozilla Firefox).</t>
  </si>
  <si>
    <t>El único retraso que he podido percibir es en la búsqueda, pero prácticamente es inapreciable.</t>
  </si>
  <si>
    <t>No he sido capaz de localizar ningún acelerador o atajo. En el caso de que existieran no están bien señalizados.</t>
  </si>
  <si>
    <t>No he encontrado ninguna solución para reproducir un error de este tipo.</t>
  </si>
  <si>
    <t>He realizado una injección JavaScript(&lt;script&gt;alert('Injected!');&lt;/script&gt;) y la web no es capaz de reproducir el error, simplemente se queda pensando. Se que es un error porque si no se encuentra ningún libro el portal lo indica, en este caso se queda "pensando".</t>
  </si>
  <si>
    <t>No he sido capaz de reproducir ningún error capturado.</t>
  </si>
  <si>
    <t>Un ejemplo puede ser el mensaje de confirmación antes de reservar un libro.</t>
  </si>
  <si>
    <t>Siempre se muestra etiquetado de ayuda.</t>
  </si>
  <si>
    <t>Usando "Los pilare de la tierra" no ha sido capaz de localizar "Los pilares de la tierra".</t>
  </si>
  <si>
    <t>Solo se muestra la información necesaria, sin recurrir a repeticiones.</t>
  </si>
  <si>
    <t>Cada pantalla muestra lo presiso y necesario. No se recurren a grandes textos explicativos, simplemente basta con la información proporcionada.</t>
  </si>
  <si>
    <t>Por ejemplo, en los iconos, si se pasa el ratón cerca de ellos aparece un texto explicativo adicional.</t>
  </si>
  <si>
    <t>No he visto en toda la web información organizada en grandes párrafos. Todo es corto, sencillo y bastante explicativo.</t>
  </si>
  <si>
    <t>Existe un botón únicamente dedicado a ello.</t>
  </si>
  <si>
    <t>Se encuentra en la barra principal del sistema.</t>
  </si>
  <si>
    <t>Una vez dentro, el contenido de ayuda se muestra ordenado el posibles problemas.</t>
  </si>
  <si>
    <t>No he conseguido encontrar este apartado.</t>
  </si>
  <si>
    <t>Muestra de ello es la cantidad de captura de pantalla que se utilizan.</t>
  </si>
  <si>
    <t>No he podido realizarlo (PC - Smartphone)</t>
  </si>
  <si>
    <t>Por ejemplo, no mantine un estado de "auto-guardado" para la reserva de libros.</t>
  </si>
  <si>
    <t>Tras perder la conexión, mantiene estable el inicio de sesión.</t>
  </si>
  <si>
    <t>Además, se adecuan a los patrones de la Universidad de Granada.</t>
  </si>
  <si>
    <t>Mantienen siempre tonos blancos como fondo.</t>
  </si>
  <si>
    <t>No me he encontrado en ningún momento la situación que se describe.</t>
  </si>
  <si>
    <t>Toda la web tiene contenido etiquetado, lo que significa que es navegable y compatible utilzando herramientas adionales como TalkBack (Google) o VoiceAssistant (Apple).</t>
  </si>
  <si>
    <t>Como ejemplo podemos utilizar la situación detallada anteriormente de la inyección JavaScript en el que el sistema se mantuvo sin proporcionar información al usuario.</t>
  </si>
  <si>
    <t>En todo momento puede cancelar o continuar con el proceso de reserva que esté realizando.</t>
  </si>
  <si>
    <t>No he conseguido localizar un elemento que identifique claramente el estado del sistema en ese momento.</t>
  </si>
  <si>
    <t>Permite resetear filtros de búsqueda, añade "placeholders" a las búsqudas…</t>
  </si>
  <si>
    <t>No. Por ejemplo cuando se resetea los filtros de búsqueda no aparece un mensaje de confirmación.</t>
  </si>
  <si>
    <t>Considero reestablecer y por defecto el mismo término, en mi opinión.</t>
  </si>
  <si>
    <t>La tarea más pesada es la búsqueda de un libro, y se muestra una animación mientras carga.</t>
  </si>
  <si>
    <t>En el caso de esta búsqueda, no se muestra el tiempo restante.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</si>
</sst>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Arial"/>
      <family val="2"/>
    </font>
    <font>
      <b/>
      <sz val="11"/>
      <name val="Calibri"/>
      <family val="2"/>
      <scheme val="minor"/>
    </font>
    <font>
      <b/>
      <sz val="14"/>
      <name val="Calibri"/>
      <family val="2"/>
      <scheme val="minor"/>
    </font>
    <font>
      <sz val="14"/>
      <color theme="1"/>
      <name val="Calibri"/>
      <family val="2"/>
      <scheme val="minor"/>
    </font>
    <font>
      <i/>
      <sz val="10"/>
      <color theme="1"/>
      <name val="Arial"/>
      <family val="2"/>
    </font>
    <font>
      <i/>
      <sz val="11"/>
      <color theme="1"/>
      <name val="Calibri"/>
      <family val="2"/>
      <scheme val="minor"/>
    </font>
    <font>
      <b/>
      <i/>
      <sz val="11"/>
      <name val="Calibri"/>
      <family val="2"/>
      <scheme val="minor"/>
    </font>
    <font>
      <b/>
      <i/>
      <sz val="14"/>
      <color theme="1"/>
      <name val="Calibri"/>
      <family val="2"/>
      <scheme val="minor"/>
    </font>
    <font>
      <b/>
      <sz val="20"/>
      <color theme="1"/>
      <name val="Calibri"/>
      <family val="2"/>
      <scheme val="minor"/>
    </font>
    <font>
      <b/>
      <i/>
      <sz val="20"/>
      <color theme="1"/>
      <name val="Calibri"/>
      <family val="2"/>
      <scheme val="minor"/>
    </font>
    <font>
      <b/>
      <i/>
      <sz val="11"/>
      <color theme="1"/>
      <name val="Calibri"/>
      <family val="2"/>
      <scheme val="minor"/>
    </font>
    <font>
      <b/>
      <i/>
      <sz val="14"/>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i/>
      <sz val="11"/>
      <color theme="0" tint="-0.499984740745262"/>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DEEBF7"/>
        <bgColor rgb="FFDAE3F3"/>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3">
    <xf numFmtId="0" fontId="0" fillId="0" borderId="0"/>
    <xf numFmtId="9" fontId="15" fillId="0" borderId="0" applyFont="0" applyFill="0" applyBorder="0" applyAlignment="0" applyProtection="0"/>
    <xf numFmtId="0" fontId="16" fillId="0" borderId="0" applyNumberFormat="0" applyFill="0" applyBorder="0" applyAlignment="0" applyProtection="0"/>
  </cellStyleXfs>
  <cellXfs count="91">
    <xf numFmtId="0" fontId="0" fillId="0" borderId="0" xfId="0"/>
    <xf numFmtId="0" fontId="0" fillId="0" borderId="0" xfId="0" applyAlignment="1">
      <alignment horizontal="left" vertical="center" indent="4"/>
    </xf>
    <xf numFmtId="0" fontId="0" fillId="0" borderId="0" xfId="0" applyAlignment="1">
      <alignment horizontal="center"/>
    </xf>
    <xf numFmtId="0" fontId="0" fillId="0" borderId="1" xfId="0" applyBorder="1"/>
    <xf numFmtId="0" fontId="0" fillId="0" borderId="0" xfId="0" applyBorder="1"/>
    <xf numFmtId="0" fontId="0" fillId="0" borderId="0" xfId="0"/>
    <xf numFmtId="0" fontId="6" fillId="0" borderId="0" xfId="0" applyFont="1" applyAlignment="1">
      <alignment horizontal="right"/>
    </xf>
    <xf numFmtId="0" fontId="0" fillId="0" borderId="0" xfId="0"/>
    <xf numFmtId="0" fontId="3" fillId="0" borderId="1" xfId="0" applyFont="1" applyBorder="1" applyAlignment="1">
      <alignment vertical="center" wrapText="1"/>
    </xf>
    <xf numFmtId="0" fontId="0" fillId="0" borderId="1" xfId="0" applyBorder="1" applyAlignment="1">
      <alignment horizontal="center" vertical="center"/>
    </xf>
    <xf numFmtId="0" fontId="4" fillId="4" borderId="1" xfId="0" applyFont="1" applyFill="1" applyBorder="1" applyAlignment="1">
      <alignment wrapText="1"/>
    </xf>
    <xf numFmtId="0" fontId="0" fillId="0" borderId="1" xfId="0" applyFont="1" applyBorder="1" applyAlignment="1">
      <alignment horizontal="center" vertical="center"/>
    </xf>
    <xf numFmtId="0" fontId="0" fillId="0" borderId="0" xfId="0" applyAlignment="1">
      <alignment horizontal="center" vertical="center"/>
    </xf>
    <xf numFmtId="0" fontId="8" fillId="0" borderId="0" xfId="0" applyFont="1"/>
    <xf numFmtId="0" fontId="0" fillId="0" borderId="0" xfId="0" applyFont="1" applyAlignment="1">
      <alignment horizontal="center" vertical="center"/>
    </xf>
    <xf numFmtId="0" fontId="11" fillId="0" borderId="0" xfId="0" applyFont="1" applyAlignment="1">
      <alignment horizontal="right" wrapText="1"/>
    </xf>
    <xf numFmtId="0" fontId="4" fillId="4" borderId="1" xfId="0" applyFont="1" applyFill="1" applyBorder="1" applyAlignment="1">
      <alignment horizontal="center" wrapText="1"/>
    </xf>
    <xf numFmtId="0" fontId="3" fillId="0" borderId="1" xfId="0" applyFont="1" applyBorder="1" applyAlignment="1">
      <alignment wrapText="1"/>
    </xf>
    <xf numFmtId="0" fontId="7" fillId="0" borderId="1" xfId="0" applyFont="1" applyBorder="1" applyAlignment="1">
      <alignment wrapText="1"/>
    </xf>
    <xf numFmtId="0" fontId="3" fillId="0" borderId="1" xfId="0" applyFont="1" applyFill="1" applyBorder="1" applyAlignment="1">
      <alignment wrapText="1"/>
    </xf>
    <xf numFmtId="0" fontId="3" fillId="0" borderId="0" xfId="0" applyFont="1"/>
    <xf numFmtId="0" fontId="3" fillId="0" borderId="0" xfId="0" applyFont="1" applyAlignment="1">
      <alignment wrapText="1"/>
    </xf>
    <xf numFmtId="0" fontId="3" fillId="2" borderId="1" xfId="0" applyFont="1" applyFill="1" applyBorder="1" applyAlignment="1">
      <alignment wrapText="1"/>
    </xf>
    <xf numFmtId="0" fontId="1" fillId="4" borderId="1" xfId="0" applyFont="1" applyFill="1" applyBorder="1" applyAlignment="1">
      <alignment horizontal="center" vertical="center" wrapText="1"/>
    </xf>
    <xf numFmtId="0" fontId="11" fillId="0" borderId="0" xfId="0" applyFont="1" applyAlignment="1">
      <alignment horizontal="left" vertical="center"/>
    </xf>
    <xf numFmtId="1" fontId="0" fillId="0" borderId="0" xfId="0" applyNumberFormat="1"/>
    <xf numFmtId="0" fontId="7" fillId="0" borderId="1" xfId="0" applyFont="1" applyBorder="1" applyAlignment="1">
      <alignment vertical="center" wrapText="1"/>
    </xf>
    <xf numFmtId="0" fontId="0" fillId="5" borderId="1" xfId="0" applyFill="1" applyBorder="1" applyAlignment="1">
      <alignment horizontal="center" vertical="center" wrapText="1"/>
    </xf>
    <xf numFmtId="0" fontId="1"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9" fontId="1" fillId="0" borderId="0" xfId="1" applyFont="1" applyAlignment="1">
      <alignment horizontal="center" vertical="center"/>
    </xf>
    <xf numFmtId="0" fontId="18" fillId="0" borderId="0" xfId="0" applyFont="1" applyAlignment="1">
      <alignment horizontal="left" vertical="center"/>
    </xf>
    <xf numFmtId="0" fontId="18" fillId="0" borderId="0" xfId="0" applyFont="1"/>
    <xf numFmtId="164" fontId="1" fillId="0" borderId="0" xfId="1" applyNumberFormat="1" applyFont="1" applyAlignment="1">
      <alignment horizontal="center" vertical="center"/>
    </xf>
    <xf numFmtId="164" fontId="6" fillId="2" borderId="0" xfId="0" applyNumberFormat="1" applyFont="1" applyFill="1" applyAlignment="1">
      <alignment horizontal="center" vertical="center"/>
    </xf>
    <xf numFmtId="0" fontId="2" fillId="2" borderId="10" xfId="0" applyFont="1" applyFill="1" applyBorder="1" applyAlignment="1">
      <alignment horizontal="center" vertical="center"/>
    </xf>
    <xf numFmtId="164" fontId="6" fillId="2" borderId="1" xfId="0" applyNumberFormat="1" applyFont="1" applyFill="1" applyBorder="1" applyAlignment="1">
      <alignment horizontal="center" vertical="center"/>
    </xf>
    <xf numFmtId="0" fontId="17" fillId="0" borderId="1" xfId="0" applyFont="1" applyBorder="1" applyAlignment="1">
      <alignment horizontal="right"/>
    </xf>
    <xf numFmtId="0" fontId="6" fillId="2" borderId="1" xfId="0" applyNumberFormat="1" applyFont="1" applyFill="1" applyBorder="1" applyAlignment="1">
      <alignment horizontal="center" vertical="center"/>
    </xf>
    <xf numFmtId="0" fontId="0" fillId="8" borderId="1" xfId="0" applyFont="1" applyFill="1" applyBorder="1" applyAlignment="1">
      <alignment horizontal="center" vertical="center"/>
    </xf>
    <xf numFmtId="0" fontId="0" fillId="8" borderId="1" xfId="0" applyFill="1" applyBorder="1" applyAlignment="1">
      <alignment horizontal="center" vertical="center"/>
    </xf>
    <xf numFmtId="164" fontId="11" fillId="0" borderId="0" xfId="1" applyNumberFormat="1" applyFont="1" applyAlignment="1">
      <alignment horizontal="center" vertical="center"/>
    </xf>
    <xf numFmtId="0" fontId="16" fillId="0" borderId="1" xfId="2" applyBorder="1"/>
    <xf numFmtId="0" fontId="16" fillId="8" borderId="1" xfId="2" applyFill="1" applyBorder="1" applyAlignment="1">
      <alignment horizontal="left" wrapText="1"/>
    </xf>
    <xf numFmtId="0" fontId="16" fillId="8" borderId="1" xfId="2" applyFill="1" applyBorder="1" applyAlignment="1">
      <alignment horizontal="left"/>
    </xf>
    <xf numFmtId="0" fontId="16" fillId="0" borderId="1" xfId="2" applyBorder="1" applyAlignment="1">
      <alignment horizontal="left" wrapText="1"/>
    </xf>
    <xf numFmtId="0" fontId="16" fillId="8" borderId="1" xfId="2" applyFill="1" applyBorder="1"/>
    <xf numFmtId="0" fontId="16" fillId="8" borderId="1" xfId="2" applyFill="1" applyBorder="1" applyAlignment="1">
      <alignment horizontal="left" vertical="center"/>
    </xf>
    <xf numFmtId="0" fontId="0" fillId="0" borderId="1" xfId="0" applyBorder="1" applyAlignment="1">
      <alignment vertical="top" wrapText="1"/>
    </xf>
    <xf numFmtId="0" fontId="21" fillId="0" borderId="0" xfId="0" applyFont="1"/>
    <xf numFmtId="0" fontId="22" fillId="0" borderId="0" xfId="0" applyFont="1"/>
    <xf numFmtId="0" fontId="15" fillId="0" borderId="0" xfId="0" applyFont="1"/>
    <xf numFmtId="0" fontId="15" fillId="0" borderId="0" xfId="0" applyFont="1" applyBorder="1" applyAlignment="1">
      <alignment horizontal="left" wrapText="1"/>
    </xf>
    <xf numFmtId="0" fontId="2" fillId="0" borderId="0" xfId="0" applyFont="1" applyAlignment="1">
      <alignment horizontal="right" wrapText="1"/>
    </xf>
    <xf numFmtId="0" fontId="2" fillId="0" borderId="0" xfId="0" applyFont="1"/>
    <xf numFmtId="0" fontId="15" fillId="0" borderId="0" xfId="0" applyFont="1" applyBorder="1"/>
    <xf numFmtId="0" fontId="15" fillId="0" borderId="6" xfId="0" applyFont="1" applyBorder="1" applyAlignment="1">
      <alignment horizontal="right"/>
    </xf>
    <xf numFmtId="0" fontId="15" fillId="0" borderId="7" xfId="0" applyFont="1" applyBorder="1" applyAlignment="1">
      <alignment horizontal="right"/>
    </xf>
    <xf numFmtId="0" fontId="15" fillId="0" borderId="8" xfId="0" applyFont="1" applyBorder="1" applyAlignment="1">
      <alignment horizontal="right"/>
    </xf>
    <xf numFmtId="0" fontId="15" fillId="5" borderId="1" xfId="0" applyFont="1" applyFill="1" applyBorder="1" applyAlignment="1">
      <alignment horizontal="center" vertical="center" wrapText="1"/>
    </xf>
    <xf numFmtId="0" fontId="15" fillId="0" borderId="1" xfId="0" applyFont="1" applyBorder="1"/>
    <xf numFmtId="0" fontId="15" fillId="0" borderId="0" xfId="0" applyFont="1" applyAlignment="1">
      <alignment horizontal="center" vertical="center"/>
    </xf>
    <xf numFmtId="14" fontId="0" fillId="9" borderId="16" xfId="0" applyNumberFormat="1" applyFill="1" applyBorder="1" applyAlignment="1">
      <alignment horizontal="center"/>
    </xf>
    <xf numFmtId="0" fontId="0" fillId="9" borderId="16" xfId="0" applyFill="1" applyBorder="1" applyAlignment="1">
      <alignment horizontal="center"/>
    </xf>
    <xf numFmtId="0" fontId="15" fillId="0" borderId="9" xfId="0" applyFont="1" applyBorder="1" applyAlignment="1">
      <alignment horizontal="left" wrapText="1"/>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9" borderId="14" xfId="0" applyFill="1" applyBorder="1" applyAlignment="1">
      <alignment horizontal="center"/>
    </xf>
    <xf numFmtId="0" fontId="0" fillId="9" borderId="15" xfId="0" applyFill="1" applyBorder="1" applyAlignment="1">
      <alignment horizontal="center"/>
    </xf>
    <xf numFmtId="0" fontId="17" fillId="7" borderId="0" xfId="0" applyFont="1" applyFill="1" applyAlignment="1">
      <alignment horizontal="center" vertical="center" wrapText="1"/>
    </xf>
    <xf numFmtId="0" fontId="16" fillId="7" borderId="0" xfId="2" applyFont="1" applyFill="1" applyAlignment="1">
      <alignment horizontal="left"/>
    </xf>
    <xf numFmtId="0" fontId="17" fillId="6" borderId="0" xfId="0" applyFont="1" applyFill="1" applyAlignment="1">
      <alignment horizontal="center" vertical="top" wrapText="1"/>
    </xf>
    <xf numFmtId="0" fontId="16" fillId="6" borderId="0" xfId="2" applyFill="1" applyAlignment="1">
      <alignment horizontal="left"/>
    </xf>
    <xf numFmtId="0" fontId="16" fillId="6" borderId="0" xfId="2" applyFont="1" applyFill="1" applyAlignment="1">
      <alignment horizontal="left"/>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5" xfId="0" applyBorder="1" applyAlignment="1">
      <alignment horizontal="left"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5" fillId="5" borderId="1" xfId="0" applyFont="1" applyFill="1" applyBorder="1" applyAlignment="1">
      <alignment horizontal="center" vertical="center"/>
    </xf>
    <xf numFmtId="0" fontId="16" fillId="3" borderId="2" xfId="2" applyFill="1" applyBorder="1" applyAlignment="1">
      <alignment horizontal="center" vertical="center"/>
    </xf>
  </cellXfs>
  <cellStyles count="3">
    <cellStyle name="Hipervínculo" xfId="2" builtinId="8"/>
    <cellStyle name="Normal" xfId="0" builtinId="0"/>
    <cellStyle name="Porcentaje" xfId="1" builtinId="5"/>
  </cellStyles>
  <dxfs count="75">
    <dxf>
      <font>
        <b/>
        <i val="0"/>
        <color rgb="FFFF0000"/>
      </font>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
      <fill>
        <patternFill>
          <bgColor rgb="FF92D050"/>
        </patternFill>
      </fill>
    </dxf>
    <dxf>
      <fill>
        <patternFill>
          <bgColor rgb="FFFFC000"/>
        </patternFill>
      </fill>
    </dxf>
    <dxf>
      <fill>
        <patternFill>
          <bgColor rgb="FFFF0000"/>
        </patternFill>
      </fill>
    </dxf>
    <dxf>
      <fill>
        <patternFill>
          <bgColor theme="0"/>
        </patternFill>
      </fill>
    </dxf>
  </dxfs>
  <tableStyles count="0" defaultTableStyle="TableStyleMedium2" defaultPivotStyle="PivotStyleLight16"/>
  <colors>
    <mruColors>
      <color rgb="FFFF9999"/>
      <color rgb="FFFF7C80"/>
      <color rgb="FFF8696B"/>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asktog.com/atc/principles-of-interaction-design" TargetMode="External"/><Relationship Id="rId2" Type="http://schemas.openxmlformats.org/officeDocument/2006/relationships/hyperlink" Target="https://www.nngroup.com/articles/ten-usability-heuristics" TargetMode="External"/><Relationship Id="rId1" Type="http://schemas.openxmlformats.org/officeDocument/2006/relationships/hyperlink" Target="http://asktog.com/atc/principles-of-interaction-design" TargetMode="External"/><Relationship Id="rId6" Type="http://schemas.openxmlformats.org/officeDocument/2006/relationships/printerSettings" Target="../printerSettings/printerSettings1.bin"/><Relationship Id="rId5" Type="http://schemas.openxmlformats.org/officeDocument/2006/relationships/hyperlink" Target="https://granatensis.ugr.es/" TargetMode="External"/><Relationship Id="rId4" Type="http://schemas.openxmlformats.org/officeDocument/2006/relationships/hyperlink" Target="https://www.nngroup.com/articles/ten-usability-heuristic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zoomScaleNormal="100" workbookViewId="0">
      <selection activeCell="E12" sqref="E12"/>
    </sheetView>
  </sheetViews>
  <sheetFormatPr baseColWidth="10" defaultColWidth="11.5546875" defaultRowHeight="14.4" x14ac:dyDescent="0.3"/>
  <cols>
    <col min="1" max="1" width="37.6640625" style="53" customWidth="1"/>
    <col min="2" max="2" width="38.6640625" style="53" customWidth="1"/>
    <col min="3" max="6" width="11.5546875" style="53"/>
    <col min="7" max="7" width="24.33203125" style="53" customWidth="1"/>
    <col min="8" max="16384" width="11.5546875" style="53"/>
  </cols>
  <sheetData>
    <row r="1" spans="1:6" ht="39" customHeight="1" thickBot="1" x14ac:dyDescent="0.35">
      <c r="A1" s="70" t="s">
        <v>0</v>
      </c>
      <c r="B1" s="71"/>
      <c r="C1" s="71"/>
      <c r="D1" s="71"/>
      <c r="E1" s="72"/>
      <c r="F1" s="54"/>
    </row>
    <row r="2" spans="1:6" ht="30" customHeight="1" x14ac:dyDescent="0.3">
      <c r="A2" s="67" t="s">
        <v>1</v>
      </c>
      <c r="B2" s="67"/>
      <c r="C2" s="67"/>
      <c r="D2" s="67"/>
      <c r="E2" s="67"/>
      <c r="F2" s="54"/>
    </row>
    <row r="3" spans="1:6" ht="13.2" customHeight="1" x14ac:dyDescent="0.3">
      <c r="A3" s="55"/>
      <c r="B3" s="55"/>
      <c r="C3" s="55"/>
      <c r="D3" s="55"/>
      <c r="E3" s="55"/>
      <c r="F3" s="54"/>
    </row>
    <row r="4" spans="1:6" ht="7.2" customHeight="1" thickBot="1" x14ac:dyDescent="0.35">
      <c r="A4" s="54"/>
      <c r="B4" s="54"/>
      <c r="C4" s="54"/>
      <c r="D4" s="54"/>
      <c r="E4" s="54"/>
      <c r="F4" s="54"/>
    </row>
    <row r="5" spans="1:6" ht="33" thickBot="1" x14ac:dyDescent="0.35">
      <c r="A5" s="56" t="s">
        <v>2</v>
      </c>
      <c r="B5" s="90" t="s">
        <v>106</v>
      </c>
      <c r="C5" s="68"/>
      <c r="D5" s="68"/>
      <c r="E5" s="69"/>
      <c r="F5" s="54"/>
    </row>
    <row r="6" spans="1:6" ht="5.4" customHeight="1" x14ac:dyDescent="0.3">
      <c r="A6" s="54"/>
      <c r="B6" s="54"/>
      <c r="C6" s="54"/>
      <c r="D6" s="54"/>
      <c r="E6" s="54"/>
      <c r="F6" s="54"/>
    </row>
    <row r="7" spans="1:6" ht="18.600000000000001" thickBot="1" x14ac:dyDescent="0.4">
      <c r="A7" s="57" t="s">
        <v>3</v>
      </c>
      <c r="B7" s="54"/>
      <c r="C7" s="54"/>
      <c r="D7" s="58"/>
      <c r="E7" s="58"/>
      <c r="F7" s="58"/>
    </row>
    <row r="8" spans="1:6" x14ac:dyDescent="0.3">
      <c r="A8" s="59" t="s">
        <v>4</v>
      </c>
      <c r="B8" s="73" t="s">
        <v>107</v>
      </c>
      <c r="C8" s="73"/>
      <c r="D8" s="73"/>
      <c r="E8" s="73"/>
      <c r="F8" s="58"/>
    </row>
    <row r="9" spans="1:6" x14ac:dyDescent="0.3">
      <c r="A9" s="60" t="s">
        <v>5</v>
      </c>
      <c r="B9" s="74" t="s">
        <v>108</v>
      </c>
      <c r="C9" s="74"/>
      <c r="D9" s="74"/>
      <c r="E9" s="74"/>
      <c r="F9" s="58"/>
    </row>
    <row r="10" spans="1:6" x14ac:dyDescent="0.3">
      <c r="A10" s="60" t="s">
        <v>6</v>
      </c>
      <c r="B10" s="74" t="s">
        <v>109</v>
      </c>
      <c r="C10" s="74"/>
      <c r="D10" s="74"/>
      <c r="E10" s="74"/>
      <c r="F10" s="54"/>
    </row>
    <row r="11" spans="1:6" ht="15" thickBot="1" x14ac:dyDescent="0.35">
      <c r="A11" s="61" t="s">
        <v>7</v>
      </c>
      <c r="B11" s="65">
        <v>44133</v>
      </c>
      <c r="C11" s="66"/>
      <c r="D11" s="66"/>
      <c r="E11" s="66"/>
      <c r="F11" s="54"/>
    </row>
    <row r="12" spans="1:6" ht="6" customHeight="1" x14ac:dyDescent="0.35">
      <c r="A12" s="57"/>
      <c r="B12" s="54"/>
      <c r="C12" s="54"/>
      <c r="D12" s="54"/>
      <c r="E12" s="54"/>
      <c r="F12" s="54"/>
    </row>
    <row r="13" spans="1:6" ht="15.6" customHeight="1" x14ac:dyDescent="0.3">
      <c r="A13" s="77" t="s">
        <v>8</v>
      </c>
      <c r="B13" s="77"/>
      <c r="C13" s="77"/>
      <c r="D13" s="77"/>
      <c r="E13" s="77"/>
      <c r="F13" s="54"/>
    </row>
    <row r="14" spans="1:6" ht="15.6" customHeight="1" x14ac:dyDescent="0.3">
      <c r="A14" s="77"/>
      <c r="B14" s="77"/>
      <c r="C14" s="77"/>
      <c r="D14" s="77"/>
      <c r="E14" s="77"/>
      <c r="F14" s="54"/>
    </row>
    <row r="15" spans="1:6" ht="15.6" customHeight="1" x14ac:dyDescent="0.3">
      <c r="A15" s="77"/>
      <c r="B15" s="77"/>
      <c r="C15" s="77"/>
      <c r="D15" s="77"/>
      <c r="E15" s="77"/>
      <c r="F15" s="54"/>
    </row>
    <row r="16" spans="1:6" x14ac:dyDescent="0.3">
      <c r="A16" s="78" t="s">
        <v>9</v>
      </c>
      <c r="B16" s="79"/>
      <c r="C16" s="79"/>
      <c r="D16" s="79"/>
      <c r="E16" s="79"/>
      <c r="F16" s="54"/>
    </row>
    <row r="17" spans="1:5" x14ac:dyDescent="0.3">
      <c r="A17" s="78" t="s">
        <v>10</v>
      </c>
      <c r="B17" s="79"/>
      <c r="C17" s="79"/>
      <c r="D17" s="79"/>
      <c r="E17" s="79"/>
    </row>
    <row r="18" spans="1:5" x14ac:dyDescent="0.3">
      <c r="A18" s="75" t="s">
        <v>11</v>
      </c>
      <c r="B18" s="75"/>
      <c r="C18" s="75"/>
      <c r="D18" s="75"/>
      <c r="E18" s="75"/>
    </row>
    <row r="19" spans="1:5" x14ac:dyDescent="0.3">
      <c r="A19" s="75"/>
      <c r="B19" s="75"/>
      <c r="C19" s="75"/>
      <c r="D19" s="75"/>
      <c r="E19" s="75"/>
    </row>
    <row r="20" spans="1:5" x14ac:dyDescent="0.3">
      <c r="A20" s="75"/>
      <c r="B20" s="75"/>
      <c r="C20" s="75"/>
      <c r="D20" s="75"/>
      <c r="E20" s="75"/>
    </row>
    <row r="21" spans="1:5" x14ac:dyDescent="0.3">
      <c r="A21" s="76" t="s">
        <v>9</v>
      </c>
      <c r="B21" s="76"/>
      <c r="C21" s="76"/>
      <c r="D21" s="76"/>
      <c r="E21" s="76"/>
    </row>
    <row r="22" spans="1:5" x14ac:dyDescent="0.3">
      <c r="A22" s="76" t="s">
        <v>10</v>
      </c>
      <c r="B22" s="76"/>
      <c r="C22" s="76"/>
      <c r="D22" s="76"/>
      <c r="E22" s="76"/>
    </row>
  </sheetData>
  <mergeCells count="13">
    <mergeCell ref="A18:E20"/>
    <mergeCell ref="A21:E21"/>
    <mergeCell ref="A22:E22"/>
    <mergeCell ref="A13:E15"/>
    <mergeCell ref="A16:E16"/>
    <mergeCell ref="A17:E17"/>
    <mergeCell ref="B11:E11"/>
    <mergeCell ref="A2:E2"/>
    <mergeCell ref="B5:E5"/>
    <mergeCell ref="A1:E1"/>
    <mergeCell ref="B8:E8"/>
    <mergeCell ref="B9:E9"/>
    <mergeCell ref="B10:E10"/>
  </mergeCells>
  <hyperlinks>
    <hyperlink ref="A17" r:id="rId1" xr:uid="{00000000-0004-0000-0000-000000000000}"/>
    <hyperlink ref="A16" r:id="rId2" xr:uid="{00000000-0004-0000-0000-000001000000}"/>
    <hyperlink ref="A22" r:id="rId3" xr:uid="{00000000-0004-0000-0000-000002000000}"/>
    <hyperlink ref="A21" r:id="rId4" xr:uid="{00000000-0004-0000-0000-000003000000}"/>
    <hyperlink ref="B5" r:id="rId5" xr:uid="{65BC54B0-8827-4638-8A4C-E33816B678DB}"/>
  </hyperlinks>
  <pageMargins left="0.7" right="0.7" top="0.75" bottom="0.75" header="0.3" footer="0.3"/>
  <pageSetup paperSize="9" orientation="portrait" horizontalDpi="360" verticalDpi="36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C7" sqref="C7"/>
    </sheetView>
  </sheetViews>
  <sheetFormatPr baseColWidth="10" defaultColWidth="11.44140625" defaultRowHeight="14.4" x14ac:dyDescent="0.3"/>
  <cols>
    <col min="1" max="1" width="62.6640625" customWidth="1"/>
    <col min="2" max="2" width="26.6640625" customWidth="1"/>
    <col min="3" max="3" width="66.88671875" style="5" customWidth="1"/>
    <col min="4" max="5" width="5.5546875" hidden="1" customWidth="1"/>
  </cols>
  <sheetData>
    <row r="1" spans="1:5" s="4" customFormat="1" ht="33" customHeight="1" x14ac:dyDescent="0.3">
      <c r="A1" s="81" t="s">
        <v>62</v>
      </c>
      <c r="B1" s="81"/>
      <c r="C1" s="81"/>
    </row>
    <row r="3" spans="1:5" ht="28.8" x14ac:dyDescent="0.3">
      <c r="A3" s="7"/>
      <c r="B3" s="16" t="s">
        <v>13</v>
      </c>
      <c r="C3" s="10" t="s">
        <v>14</v>
      </c>
      <c r="D3" s="7"/>
      <c r="E3" s="7"/>
    </row>
    <row r="4" spans="1:5" ht="30" customHeight="1" x14ac:dyDescent="0.3">
      <c r="A4" s="17" t="s">
        <v>63</v>
      </c>
      <c r="B4" s="27" t="s">
        <v>18</v>
      </c>
      <c r="C4" s="3" t="s">
        <v>144</v>
      </c>
      <c r="D4" s="12">
        <f>IF(B4=RESULTADOS!$A$101,1,IF(B4=RESULTADOS!$A$102,0.5,IF(B4=RESULTADOS!$A$103,0,IF(B4=RESULTADOS!$A$104,"NA","-"))))</f>
        <v>1</v>
      </c>
      <c r="E4" s="12">
        <f>IF(D4="NA",1,0)</f>
        <v>0</v>
      </c>
    </row>
    <row r="5" spans="1:5" ht="30" customHeight="1" x14ac:dyDescent="0.3">
      <c r="A5" s="8" t="s">
        <v>64</v>
      </c>
      <c r="B5" s="27" t="s">
        <v>18</v>
      </c>
      <c r="C5" s="51" t="s">
        <v>145</v>
      </c>
      <c r="D5" s="12">
        <f>IF(B5=RESULTADOS!$A$101,1,IF(B5=RESULTADOS!$A$102,0.5,IF(B5=RESULTADOS!$A$103,0,IF(B5=RESULTADOS!$A$104,"NA","-"))))</f>
        <v>1</v>
      </c>
      <c r="E5" s="12">
        <f t="shared" ref="E5:E7" si="0">IF(D5="NA",1,0)</f>
        <v>0</v>
      </c>
    </row>
    <row r="6" spans="1:5" ht="30" customHeight="1" x14ac:dyDescent="0.3">
      <c r="A6" s="8" t="s">
        <v>65</v>
      </c>
      <c r="B6" s="27" t="s">
        <v>18</v>
      </c>
      <c r="C6" s="51" t="s">
        <v>146</v>
      </c>
      <c r="D6" s="12">
        <f>IF(B6=RESULTADOS!$A$101,1,IF(B6=RESULTADOS!$A$102,0.5,IF(B6=RESULTADOS!$A$103,0,IF(B6=RESULTADOS!$A$104,"NA","-"))))</f>
        <v>1</v>
      </c>
      <c r="E6" s="12">
        <f t="shared" si="0"/>
        <v>0</v>
      </c>
    </row>
    <row r="7" spans="1:5" ht="30" customHeight="1" x14ac:dyDescent="0.3">
      <c r="A7" s="8" t="s">
        <v>66</v>
      </c>
      <c r="B7" s="27" t="s">
        <v>18</v>
      </c>
      <c r="C7" s="51" t="s">
        <v>147</v>
      </c>
      <c r="D7" s="12">
        <f>IF(B7=RESULTADOS!$A$101,1,IF(B7=RESULTADOS!$A$102,0.5,IF(B7=RESULTADOS!$A$103,0,IF(B7=RESULTADOS!$A$104,"NA","-"))))</f>
        <v>1</v>
      </c>
      <c r="E7" s="12">
        <f t="shared" si="0"/>
        <v>0</v>
      </c>
    </row>
  </sheetData>
  <mergeCells count="1">
    <mergeCell ref="A1:C1"/>
  </mergeCells>
  <dataValidations count="1">
    <dataValidation type="list" allowBlank="1" showInputMessage="1" showErrorMessage="1" sqref="B4:B7" xr:uid="{00000000-0002-0000-09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13EE67BC-D7C3-45BF-8006-6557F4D55A72}">
            <xm:f>RESULTADOS!$A$104</xm:f>
            <x14:dxf>
              <fill>
                <patternFill>
                  <bgColor theme="0"/>
                </patternFill>
              </fill>
            </x14:dxf>
          </x14:cfRule>
          <x14:cfRule type="cellIs" priority="2" operator="equal" id="{FAA6F194-12ED-4337-A70C-282151593462}">
            <xm:f>RESULTADOS!$A$103</xm:f>
            <x14:dxf>
              <fill>
                <patternFill>
                  <bgColor rgb="FFFF0000"/>
                </patternFill>
              </fill>
            </x14:dxf>
          </x14:cfRule>
          <x14:cfRule type="cellIs" priority="3" operator="equal" id="{BF35DCA8-8265-423D-B1C0-6D4B79B26F80}">
            <xm:f>RESULTADOS!$A$102</xm:f>
            <x14:dxf>
              <fill>
                <patternFill>
                  <bgColor rgb="FFFFC000"/>
                </patternFill>
              </fill>
            </x14:dxf>
          </x14:cfRule>
          <x14:cfRule type="cellIs" priority="4" operator="equal" id="{257CEEA6-7DC7-4448-A4F4-1D4BDE3C1C4A}">
            <xm:f>RESULTADOS!$A$101</xm:f>
            <x14:dxf>
              <fill>
                <patternFill>
                  <bgColor rgb="FF92D050"/>
                </patternFill>
              </fill>
            </x14:dxf>
          </x14:cfRule>
          <xm:sqref>B4:B7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
  <sheetViews>
    <sheetView workbookViewId="0">
      <selection activeCell="C8" sqref="C8"/>
    </sheetView>
  </sheetViews>
  <sheetFormatPr baseColWidth="10" defaultColWidth="11.44140625" defaultRowHeight="14.4" x14ac:dyDescent="0.3"/>
  <cols>
    <col min="1" max="1" width="62.6640625" customWidth="1"/>
    <col min="2" max="2" width="26.6640625" customWidth="1"/>
    <col min="3" max="3" width="66.88671875" style="5" customWidth="1"/>
    <col min="4" max="5" width="5.33203125" hidden="1" customWidth="1"/>
  </cols>
  <sheetData>
    <row r="1" spans="1:5" ht="33" customHeight="1" x14ac:dyDescent="0.3">
      <c r="A1" s="81" t="s">
        <v>67</v>
      </c>
      <c r="B1" s="81"/>
      <c r="C1" s="81"/>
      <c r="D1" s="7"/>
      <c r="E1" s="7"/>
    </row>
    <row r="3" spans="1:5" ht="28.8" x14ac:dyDescent="0.3">
      <c r="A3" s="7"/>
      <c r="B3" s="16" t="s">
        <v>13</v>
      </c>
      <c r="C3" s="10" t="s">
        <v>14</v>
      </c>
      <c r="D3" s="7"/>
      <c r="E3" s="7"/>
    </row>
    <row r="4" spans="1:5" ht="30" customHeight="1" x14ac:dyDescent="0.3">
      <c r="A4" s="17" t="s">
        <v>68</v>
      </c>
      <c r="B4" s="27" t="s">
        <v>18</v>
      </c>
      <c r="C4" s="51" t="s">
        <v>148</v>
      </c>
      <c r="D4" s="12">
        <f>IF(B4=RESULTADOS!$A$101,1,IF(B4=RESULTADOS!$A$102,0.5,IF(B4=RESULTADOS!$A$103,0,IF(B4=RESULTADOS!$A$104,"NA","-"))))</f>
        <v>1</v>
      </c>
      <c r="E4" s="7">
        <f>IF(D4="NA",1,0)</f>
        <v>0</v>
      </c>
    </row>
    <row r="5" spans="1:5" ht="30" customHeight="1" x14ac:dyDescent="0.3">
      <c r="A5" s="8" t="s">
        <v>69</v>
      </c>
      <c r="B5" s="27" t="s">
        <v>18</v>
      </c>
      <c r="C5" s="3" t="s">
        <v>149</v>
      </c>
      <c r="D5" s="12">
        <f>IF(B5=RESULTADOS!$A$101,1,IF(B5=RESULTADOS!$A$102,0.5,IF(B5=RESULTADOS!$A$103,0,IF(B5=RESULTADOS!$A$104,"NA","-"))))</f>
        <v>1</v>
      </c>
      <c r="E5" s="7">
        <f t="shared" ref="E5:E8" si="0">IF(D5="NA",1,0)</f>
        <v>0</v>
      </c>
    </row>
    <row r="6" spans="1:5" ht="30" customHeight="1" x14ac:dyDescent="0.3">
      <c r="A6" s="8" t="s">
        <v>70</v>
      </c>
      <c r="B6" s="27" t="s">
        <v>18</v>
      </c>
      <c r="C6" s="3" t="s">
        <v>150</v>
      </c>
      <c r="D6" s="12">
        <f>IF(B6=RESULTADOS!$A$101,1,IF(B6=RESULTADOS!$A$102,0.5,IF(B6=RESULTADOS!$A$103,0,IF(B6=RESULTADOS!$A$104,"NA","-"))))</f>
        <v>1</v>
      </c>
      <c r="E6" s="7">
        <f t="shared" si="0"/>
        <v>0</v>
      </c>
    </row>
    <row r="7" spans="1:5" ht="30" customHeight="1" x14ac:dyDescent="0.3">
      <c r="A7" s="8" t="s">
        <v>71</v>
      </c>
      <c r="B7" s="27" t="s">
        <v>20</v>
      </c>
      <c r="C7" s="3" t="s">
        <v>151</v>
      </c>
      <c r="D7" s="12">
        <f>IF(B7=RESULTADOS!$A$101,1,IF(B7=RESULTADOS!$A$102,0.5,IF(B7=RESULTADOS!$A$103,0,IF(B7=RESULTADOS!$A$104,"NA","-"))))</f>
        <v>0</v>
      </c>
      <c r="E7" s="7">
        <f t="shared" si="0"/>
        <v>0</v>
      </c>
    </row>
    <row r="8" spans="1:5" ht="30" customHeight="1" x14ac:dyDescent="0.3">
      <c r="A8" s="17" t="s">
        <v>72</v>
      </c>
      <c r="B8" s="27" t="s">
        <v>18</v>
      </c>
      <c r="C8" s="3" t="s">
        <v>152</v>
      </c>
      <c r="D8" s="12">
        <f>IF(B8=RESULTADOS!$A$101,1,IF(B8=RESULTADOS!$A$102,0.5,IF(B8=RESULTADOS!$A$103,0,IF(B8=RESULTADOS!$A$104,"NA","-"))))</f>
        <v>1</v>
      </c>
      <c r="E8" s="7">
        <f t="shared" si="0"/>
        <v>0</v>
      </c>
    </row>
    <row r="9" spans="1:5" x14ac:dyDescent="0.3">
      <c r="A9" s="20"/>
      <c r="B9" s="7"/>
      <c r="C9" s="7"/>
      <c r="D9" s="7"/>
      <c r="E9" s="7"/>
    </row>
  </sheetData>
  <mergeCells count="1">
    <mergeCell ref="A1:C1"/>
  </mergeCells>
  <dataValidations count="1">
    <dataValidation type="list" allowBlank="1" showInputMessage="1" showErrorMessage="1" sqref="B4:B8" xr:uid="{00000000-0002-0000-0A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BB47BD70-7C50-4667-99EC-9340B1715AEB}">
            <xm:f>RESULTADOS!$A$104</xm:f>
            <x14:dxf>
              <fill>
                <patternFill>
                  <bgColor theme="0"/>
                </patternFill>
              </fill>
            </x14:dxf>
          </x14:cfRule>
          <x14:cfRule type="cellIs" priority="2" operator="equal" id="{DBC13387-7251-47E0-A953-A395FA16E667}">
            <xm:f>RESULTADOS!$A$103</xm:f>
            <x14:dxf>
              <fill>
                <patternFill>
                  <bgColor rgb="FFFF0000"/>
                </patternFill>
              </fill>
            </x14:dxf>
          </x14:cfRule>
          <x14:cfRule type="cellIs" priority="3" operator="equal" id="{029DDCBC-58CA-43FD-AB5D-53DC29BF81AA}">
            <xm:f>RESULTADOS!$A$102</xm:f>
            <x14:dxf>
              <fill>
                <patternFill>
                  <bgColor rgb="FFFFC000"/>
                </patternFill>
              </fill>
            </x14:dxf>
          </x14:cfRule>
          <x14:cfRule type="cellIs" priority="4" operator="equal" id="{BD2E48EB-1440-4E36-9A3B-3C32C1DE5581}">
            <xm:f>RESULTADOS!$A$101</xm:f>
            <x14:dxf>
              <fill>
                <patternFill>
                  <bgColor rgb="FF92D050"/>
                </patternFill>
              </fill>
            </x14:dxf>
          </x14:cfRule>
          <xm:sqref>B4:B8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7"/>
  <sheetViews>
    <sheetView workbookViewId="0">
      <selection activeCell="C6" sqref="C6"/>
    </sheetView>
  </sheetViews>
  <sheetFormatPr baseColWidth="10" defaultColWidth="11.44140625" defaultRowHeight="14.4" x14ac:dyDescent="0.3"/>
  <cols>
    <col min="1" max="1" width="99.33203125" bestFit="1" customWidth="1"/>
    <col min="2" max="2" width="26.6640625" customWidth="1"/>
    <col min="3" max="3" width="66.88671875" style="5" customWidth="1"/>
    <col min="4" max="5" width="4.88671875" hidden="1" customWidth="1"/>
  </cols>
  <sheetData>
    <row r="1" spans="1:5" ht="33.450000000000003" customHeight="1" x14ac:dyDescent="0.3">
      <c r="A1" s="80" t="s">
        <v>73</v>
      </c>
      <c r="B1" s="81"/>
      <c r="C1" s="81"/>
      <c r="D1" s="7"/>
      <c r="E1" s="7"/>
    </row>
    <row r="3" spans="1:5" ht="28.8" x14ac:dyDescent="0.3">
      <c r="A3" s="7"/>
      <c r="B3" s="16" t="s">
        <v>13</v>
      </c>
      <c r="C3" s="10" t="s">
        <v>14</v>
      </c>
      <c r="D3" s="7"/>
      <c r="E3" s="7"/>
    </row>
    <row r="4" spans="1:5" ht="30" customHeight="1" x14ac:dyDescent="0.3">
      <c r="A4" s="17" t="s">
        <v>74</v>
      </c>
      <c r="B4" s="27" t="s">
        <v>20</v>
      </c>
      <c r="C4" s="3" t="s">
        <v>153</v>
      </c>
      <c r="D4" s="12">
        <f>IF(B4=RESULTADOS!$A$101,1,IF(B4=RESULTADOS!$A$102,0.5,IF(B4=RESULTADOS!$A$103,0,IF(B4=RESULTADOS!$A$104,"NA","-"))))</f>
        <v>0</v>
      </c>
      <c r="E4" s="4">
        <f>IF(D4="NA",1,0)</f>
        <v>0</v>
      </c>
    </row>
    <row r="5" spans="1:5" ht="30" customHeight="1" x14ac:dyDescent="0.3">
      <c r="A5" s="17" t="s">
        <v>75</v>
      </c>
      <c r="B5" s="27" t="s">
        <v>20</v>
      </c>
      <c r="C5" s="3" t="s">
        <v>154</v>
      </c>
      <c r="D5" s="12">
        <f>IF(B5=RESULTADOS!$A$101,1,IF(B5=RESULTADOS!$A$102,0.5,IF(B5=RESULTADOS!$A$103,0,IF(B5=RESULTADOS!$A$104,"NA","-"))))</f>
        <v>0</v>
      </c>
      <c r="E5" s="4">
        <f t="shared" ref="E5:E6" si="0">IF(D5="NA",1,0)</f>
        <v>0</v>
      </c>
    </row>
    <row r="6" spans="1:5" ht="30" customHeight="1" x14ac:dyDescent="0.3">
      <c r="A6" s="17" t="s">
        <v>76</v>
      </c>
      <c r="B6" s="27" t="s">
        <v>18</v>
      </c>
      <c r="C6" s="3" t="s">
        <v>155</v>
      </c>
      <c r="D6" s="12">
        <f>IF(B6=RESULTADOS!$A$101,1,IF(B6=RESULTADOS!$A$102,0.5,IF(B6=RESULTADOS!$A$103,0,IF(B6=RESULTADOS!$A$104,"NA","-"))))</f>
        <v>1</v>
      </c>
      <c r="E6" s="4">
        <f t="shared" si="0"/>
        <v>0</v>
      </c>
    </row>
    <row r="7" spans="1:5" x14ac:dyDescent="0.3">
      <c r="A7" s="7"/>
      <c r="B7" s="7"/>
      <c r="C7" s="4"/>
      <c r="D7" s="7"/>
      <c r="E7" s="7"/>
    </row>
  </sheetData>
  <mergeCells count="1">
    <mergeCell ref="A1:C1"/>
  </mergeCells>
  <dataValidations count="1">
    <dataValidation type="list" allowBlank="1" showInputMessage="1" showErrorMessage="1" sqref="B4:B6" xr:uid="{00000000-0002-0000-0B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5D76B26C-13FF-437E-A54B-91F7FE2640D8}">
            <xm:f>RESULTADOS!$A$104</xm:f>
            <x14:dxf>
              <fill>
                <patternFill>
                  <bgColor theme="0"/>
                </patternFill>
              </fill>
            </x14:dxf>
          </x14:cfRule>
          <x14:cfRule type="cellIs" priority="2" operator="equal" id="{35FDA20E-26BA-40B6-A84F-5A109D78884E}">
            <xm:f>RESULTADOS!$A$103</xm:f>
            <x14:dxf>
              <fill>
                <patternFill>
                  <bgColor rgb="FFFF0000"/>
                </patternFill>
              </fill>
            </x14:dxf>
          </x14:cfRule>
          <x14:cfRule type="cellIs" priority="3" operator="equal" id="{69DC181C-29BF-4769-804E-635EBA2B085B}">
            <xm:f>RESULTADOS!$A$102</xm:f>
            <x14:dxf>
              <fill>
                <patternFill>
                  <bgColor rgb="FFFFC000"/>
                </patternFill>
              </fill>
            </x14:dxf>
          </x14:cfRule>
          <x14:cfRule type="cellIs" priority="4" operator="equal" id="{1BDF3C2B-1B00-4DBD-A271-2B7E3EBDEC1A}">
            <xm:f>RESULTADOS!$A$101</xm:f>
            <x14:dxf>
              <fill>
                <patternFill>
                  <bgColor rgb="FF92D050"/>
                </patternFill>
              </fill>
            </x14:dxf>
          </x14:cfRule>
          <xm:sqref>B4:B6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8"/>
  <sheetViews>
    <sheetView workbookViewId="0">
      <selection activeCell="C7" sqref="C7"/>
    </sheetView>
  </sheetViews>
  <sheetFormatPr baseColWidth="10" defaultColWidth="11.44140625" defaultRowHeight="14.4" x14ac:dyDescent="0.3"/>
  <cols>
    <col min="1" max="1" width="62.6640625" customWidth="1"/>
    <col min="2" max="2" width="26.6640625" customWidth="1"/>
    <col min="3" max="3" width="66.88671875" style="5" customWidth="1"/>
    <col min="4" max="5" width="4.6640625" hidden="1" customWidth="1"/>
  </cols>
  <sheetData>
    <row r="1" spans="1:5" ht="33" customHeight="1" x14ac:dyDescent="0.3">
      <c r="A1" s="81" t="s">
        <v>77</v>
      </c>
      <c r="B1" s="81"/>
      <c r="C1" s="81"/>
      <c r="D1" s="7"/>
      <c r="E1" s="7"/>
    </row>
    <row r="3" spans="1:5" ht="28.8" x14ac:dyDescent="0.3">
      <c r="A3" s="7"/>
      <c r="B3" s="16" t="s">
        <v>13</v>
      </c>
      <c r="C3" s="10" t="s">
        <v>14</v>
      </c>
      <c r="D3" s="7"/>
      <c r="E3" s="7"/>
    </row>
    <row r="4" spans="1:5" ht="30" customHeight="1" x14ac:dyDescent="0.3">
      <c r="A4" s="8" t="s">
        <v>78</v>
      </c>
      <c r="B4" s="27" t="s">
        <v>18</v>
      </c>
      <c r="C4" s="3" t="s">
        <v>156</v>
      </c>
      <c r="D4" s="12">
        <f>IF(B4=RESULTADOS!$A$101,1,IF(B4=RESULTADOS!$A$102,0.5,IF(B4=RESULTADOS!$A$103,0,IF(B4=RESULTADOS!$A$104,"NA","-"))))</f>
        <v>1</v>
      </c>
      <c r="E4" s="7">
        <f>IF(D4="NA",1,0)</f>
        <v>0</v>
      </c>
    </row>
    <row r="5" spans="1:5" ht="30" customHeight="1" x14ac:dyDescent="0.3">
      <c r="A5" s="8" t="s">
        <v>79</v>
      </c>
      <c r="B5" s="27" t="s">
        <v>18</v>
      </c>
      <c r="C5" s="3" t="s">
        <v>157</v>
      </c>
      <c r="D5" s="12">
        <f>IF(B5=RESULTADOS!$A$101,1,IF(B5=RESULTADOS!$A$102,0.5,IF(B5=RESULTADOS!$A$103,0,IF(B5=RESULTADOS!$A$104,"NA","-"))))</f>
        <v>1</v>
      </c>
      <c r="E5" s="7">
        <f t="shared" ref="E5:E7" si="0">IF(D5="NA",1,0)</f>
        <v>0</v>
      </c>
    </row>
    <row r="6" spans="1:5" ht="30" customHeight="1" x14ac:dyDescent="0.3">
      <c r="A6" s="22" t="s">
        <v>80</v>
      </c>
      <c r="B6" s="27" t="s">
        <v>18</v>
      </c>
      <c r="C6" s="3" t="s">
        <v>158</v>
      </c>
      <c r="D6" s="12">
        <f>IF(B6=RESULTADOS!$A$101,1,IF(B6=RESULTADOS!$A$102,0.5,IF(B6=RESULTADOS!$A$103,0,IF(B6=RESULTADOS!$A$104,"NA","-"))))</f>
        <v>1</v>
      </c>
      <c r="E6" s="7">
        <f t="shared" si="0"/>
        <v>0</v>
      </c>
    </row>
    <row r="7" spans="1:5" ht="30" customHeight="1" x14ac:dyDescent="0.3">
      <c r="A7" s="17" t="s">
        <v>81</v>
      </c>
      <c r="B7" s="27" t="s">
        <v>18</v>
      </c>
      <c r="C7" s="51" t="s">
        <v>159</v>
      </c>
      <c r="D7" s="12">
        <f>IF(B7=RESULTADOS!$A$101,1,IF(B7=RESULTADOS!$A$102,0.5,IF(B7=RESULTADOS!$A$103,0,IF(B7=RESULTADOS!$A$104,"NA","-"))))</f>
        <v>1</v>
      </c>
      <c r="E7" s="7">
        <f t="shared" si="0"/>
        <v>0</v>
      </c>
    </row>
    <row r="8" spans="1:5" x14ac:dyDescent="0.3">
      <c r="A8" s="7"/>
      <c r="B8" s="7"/>
      <c r="C8" s="4"/>
      <c r="D8" s="7"/>
      <c r="E8" s="7"/>
    </row>
  </sheetData>
  <mergeCells count="1">
    <mergeCell ref="A1:C1"/>
  </mergeCells>
  <dataValidations count="1">
    <dataValidation type="list" allowBlank="1" showInputMessage="1" showErrorMessage="1" sqref="B4:B7" xr:uid="{00000000-0002-0000-0C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9DE7D977-F802-4B0D-BE8C-6E16B91E958C}">
            <xm:f>RESULTADOS!$A$104</xm:f>
            <x14:dxf>
              <fill>
                <patternFill>
                  <bgColor theme="0"/>
                </patternFill>
              </fill>
            </x14:dxf>
          </x14:cfRule>
          <x14:cfRule type="cellIs" priority="2" operator="equal" id="{493EE313-EF2F-4891-B6F0-57EAC2C1BBDE}">
            <xm:f>RESULTADOS!$A$103</xm:f>
            <x14:dxf>
              <fill>
                <patternFill>
                  <bgColor rgb="FFFF0000"/>
                </patternFill>
              </fill>
            </x14:dxf>
          </x14:cfRule>
          <x14:cfRule type="cellIs" priority="3" operator="equal" id="{C52CE8C1-DFDA-41D8-9C0C-241E5F48AC49}">
            <xm:f>RESULTADOS!$A$102</xm:f>
            <x14:dxf>
              <fill>
                <patternFill>
                  <bgColor rgb="FFFFC000"/>
                </patternFill>
              </fill>
            </x14:dxf>
          </x14:cfRule>
          <x14:cfRule type="cellIs" priority="4" operator="equal" id="{1E9390AB-FF02-4F89-AE58-ACC392F28CEF}">
            <xm:f>RESULTADOS!$A$101</xm:f>
            <x14:dxf>
              <fill>
                <patternFill>
                  <bgColor rgb="FF92D050"/>
                </patternFill>
              </fill>
            </x14:dxf>
          </x14:cfRule>
          <xm:sqref>B4:B7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8"/>
  <sheetViews>
    <sheetView workbookViewId="0">
      <selection activeCell="C6" sqref="C6"/>
    </sheetView>
  </sheetViews>
  <sheetFormatPr baseColWidth="10" defaultColWidth="11.44140625" defaultRowHeight="14.4" x14ac:dyDescent="0.3"/>
  <cols>
    <col min="1" max="1" width="62.6640625" customWidth="1"/>
    <col min="2" max="2" width="26.6640625" customWidth="1"/>
    <col min="3" max="3" width="66.88671875" style="5" customWidth="1"/>
    <col min="4" max="5" width="4.44140625" hidden="1" customWidth="1"/>
  </cols>
  <sheetData>
    <row r="1" spans="1:5" ht="33" customHeight="1" x14ac:dyDescent="0.3">
      <c r="A1" s="89" t="s">
        <v>82</v>
      </c>
      <c r="B1" s="89"/>
      <c r="C1" s="89"/>
      <c r="D1" s="7"/>
      <c r="E1" s="7"/>
    </row>
    <row r="3" spans="1:5" ht="28.8" x14ac:dyDescent="0.3">
      <c r="A3" s="7"/>
      <c r="B3" s="16" t="s">
        <v>13</v>
      </c>
      <c r="C3" s="10" t="s">
        <v>14</v>
      </c>
      <c r="D3" s="7"/>
      <c r="E3" s="7"/>
    </row>
    <row r="4" spans="1:5" ht="30" customHeight="1" x14ac:dyDescent="0.3">
      <c r="A4" s="17" t="s">
        <v>83</v>
      </c>
      <c r="B4" s="27" t="s">
        <v>16</v>
      </c>
      <c r="C4" s="51" t="s">
        <v>160</v>
      </c>
      <c r="D4" s="12">
        <f>IF(B4=RESULTADOS!$A$101,1,IF(B4=RESULTADOS!$A$102,0.5,IF(B4=RESULTADOS!$A$103,0,IF(B4=RESULTADOS!$A$104,"NA","-"))))</f>
        <v>0.5</v>
      </c>
      <c r="E4" s="7">
        <f>IF(D4="NA",1,0)</f>
        <v>0</v>
      </c>
    </row>
    <row r="5" spans="1:5" s="7" customFormat="1" ht="30" customHeight="1" x14ac:dyDescent="0.3">
      <c r="A5" s="17" t="s">
        <v>84</v>
      </c>
      <c r="B5" s="27" t="s">
        <v>20</v>
      </c>
      <c r="C5" s="3" t="s">
        <v>162</v>
      </c>
      <c r="D5" s="12">
        <f>IF(B5=RESULTADOS!$A$101,1,IF(B5=RESULTADOS!$A$102,0.5,IF(B5=RESULTADOS!$A$103,0,IF(B5=RESULTADOS!$A$104,"NA","-"))))</f>
        <v>0</v>
      </c>
      <c r="E5" s="7">
        <f t="shared" ref="E5" si="0">IF(D5="NA",1,0)</f>
        <v>0</v>
      </c>
    </row>
    <row r="6" spans="1:5" ht="30" customHeight="1" x14ac:dyDescent="0.3">
      <c r="A6" s="17" t="s">
        <v>85</v>
      </c>
      <c r="B6" s="27" t="s">
        <v>18</v>
      </c>
      <c r="C6" s="3" t="s">
        <v>161</v>
      </c>
      <c r="D6" s="12">
        <f>IF(B6=RESULTADOS!$A$101,1,IF(B6=RESULTADOS!$A$102,0.5,IF(B6=RESULTADOS!$A$103,0,IF(B6=RESULTADOS!$A$104,"NA","-"))))</f>
        <v>1</v>
      </c>
      <c r="E6" s="7">
        <f t="shared" ref="E6" si="1">IF(D6="NA",1,0)</f>
        <v>0</v>
      </c>
    </row>
    <row r="7" spans="1:5" x14ac:dyDescent="0.3">
      <c r="A7" s="7"/>
      <c r="B7" s="2"/>
      <c r="C7" s="4"/>
      <c r="D7" s="7"/>
      <c r="E7" s="7"/>
    </row>
    <row r="8" spans="1:5" x14ac:dyDescent="0.3">
      <c r="A8" s="7"/>
      <c r="B8" s="7"/>
      <c r="C8" s="4"/>
      <c r="D8" s="7"/>
      <c r="E8" s="7"/>
    </row>
  </sheetData>
  <mergeCells count="1">
    <mergeCell ref="A1:C1"/>
  </mergeCells>
  <dataValidations count="1">
    <dataValidation type="list" allowBlank="1" showInputMessage="1" showErrorMessage="1" sqref="B4:B6" xr:uid="{00000000-0002-0000-0D00-000000000000}">
      <formula1>valors1</formula1>
    </dataValidation>
  </dataValidations>
  <pageMargins left="0.7" right="0.7" top="0.75" bottom="0.75" header="0.3" footer="0.3"/>
  <pageSetup paperSize="9"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cellIs" priority="5" operator="equal" id="{64CC7547-2992-418A-AC9F-9A362F607E8D}">
            <xm:f>RESULTADOS!$A$104</xm:f>
            <x14:dxf>
              <fill>
                <patternFill>
                  <bgColor theme="0"/>
                </patternFill>
              </fill>
            </x14:dxf>
          </x14:cfRule>
          <x14:cfRule type="cellIs" priority="6" operator="equal" id="{4EEBC343-3169-481F-8CA3-362E0D67D36A}">
            <xm:f>RESULTADOS!$A$103</xm:f>
            <x14:dxf>
              <fill>
                <patternFill>
                  <bgColor rgb="FFFF0000"/>
                </patternFill>
              </fill>
            </x14:dxf>
          </x14:cfRule>
          <x14:cfRule type="cellIs" priority="7" operator="equal" id="{29590A69-32E1-4603-8C78-C3E92A2E2281}">
            <xm:f>RESULTADOS!$A$102</xm:f>
            <x14:dxf>
              <fill>
                <patternFill>
                  <bgColor rgb="FFFFC000"/>
                </patternFill>
              </fill>
            </x14:dxf>
          </x14:cfRule>
          <x14:cfRule type="cellIs" priority="8" operator="equal" id="{AC441D48-6102-4E40-AB72-776D583307E1}">
            <xm:f>RESULTADOS!$A$101</xm:f>
            <x14:dxf>
              <fill>
                <patternFill>
                  <bgColor rgb="FF92D050"/>
                </patternFill>
              </fill>
            </x14:dxf>
          </x14:cfRule>
          <xm:sqref>B4 B6</xm:sqref>
        </x14:conditionalFormatting>
        <x14:conditionalFormatting xmlns:xm="http://schemas.microsoft.com/office/excel/2006/main">
          <x14:cfRule type="cellIs" priority="1" operator="equal" id="{027CE01F-3E6B-4ECF-9883-78F535E29B32}">
            <xm:f>RESULTADOS!$A$104</xm:f>
            <x14:dxf>
              <fill>
                <patternFill>
                  <bgColor theme="0"/>
                </patternFill>
              </fill>
            </x14:dxf>
          </x14:cfRule>
          <x14:cfRule type="cellIs" priority="2" operator="equal" id="{41675EA2-BEA2-4764-8BB2-2AFBA519DDB5}">
            <xm:f>RESULTADOS!$A$103</xm:f>
            <x14:dxf>
              <fill>
                <patternFill>
                  <bgColor rgb="FFFF0000"/>
                </patternFill>
              </fill>
            </x14:dxf>
          </x14:cfRule>
          <x14:cfRule type="cellIs" priority="3" operator="equal" id="{862A9463-4576-44EA-9B2D-74E82D8CCAC9}">
            <xm:f>RESULTADOS!$A$102</xm:f>
            <x14:dxf>
              <fill>
                <patternFill>
                  <bgColor rgb="FFFFC000"/>
                </patternFill>
              </fill>
            </x14:dxf>
          </x14:cfRule>
          <x14:cfRule type="cellIs" priority="4" operator="equal" id="{F7F0BE48-AFBA-46AB-9B56-5C425A194AE7}">
            <xm:f>RESULTADOS!$A$101</xm:f>
            <x14:dxf>
              <fill>
                <patternFill>
                  <bgColor rgb="FF92D050"/>
                </patternFill>
              </fill>
            </x14:dxf>
          </x14:cfRule>
          <xm:sqref>B5</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9"/>
  <sheetViews>
    <sheetView workbookViewId="0">
      <selection activeCell="C6" sqref="C6"/>
    </sheetView>
  </sheetViews>
  <sheetFormatPr baseColWidth="10" defaultColWidth="11.44140625" defaultRowHeight="14.4" x14ac:dyDescent="0.3"/>
  <cols>
    <col min="1" max="1" width="66.6640625" bestFit="1" customWidth="1"/>
    <col min="2" max="2" width="26.6640625" customWidth="1"/>
    <col min="3" max="3" width="66.88671875" style="5" customWidth="1"/>
    <col min="4" max="5" width="4.5546875" hidden="1" customWidth="1"/>
  </cols>
  <sheetData>
    <row r="1" spans="1:5" ht="33" customHeight="1" x14ac:dyDescent="0.3">
      <c r="A1" s="81" t="s">
        <v>86</v>
      </c>
      <c r="B1" s="81"/>
      <c r="C1" s="81"/>
      <c r="D1" s="7"/>
      <c r="E1" s="7"/>
    </row>
    <row r="3" spans="1:5" ht="28.8" x14ac:dyDescent="0.3">
      <c r="A3" s="7"/>
      <c r="B3" s="16" t="s">
        <v>13</v>
      </c>
      <c r="C3" s="10" t="s">
        <v>14</v>
      </c>
      <c r="D3" s="7"/>
      <c r="E3" s="7"/>
    </row>
    <row r="4" spans="1:5" ht="30" customHeight="1" x14ac:dyDescent="0.3">
      <c r="A4" s="8" t="s">
        <v>87</v>
      </c>
      <c r="B4" s="27" t="s">
        <v>18</v>
      </c>
      <c r="C4" s="3" t="s">
        <v>163</v>
      </c>
      <c r="D4" s="12">
        <f>IF(B4=RESULTADOS!$A$101,1,IF(B4=RESULTADOS!$A$102,0.5,IF(B4=RESULTADOS!$A$103,0,IF(B4=RESULTADOS!$A$104,"NA","-"))))</f>
        <v>1</v>
      </c>
      <c r="E4" s="7">
        <f>IF(D4="NA",1,0)</f>
        <v>0</v>
      </c>
    </row>
    <row r="5" spans="1:5" ht="30" customHeight="1" x14ac:dyDescent="0.3">
      <c r="A5" s="8" t="s">
        <v>88</v>
      </c>
      <c r="B5" s="27" t="s">
        <v>20</v>
      </c>
      <c r="C5" s="3" t="s">
        <v>164</v>
      </c>
      <c r="D5" s="12">
        <f>IF(B5=RESULTADOS!$A$101,1,IF(B5=RESULTADOS!$A$102,0.5,IF(B5=RESULTADOS!$A$103,0,IF(B5=RESULTADOS!$A$104,"NA","-"))))</f>
        <v>0</v>
      </c>
      <c r="E5" s="7">
        <f t="shared" ref="E5:E6" si="0">IF(D5="NA",1,0)</f>
        <v>0</v>
      </c>
    </row>
    <row r="6" spans="1:5" ht="30" customHeight="1" x14ac:dyDescent="0.3">
      <c r="A6" s="17" t="s">
        <v>89</v>
      </c>
      <c r="B6" s="27" t="s">
        <v>18</v>
      </c>
      <c r="C6" s="3" t="s">
        <v>165</v>
      </c>
      <c r="D6" s="12">
        <f>IF(B6=RESULTADOS!$A$101,1,IF(B6=RESULTADOS!$A$102,0.5,IF(B6=RESULTADOS!$A$103,0,IF(B6=RESULTADOS!$A$104,"NA","-"))))</f>
        <v>1</v>
      </c>
      <c r="E6" s="7">
        <f t="shared" si="0"/>
        <v>0</v>
      </c>
    </row>
    <row r="7" spans="1:5" x14ac:dyDescent="0.3">
      <c r="A7" s="7"/>
      <c r="B7" s="7"/>
      <c r="C7" s="4"/>
      <c r="D7" s="7"/>
      <c r="E7" s="7"/>
    </row>
    <row r="8" spans="1:5" x14ac:dyDescent="0.3">
      <c r="A8" s="7"/>
      <c r="B8" s="7"/>
      <c r="C8" s="4"/>
      <c r="D8" s="7"/>
      <c r="E8" s="7"/>
    </row>
    <row r="9" spans="1:5" x14ac:dyDescent="0.3">
      <c r="A9" s="7"/>
      <c r="B9" s="7"/>
      <c r="C9" s="4"/>
      <c r="D9" s="7"/>
      <c r="E9" s="7"/>
    </row>
  </sheetData>
  <mergeCells count="1">
    <mergeCell ref="A1:C1"/>
  </mergeCells>
  <dataValidations count="1">
    <dataValidation type="list" allowBlank="1" showInputMessage="1" showErrorMessage="1" sqref="B4:B6" xr:uid="{00000000-0002-0000-0E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B2120E6B-AF28-426D-891F-EFC5CA371BDD}">
            <xm:f>RESULTADOS!$A$104</xm:f>
            <x14:dxf>
              <fill>
                <patternFill>
                  <bgColor theme="0"/>
                </patternFill>
              </fill>
            </x14:dxf>
          </x14:cfRule>
          <x14:cfRule type="cellIs" priority="2" operator="equal" id="{32FD972C-3A7C-4331-9557-E82876DB1982}">
            <xm:f>RESULTADOS!$A$103</xm:f>
            <x14:dxf>
              <fill>
                <patternFill>
                  <bgColor rgb="FFFF0000"/>
                </patternFill>
              </fill>
            </x14:dxf>
          </x14:cfRule>
          <x14:cfRule type="cellIs" priority="3" operator="equal" id="{EFABB4D0-F9C6-427C-88E2-0561B2E0F2E3}">
            <xm:f>RESULTADOS!$A$102</xm:f>
            <x14:dxf>
              <fill>
                <patternFill>
                  <bgColor rgb="FFFFC000"/>
                </patternFill>
              </fill>
            </x14:dxf>
          </x14:cfRule>
          <x14:cfRule type="cellIs" priority="4" operator="equal" id="{0F8B7D62-F966-4904-91B8-F1C1DED14EE9}">
            <xm:f>RESULTADOS!$A$101</xm:f>
            <x14:dxf>
              <fill>
                <patternFill>
                  <bgColor rgb="FF92D050"/>
                </patternFill>
              </fill>
            </x14:dxf>
          </x14:cfRule>
          <xm:sqref>B4:B6</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7"/>
  <sheetViews>
    <sheetView workbookViewId="0">
      <selection activeCell="C5" sqref="C5"/>
    </sheetView>
  </sheetViews>
  <sheetFormatPr baseColWidth="10" defaultColWidth="11.5546875" defaultRowHeight="14.4" x14ac:dyDescent="0.3"/>
  <cols>
    <col min="1" max="1" width="85" style="52" bestFit="1" customWidth="1"/>
    <col min="2" max="2" width="26.6640625" style="52" customWidth="1"/>
    <col min="3" max="3" width="66.88671875" style="52" customWidth="1"/>
    <col min="4" max="5" width="4.33203125" style="52" hidden="1" customWidth="1"/>
    <col min="6" max="16384" width="11.5546875" style="52"/>
  </cols>
  <sheetData>
    <row r="1" spans="1:5" ht="33" customHeight="1" x14ac:dyDescent="0.3">
      <c r="A1" s="81" t="s">
        <v>90</v>
      </c>
      <c r="B1" s="81"/>
      <c r="C1" s="81"/>
      <c r="D1" s="54"/>
      <c r="E1" s="54"/>
    </row>
    <row r="3" spans="1:5" ht="28.8" x14ac:dyDescent="0.3">
      <c r="A3" s="54"/>
      <c r="B3" s="16" t="s">
        <v>91</v>
      </c>
      <c r="C3" s="10" t="s">
        <v>92</v>
      </c>
      <c r="D3" s="54"/>
      <c r="E3" s="54"/>
    </row>
    <row r="4" spans="1:5" ht="30" customHeight="1" x14ac:dyDescent="0.3">
      <c r="A4" s="17" t="s">
        <v>93</v>
      </c>
      <c r="B4" s="62" t="s">
        <v>18</v>
      </c>
      <c r="C4" s="63" t="s">
        <v>166</v>
      </c>
      <c r="D4" s="64">
        <f>IF(B4=RESULTADOS!$A$101,1,IF(B4=RESULTADOS!$A$102,0.5,IF(B4=RESULTADOS!$A$103,0,IF(B4=RESULTADOS!$A$104,"NA","-"))))</f>
        <v>1</v>
      </c>
      <c r="E4" s="64">
        <f>IF(D4="NA",1,0)</f>
        <v>0</v>
      </c>
    </row>
    <row r="5" spans="1:5" ht="30" customHeight="1" x14ac:dyDescent="0.3">
      <c r="A5" s="17" t="s">
        <v>94</v>
      </c>
      <c r="B5" s="62" t="s">
        <v>20</v>
      </c>
      <c r="C5" s="63" t="s">
        <v>167</v>
      </c>
      <c r="D5" s="64">
        <f>IF(B5=RESULTADOS!$A$101,1,IF(B5=RESULTADOS!$A$102,0.5,IF(B5=RESULTADOS!$A$103,0,IF(B5=RESULTADOS!$A$104,"NA","-"))))</f>
        <v>0</v>
      </c>
      <c r="E5" s="64">
        <f t="shared" ref="E5" si="0">IF(D5="NA",1,0)</f>
        <v>0</v>
      </c>
    </row>
    <row r="6" spans="1:5" x14ac:dyDescent="0.3">
      <c r="A6" s="54"/>
      <c r="B6" s="54"/>
      <c r="C6" s="58"/>
      <c r="D6" s="54"/>
      <c r="E6" s="54"/>
    </row>
    <row r="7" spans="1:5" x14ac:dyDescent="0.3">
      <c r="A7" s="54"/>
      <c r="B7" s="54"/>
      <c r="C7" s="58"/>
      <c r="D7" s="54"/>
      <c r="E7" s="54"/>
    </row>
  </sheetData>
  <mergeCells count="1">
    <mergeCell ref="A1:C1"/>
  </mergeCells>
  <dataValidations count="1">
    <dataValidation type="list" allowBlank="1" showInputMessage="1" showErrorMessage="1" sqref="B4:B5" xr:uid="{00000000-0002-0000-0F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1D9668C7-4A13-4B3F-91ED-A7D5E6D2E662}">
            <xm:f>RESULTADOS!$A$104</xm:f>
            <x14:dxf>
              <fill>
                <patternFill>
                  <bgColor theme="0"/>
                </patternFill>
              </fill>
            </x14:dxf>
          </x14:cfRule>
          <x14:cfRule type="cellIs" priority="2" operator="equal" id="{C32E6545-1AF0-48F4-BF54-E08F58A8AC8C}">
            <xm:f>RESULTADOS!$A$103</xm:f>
            <x14:dxf>
              <fill>
                <patternFill>
                  <bgColor rgb="FFFF0000"/>
                </patternFill>
              </fill>
            </x14:dxf>
          </x14:cfRule>
          <x14:cfRule type="cellIs" priority="3" operator="equal" id="{04AF303B-FE56-42FE-8227-4D2E09CD8896}">
            <xm:f>RESULTADOS!$A$102</xm:f>
            <x14:dxf>
              <fill>
                <patternFill>
                  <bgColor rgb="FFFFC000"/>
                </patternFill>
              </fill>
            </x14:dxf>
          </x14:cfRule>
          <x14:cfRule type="cellIs" priority="4" operator="equal" id="{2E801A09-2769-4132-92A1-EB098F91AA4C}">
            <xm:f>RESULTADOS!$A$101</xm:f>
            <x14:dxf>
              <fill>
                <patternFill>
                  <bgColor rgb="FF92D050"/>
                </patternFill>
              </fill>
            </x14:dxf>
          </x14:cfRule>
          <xm:sqref>B4:B5</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04"/>
  <sheetViews>
    <sheetView tabSelected="1" topLeftCell="A3" zoomScaleNormal="100" workbookViewId="0">
      <selection activeCell="J11" sqref="J11"/>
    </sheetView>
  </sheetViews>
  <sheetFormatPr baseColWidth="10" defaultColWidth="11.44140625" defaultRowHeight="14.4" x14ac:dyDescent="0.3"/>
  <cols>
    <col min="1" max="1" width="80.6640625" customWidth="1"/>
    <col min="2" max="2" width="14.6640625" bestFit="1" customWidth="1"/>
    <col min="3" max="3" width="5" style="7" hidden="1" customWidth="1"/>
    <col min="4" max="7" width="16.6640625" hidden="1" customWidth="1"/>
  </cols>
  <sheetData>
    <row r="1" spans="1:14" ht="33" customHeight="1" x14ac:dyDescent="0.3">
      <c r="A1" s="81" t="s">
        <v>95</v>
      </c>
      <c r="B1" s="81"/>
      <c r="C1" s="29"/>
      <c r="D1" s="7"/>
      <c r="E1" s="7"/>
      <c r="F1" s="7"/>
      <c r="G1" s="7"/>
      <c r="H1" s="7"/>
      <c r="I1" s="7"/>
      <c r="J1" s="7"/>
      <c r="K1" s="7"/>
      <c r="L1" s="7"/>
      <c r="M1" s="7"/>
      <c r="N1" s="7"/>
    </row>
    <row r="2" spans="1:14" ht="28.8" x14ac:dyDescent="0.3">
      <c r="A2" s="7"/>
      <c r="B2" s="23" t="s">
        <v>96</v>
      </c>
      <c r="C2" s="28"/>
      <c r="D2" s="30" t="s">
        <v>97</v>
      </c>
      <c r="E2" s="31" t="s">
        <v>98</v>
      </c>
      <c r="F2" s="31" t="s">
        <v>99</v>
      </c>
      <c r="G2" s="31" t="s">
        <v>100</v>
      </c>
      <c r="H2" s="7"/>
      <c r="I2" s="7"/>
      <c r="J2" s="7"/>
      <c r="K2" s="13"/>
      <c r="L2" s="7"/>
      <c r="M2" s="7"/>
      <c r="N2" s="7"/>
    </row>
    <row r="3" spans="1:14" x14ac:dyDescent="0.3">
      <c r="A3" s="45" t="str">
        <f>'1- Visibilidad y estado sist.'!A1:C1</f>
        <v>1- Visibilidad y estado del sistema / Visibility and system state</v>
      </c>
      <c r="B3" s="9">
        <f>SUM('1- Visibilidad y estado sist.'!D:D)</f>
        <v>4</v>
      </c>
      <c r="C3" s="34">
        <f>E3-G3</f>
        <v>5</v>
      </c>
      <c r="D3" s="12">
        <f>COUNTA('1- Visibilidad y estado sist.'!D4:D35)-COUNTA('1- Visibilidad y estado sist.'!B4:B35)</f>
        <v>0</v>
      </c>
      <c r="E3" s="12">
        <f>COUNTA('1- Visibilidad y estado sist.'!A:A)-1</f>
        <v>5</v>
      </c>
      <c r="F3" s="12">
        <f>COUNTA('1- Visibilidad y estado sist.'!D:D)-COUNTIF('1- Visibilidad y estado sist.'!D:D,"-")</f>
        <v>5</v>
      </c>
      <c r="G3" s="2">
        <f>SUM('1- Visibilidad y estado sist.'!E:E)</f>
        <v>0</v>
      </c>
      <c r="H3" s="7"/>
      <c r="I3" s="7"/>
      <c r="J3" s="7"/>
      <c r="K3" s="12"/>
      <c r="L3" s="12"/>
      <c r="M3" s="12"/>
      <c r="N3" s="2"/>
    </row>
    <row r="4" spans="1:14" ht="28.8" x14ac:dyDescent="0.3">
      <c r="A4" s="46" t="str">
        <f>'2- Conexión con el mundo'!A1:C1</f>
        <v>2 - Connexión entre el sistema y el mundo real, uso de metáforas y objetos humanos / 
Connection between the system and the real world, metaphor usage and human objects</v>
      </c>
      <c r="B4" s="42">
        <f>SUM('2- Conexión con el mundo'!D:D)</f>
        <v>3.5</v>
      </c>
      <c r="C4" s="34">
        <f t="shared" ref="C4:C17" si="0">E4-G4</f>
        <v>4</v>
      </c>
      <c r="D4" s="14">
        <f>COUNTA('2- Conexión con el mundo'!D4:D34)-COUNTA('2- Conexión con el mundo'!B4:B34)</f>
        <v>0</v>
      </c>
      <c r="E4" s="12">
        <f>COUNTA('2- Conexión con el mundo'!A:A)-1</f>
        <v>4</v>
      </c>
      <c r="F4" s="12">
        <f>COUNTA('2- Conexión con el mundo'!D:D)-COUNTIF('2- Conexión con el mundo'!D:D,"-")</f>
        <v>4</v>
      </c>
      <c r="G4" s="12">
        <f>SUM('2- Conexión con el mundo'!E:E)</f>
        <v>0</v>
      </c>
      <c r="H4" s="7"/>
      <c r="I4" s="7"/>
      <c r="J4" s="7"/>
      <c r="K4" s="14"/>
      <c r="L4" s="12"/>
      <c r="M4" s="12"/>
      <c r="N4" s="2"/>
    </row>
    <row r="5" spans="1:14" x14ac:dyDescent="0.3">
      <c r="A5" s="45" t="str">
        <f>'3- Control usuario'!A1:C1</f>
        <v>3 - Control y libertad del usuario / User control and freedom</v>
      </c>
      <c r="B5" s="9">
        <f>SUM('3- Control usuario'!D:D)</f>
        <v>3</v>
      </c>
      <c r="C5" s="34">
        <f t="shared" si="0"/>
        <v>3</v>
      </c>
      <c r="D5" s="14">
        <f>COUNTA('3- Control usuario'!D4:D34)-COUNTA('3- Control usuario'!B4:B34)</f>
        <v>0</v>
      </c>
      <c r="E5" s="12">
        <f>COUNTA('3- Control usuario'!A:A)-1</f>
        <v>3</v>
      </c>
      <c r="F5" s="12">
        <f>COUNTA('3- Control usuario'!D:D)-COUNTIF('3- Control usuario'!D:D,"-")</f>
        <v>3</v>
      </c>
      <c r="G5" s="2">
        <f>SUM('3- Control usuario'!E:E)</f>
        <v>0</v>
      </c>
      <c r="H5" s="7"/>
      <c r="I5" s="7"/>
      <c r="J5" s="7"/>
      <c r="K5" s="14"/>
      <c r="L5" s="12"/>
      <c r="M5" s="12"/>
      <c r="N5" s="2"/>
    </row>
    <row r="6" spans="1:14" x14ac:dyDescent="0.3">
      <c r="A6" s="47" t="str">
        <f>'4- Consistencia y estándares'!A1:C1</f>
        <v>4 - Consistencia y estándares / Consistency and standards</v>
      </c>
      <c r="B6" s="42">
        <f>SUM('4- Consistencia y estándares'!D:D)</f>
        <v>4.5</v>
      </c>
      <c r="C6" s="34">
        <f t="shared" si="0"/>
        <v>6</v>
      </c>
      <c r="D6" s="14">
        <f>COUNTA('4- Consistencia y estándares'!D4:D34)-COUNTA('4- Consistencia y estándares'!B4:B34)</f>
        <v>0</v>
      </c>
      <c r="E6" s="14">
        <f>COUNTA('4- Consistencia y estándares'!A:A)-1</f>
        <v>6</v>
      </c>
      <c r="F6" s="12">
        <f>COUNTA('4- Consistencia y estándares'!D:D)-COUNTIF('4- Consistencia y estándares'!D:D,"-")</f>
        <v>6</v>
      </c>
      <c r="G6" s="2">
        <f>SUM('4- Consistencia y estándares'!E:E)</f>
        <v>0</v>
      </c>
      <c r="H6" s="7"/>
      <c r="I6" s="7"/>
      <c r="J6" s="7"/>
      <c r="K6" s="14"/>
      <c r="L6" s="14"/>
      <c r="M6" s="12"/>
      <c r="N6" s="2"/>
    </row>
    <row r="7" spans="1:14" ht="28.8" x14ac:dyDescent="0.3">
      <c r="A7" s="48" t="str">
        <f>'5- Reconocimiento'!A1:C1</f>
        <v>5 - Reconocimiento en lugar de memoria, aprendizaje y anticipación / 
Recognition rather than memory, learning and anticipation</v>
      </c>
      <c r="B7" s="11">
        <f>SUM('5- Reconocimiento'!D:D)</f>
        <v>5</v>
      </c>
      <c r="C7" s="34">
        <f t="shared" si="0"/>
        <v>5</v>
      </c>
      <c r="D7" s="14">
        <f>COUNTA('5- Reconocimiento'!D4:D33)-COUNTA('5- Reconocimiento'!B4:B33)</f>
        <v>0</v>
      </c>
      <c r="E7" s="14">
        <f>COUNTA('5- Reconocimiento'!A:A)-1</f>
        <v>5</v>
      </c>
      <c r="F7" s="12">
        <f>COUNTA('5- Reconocimiento'!D:D)-COUNTIF('5- Reconocimiento'!D:D,"-")</f>
        <v>5</v>
      </c>
      <c r="G7" s="2">
        <f>SUM('5- Reconocimiento'!E:E)</f>
        <v>0</v>
      </c>
      <c r="H7" s="7"/>
      <c r="I7" s="7"/>
      <c r="J7" s="7"/>
      <c r="K7" s="14"/>
      <c r="L7" s="14"/>
      <c r="M7" s="12"/>
      <c r="N7" s="2"/>
    </row>
    <row r="8" spans="1:14" x14ac:dyDescent="0.3">
      <c r="A8" s="47" t="str">
        <f>'6- Flexibilidad'!A1:C1</f>
        <v>6 - Flexibilidad y eficiéncia de uso / Flexibility and efficiency of use</v>
      </c>
      <c r="B8" s="42">
        <f>SUM('6- Flexibilidad'!D:D)</f>
        <v>3</v>
      </c>
      <c r="C8" s="34">
        <f t="shared" si="0"/>
        <v>5</v>
      </c>
      <c r="D8" s="14">
        <f>COUNTA('6- Flexibilidad'!D4:D34)-COUNTA('6- Flexibilidad'!B4:B34)</f>
        <v>0</v>
      </c>
      <c r="E8" s="14">
        <f>COUNTA('6- Flexibilidad'!A:A)-1</f>
        <v>6</v>
      </c>
      <c r="F8" s="12">
        <f>COUNTA('6- Flexibilidad'!D:D)-COUNTIF('6- Flexibilidad'!D:D,"-")</f>
        <v>6</v>
      </c>
      <c r="G8" s="2">
        <f>SUM('6- Flexibilidad'!E:E)</f>
        <v>1</v>
      </c>
      <c r="H8" s="7"/>
      <c r="I8" s="7"/>
      <c r="J8" s="7"/>
      <c r="K8" s="14"/>
      <c r="L8" s="14"/>
      <c r="M8" s="12"/>
      <c r="N8" s="2"/>
    </row>
    <row r="9" spans="1:14" ht="28.8" x14ac:dyDescent="0.3">
      <c r="A9" s="48" t="str">
        <f>'7- Diagnosticar errores'!A1:D1</f>
        <v>7 - Ayuda a los usuarios a reconocer, diagnosticar y rehacer-se de los errors
Help users recognize, diagnose and recover from errors</v>
      </c>
      <c r="B9" s="11">
        <f>SUM('7- Diagnosticar errores'!D:D)</f>
        <v>0</v>
      </c>
      <c r="C9" s="34">
        <f t="shared" si="0"/>
        <v>1</v>
      </c>
      <c r="D9" s="14">
        <f>COUNTA('7- Diagnosticar errores'!D4:D34)-COUNTA('7- Diagnosticar errores'!B4:B34)</f>
        <v>0</v>
      </c>
      <c r="E9" s="14">
        <f>COUNTA('7- Diagnosticar errores'!A:A)-1</f>
        <v>4</v>
      </c>
      <c r="F9" s="12">
        <f>COUNTA('7- Diagnosticar errores'!D:D)-COUNTIF('7- Diagnosticar errores'!D:D,"-")</f>
        <v>4</v>
      </c>
      <c r="G9" s="2">
        <f>SUM('7- Diagnosticar errores'!E:E)</f>
        <v>3</v>
      </c>
      <c r="H9" s="7"/>
      <c r="I9" s="7"/>
      <c r="J9" s="7"/>
      <c r="K9" s="14"/>
      <c r="L9" s="14"/>
      <c r="M9" s="12"/>
      <c r="N9" s="2"/>
    </row>
    <row r="10" spans="1:14" x14ac:dyDescent="0.3">
      <c r="A10" s="49" t="str">
        <f>'8- Prevención de errores'!A1:C1</f>
        <v>8 - Prevención de errores / Preventing errors</v>
      </c>
      <c r="B10" s="42">
        <f>SUM('8- Prevención de errores'!D:D)</f>
        <v>2</v>
      </c>
      <c r="C10" s="34">
        <f t="shared" si="0"/>
        <v>3</v>
      </c>
      <c r="D10" s="14">
        <f>COUNTA('8- Prevención de errores'!D4:D34)-COUNTA('8- Prevención de errores'!B4:B34)</f>
        <v>0</v>
      </c>
      <c r="E10" s="14">
        <f>COUNTA('8- Prevención de errores'!A:A)-1</f>
        <v>3</v>
      </c>
      <c r="F10" s="12">
        <f>COUNTA('8- Prevención de errores'!D:D)-COUNTIF('8- Prevención de errores'!D:D,"-")</f>
        <v>3</v>
      </c>
      <c r="G10" s="2">
        <f>SUM('8- Prevención de errores'!E:E)</f>
        <v>0</v>
      </c>
      <c r="H10" s="7"/>
      <c r="I10" s="7"/>
      <c r="J10" s="7"/>
      <c r="K10" s="14"/>
      <c r="L10" s="14"/>
      <c r="M10" s="12"/>
      <c r="N10" s="2"/>
    </row>
    <row r="11" spans="1:14" x14ac:dyDescent="0.3">
      <c r="A11" s="45" t="str">
        <f>'9- Diseño estético'!A1:C1</f>
        <v>9 - Diseño estético y minimalista / Aesthetic and minimalist design</v>
      </c>
      <c r="B11" s="9">
        <f>SUM('9- Diseño estético'!D:D)</f>
        <v>4</v>
      </c>
      <c r="C11" s="34">
        <f t="shared" si="0"/>
        <v>4</v>
      </c>
      <c r="D11" s="14">
        <f>COUNTA('9- Diseño estético'!D4:D32)-COUNTA('9- Diseño estético'!B4:B32)</f>
        <v>0</v>
      </c>
      <c r="E11" s="12">
        <f>COUNTA('9- Diseño estético'!A:A)-1</f>
        <v>4</v>
      </c>
      <c r="F11" s="12">
        <f>COUNTA('9- Diseño estético'!D:D)-COUNTIF('9- Diseño estético'!D:D,"-")</f>
        <v>4</v>
      </c>
      <c r="G11" s="2">
        <f>SUM('9- Diseño estético'!E:E)</f>
        <v>0</v>
      </c>
      <c r="H11" s="7"/>
      <c r="I11" s="7"/>
      <c r="J11" s="7"/>
      <c r="K11" s="14"/>
      <c r="L11" s="12"/>
      <c r="M11" s="12"/>
      <c r="N11" s="2"/>
    </row>
    <row r="12" spans="1:14" x14ac:dyDescent="0.3">
      <c r="A12" s="49" t="str">
        <f>'10- Ayuda y documentación'!A1:C1</f>
        <v>10 - Ayuda y documentación / Help and documentation</v>
      </c>
      <c r="B12" s="43">
        <f>SUM('10- Ayuda y documentación'!D:D)</f>
        <v>4</v>
      </c>
      <c r="C12" s="34">
        <f t="shared" si="0"/>
        <v>5</v>
      </c>
      <c r="D12" s="14">
        <f>COUNTA('10- Ayuda y documentación'!D4:D33)-COUNTA('10- Ayuda y documentación'!B4:B33)</f>
        <v>0</v>
      </c>
      <c r="E12" s="12">
        <f>COUNTA('10- Ayuda y documentación'!A:A)-1</f>
        <v>5</v>
      </c>
      <c r="F12" s="12">
        <f>COUNTA('10- Ayuda y documentación'!D:D)-COUNTIF('10- Ayuda y documentación'!D:D,"-")</f>
        <v>5</v>
      </c>
      <c r="G12" s="2">
        <f>SUM('10- Ayuda y documentación'!E:E)</f>
        <v>0</v>
      </c>
      <c r="H12" s="7"/>
      <c r="I12" s="7"/>
      <c r="J12" s="7"/>
      <c r="K12" s="14"/>
      <c r="L12" s="12"/>
      <c r="M12" s="12"/>
      <c r="N12" s="2"/>
    </row>
    <row r="13" spans="1:14" x14ac:dyDescent="0.3">
      <c r="A13" s="45" t="str">
        <f>'11- Guardar estado'!A1:C1</f>
        <v>11 - Guardar el estado y proteger el trabajo / Save the state and protect the work</v>
      </c>
      <c r="B13" s="9">
        <f>SUM('11- Guardar estado'!D:D)</f>
        <v>1</v>
      </c>
      <c r="C13" s="34">
        <f t="shared" si="0"/>
        <v>3</v>
      </c>
      <c r="D13" s="14">
        <f>COUNTA('11- Guardar estado'!D4:D33)-COUNTA('11- Guardar estado'!B4:B33)</f>
        <v>0</v>
      </c>
      <c r="E13" s="12">
        <f>COUNTA('11- Guardar estado'!A:A)-1</f>
        <v>3</v>
      </c>
      <c r="F13" s="12">
        <f>COUNTA('11- Guardar estado'!D:D)-COUNTIF('11- Guardar estado'!D:D,"-")</f>
        <v>3</v>
      </c>
      <c r="G13" s="2">
        <f>SUM('11- Guardar estado'!E:E)</f>
        <v>0</v>
      </c>
      <c r="H13" s="7"/>
      <c r="I13" s="7"/>
      <c r="J13" s="7"/>
      <c r="K13" s="14"/>
      <c r="L13" s="12"/>
      <c r="M13" s="12"/>
      <c r="N13" s="2"/>
    </row>
    <row r="14" spans="1:14" x14ac:dyDescent="0.3">
      <c r="A14" s="50" t="str">
        <f>'12- Color y legibilidad'!A1:C1</f>
        <v>12 - Color y legibilidad / Color and readability</v>
      </c>
      <c r="B14" s="42">
        <f>SUM('12- Color y legibilidad'!D:D)</f>
        <v>4</v>
      </c>
      <c r="C14" s="34">
        <f t="shared" si="0"/>
        <v>4</v>
      </c>
      <c r="D14" s="14">
        <f>COUNTA('12- Color y legibilidad'!D4:D34)-COUNTA('12- Color y legibilidad'!B4:B34)</f>
        <v>0</v>
      </c>
      <c r="E14" s="14">
        <f>COUNTA('12- Color y legibilidad'!A:A)-1</f>
        <v>4</v>
      </c>
      <c r="F14" s="12">
        <f>COUNTA('12- Color y legibilidad'!D:D)-COUNTIF('12- Color y legibilidad'!D:D,"-")</f>
        <v>4</v>
      </c>
      <c r="G14" s="2">
        <f>SUM('12- Color y legibilidad'!E:E)</f>
        <v>0</v>
      </c>
      <c r="H14" s="7"/>
      <c r="I14" s="7"/>
      <c r="J14" s="7"/>
      <c r="K14" s="14"/>
      <c r="L14" s="14"/>
      <c r="M14" s="12"/>
      <c r="N14" s="2"/>
    </row>
    <row r="15" spans="1:14" x14ac:dyDescent="0.3">
      <c r="A15" s="45" t="str">
        <f>'13- Autonomía'!A1:C1</f>
        <v>13 - Autonomía / Autonomy</v>
      </c>
      <c r="B15" s="9">
        <f>SUM('13- Autonomía'!D:D)</f>
        <v>1.5</v>
      </c>
      <c r="C15" s="34">
        <f t="shared" si="0"/>
        <v>3</v>
      </c>
      <c r="D15" s="14">
        <f>COUNTA('13- Autonomía'!D4:D34)-COUNTA('13- Autonomía'!B4:B34)</f>
        <v>0</v>
      </c>
      <c r="E15" s="12">
        <f>COUNTA('13- Autonomía'!A:A)-1</f>
        <v>3</v>
      </c>
      <c r="F15" s="12">
        <f>COUNTA('13- Autonomía'!D:D)-COUNTIF('13- Autonomía'!D:D,"-")</f>
        <v>3</v>
      </c>
      <c r="G15" s="2">
        <f>SUM('13- Autonomía'!E:E)</f>
        <v>0</v>
      </c>
      <c r="H15" s="7"/>
      <c r="I15" s="7"/>
      <c r="J15" s="7"/>
      <c r="K15" s="14"/>
      <c r="L15" s="12"/>
      <c r="M15" s="12"/>
      <c r="N15" s="2"/>
    </row>
    <row r="16" spans="1:14" x14ac:dyDescent="0.3">
      <c r="A16" s="49" t="str">
        <f>'14- Valores per defecto'!A1:C1</f>
        <v>14 - Valores per defecto / Defaults</v>
      </c>
      <c r="B16" s="43">
        <f>SUM('14- Valores per defecto'!D:D)</f>
        <v>2</v>
      </c>
      <c r="C16" s="34">
        <f t="shared" si="0"/>
        <v>3</v>
      </c>
      <c r="D16" s="14">
        <f>COUNTA('14- Valores per defecto'!D4:D34)-COUNTA('14- Valores per defecto'!B4:B34)</f>
        <v>0</v>
      </c>
      <c r="E16" s="12">
        <f>COUNTA('14- Valores per defecto'!A:A)-1</f>
        <v>3</v>
      </c>
      <c r="F16" s="12">
        <f>COUNTA('14- Valores per defecto'!D:D)-COUNTIF('14- Valores per defecto'!D:D,"-")</f>
        <v>3</v>
      </c>
      <c r="G16" s="2">
        <f>SUM('14- Valores per defecto'!E:E)</f>
        <v>0</v>
      </c>
      <c r="H16" s="7"/>
      <c r="I16" s="7"/>
      <c r="J16" s="7"/>
      <c r="K16" s="14"/>
      <c r="L16" s="12"/>
      <c r="M16" s="12"/>
      <c r="N16" s="2"/>
    </row>
    <row r="17" spans="1:14" x14ac:dyDescent="0.3">
      <c r="A17" s="45" t="str">
        <f>'15- Reducción de la latencia'!A1:C1</f>
        <v>15 - Reducción de la latencia /  Latency reduction</v>
      </c>
      <c r="B17" s="9">
        <f>SUM('15- Reducción de la latencia'!D:D)</f>
        <v>1</v>
      </c>
      <c r="C17" s="34">
        <f t="shared" si="0"/>
        <v>2</v>
      </c>
      <c r="D17" s="12">
        <f>E17-F17</f>
        <v>0</v>
      </c>
      <c r="E17" s="12">
        <f>COUNTA('15- Reducción de la latencia'!A:A)-1</f>
        <v>2</v>
      </c>
      <c r="F17" s="12">
        <f>COUNTA('15- Reducción de la latencia'!D:D)-COUNTIF('15- Reducción de la latencia'!D:D,"-")</f>
        <v>2</v>
      </c>
      <c r="G17" s="12">
        <f>SUM('15- Reducción de la latencia'!E:E)</f>
        <v>0</v>
      </c>
      <c r="H17" s="7"/>
      <c r="I17" s="7"/>
      <c r="J17" s="7"/>
      <c r="K17" s="12"/>
      <c r="L17" s="12"/>
      <c r="M17" s="12"/>
      <c r="N17" s="12"/>
    </row>
    <row r="18" spans="1:14" ht="18" x14ac:dyDescent="0.3">
      <c r="A18" s="35">
        <v>0</v>
      </c>
      <c r="B18" s="38">
        <f>SUM(B3:B17)</f>
        <v>42.5</v>
      </c>
      <c r="C18" s="34">
        <f>E18-G18</f>
        <v>56</v>
      </c>
      <c r="D18" s="32">
        <f>SUM(D3:D17)</f>
        <v>0</v>
      </c>
      <c r="E18" s="32">
        <f>SUM(E3:E17)</f>
        <v>60</v>
      </c>
      <c r="F18" s="32">
        <f>SUM(F3:F17)</f>
        <v>60</v>
      </c>
      <c r="G18" s="32">
        <f>SUM(G3:G17)</f>
        <v>4</v>
      </c>
      <c r="H18" s="7"/>
      <c r="I18" s="7"/>
      <c r="J18" s="7"/>
      <c r="K18" s="7"/>
      <c r="L18" s="7"/>
      <c r="M18" s="7"/>
      <c r="N18" s="7"/>
    </row>
    <row r="19" spans="1:14" s="7" customFormat="1" ht="18" x14ac:dyDescent="0.3">
      <c r="A19" s="40" t="s">
        <v>101</v>
      </c>
      <c r="B19" s="39">
        <f>F19</f>
        <v>1</v>
      </c>
      <c r="C19" s="12"/>
      <c r="D19" s="36">
        <f>D18/E18</f>
        <v>0</v>
      </c>
      <c r="E19" s="32"/>
      <c r="F19" s="36">
        <f>F18/E18</f>
        <v>1</v>
      </c>
      <c r="G19" s="32"/>
    </row>
    <row r="20" spans="1:14" s="7" customFormat="1" ht="18" x14ac:dyDescent="0.3">
      <c r="A20" s="40" t="s">
        <v>102</v>
      </c>
      <c r="B20" s="41">
        <f>D18</f>
        <v>0</v>
      </c>
      <c r="C20" s="12"/>
      <c r="D20" s="36"/>
      <c r="E20" s="32"/>
      <c r="F20" s="36"/>
      <c r="G20" s="32"/>
    </row>
    <row r="21" spans="1:14" s="7" customFormat="1" ht="18" x14ac:dyDescent="0.3">
      <c r="A21" s="40" t="s">
        <v>103</v>
      </c>
      <c r="B21" s="41">
        <f>F18-G18</f>
        <v>56</v>
      </c>
      <c r="C21" s="34">
        <f>E18</f>
        <v>60</v>
      </c>
      <c r="D21" s="33"/>
      <c r="E21" s="32"/>
      <c r="F21" s="36"/>
      <c r="G21" s="32"/>
    </row>
    <row r="22" spans="1:14" s="7" customFormat="1" ht="7.2" customHeight="1" x14ac:dyDescent="0.35">
      <c r="A22" s="6"/>
      <c r="B22" s="37"/>
      <c r="C22" s="12"/>
      <c r="D22" s="33"/>
      <c r="E22" s="32"/>
      <c r="F22" s="36"/>
      <c r="G22" s="32"/>
    </row>
    <row r="23" spans="1:14" ht="51.6" x14ac:dyDescent="0.5">
      <c r="A23" s="15" t="s">
        <v>104</v>
      </c>
      <c r="B23" s="44">
        <f>B18/C18</f>
        <v>0.7589285714285714</v>
      </c>
      <c r="C23" s="24"/>
      <c r="D23" s="7"/>
      <c r="E23" s="7"/>
      <c r="F23" s="7"/>
      <c r="G23" s="7"/>
      <c r="H23" s="7"/>
      <c r="I23" s="7"/>
      <c r="J23" s="7"/>
      <c r="K23" s="7"/>
      <c r="L23" s="7"/>
      <c r="M23" s="7"/>
      <c r="N23" s="7"/>
    </row>
    <row r="24" spans="1:14" x14ac:dyDescent="0.3">
      <c r="A24" s="7"/>
      <c r="B24" s="7"/>
      <c r="D24" s="7"/>
      <c r="E24" s="12"/>
      <c r="F24" s="12"/>
      <c r="G24" s="7"/>
      <c r="H24" s="7"/>
      <c r="I24" s="7"/>
      <c r="J24" s="7"/>
      <c r="K24" s="7"/>
      <c r="L24" s="7"/>
      <c r="M24" s="7"/>
      <c r="N24" s="7"/>
    </row>
    <row r="25" spans="1:14" x14ac:dyDescent="0.3">
      <c r="A25" s="7"/>
      <c r="B25" s="25"/>
      <c r="C25" s="25"/>
      <c r="D25" s="7"/>
      <c r="E25" s="12"/>
      <c r="F25" s="12"/>
      <c r="G25" s="7"/>
      <c r="H25" s="7"/>
      <c r="I25" s="7"/>
      <c r="J25" s="7"/>
      <c r="K25" s="7"/>
      <c r="L25" s="7"/>
      <c r="M25" s="7"/>
      <c r="N25" s="7"/>
    </row>
    <row r="26" spans="1:14" x14ac:dyDescent="0.3">
      <c r="A26" s="7"/>
      <c r="B26" s="7"/>
      <c r="D26" s="7"/>
      <c r="E26" s="7"/>
      <c r="F26" s="2"/>
      <c r="G26" s="7"/>
      <c r="H26" s="7"/>
      <c r="I26" s="7"/>
      <c r="J26" s="7"/>
      <c r="K26" s="7"/>
      <c r="L26" s="7"/>
      <c r="M26" s="7"/>
      <c r="N26" s="7"/>
    </row>
    <row r="27" spans="1:14" x14ac:dyDescent="0.3">
      <c r="A27" s="7"/>
      <c r="B27" s="7"/>
      <c r="D27" s="7"/>
      <c r="E27" s="12"/>
      <c r="F27" s="2"/>
      <c r="G27" s="7"/>
      <c r="H27" s="7"/>
      <c r="I27" s="7"/>
      <c r="J27" s="7"/>
      <c r="K27" s="7"/>
      <c r="L27" s="7"/>
      <c r="M27" s="7"/>
      <c r="N27" s="7"/>
    </row>
    <row r="101" spans="1:2" x14ac:dyDescent="0.3">
      <c r="A101" s="7" t="s">
        <v>18</v>
      </c>
      <c r="B101" s="7">
        <v>1</v>
      </c>
    </row>
    <row r="102" spans="1:2" x14ac:dyDescent="0.3">
      <c r="A102" s="7" t="s">
        <v>16</v>
      </c>
      <c r="B102" s="7">
        <v>0.5</v>
      </c>
    </row>
    <row r="103" spans="1:2" x14ac:dyDescent="0.3">
      <c r="A103" s="7" t="s">
        <v>20</v>
      </c>
      <c r="B103" s="7">
        <v>0</v>
      </c>
    </row>
    <row r="104" spans="1:2" x14ac:dyDescent="0.3">
      <c r="A104" s="7" t="s">
        <v>23</v>
      </c>
      <c r="B104" s="7" t="s">
        <v>105</v>
      </c>
    </row>
  </sheetData>
  <mergeCells count="1">
    <mergeCell ref="A1:B1"/>
  </mergeCells>
  <conditionalFormatting sqref="D3">
    <cfRule type="cellIs" dxfId="6" priority="25" operator="greaterThan">
      <formula>0</formula>
    </cfRule>
  </conditionalFormatting>
  <conditionalFormatting sqref="D4:D16">
    <cfRule type="cellIs" dxfId="5" priority="22" operator="greaterThan">
      <formula>0</formula>
    </cfRule>
  </conditionalFormatting>
  <conditionalFormatting sqref="D17">
    <cfRule type="cellIs" dxfId="4" priority="21" operator="greaterThan">
      <formula>0</formula>
    </cfRule>
  </conditionalFormatting>
  <conditionalFormatting sqref="B23">
    <cfRule type="colorScale" priority="20">
      <colorScale>
        <cfvo type="num" val="0"/>
        <cfvo type="num" val="0.5"/>
        <cfvo type="num" val="1"/>
        <color rgb="FFFF0000"/>
        <color rgb="FFFFEB84"/>
        <color rgb="FF00B050"/>
      </colorScale>
    </cfRule>
  </conditionalFormatting>
  <conditionalFormatting sqref="K17">
    <cfRule type="cellIs" dxfId="3" priority="17" operator="greaterThan">
      <formula>0</formula>
    </cfRule>
  </conditionalFormatting>
  <conditionalFormatting sqref="K3">
    <cfRule type="cellIs" dxfId="2" priority="19" operator="greaterThan">
      <formula>0</formula>
    </cfRule>
  </conditionalFormatting>
  <conditionalFormatting sqref="K4:K16">
    <cfRule type="cellIs" dxfId="1" priority="18" operator="greaterThan">
      <formula>0</formula>
    </cfRule>
  </conditionalFormatting>
  <conditionalFormatting sqref="B20">
    <cfRule type="cellIs" dxfId="0" priority="16" operator="greaterThan">
      <formula>0</formula>
    </cfRule>
  </conditionalFormatting>
  <conditionalFormatting sqref="B3">
    <cfRule type="colorScale" priority="15">
      <colorScale>
        <cfvo type="num" val="0"/>
        <cfvo type="num" val="$C$3/2"/>
        <cfvo type="num" val="$C$3"/>
        <color rgb="FFF8696B"/>
        <color rgb="FFFFEB84"/>
        <color rgb="FF63BE7B"/>
      </colorScale>
    </cfRule>
  </conditionalFormatting>
  <conditionalFormatting sqref="B4">
    <cfRule type="colorScale" priority="14">
      <colorScale>
        <cfvo type="num" val="0"/>
        <cfvo type="num" val="$C$4/2"/>
        <cfvo type="num" val="$I$2"/>
        <color rgb="FFF8696B"/>
        <color rgb="FFFFEB84"/>
        <color rgb="FF63BE7B"/>
      </colorScale>
    </cfRule>
  </conditionalFormatting>
  <conditionalFormatting sqref="B5">
    <cfRule type="colorScale" priority="13">
      <colorScale>
        <cfvo type="num" val="0"/>
        <cfvo type="num" val="$C$5/2"/>
        <cfvo type="num" val="$C$5"/>
        <color rgb="FFF8696B"/>
        <color rgb="FFFFEB84"/>
        <color rgb="FF63BE7B"/>
      </colorScale>
    </cfRule>
  </conditionalFormatting>
  <conditionalFormatting sqref="B6">
    <cfRule type="colorScale" priority="12">
      <colorScale>
        <cfvo type="num" val="0"/>
        <cfvo type="num" val="$C$6/2"/>
        <cfvo type="num" val="$C$6"/>
        <color rgb="FFF8696B"/>
        <color rgb="FFFFEB84"/>
        <color rgb="FF63BE7B"/>
      </colorScale>
    </cfRule>
  </conditionalFormatting>
  <conditionalFormatting sqref="B7">
    <cfRule type="colorScale" priority="11">
      <colorScale>
        <cfvo type="num" val="0"/>
        <cfvo type="num" val="$C$7/2"/>
        <cfvo type="num" val="$C$7"/>
        <color rgb="FFF8696B"/>
        <color rgb="FFFFEB84"/>
        <color rgb="FF63BE7B"/>
      </colorScale>
    </cfRule>
  </conditionalFormatting>
  <conditionalFormatting sqref="B8">
    <cfRule type="colorScale" priority="10">
      <colorScale>
        <cfvo type="num" val="0"/>
        <cfvo type="num" val="$C$8/2"/>
        <cfvo type="num" val="$C$8"/>
        <color rgb="FFF8696B"/>
        <color rgb="FFFFEB84"/>
        <color rgb="FF63BE7B"/>
      </colorScale>
    </cfRule>
  </conditionalFormatting>
  <conditionalFormatting sqref="B9">
    <cfRule type="colorScale" priority="9">
      <colorScale>
        <cfvo type="num" val="0"/>
        <cfvo type="num" val="$C$9/2"/>
        <cfvo type="num" val="$C$9"/>
        <color rgb="FFF8696B"/>
        <color rgb="FFFFEB84"/>
        <color rgb="FF63BE7B"/>
      </colorScale>
    </cfRule>
  </conditionalFormatting>
  <conditionalFormatting sqref="B10">
    <cfRule type="colorScale" priority="8">
      <colorScale>
        <cfvo type="num" val="0"/>
        <cfvo type="num" val="$C$10/2"/>
        <cfvo type="num" val="$C$10"/>
        <color rgb="FFF8696B"/>
        <color rgb="FFFFEB84"/>
        <color rgb="FF63BE7B"/>
      </colorScale>
    </cfRule>
  </conditionalFormatting>
  <conditionalFormatting sqref="B11">
    <cfRule type="colorScale" priority="7">
      <colorScale>
        <cfvo type="num" val="0"/>
        <cfvo type="num" val="$C$11/2"/>
        <cfvo type="num" val="$C$11"/>
        <color rgb="FFF8696B"/>
        <color rgb="FFFFEB84"/>
        <color rgb="FF63BE7B"/>
      </colorScale>
    </cfRule>
  </conditionalFormatting>
  <conditionalFormatting sqref="B12">
    <cfRule type="colorScale" priority="6">
      <colorScale>
        <cfvo type="num" val="0"/>
        <cfvo type="num" val="$C$12/2"/>
        <cfvo type="num" val="$C$12"/>
        <color rgb="FFF8696B"/>
        <color rgb="FFFFEB84"/>
        <color rgb="FF63BE7B"/>
      </colorScale>
    </cfRule>
  </conditionalFormatting>
  <conditionalFormatting sqref="B13">
    <cfRule type="colorScale" priority="5">
      <colorScale>
        <cfvo type="num" val="0"/>
        <cfvo type="num" val="$C$13/2"/>
        <cfvo type="num" val="$C$13"/>
        <color rgb="FFF8696B"/>
        <color rgb="FFFFEB84"/>
        <color rgb="FF63BE7B"/>
      </colorScale>
    </cfRule>
  </conditionalFormatting>
  <conditionalFormatting sqref="B14">
    <cfRule type="colorScale" priority="4">
      <colorScale>
        <cfvo type="num" val="0"/>
        <cfvo type="num" val="$C$14/2"/>
        <cfvo type="num" val="$C$14"/>
        <color rgb="FFF8696B"/>
        <color rgb="FFFFEB84"/>
        <color rgb="FF63BE7B"/>
      </colorScale>
    </cfRule>
  </conditionalFormatting>
  <conditionalFormatting sqref="B15">
    <cfRule type="colorScale" priority="3">
      <colorScale>
        <cfvo type="num" val="0"/>
        <cfvo type="num" val="$C$15/2"/>
        <cfvo type="num" val="$C$15"/>
        <color rgb="FFF8696B"/>
        <color rgb="FFFFEB84"/>
        <color rgb="FF63BE7B"/>
      </colorScale>
    </cfRule>
  </conditionalFormatting>
  <conditionalFormatting sqref="B16">
    <cfRule type="colorScale" priority="2">
      <colorScale>
        <cfvo type="num" val="0"/>
        <cfvo type="num" val="$C$17/2"/>
        <cfvo type="num" val="$C$17"/>
        <color rgb="FFF8696B"/>
        <color rgb="FFFFEB84"/>
        <color rgb="FF63BE7B"/>
      </colorScale>
    </cfRule>
  </conditionalFormatting>
  <conditionalFormatting sqref="B17">
    <cfRule type="colorScale" priority="1">
      <colorScale>
        <cfvo type="min"/>
        <cfvo type="num" val="$C$17/2"/>
        <cfvo type="num" val="$C$17"/>
        <color rgb="FFF8696B"/>
        <color rgb="FFFFEB84"/>
        <color rgb="FF63BE7B"/>
      </colorScale>
    </cfRule>
  </conditionalFormatting>
  <hyperlinks>
    <hyperlink ref="A3" location="'1- Visibilidad y estado sist.'!A1" display="'1- Visibilidad y estado sist.'!A1" xr:uid="{00000000-0004-0000-1000-000000000000}"/>
    <hyperlink ref="A4" location="'2- Conexión con el mundo'!A1" display="'2- Conexión con el mundo'!A1" xr:uid="{00000000-0004-0000-1000-000001000000}"/>
    <hyperlink ref="A5" location="'3- Control usuario'!A1" display="'3- Control usuario'!A1" xr:uid="{00000000-0004-0000-1000-000002000000}"/>
    <hyperlink ref="A6" location="'4- Consistencia y estándares'!A1" display="'4- Consistencia y estándares'!A1" xr:uid="{00000000-0004-0000-1000-000003000000}"/>
    <hyperlink ref="A7" location="'5- Reconocimiento'!A1" display="'5- Reconocimiento'!A1" xr:uid="{00000000-0004-0000-1000-000004000000}"/>
    <hyperlink ref="A8" location="'6- Flexibilidad'!A1" display="'6- Flexibilidad'!A1" xr:uid="{00000000-0004-0000-1000-000005000000}"/>
    <hyperlink ref="A9" location="'7- Diagnosticar errors'!A1" display="'7- Diagnosticar errors'!A1" xr:uid="{00000000-0004-0000-1000-000006000000}"/>
    <hyperlink ref="A10" location="'8- Prevenció errors'!A1" display="'8- Prevenció errors'!A1" xr:uid="{00000000-0004-0000-1000-000007000000}"/>
    <hyperlink ref="A11" location="'9- Disseny estètic'!A1" display="'9- Disseny estètic'!A1" xr:uid="{00000000-0004-0000-1000-000008000000}"/>
    <hyperlink ref="A12" location="'10- Ajuda i documentació'!A1" display="'10- Ajuda i documentació'!A1" xr:uid="{00000000-0004-0000-1000-000009000000}"/>
    <hyperlink ref="A13" location="'11- Guardar estat'!A1" display="'11- Guardar estat'!A1" xr:uid="{00000000-0004-0000-1000-00000A000000}"/>
    <hyperlink ref="A14" location="'12- Color i llegibilitat'!A1" display="'12- Color i llegibilitat'!A1" xr:uid="{00000000-0004-0000-1000-00000B000000}"/>
    <hyperlink ref="A15" location="'13- Autonomia'!A1" display="'13- Autonomia'!A1" xr:uid="{00000000-0004-0000-1000-00000C000000}"/>
    <hyperlink ref="A16" location="'14- Valores per defecto'!A1" display="'14- Valores per defecto'!A1" xr:uid="{00000000-0004-0000-1000-00000D000000}"/>
    <hyperlink ref="A17" location="'15- Reducció de la latència'!A1" display="'15- Reducció de la latència'!A1" xr:uid="{00000000-0004-0000-1000-00000E000000}"/>
  </hyperlinks>
  <pageMargins left="0.7" right="0.7" top="0.75" bottom="0.75" header="0.3" footer="0.3"/>
  <pageSetup paperSize="9" orientation="portrait" horizontalDpi="360" verticalDpi="360" r:id="rId1"/>
  <ignoredErrors>
    <ignoredError sqref="C18"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
  <sheetViews>
    <sheetView zoomScaleNormal="100" workbookViewId="0">
      <selection activeCell="C8" sqref="C8"/>
    </sheetView>
  </sheetViews>
  <sheetFormatPr baseColWidth="10" defaultColWidth="11.44140625" defaultRowHeight="14.4" x14ac:dyDescent="0.3"/>
  <cols>
    <col min="1" max="1" width="71.6640625" customWidth="1"/>
    <col min="2" max="2" width="27.6640625" bestFit="1" customWidth="1"/>
    <col min="3" max="3" width="66.88671875" customWidth="1"/>
    <col min="4" max="4" width="6" style="12" hidden="1" customWidth="1"/>
    <col min="5" max="5" width="3.44140625" hidden="1" customWidth="1"/>
  </cols>
  <sheetData>
    <row r="1" spans="1:5" ht="33.6" customHeight="1" x14ac:dyDescent="0.3">
      <c r="A1" s="80" t="s">
        <v>12</v>
      </c>
      <c r="B1" s="81"/>
      <c r="C1" s="81"/>
      <c r="E1" s="7"/>
    </row>
    <row r="2" spans="1:5" x14ac:dyDescent="0.3">
      <c r="A2" s="82"/>
      <c r="B2" s="82"/>
      <c r="C2" s="82"/>
      <c r="E2" s="7"/>
    </row>
    <row r="3" spans="1:5" ht="28.2" customHeight="1" x14ac:dyDescent="0.3">
      <c r="A3" s="7"/>
      <c r="B3" s="16" t="s">
        <v>13</v>
      </c>
      <c r="C3" s="10" t="s">
        <v>14</v>
      </c>
      <c r="E3" s="7"/>
    </row>
    <row r="4" spans="1:5" ht="30" customHeight="1" x14ac:dyDescent="0.3">
      <c r="A4" s="8" t="s">
        <v>15</v>
      </c>
      <c r="B4" s="27" t="s">
        <v>16</v>
      </c>
      <c r="C4" s="51" t="s">
        <v>110</v>
      </c>
      <c r="D4" s="12">
        <f>IF(B4=RESULTADOS!$A$101,1,IF(B4=RESULTADOS!$A$102,0.5,IF(B4=RESULTADOS!$A$103,0,IF(B4=RESULTADOS!$A$104,"NA","-"))))</f>
        <v>0.5</v>
      </c>
      <c r="E4" s="12">
        <f>IF(D4="NA",1,0)</f>
        <v>0</v>
      </c>
    </row>
    <row r="5" spans="1:5" ht="30" customHeight="1" x14ac:dyDescent="0.3">
      <c r="A5" s="8" t="s">
        <v>17</v>
      </c>
      <c r="B5" s="27" t="s">
        <v>18</v>
      </c>
      <c r="C5" s="51" t="s">
        <v>111</v>
      </c>
      <c r="D5" s="12">
        <f>IF(B5=RESULTADOS!$A$101,1,IF(B5=RESULTADOS!$A$102,0.5,IF(B5=RESULTADOS!$A$103,0,IF(B5=RESULTADOS!$A$104,"NA","-"))))</f>
        <v>1</v>
      </c>
      <c r="E5" s="12">
        <f t="shared" ref="E5:E8" si="0">IF(D5="NA",1,0)</f>
        <v>0</v>
      </c>
    </row>
    <row r="6" spans="1:5" ht="30" customHeight="1" x14ac:dyDescent="0.3">
      <c r="A6" s="8" t="s">
        <v>19</v>
      </c>
      <c r="B6" s="27" t="s">
        <v>18</v>
      </c>
      <c r="C6" s="51" t="s">
        <v>112</v>
      </c>
      <c r="D6" s="12">
        <f>IF(B6=RESULTADOS!$A$101,1,IF(B6=RESULTADOS!$A$102,0.5,IF(B6=RESULTADOS!$A$103,0,IF(B6=RESULTADOS!$A$104,"NA","-"))))</f>
        <v>1</v>
      </c>
      <c r="E6" s="12">
        <f t="shared" si="0"/>
        <v>0</v>
      </c>
    </row>
    <row r="7" spans="1:5" ht="30" customHeight="1" x14ac:dyDescent="0.3">
      <c r="A7" s="8" t="s">
        <v>21</v>
      </c>
      <c r="B7" s="27" t="s">
        <v>18</v>
      </c>
      <c r="C7" s="51" t="s">
        <v>113</v>
      </c>
      <c r="D7" s="12">
        <f>IF(B7=RESULTADOS!$A$101,1,IF(B7=RESULTADOS!$A$102,0.5,IF(B7=RESULTADOS!$A$103,0,IF(B7=RESULTADOS!$A$104,"NA","-"))))</f>
        <v>1</v>
      </c>
      <c r="E7" s="12">
        <f t="shared" si="0"/>
        <v>0</v>
      </c>
    </row>
    <row r="8" spans="1:5" ht="30" customHeight="1" x14ac:dyDescent="0.3">
      <c r="A8" s="8" t="s">
        <v>22</v>
      </c>
      <c r="B8" s="27" t="s">
        <v>16</v>
      </c>
      <c r="C8" s="51" t="s">
        <v>114</v>
      </c>
      <c r="D8" s="12">
        <f>IF(B8=RESULTADOS!$A$101,1,IF(B8=RESULTADOS!$A$102,0.5,IF(B8=RESULTADOS!$A$103,0,IF(B8=RESULTADOS!$A$104,"NA","-"))))</f>
        <v>0.5</v>
      </c>
      <c r="E8" s="12">
        <f t="shared" si="0"/>
        <v>0</v>
      </c>
    </row>
    <row r="20" spans="4:4" s="7" customFormat="1" x14ac:dyDescent="0.3">
      <c r="D20" s="12"/>
    </row>
  </sheetData>
  <mergeCells count="2">
    <mergeCell ref="A1:C1"/>
    <mergeCell ref="A2:C2"/>
  </mergeCells>
  <dataValidations count="1">
    <dataValidation type="list" allowBlank="1" showInputMessage="1" showErrorMessage="1" sqref="B4:B8" xr:uid="{00000000-0002-0000-0100-000000000000}">
      <formula1>valors1</formula1>
    </dataValidation>
  </dataValidations>
  <pageMargins left="0.7" right="0.7" top="0.75" bottom="0.75" header="0.3" footer="0.3"/>
  <pageSetup paperSize="9"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cellIs" priority="17" operator="equal" id="{3C6B4A74-46EC-45DD-99B6-9338DC8C27E4}">
            <xm:f>RESULTADOS!$A$104</xm:f>
            <x14:dxf>
              <fill>
                <patternFill>
                  <bgColor theme="0"/>
                </patternFill>
              </fill>
            </x14:dxf>
          </x14:cfRule>
          <x14:cfRule type="cellIs" priority="18" operator="equal" id="{EE894F88-E60F-4B7B-81B2-B1351226E77D}">
            <xm:f>RESULTADOS!$A$103</xm:f>
            <x14:dxf>
              <fill>
                <patternFill>
                  <bgColor rgb="FFFF0000"/>
                </patternFill>
              </fill>
            </x14:dxf>
          </x14:cfRule>
          <x14:cfRule type="cellIs" priority="19" operator="equal" id="{5188AA4D-2574-47F8-8F81-3C4D5BFE0054}">
            <xm:f>RESULTADOS!$A$102</xm:f>
            <x14:dxf>
              <fill>
                <patternFill>
                  <bgColor rgb="FFFFC000"/>
                </patternFill>
              </fill>
            </x14:dxf>
          </x14:cfRule>
          <x14:cfRule type="cellIs" priority="20" operator="equal" id="{5ED5696A-4588-4180-BE0F-1E85398F6A72}">
            <xm:f>RESULTADOS!$A$101</xm:f>
            <x14:dxf>
              <fill>
                <patternFill>
                  <bgColor rgb="FF92D050"/>
                </patternFill>
              </fill>
            </x14:dxf>
          </x14:cfRule>
          <xm:sqref>B4</xm:sqref>
        </x14:conditionalFormatting>
        <x14:conditionalFormatting xmlns:xm="http://schemas.microsoft.com/office/excel/2006/main">
          <x14:cfRule type="cellIs" priority="1" operator="equal" id="{523A668D-6027-4BA3-9F16-5C2EAB6A9CB2}">
            <xm:f>RESULTADOS!$A$104</xm:f>
            <x14:dxf>
              <fill>
                <patternFill>
                  <bgColor theme="0"/>
                </patternFill>
              </fill>
            </x14:dxf>
          </x14:cfRule>
          <x14:cfRule type="cellIs" priority="2" operator="equal" id="{EAD76B38-202A-4A59-88DB-FD38B385F581}">
            <xm:f>RESULTADOS!$A$103</xm:f>
            <x14:dxf>
              <fill>
                <patternFill>
                  <bgColor rgb="FFFF0000"/>
                </patternFill>
              </fill>
            </x14:dxf>
          </x14:cfRule>
          <x14:cfRule type="cellIs" priority="3" operator="equal" id="{1FE57A80-87FD-4D00-80FD-46F4D9EBE070}">
            <xm:f>RESULTADOS!$A$102</xm:f>
            <x14:dxf>
              <fill>
                <patternFill>
                  <bgColor rgb="FFFFC000"/>
                </patternFill>
              </fill>
            </x14:dxf>
          </x14:cfRule>
          <x14:cfRule type="cellIs" priority="4" operator="equal" id="{FBF5ABAE-C12F-475C-BED3-D92A3A5D90A3}">
            <xm:f>RESULTADOS!$A$101</xm:f>
            <x14:dxf>
              <fill>
                <patternFill>
                  <bgColor rgb="FF92D050"/>
                </patternFill>
              </fill>
            </x14:dxf>
          </x14:cfRule>
          <xm:sqref>B5:B8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C7" sqref="C7"/>
    </sheetView>
  </sheetViews>
  <sheetFormatPr baseColWidth="10" defaultColWidth="11.44140625" defaultRowHeight="14.4" x14ac:dyDescent="0.3"/>
  <cols>
    <col min="1" max="1" width="62.6640625" customWidth="1"/>
    <col min="2" max="2" width="26.6640625" customWidth="1"/>
    <col min="3" max="3" width="66.88671875" style="5" customWidth="1"/>
    <col min="4" max="5" width="5" hidden="1" customWidth="1"/>
  </cols>
  <sheetData>
    <row r="1" spans="1:5" ht="39" customHeight="1" x14ac:dyDescent="0.3">
      <c r="A1" s="80" t="s">
        <v>24</v>
      </c>
      <c r="B1" s="81"/>
      <c r="C1" s="81"/>
      <c r="D1" s="7"/>
      <c r="E1" s="7"/>
    </row>
    <row r="3" spans="1:5" ht="28.2" customHeight="1" x14ac:dyDescent="0.3">
      <c r="A3" s="7"/>
      <c r="B3" s="16" t="s">
        <v>13</v>
      </c>
      <c r="C3" s="10" t="s">
        <v>14</v>
      </c>
      <c r="D3" s="7"/>
      <c r="E3" s="7"/>
    </row>
    <row r="4" spans="1:5" ht="30" customHeight="1" x14ac:dyDescent="0.3">
      <c r="A4" s="17" t="s">
        <v>25</v>
      </c>
      <c r="B4" s="27" t="s">
        <v>18</v>
      </c>
      <c r="C4" s="51" t="s">
        <v>115</v>
      </c>
      <c r="D4" s="12">
        <f>IF(B4=RESULTADOS!$A$101,1,IF(B4=RESULTADOS!$A$102,0.5,IF(B4=RESULTADOS!$A$103,0,IF(B4=RESULTADOS!$A$104,"NA","-"))))</f>
        <v>1</v>
      </c>
      <c r="E4" s="12">
        <f>IF(D4="NA",1,0)</f>
        <v>0</v>
      </c>
    </row>
    <row r="5" spans="1:5" ht="30" customHeight="1" x14ac:dyDescent="0.3">
      <c r="A5" s="18" t="s">
        <v>26</v>
      </c>
      <c r="B5" s="27" t="s">
        <v>18</v>
      </c>
      <c r="C5" s="51" t="s">
        <v>116</v>
      </c>
      <c r="D5" s="12">
        <f>IF(B5=RESULTADOS!$A$101,1,IF(B5=RESULTADOS!$A$102,0.5,IF(B5=RESULTADOS!$A$103,0,IF(B5=RESULTADOS!$A$104,"NA","-"))))</f>
        <v>1</v>
      </c>
      <c r="E5" s="12">
        <f t="shared" ref="E5:E7" si="0">IF(D5="NA",1,0)</f>
        <v>0</v>
      </c>
    </row>
    <row r="6" spans="1:5" ht="30" customHeight="1" x14ac:dyDescent="0.3">
      <c r="A6" s="17" t="s">
        <v>27</v>
      </c>
      <c r="B6" s="27" t="s">
        <v>16</v>
      </c>
      <c r="C6" s="51" t="s">
        <v>117</v>
      </c>
      <c r="D6" s="12">
        <f>IF(B6=RESULTADOS!$A$101,1,IF(B6=RESULTADOS!$A$102,0.5,IF(B6=RESULTADOS!$A$103,0,IF(B6=RESULTADOS!$A$104,"NA","-"))))</f>
        <v>0.5</v>
      </c>
      <c r="E6" s="12">
        <f t="shared" si="0"/>
        <v>0</v>
      </c>
    </row>
    <row r="7" spans="1:5" ht="30" customHeight="1" x14ac:dyDescent="0.3">
      <c r="A7" s="19" t="s">
        <v>28</v>
      </c>
      <c r="B7" s="27" t="s">
        <v>18</v>
      </c>
      <c r="C7" s="51" t="s">
        <v>118</v>
      </c>
      <c r="D7" s="12">
        <f>IF(B7=RESULTADOS!$A$101,1,IF(B7=RESULTADOS!$A$102,0.5,IF(B7=RESULTADOS!$A$103,0,IF(B7=RESULTADOS!$A$104,"NA","-"))))</f>
        <v>1</v>
      </c>
      <c r="E7" s="12">
        <f t="shared" si="0"/>
        <v>0</v>
      </c>
    </row>
    <row r="8" spans="1:5" x14ac:dyDescent="0.3">
      <c r="A8" s="1"/>
      <c r="B8" s="2"/>
      <c r="C8" s="4"/>
      <c r="D8" s="12"/>
      <c r="E8" s="7"/>
    </row>
    <row r="9" spans="1:5" x14ac:dyDescent="0.3">
      <c r="A9" s="1"/>
      <c r="B9" s="7"/>
      <c r="C9" s="7"/>
      <c r="D9" s="7"/>
      <c r="E9" s="7"/>
    </row>
  </sheetData>
  <mergeCells count="1">
    <mergeCell ref="A1:C1"/>
  </mergeCells>
  <dataValidations count="1">
    <dataValidation type="list" allowBlank="1" showInputMessage="1" showErrorMessage="1" sqref="B4:B7" xr:uid="{00000000-0002-0000-02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A1A35F0B-A17F-4A15-9A74-3403DB129AEE}">
            <xm:f>RESULTADOS!$A$104</xm:f>
            <x14:dxf>
              <fill>
                <patternFill>
                  <bgColor theme="0"/>
                </patternFill>
              </fill>
            </x14:dxf>
          </x14:cfRule>
          <x14:cfRule type="cellIs" priority="2" operator="equal" id="{46D19213-D721-47E6-BCE3-E19167C32448}">
            <xm:f>RESULTADOS!$A$103</xm:f>
            <x14:dxf>
              <fill>
                <patternFill>
                  <bgColor rgb="FFFF0000"/>
                </patternFill>
              </fill>
            </x14:dxf>
          </x14:cfRule>
          <x14:cfRule type="cellIs" priority="3" operator="equal" id="{3DD9E737-1A40-439F-9269-CE3EC7B69E43}">
            <xm:f>RESULTADOS!$A$102</xm:f>
            <x14:dxf>
              <fill>
                <patternFill>
                  <bgColor rgb="FFFFC000"/>
                </patternFill>
              </fill>
            </x14:dxf>
          </x14:cfRule>
          <x14:cfRule type="cellIs" priority="4" operator="equal" id="{EEB6548C-DB82-4866-8DEE-CA8DD3FA1F90}">
            <xm:f>RESULTADOS!$A$101</xm:f>
            <x14:dxf>
              <fill>
                <patternFill>
                  <bgColor rgb="FF92D050"/>
                </patternFill>
              </fill>
            </x14:dxf>
          </x14:cfRule>
          <xm:sqref>B4:B7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C6" sqref="C6"/>
    </sheetView>
  </sheetViews>
  <sheetFormatPr baseColWidth="10" defaultColWidth="11.44140625" defaultRowHeight="14.4" x14ac:dyDescent="0.3"/>
  <cols>
    <col min="1" max="1" width="62.6640625" customWidth="1"/>
    <col min="2" max="2" width="26.6640625" customWidth="1"/>
    <col min="3" max="3" width="66.88671875" style="5" customWidth="1"/>
    <col min="4" max="5" width="5.33203125" hidden="1" customWidth="1"/>
  </cols>
  <sheetData>
    <row r="1" spans="1:5" ht="33" customHeight="1" x14ac:dyDescent="0.3">
      <c r="A1" s="81" t="s">
        <v>29</v>
      </c>
      <c r="B1" s="81"/>
      <c r="C1" s="81"/>
      <c r="D1" s="7"/>
      <c r="E1" s="7"/>
    </row>
    <row r="3" spans="1:5" ht="28.8" x14ac:dyDescent="0.3">
      <c r="A3" s="7"/>
      <c r="B3" s="16" t="s">
        <v>13</v>
      </c>
      <c r="C3" s="10" t="s">
        <v>14</v>
      </c>
      <c r="D3" s="7"/>
      <c r="E3" s="7"/>
    </row>
    <row r="4" spans="1:5" ht="30" customHeight="1" x14ac:dyDescent="0.3">
      <c r="A4" s="8" t="s">
        <v>30</v>
      </c>
      <c r="B4" s="27" t="s">
        <v>18</v>
      </c>
      <c r="C4" s="51" t="s">
        <v>119</v>
      </c>
      <c r="D4" s="12">
        <f>IF(B4=RESULTADOS!$A$101,1,IF(B4=RESULTADOS!$A$102,0.5,IF(B4=RESULTADOS!$A$103,0,IF(B4=RESULTADOS!$A$104,"NA","-"))))</f>
        <v>1</v>
      </c>
      <c r="E4" s="12">
        <f>IF(D4="NA",1,0)</f>
        <v>0</v>
      </c>
    </row>
    <row r="5" spans="1:5" ht="30" customHeight="1" x14ac:dyDescent="0.3">
      <c r="A5" s="8" t="s">
        <v>31</v>
      </c>
      <c r="B5" s="27" t="s">
        <v>18</v>
      </c>
      <c r="C5" s="51" t="s">
        <v>120</v>
      </c>
      <c r="D5" s="12">
        <f>IF(B5=RESULTADOS!$A$101,1,IF(B5=RESULTADOS!$A$102,0.5,IF(B5=RESULTADOS!$A$103,0,IF(B5=RESULTADOS!$A$104,"NA","-"))))</f>
        <v>1</v>
      </c>
      <c r="E5" s="12">
        <f t="shared" ref="E5:E6" si="0">IF(D5="NA",1,0)</f>
        <v>0</v>
      </c>
    </row>
    <row r="6" spans="1:5" ht="30" customHeight="1" x14ac:dyDescent="0.3">
      <c r="A6" s="17" t="s">
        <v>32</v>
      </c>
      <c r="B6" s="27" t="s">
        <v>18</v>
      </c>
      <c r="C6" s="51" t="s">
        <v>121</v>
      </c>
      <c r="D6" s="12">
        <f>IF(B6=RESULTADOS!$A$101,1,IF(B6=RESULTADOS!$A$102,0.5,IF(B6=RESULTADOS!$A$103,0,IF(B6=RESULTADOS!$A$104,"NA","-"))))</f>
        <v>1</v>
      </c>
      <c r="E6" s="12">
        <f t="shared" si="0"/>
        <v>0</v>
      </c>
    </row>
    <row r="7" spans="1:5" x14ac:dyDescent="0.3">
      <c r="A7" s="7"/>
      <c r="B7" s="7"/>
      <c r="C7" s="4"/>
      <c r="D7" s="7"/>
      <c r="E7" s="7"/>
    </row>
    <row r="8" spans="1:5" x14ac:dyDescent="0.3">
      <c r="A8" s="7"/>
      <c r="B8" s="7"/>
      <c r="C8" s="4"/>
      <c r="D8" s="7"/>
      <c r="E8" s="7"/>
    </row>
  </sheetData>
  <mergeCells count="1">
    <mergeCell ref="A1:C1"/>
  </mergeCells>
  <dataValidations count="1">
    <dataValidation type="list" allowBlank="1" showInputMessage="1" showErrorMessage="1" sqref="B4:B6" xr:uid="{00000000-0002-0000-03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555D4961-2DA1-428A-BC79-1118206E5299}">
            <xm:f>RESULTADOS!$A$104</xm:f>
            <x14:dxf>
              <fill>
                <patternFill>
                  <bgColor theme="0"/>
                </patternFill>
              </fill>
            </x14:dxf>
          </x14:cfRule>
          <x14:cfRule type="cellIs" priority="2" operator="equal" id="{19F5A21C-767C-4222-9225-578C1DD7D2A1}">
            <xm:f>RESULTADOS!$A$103</xm:f>
            <x14:dxf>
              <fill>
                <patternFill>
                  <bgColor rgb="FFFF0000"/>
                </patternFill>
              </fill>
            </x14:dxf>
          </x14:cfRule>
          <x14:cfRule type="cellIs" priority="3" operator="equal" id="{3B75C186-D1CB-4FB2-AA43-1EE413EE4347}">
            <xm:f>RESULTADOS!$A$102</xm:f>
            <x14:dxf>
              <fill>
                <patternFill>
                  <bgColor rgb="FFFFC000"/>
                </patternFill>
              </fill>
            </x14:dxf>
          </x14:cfRule>
          <x14:cfRule type="cellIs" priority="4" operator="equal" id="{30BE5430-FFC3-49D0-BA24-89CCCB2D4941}">
            <xm:f>RESULTADOS!$A$101</xm:f>
            <x14:dxf>
              <fill>
                <patternFill>
                  <bgColor rgb="FF92D050"/>
                </patternFill>
              </fill>
            </x14:dxf>
          </x14:cfRule>
          <xm:sqref>B4:B6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
  <sheetViews>
    <sheetView workbookViewId="0">
      <selection activeCell="C9" sqref="C9"/>
    </sheetView>
  </sheetViews>
  <sheetFormatPr baseColWidth="10" defaultColWidth="11.44140625" defaultRowHeight="14.4" x14ac:dyDescent="0.3"/>
  <cols>
    <col min="1" max="1" width="75" customWidth="1"/>
    <col min="2" max="2" width="26.6640625" customWidth="1"/>
    <col min="3" max="3" width="66.88671875" style="5" customWidth="1"/>
    <col min="4" max="5" width="5.109375" hidden="1" customWidth="1"/>
  </cols>
  <sheetData>
    <row r="1" spans="1:5" ht="33" customHeight="1" x14ac:dyDescent="0.3">
      <c r="A1" s="83" t="s">
        <v>33</v>
      </c>
      <c r="B1" s="84"/>
      <c r="C1" s="85"/>
      <c r="D1" s="7"/>
      <c r="E1" s="7"/>
    </row>
    <row r="3" spans="1:5" ht="28.2" customHeight="1" x14ac:dyDescent="0.3">
      <c r="A3" s="7"/>
      <c r="B3" s="16" t="s">
        <v>13</v>
      </c>
      <c r="C3" s="10" t="s">
        <v>14</v>
      </c>
      <c r="D3" s="7"/>
      <c r="E3" s="7"/>
    </row>
    <row r="4" spans="1:5" ht="30" customHeight="1" x14ac:dyDescent="0.3">
      <c r="A4" s="8" t="s">
        <v>34</v>
      </c>
      <c r="B4" s="27" t="s">
        <v>20</v>
      </c>
      <c r="C4" s="51" t="s">
        <v>122</v>
      </c>
      <c r="D4" s="12">
        <f>IF(B4=RESULTADOS!$A$101,1,IF(B4=RESULTADOS!$A$102,0.5,IF(B4=RESULTADOS!$A$103,0,IF(B4=RESULTADOS!$A$104,"NA","-"))))</f>
        <v>0</v>
      </c>
      <c r="E4" s="12">
        <f>IF(D4="NA",1,0)</f>
        <v>0</v>
      </c>
    </row>
    <row r="5" spans="1:5" ht="30" customHeight="1" x14ac:dyDescent="0.3">
      <c r="A5" s="8" t="s">
        <v>35</v>
      </c>
      <c r="B5" s="27" t="s">
        <v>18</v>
      </c>
      <c r="C5" s="51" t="s">
        <v>123</v>
      </c>
      <c r="D5" s="12">
        <f>IF(B5=RESULTADOS!$A$101,1,IF(B5=RESULTADOS!$A$102,0.5,IF(B5=RESULTADOS!$A$103,0,IF(B5=RESULTADOS!$A$104,"NA","-"))))</f>
        <v>1</v>
      </c>
      <c r="E5" s="12">
        <f t="shared" ref="E5:E9" si="0">IF(D5="NA",1,0)</f>
        <v>0</v>
      </c>
    </row>
    <row r="6" spans="1:5" ht="30" customHeight="1" x14ac:dyDescent="0.3">
      <c r="A6" s="8" t="s">
        <v>36</v>
      </c>
      <c r="B6" s="27" t="s">
        <v>16</v>
      </c>
      <c r="C6" s="51" t="s">
        <v>124</v>
      </c>
      <c r="D6" s="12">
        <f>IF(B6=RESULTADOS!$A$101,1,IF(B6=RESULTADOS!$A$102,0.5,IF(B6=RESULTADOS!$A$103,0,IF(B6=RESULTADOS!$A$104,"NA","-"))))</f>
        <v>0.5</v>
      </c>
      <c r="E6" s="12">
        <f t="shared" si="0"/>
        <v>0</v>
      </c>
    </row>
    <row r="7" spans="1:5" ht="30" customHeight="1" x14ac:dyDescent="0.3">
      <c r="A7" s="8" t="s">
        <v>37</v>
      </c>
      <c r="B7" s="27" t="s">
        <v>18</v>
      </c>
      <c r="C7" s="51" t="s">
        <v>116</v>
      </c>
      <c r="D7" s="12">
        <f>IF(B7=RESULTADOS!$A$101,1,IF(B7=RESULTADOS!$A$102,0.5,IF(B7=RESULTADOS!$A$103,0,IF(B7=RESULTADOS!$A$104,"NA","-"))))</f>
        <v>1</v>
      </c>
      <c r="E7" s="12">
        <f t="shared" si="0"/>
        <v>0</v>
      </c>
    </row>
    <row r="8" spans="1:5" ht="30" customHeight="1" x14ac:dyDescent="0.3">
      <c r="A8" s="26" t="s">
        <v>38</v>
      </c>
      <c r="B8" s="27" t="s">
        <v>18</v>
      </c>
      <c r="C8" s="51" t="s">
        <v>125</v>
      </c>
      <c r="D8" s="12">
        <f>IF(B8=RESULTADOS!$A$101,1,IF(B8=RESULTADOS!$A$102,0.5,IF(B8=RESULTADOS!$A$103,0,IF(B8=RESULTADOS!$A$104,"NA","-"))))</f>
        <v>1</v>
      </c>
      <c r="E8" s="12">
        <f t="shared" si="0"/>
        <v>0</v>
      </c>
    </row>
    <row r="9" spans="1:5" ht="30" customHeight="1" x14ac:dyDescent="0.3">
      <c r="A9" s="17" t="s">
        <v>39</v>
      </c>
      <c r="B9" s="27" t="s">
        <v>18</v>
      </c>
      <c r="C9" s="51" t="s">
        <v>126</v>
      </c>
      <c r="D9" s="12">
        <f>IF(B9=RESULTADOS!$A$101,1,IF(B9=RESULTADOS!$A$102,0.5,IF(B9=RESULTADOS!$A$103,0,IF(B9=RESULTADOS!$A$104,"NA","-"))))</f>
        <v>1</v>
      </c>
      <c r="E9" s="12">
        <f t="shared" si="0"/>
        <v>0</v>
      </c>
    </row>
    <row r="10" spans="1:5" x14ac:dyDescent="0.3">
      <c r="A10" s="7"/>
      <c r="B10" s="7"/>
      <c r="C10" s="7"/>
      <c r="D10" s="7"/>
      <c r="E10" s="7"/>
    </row>
  </sheetData>
  <mergeCells count="1">
    <mergeCell ref="A1:C1"/>
  </mergeCells>
  <dataValidations count="1">
    <dataValidation type="list" allowBlank="1" showInputMessage="1" showErrorMessage="1" sqref="B4:B9" xr:uid="{00000000-0002-0000-04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3AEC5FDD-C4E6-47F0-98BE-9BE5276BBDA9}">
            <xm:f>RESULTADOS!$A$104</xm:f>
            <x14:dxf>
              <fill>
                <patternFill>
                  <bgColor theme="0"/>
                </patternFill>
              </fill>
            </x14:dxf>
          </x14:cfRule>
          <x14:cfRule type="cellIs" priority="2" operator="equal" id="{71D8310E-1C12-4302-8377-1658D210611D}">
            <xm:f>RESULTADOS!$A$103</xm:f>
            <x14:dxf>
              <fill>
                <patternFill>
                  <bgColor rgb="FFFF0000"/>
                </patternFill>
              </fill>
            </x14:dxf>
          </x14:cfRule>
          <x14:cfRule type="cellIs" priority="3" operator="equal" id="{03CB7F64-B321-4CBC-877F-3D7E3569BE21}">
            <xm:f>RESULTADOS!$A$102</xm:f>
            <x14:dxf>
              <fill>
                <patternFill>
                  <bgColor rgb="FFFFC000"/>
                </patternFill>
              </fill>
            </x14:dxf>
          </x14:cfRule>
          <x14:cfRule type="cellIs" priority="4" operator="equal" id="{5D4EC203-AC53-4C75-AA6C-ED9F30EE9E7E}">
            <xm:f>RESULTADOS!$A$101</xm:f>
            <x14:dxf>
              <fill>
                <patternFill>
                  <bgColor rgb="FF92D050"/>
                </patternFill>
              </fill>
            </x14:dxf>
          </x14:cfRule>
          <xm:sqref>B4:B9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
  <sheetViews>
    <sheetView workbookViewId="0">
      <selection activeCell="C9" sqref="C9"/>
    </sheetView>
  </sheetViews>
  <sheetFormatPr baseColWidth="10" defaultColWidth="11.44140625" defaultRowHeight="14.4" x14ac:dyDescent="0.3"/>
  <cols>
    <col min="1" max="1" width="88" customWidth="1"/>
    <col min="2" max="2" width="26.6640625" customWidth="1"/>
    <col min="3" max="3" width="66.88671875" style="5" customWidth="1"/>
    <col min="4" max="5" width="5" hidden="1" customWidth="1"/>
  </cols>
  <sheetData>
    <row r="1" spans="1:5" ht="39" customHeight="1" x14ac:dyDescent="0.3">
      <c r="A1" s="80" t="s">
        <v>40</v>
      </c>
      <c r="B1" s="81"/>
      <c r="C1" s="81"/>
      <c r="D1" s="7"/>
      <c r="E1" s="7"/>
    </row>
    <row r="3" spans="1:5" ht="28.8" x14ac:dyDescent="0.3">
      <c r="A3" s="7"/>
      <c r="B3" s="16" t="s">
        <v>13</v>
      </c>
      <c r="C3" s="10" t="s">
        <v>14</v>
      </c>
      <c r="D3" s="7"/>
      <c r="E3" s="7"/>
    </row>
    <row r="4" spans="1:5" ht="30" customHeight="1" x14ac:dyDescent="0.3">
      <c r="A4" s="8" t="s">
        <v>41</v>
      </c>
      <c r="B4" s="27" t="s">
        <v>18</v>
      </c>
      <c r="C4" s="51" t="s">
        <v>127</v>
      </c>
      <c r="D4" s="12">
        <f>IF(B4=RESULTADOS!$A$101,1,IF(B4=RESULTADOS!$A$102,0.5,IF(B4=RESULTADOS!$A$103,0,IF(B4=RESULTADOS!$A$104,"NA","-"))))</f>
        <v>1</v>
      </c>
      <c r="E4" s="12">
        <f>IF(D4="NA",1,0)</f>
        <v>0</v>
      </c>
    </row>
    <row r="5" spans="1:5" ht="30" customHeight="1" x14ac:dyDescent="0.3">
      <c r="A5" s="8" t="s">
        <v>42</v>
      </c>
      <c r="B5" s="27" t="s">
        <v>18</v>
      </c>
      <c r="C5" s="51" t="s">
        <v>128</v>
      </c>
      <c r="D5" s="12">
        <f>IF(B5=RESULTADOS!$A$101,1,IF(B5=RESULTADOS!$A$102,0.5,IF(B5=RESULTADOS!$A$103,0,IF(B5=RESULTADOS!$A$104,"NA","-"))))</f>
        <v>1</v>
      </c>
      <c r="E5" s="12">
        <f t="shared" ref="E5:E8" si="0">IF(D5="NA",1,0)</f>
        <v>0</v>
      </c>
    </row>
    <row r="6" spans="1:5" ht="30" customHeight="1" x14ac:dyDescent="0.3">
      <c r="A6" s="21" t="s">
        <v>43</v>
      </c>
      <c r="B6" s="27" t="s">
        <v>18</v>
      </c>
      <c r="C6" s="51" t="s">
        <v>129</v>
      </c>
      <c r="D6" s="12">
        <f>IF(B6=RESULTADOS!$A$101,1,IF(B6=RESULTADOS!$A$102,0.5,IF(B6=RESULTADOS!$A$103,0,IF(B6=RESULTADOS!$A$104,"NA","-"))))</f>
        <v>1</v>
      </c>
      <c r="E6" s="12">
        <f t="shared" si="0"/>
        <v>0</v>
      </c>
    </row>
    <row r="7" spans="1:5" ht="30" customHeight="1" x14ac:dyDescent="0.3">
      <c r="A7" s="8" t="s">
        <v>44</v>
      </c>
      <c r="B7" s="27" t="s">
        <v>18</v>
      </c>
      <c r="C7" s="51" t="s">
        <v>130</v>
      </c>
      <c r="D7" s="12">
        <f>IF(B7=RESULTADOS!$A$101,1,IF(B7=RESULTADOS!$A$102,0.5,IF(B7=RESULTADOS!$A$103,0,IF(B7=RESULTADOS!$A$104,"NA","-"))))</f>
        <v>1</v>
      </c>
      <c r="E7" s="12">
        <f t="shared" si="0"/>
        <v>0</v>
      </c>
    </row>
    <row r="8" spans="1:5" ht="30" customHeight="1" x14ac:dyDescent="0.3">
      <c r="A8" s="17" t="s">
        <v>45</v>
      </c>
      <c r="B8" s="27" t="s">
        <v>18</v>
      </c>
      <c r="C8" s="3" t="s">
        <v>131</v>
      </c>
      <c r="D8" s="12">
        <f>IF(B8=RESULTADOS!$A$101,1,IF(B8=RESULTADOS!$A$102,0.5,IF(B8=RESULTADOS!$A$103,0,IF(B8=RESULTADOS!$A$104,"NA","-"))))</f>
        <v>1</v>
      </c>
      <c r="E8" s="12">
        <f t="shared" si="0"/>
        <v>0</v>
      </c>
    </row>
  </sheetData>
  <mergeCells count="1">
    <mergeCell ref="A1:C1"/>
  </mergeCells>
  <dataValidations count="1">
    <dataValidation type="list" allowBlank="1" showInputMessage="1" showErrorMessage="1" sqref="B4:B8" xr:uid="{00000000-0002-0000-0500-000000000000}">
      <formula1>valors1</formula1>
    </dataValidation>
  </dataValidation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ellIs" priority="1" operator="equal" id="{8A0B5474-21C9-4761-8FBB-31CC441F2D56}">
            <xm:f>RESULTADOS!$A$104</xm:f>
            <x14:dxf>
              <fill>
                <patternFill>
                  <bgColor theme="0"/>
                </patternFill>
              </fill>
            </x14:dxf>
          </x14:cfRule>
          <x14:cfRule type="cellIs" priority="2" operator="equal" id="{A211894F-F0F3-443A-9E5E-48D2C522CC81}">
            <xm:f>RESULTADOS!$A$103</xm:f>
            <x14:dxf>
              <fill>
                <patternFill>
                  <bgColor rgb="FFFF0000"/>
                </patternFill>
              </fill>
            </x14:dxf>
          </x14:cfRule>
          <x14:cfRule type="cellIs" priority="3" operator="equal" id="{C29D8B08-C7CE-426E-A390-D86242AE8215}">
            <xm:f>RESULTADOS!$A$102</xm:f>
            <x14:dxf>
              <fill>
                <patternFill>
                  <bgColor rgb="FFFFC000"/>
                </patternFill>
              </fill>
            </x14:dxf>
          </x14:cfRule>
          <x14:cfRule type="cellIs" priority="4" operator="equal" id="{92C2B46E-D458-4EBC-A707-D8D4EE133798}">
            <xm:f>RESULTADOS!$A$101</xm:f>
            <x14:dxf>
              <fill>
                <patternFill>
                  <bgColor rgb="FF92D050"/>
                </patternFill>
              </fill>
            </x14:dxf>
          </x14:cfRule>
          <xm:sqref>B4:B8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
  <sheetViews>
    <sheetView workbookViewId="0">
      <selection activeCell="C8" sqref="C8"/>
    </sheetView>
  </sheetViews>
  <sheetFormatPr baseColWidth="10" defaultColWidth="11.44140625" defaultRowHeight="14.4" x14ac:dyDescent="0.3"/>
  <cols>
    <col min="1" max="1" width="68.109375" bestFit="1" customWidth="1"/>
    <col min="2" max="2" width="26.6640625" customWidth="1"/>
    <col min="3" max="3" width="66.88671875" style="5" customWidth="1"/>
    <col min="4" max="5" width="4.6640625" hidden="1" customWidth="1"/>
  </cols>
  <sheetData>
    <row r="1" spans="1:5" ht="33" customHeight="1" x14ac:dyDescent="0.3">
      <c r="A1" s="81" t="s">
        <v>46</v>
      </c>
      <c r="B1" s="81"/>
      <c r="C1" s="81"/>
      <c r="D1" s="7"/>
      <c r="E1" s="7"/>
    </row>
    <row r="3" spans="1:5" ht="28.8" x14ac:dyDescent="0.3">
      <c r="A3" s="7"/>
      <c r="B3" s="16" t="s">
        <v>13</v>
      </c>
      <c r="C3" s="10" t="s">
        <v>14</v>
      </c>
      <c r="D3" s="7"/>
      <c r="E3" s="7"/>
    </row>
    <row r="4" spans="1:5" ht="30" customHeight="1" x14ac:dyDescent="0.3">
      <c r="A4" s="8" t="s">
        <v>47</v>
      </c>
      <c r="B4" s="27" t="s">
        <v>20</v>
      </c>
      <c r="C4" s="3" t="s">
        <v>132</v>
      </c>
      <c r="D4" s="12">
        <f>IF(B4=RESULTADOS!$A$101,1,IF(B4=RESULTADOS!$A$102,0.5,IF(B4=RESULTADOS!$A$103,0,IF(B4=RESULTADOS!$A$104,"NA","-"))))</f>
        <v>0</v>
      </c>
      <c r="E4" s="12">
        <f>IF(D4="NA",1,0)</f>
        <v>0</v>
      </c>
    </row>
    <row r="5" spans="1:5" ht="30" customHeight="1" x14ac:dyDescent="0.3">
      <c r="A5" s="8" t="s">
        <v>48</v>
      </c>
      <c r="B5" s="27" t="s">
        <v>23</v>
      </c>
      <c r="C5" s="3" t="s">
        <v>133</v>
      </c>
      <c r="D5" s="12" t="str">
        <f>IF(B5=RESULTADOS!$A$101,1,IF(B5=RESULTADOS!$A$102,0.5,IF(B5=RESULTADOS!$A$103,0,IF(B5=RESULTADOS!$A$104,"NA","-"))))</f>
        <v>NA</v>
      </c>
      <c r="E5" s="12">
        <f t="shared" ref="E5:E9" si="0">IF(D5="NA",1,0)</f>
        <v>1</v>
      </c>
    </row>
    <row r="6" spans="1:5" ht="30" customHeight="1" x14ac:dyDescent="0.3">
      <c r="A6" s="8" t="s">
        <v>49</v>
      </c>
      <c r="B6" s="27" t="s">
        <v>18</v>
      </c>
      <c r="C6" s="3" t="s">
        <v>134</v>
      </c>
      <c r="D6" s="12">
        <f>IF(B6=RESULTADOS!$A$101,1,IF(B6=RESULTADOS!$A$102,0.5,IF(B6=RESULTADOS!$A$103,0,IF(B6=RESULTADOS!$A$104,"NA","-"))))</f>
        <v>1</v>
      </c>
      <c r="E6" s="12">
        <f t="shared" si="0"/>
        <v>0</v>
      </c>
    </row>
    <row r="7" spans="1:5" ht="30" customHeight="1" x14ac:dyDescent="0.3">
      <c r="A7" s="8" t="s">
        <v>50</v>
      </c>
      <c r="B7" s="27" t="s">
        <v>18</v>
      </c>
      <c r="C7" s="3" t="s">
        <v>135</v>
      </c>
      <c r="D7" s="12">
        <f>IF(B7=RESULTADOS!$A$101,1,IF(B7=RESULTADOS!$A$102,0.5,IF(B7=RESULTADOS!$A$103,0,IF(B7=RESULTADOS!$A$104,"NA","-"))))</f>
        <v>1</v>
      </c>
      <c r="E7" s="12">
        <f t="shared" si="0"/>
        <v>0</v>
      </c>
    </row>
    <row r="8" spans="1:5" ht="30" customHeight="1" x14ac:dyDescent="0.3">
      <c r="A8" s="8" t="s">
        <v>51</v>
      </c>
      <c r="B8" s="27" t="s">
        <v>20</v>
      </c>
      <c r="C8" s="3" t="s">
        <v>137</v>
      </c>
      <c r="D8" s="12">
        <f>IF(B8=RESULTADOS!$A$101,1,IF(B8=RESULTADOS!$A$102,0.5,IF(B8=RESULTADOS!$A$103,0,IF(B8=RESULTADOS!$A$104,"NA","-"))))</f>
        <v>0</v>
      </c>
      <c r="E8" s="12">
        <f t="shared" si="0"/>
        <v>0</v>
      </c>
    </row>
    <row r="9" spans="1:5" ht="30" customHeight="1" x14ac:dyDescent="0.3">
      <c r="A9" s="17" t="s">
        <v>52</v>
      </c>
      <c r="B9" s="27" t="s">
        <v>18</v>
      </c>
      <c r="C9" s="3" t="s">
        <v>136</v>
      </c>
      <c r="D9" s="12">
        <f>IF(B9=RESULTADOS!$A$101,1,IF(B9=RESULTADOS!$A$102,0.5,IF(B9=RESULTADOS!$A$103,0,IF(B9=RESULTADOS!$A$104,"NA","-"))))</f>
        <v>1</v>
      </c>
      <c r="E9" s="12">
        <f t="shared" si="0"/>
        <v>0</v>
      </c>
    </row>
  </sheetData>
  <mergeCells count="1">
    <mergeCell ref="A1:C1"/>
  </mergeCells>
  <dataValidations count="1">
    <dataValidation type="list" allowBlank="1" showInputMessage="1" showErrorMessage="1" sqref="B4:B9" xr:uid="{00000000-0002-0000-06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9874D2ED-52FC-404B-880C-A15248DFD83B}">
            <xm:f>RESULTADOS!$A$104</xm:f>
            <x14:dxf>
              <fill>
                <patternFill>
                  <bgColor theme="0"/>
                </patternFill>
              </fill>
            </x14:dxf>
          </x14:cfRule>
          <x14:cfRule type="cellIs" priority="2" operator="equal" id="{8287A8CD-A622-48EA-8E61-EB2601AE38C1}">
            <xm:f>RESULTADOS!$A$103</xm:f>
            <x14:dxf>
              <fill>
                <patternFill>
                  <bgColor rgb="FFFF0000"/>
                </patternFill>
              </fill>
            </x14:dxf>
          </x14:cfRule>
          <x14:cfRule type="cellIs" priority="3" operator="equal" id="{C6F1ACCE-0CE7-47CF-8DAC-122AF0E44671}">
            <xm:f>RESULTADOS!$A$102</xm:f>
            <x14:dxf>
              <fill>
                <patternFill>
                  <bgColor rgb="FFFFC000"/>
                </patternFill>
              </fill>
            </x14:dxf>
          </x14:cfRule>
          <x14:cfRule type="cellIs" priority="4" operator="equal" id="{5F728D53-0A12-4BDB-9345-8538061D2BC7}">
            <xm:f>RESULTADOS!$A$101</xm:f>
            <x14:dxf>
              <fill>
                <patternFill>
                  <bgColor rgb="FF92D050"/>
                </patternFill>
              </fill>
            </x14:dxf>
          </x14:cfRule>
          <xm:sqref>B4:B9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
  <sheetViews>
    <sheetView workbookViewId="0">
      <selection activeCell="C7" sqref="C7"/>
    </sheetView>
  </sheetViews>
  <sheetFormatPr baseColWidth="10" defaultColWidth="11.44140625" defaultRowHeight="14.4" x14ac:dyDescent="0.3"/>
  <cols>
    <col min="1" max="1" width="62.6640625" customWidth="1"/>
    <col min="2" max="2" width="26.6640625" customWidth="1"/>
    <col min="3" max="3" width="66.88671875" style="5" customWidth="1"/>
    <col min="4" max="5" width="5.6640625" hidden="1" customWidth="1"/>
  </cols>
  <sheetData>
    <row r="1" spans="1:5" ht="39" customHeight="1" x14ac:dyDescent="0.3">
      <c r="A1" s="86" t="s">
        <v>53</v>
      </c>
      <c r="B1" s="87"/>
      <c r="C1" s="88"/>
      <c r="D1" s="7"/>
      <c r="E1" s="7"/>
    </row>
    <row r="3" spans="1:5" ht="28.8" x14ac:dyDescent="0.3">
      <c r="A3" s="7"/>
      <c r="B3" s="16" t="s">
        <v>13</v>
      </c>
      <c r="C3" s="10" t="s">
        <v>14</v>
      </c>
      <c r="D3" s="7"/>
      <c r="E3" s="7"/>
    </row>
    <row r="4" spans="1:5" ht="30" customHeight="1" x14ac:dyDescent="0.3">
      <c r="A4" s="8" t="s">
        <v>54</v>
      </c>
      <c r="B4" s="27" t="s">
        <v>23</v>
      </c>
      <c r="C4" s="3" t="s">
        <v>138</v>
      </c>
      <c r="D4" s="12" t="str">
        <f>IF(B4=RESULTADOS!$A$101,1,IF(B4=RESULTADOS!$A$102,0.5,IF(B4=RESULTADOS!$A$103,0,IF(B4=RESULTADOS!$A$104,"NA","-"))))</f>
        <v>NA</v>
      </c>
      <c r="E4" s="12">
        <f>IF(D4="NA",1,0)</f>
        <v>1</v>
      </c>
    </row>
    <row r="5" spans="1:5" ht="30" customHeight="1" x14ac:dyDescent="0.3">
      <c r="A5" s="8" t="s">
        <v>55</v>
      </c>
      <c r="B5" s="27" t="s">
        <v>20</v>
      </c>
      <c r="C5" s="3" t="s">
        <v>139</v>
      </c>
      <c r="D5" s="12">
        <f>IF(B5=RESULTADOS!$A$101,1,IF(B5=RESULTADOS!$A$102,0.5,IF(B5=RESULTADOS!$A$103,0,IF(B5=RESULTADOS!$A$104,"NA","-"))))</f>
        <v>0</v>
      </c>
      <c r="E5" s="12">
        <f t="shared" ref="E5:E7" si="0">IF(D5="NA",1,0)</f>
        <v>0</v>
      </c>
    </row>
    <row r="6" spans="1:5" ht="30" customHeight="1" x14ac:dyDescent="0.3">
      <c r="A6" s="8" t="s">
        <v>56</v>
      </c>
      <c r="B6" s="27" t="s">
        <v>23</v>
      </c>
      <c r="C6" s="3" t="s">
        <v>140</v>
      </c>
      <c r="D6" s="12" t="str">
        <f>IF(B6=RESULTADOS!$A$101,1,IF(B6=RESULTADOS!$A$102,0.5,IF(B6=RESULTADOS!$A$103,0,IF(B6=RESULTADOS!$A$104,"NA","-"))))</f>
        <v>NA</v>
      </c>
      <c r="E6" s="12">
        <f t="shared" si="0"/>
        <v>1</v>
      </c>
    </row>
    <row r="7" spans="1:5" ht="30" customHeight="1" x14ac:dyDescent="0.3">
      <c r="A7" s="17" t="s">
        <v>57</v>
      </c>
      <c r="B7" s="27" t="s">
        <v>23</v>
      </c>
      <c r="C7" s="3" t="s">
        <v>140</v>
      </c>
      <c r="D7" s="12" t="str">
        <f>IF(B7=RESULTADOS!$A$101,1,IF(B7=RESULTADOS!$A$102,0.5,IF(B7=RESULTADOS!$A$103,0,IF(B7=RESULTADOS!$A$104,"NA","-"))))</f>
        <v>NA</v>
      </c>
      <c r="E7" s="12">
        <f t="shared" si="0"/>
        <v>1</v>
      </c>
    </row>
    <row r="8" spans="1:5" x14ac:dyDescent="0.3">
      <c r="A8" s="7"/>
      <c r="B8" s="7"/>
      <c r="C8" s="4"/>
      <c r="D8" s="7"/>
      <c r="E8" s="7"/>
    </row>
    <row r="10" spans="1:5" x14ac:dyDescent="0.3">
      <c r="A10" s="12"/>
      <c r="B10" s="7"/>
      <c r="C10" s="7"/>
      <c r="D10" s="7"/>
      <c r="E10" s="7"/>
    </row>
  </sheetData>
  <mergeCells count="1">
    <mergeCell ref="A1:C1"/>
  </mergeCells>
  <dataValidations count="1">
    <dataValidation type="list" allowBlank="1" showInputMessage="1" showErrorMessage="1" sqref="B4:B7" xr:uid="{00000000-0002-0000-07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9B8061DC-E7A5-4079-8221-D9A0BC28A494}">
            <xm:f>RESULTADOS!$A$104</xm:f>
            <x14:dxf>
              <fill>
                <patternFill>
                  <bgColor theme="0"/>
                </patternFill>
              </fill>
            </x14:dxf>
          </x14:cfRule>
          <x14:cfRule type="cellIs" priority="2" operator="equal" id="{827A3AD3-AC8E-43DE-BB14-34B0038CEE9A}">
            <xm:f>RESULTADOS!$A$103</xm:f>
            <x14:dxf>
              <fill>
                <patternFill>
                  <bgColor rgb="FFFF0000"/>
                </patternFill>
              </fill>
            </x14:dxf>
          </x14:cfRule>
          <x14:cfRule type="cellIs" priority="3" operator="equal" id="{3DB4DDBD-E98F-4F26-ACF7-E00DFCCA6725}">
            <xm:f>RESULTADOS!$A$102</xm:f>
            <x14:dxf>
              <fill>
                <patternFill>
                  <bgColor rgb="FFFFC000"/>
                </patternFill>
              </fill>
            </x14:dxf>
          </x14:cfRule>
          <x14:cfRule type="cellIs" priority="4" operator="equal" id="{FF891B97-7C1B-431D-85B1-FF0EF67B27E2}">
            <xm:f>RESULTADOS!$A$101</xm:f>
            <x14:dxf>
              <fill>
                <patternFill>
                  <bgColor rgb="FF92D050"/>
                </patternFill>
              </fill>
            </x14:dxf>
          </x14:cfRule>
          <xm:sqref>B4:B7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C7" sqref="C7"/>
    </sheetView>
  </sheetViews>
  <sheetFormatPr baseColWidth="10" defaultColWidth="11.44140625" defaultRowHeight="14.4" x14ac:dyDescent="0.3"/>
  <cols>
    <col min="1" max="1" width="80.33203125" customWidth="1"/>
    <col min="2" max="2" width="26.6640625" customWidth="1"/>
    <col min="3" max="3" width="66.88671875" style="5" customWidth="1"/>
    <col min="4" max="4" width="5.5546875" style="12" hidden="1" customWidth="1"/>
    <col min="5" max="5" width="5.5546875" hidden="1" customWidth="1"/>
  </cols>
  <sheetData>
    <row r="1" spans="1:5" ht="33" customHeight="1" x14ac:dyDescent="0.3">
      <c r="A1" s="81" t="s">
        <v>58</v>
      </c>
      <c r="B1" s="81"/>
      <c r="C1" s="81"/>
      <c r="E1" s="7"/>
    </row>
    <row r="3" spans="1:5" ht="28.8" x14ac:dyDescent="0.3">
      <c r="A3" s="16"/>
      <c r="B3" s="16" t="s">
        <v>13</v>
      </c>
      <c r="C3" s="10" t="s">
        <v>14</v>
      </c>
      <c r="E3" s="12"/>
    </row>
    <row r="4" spans="1:5" ht="30" customHeight="1" x14ac:dyDescent="0.3">
      <c r="A4" s="8" t="s">
        <v>59</v>
      </c>
      <c r="B4" s="27" t="s">
        <v>18</v>
      </c>
      <c r="C4" s="3" t="s">
        <v>141</v>
      </c>
      <c r="D4" s="12">
        <f>IF(B4=RESULTADOS!$A$101,1,IF(B4=RESULTADOS!$A$102,0.5,IF(B4=RESULTADOS!$A$103,0,IF(B4=RESULTADOS!$A$104,"NA","-"))))</f>
        <v>1</v>
      </c>
      <c r="E4" s="12">
        <f t="shared" ref="E4:E6" si="0">IF(D5="NA",1,0)</f>
        <v>0</v>
      </c>
    </row>
    <row r="5" spans="1:5" ht="30" customHeight="1" x14ac:dyDescent="0.3">
      <c r="A5" s="8" t="s">
        <v>60</v>
      </c>
      <c r="B5" s="27" t="s">
        <v>18</v>
      </c>
      <c r="C5" s="3" t="s">
        <v>142</v>
      </c>
      <c r="D5" s="12">
        <f>IF(B5=RESULTADOS!$A$101,1,IF(B5=RESULTADOS!$A$102,0.5,IF(B5=RESULTADOS!$A$103,0,IF(B5=RESULTADOS!$A$104,"NA","-"))))</f>
        <v>1</v>
      </c>
      <c r="E5" s="12">
        <f t="shared" si="0"/>
        <v>0</v>
      </c>
    </row>
    <row r="6" spans="1:5" ht="30" customHeight="1" x14ac:dyDescent="0.3">
      <c r="A6" s="17" t="s">
        <v>61</v>
      </c>
      <c r="B6" s="27" t="s">
        <v>20</v>
      </c>
      <c r="C6" s="3" t="s">
        <v>143</v>
      </c>
      <c r="D6" s="12">
        <f>IF(B6=RESULTADOS!$A$101,1,IF(B6=RESULTADOS!$A$102,0.5,IF(B6=RESULTADOS!$A$103,0,IF(B6=RESULTADOS!$A$104,"NA","-"))))</f>
        <v>0</v>
      </c>
      <c r="E6" s="12">
        <f t="shared" si="0"/>
        <v>0</v>
      </c>
    </row>
    <row r="7" spans="1:5" x14ac:dyDescent="0.3">
      <c r="A7" s="7"/>
      <c r="B7" s="7"/>
      <c r="C7" s="4"/>
      <c r="E7" s="7"/>
    </row>
    <row r="8" spans="1:5" x14ac:dyDescent="0.3">
      <c r="A8" s="7"/>
      <c r="B8" s="7"/>
      <c r="C8" s="4"/>
      <c r="E8" s="7"/>
    </row>
    <row r="9" spans="1:5" x14ac:dyDescent="0.3">
      <c r="A9" s="12"/>
      <c r="B9" s="7"/>
      <c r="C9" s="7"/>
      <c r="E9" s="7"/>
    </row>
  </sheetData>
  <mergeCells count="1">
    <mergeCell ref="A1:C1"/>
  </mergeCells>
  <dataValidations count="1">
    <dataValidation type="list" allowBlank="1" showInputMessage="1" showErrorMessage="1" sqref="B4:B6" xr:uid="{00000000-0002-0000-0800-000000000000}">
      <formula1>valors1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DC6CC09B-BFC1-4D6D-A13A-D8FBC8FA1E54}">
            <xm:f>RESULTADOS!$A$104</xm:f>
            <x14:dxf>
              <fill>
                <patternFill>
                  <bgColor theme="0"/>
                </patternFill>
              </fill>
            </x14:dxf>
          </x14:cfRule>
          <x14:cfRule type="cellIs" priority="2" operator="equal" id="{AEE75D41-CCDD-42E8-8D72-BCC4B1C4CB0C}">
            <xm:f>RESULTADOS!$A$103</xm:f>
            <x14:dxf>
              <fill>
                <patternFill>
                  <bgColor rgb="FFFF0000"/>
                </patternFill>
              </fill>
            </x14:dxf>
          </x14:cfRule>
          <x14:cfRule type="cellIs" priority="3" operator="equal" id="{F25EB9A1-9F91-4258-993E-0F362C2C85EF}">
            <xm:f>RESULTADOS!$A$102</xm:f>
            <x14:dxf>
              <fill>
                <patternFill>
                  <bgColor rgb="FFFFC000"/>
                </patternFill>
              </fill>
            </x14:dxf>
          </x14:cfRule>
          <x14:cfRule type="cellIs" priority="4" operator="equal" id="{330A271A-BB73-471B-970C-7CB12129B1BB}">
            <xm:f>RESULTADOS!$A$101</xm:f>
            <x14:dxf>
              <fill>
                <patternFill>
                  <bgColor rgb="FF92D050"/>
                </patternFill>
              </fill>
            </x14:dxf>
          </x14:cfRule>
          <xm:sqref>B4:B6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3</vt:i4>
      </vt:variant>
    </vt:vector>
  </HeadingPairs>
  <TitlesOfParts>
    <vt:vector size="20" baseType="lpstr">
      <vt:lpstr>Ficha evaluación</vt:lpstr>
      <vt:lpstr>1- Visibilidad y estado sist.</vt:lpstr>
      <vt:lpstr>2- Conexión con el mundo</vt:lpstr>
      <vt:lpstr>3- Control usuario</vt:lpstr>
      <vt:lpstr>4- Consistencia y estándares</vt:lpstr>
      <vt:lpstr>5- Reconocimiento</vt:lpstr>
      <vt:lpstr>6- Flexibilidad</vt:lpstr>
      <vt:lpstr>7- Diagnosticar errores</vt:lpstr>
      <vt:lpstr>8- Prevención de errores</vt:lpstr>
      <vt:lpstr>9- Diseño estético</vt:lpstr>
      <vt:lpstr>10- Ayuda y documentación</vt:lpstr>
      <vt:lpstr>11- Guardar estado</vt:lpstr>
      <vt:lpstr>12- Color y legibilidad</vt:lpstr>
      <vt:lpstr>13- Autonomía</vt:lpstr>
      <vt:lpstr>14- Valores per defecto</vt:lpstr>
      <vt:lpstr>15- Reducción de la latencia</vt:lpstr>
      <vt:lpstr>RESULTADOS</vt:lpstr>
      <vt:lpstr>results</vt:lpstr>
      <vt:lpstr>Valors</vt:lpstr>
      <vt:lpstr>valors1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Xavier</dc:creator>
  <cp:keywords/>
  <dc:description/>
  <cp:lastModifiedBy>Alvaro</cp:lastModifiedBy>
  <cp:revision/>
  <dcterms:created xsi:type="dcterms:W3CDTF">2017-04-21T14:42:14Z</dcterms:created>
  <dcterms:modified xsi:type="dcterms:W3CDTF">2020-10-29T11:41:22Z</dcterms:modified>
  <cp:category/>
  <cp:contentStatus/>
</cp:coreProperties>
</file>