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20Nodos/"/>
    </mc:Choice>
  </mc:AlternateContent>
  <xr:revisionPtr revIDLastSave="2" documentId="13_ncr:1_{C2ECA951-7732-4457-8742-715E43C36BBD}" xr6:coauthVersionLast="47" xr6:coauthVersionMax="47" xr10:uidLastSave="{AD5DB1A6-9D07-43D4-A659-8733339DE8B8}"/>
  <bookViews>
    <workbookView xWindow="-110" yWindow="-110" windowWidth="19420" windowHeight="10300" xr2:uid="{3C0E6092-6D92-4B61-8300-443AD22E4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4" i="1"/>
  <c r="D87" i="1"/>
  <c r="D68" i="1"/>
  <c r="D49" i="1"/>
  <c r="D31" i="1"/>
  <c r="D11" i="1"/>
  <c r="E42" i="1"/>
  <c r="D42" i="1"/>
  <c r="K1" i="1" l="1"/>
  <c r="B42" i="1" l="1"/>
  <c r="E24" i="1"/>
  <c r="D24" i="1"/>
  <c r="G10" i="1"/>
  <c r="E8" i="1"/>
  <c r="E14" i="1"/>
  <c r="E15" i="1"/>
  <c r="E16" i="1"/>
  <c r="E17" i="1"/>
  <c r="E13" i="1"/>
  <c r="E7" i="1"/>
  <c r="E9" i="1"/>
  <c r="E10" i="1"/>
  <c r="B4" i="1"/>
  <c r="G4" i="1"/>
  <c r="E4" i="1"/>
  <c r="D4" i="1"/>
  <c r="B80" i="1" l="1"/>
  <c r="E90" i="1" s="1"/>
  <c r="G80" i="1"/>
  <c r="E83" i="1" s="1"/>
  <c r="B61" i="1"/>
  <c r="E70" i="1" s="1"/>
  <c r="G61" i="1"/>
  <c r="E63" i="1" s="1"/>
  <c r="E55" i="1"/>
  <c r="E52" i="1"/>
  <c r="G42" i="1"/>
  <c r="E46" i="1" s="1"/>
  <c r="B24" i="1"/>
  <c r="E34" i="1" s="1"/>
  <c r="G24" i="1"/>
  <c r="E26" i="1" s="1"/>
  <c r="E80" i="1"/>
  <c r="D80" i="1"/>
  <c r="E61" i="1"/>
  <c r="D61" i="1"/>
  <c r="E85" i="1" l="1"/>
  <c r="E86" i="1"/>
  <c r="E82" i="1"/>
  <c r="E84" i="1"/>
  <c r="E89" i="1"/>
  <c r="E93" i="1"/>
  <c r="E92" i="1"/>
  <c r="C80" i="1" s="1"/>
  <c r="E91" i="1"/>
  <c r="E67" i="1"/>
  <c r="E66" i="1"/>
  <c r="E65" i="1"/>
  <c r="E64" i="1"/>
  <c r="E74" i="1"/>
  <c r="E73" i="1"/>
  <c r="E72" i="1"/>
  <c r="E71" i="1"/>
  <c r="C61" i="1" s="1"/>
  <c r="E45" i="1"/>
  <c r="E51" i="1"/>
  <c r="E54" i="1"/>
  <c r="E53" i="1"/>
  <c r="E44" i="1"/>
  <c r="E48" i="1"/>
  <c r="E47" i="1"/>
  <c r="E30" i="1"/>
  <c r="E29" i="1"/>
  <c r="E28" i="1"/>
  <c r="E27" i="1"/>
  <c r="E33" i="1"/>
  <c r="E37" i="1"/>
  <c r="E36" i="1"/>
  <c r="E35" i="1"/>
  <c r="G51" i="1"/>
  <c r="F80" i="1" l="1"/>
  <c r="G86" i="1" s="1"/>
  <c r="F42" i="1"/>
  <c r="G48" i="1" s="1"/>
  <c r="F61" i="1"/>
  <c r="G67" i="1" s="1"/>
  <c r="C42" i="1"/>
  <c r="C24" i="1"/>
  <c r="F24" i="1"/>
  <c r="G30" i="1" s="1"/>
  <c r="C4" i="1"/>
  <c r="G70" i="1"/>
  <c r="G89" i="1"/>
  <c r="G13" i="1"/>
  <c r="G33" i="1"/>
  <c r="H1" i="1" l="1"/>
</calcChain>
</file>

<file path=xl/sharedStrings.xml><?xml version="1.0" encoding="utf-8"?>
<sst xmlns="http://schemas.openxmlformats.org/spreadsheetml/2006/main" count="129" uniqueCount="43">
  <si>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</si>
  <si>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</si>
  <si>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</si>
  <si>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</si>
  <si>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</si>
  <si>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</si>
  <si>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</si>
  <si>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</si>
  <si>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</si>
  <si>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</si>
  <si>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</si>
  <si>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Replicación 2</t>
  </si>
  <si>
    <t>Replicación 3</t>
  </si>
  <si>
    <t>Replicación 4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</si>
  <si>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</si>
  <si>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</si>
  <si>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</si>
  <si>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</si>
  <si>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</si>
  <si>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INSTANCIA 2</t>
  </si>
  <si>
    <t>INSTANCIA 3</t>
  </si>
  <si>
    <t>INSTANCIA 4</t>
  </si>
  <si>
    <t>INSTANCIA 5</t>
  </si>
  <si>
    <t>Aunque la desviación es menor que el coste</t>
  </si>
  <si>
    <t>medio, es bastante elevada. Obteniendo</t>
  </si>
  <si>
    <t xml:space="preserve">una variabilidad en los resultados considerable. </t>
  </si>
  <si>
    <t>El coeficiente de variación es:</t>
  </si>
  <si>
    <t xml:space="preserve">medio, es bastante elevada. </t>
  </si>
  <si>
    <t xml:space="preserve">Es un poco grande respecto del coste medio </t>
  </si>
  <si>
    <t>la diferencia entre el máximo y el mínimo</t>
  </si>
  <si>
    <t>es mayor al coste medio del PSO</t>
  </si>
  <si>
    <t>La desviación no es mayor que el coste</t>
  </si>
  <si>
    <t xml:space="preserve">medio del PSO, pero si es grande. </t>
  </si>
  <si>
    <t>El coeficiente de vaciación es:</t>
  </si>
  <si>
    <t>red_20Nodos</t>
  </si>
  <si>
    <t xml:space="preserve">2 no viables </t>
  </si>
  <si>
    <t>La diferencia no es muy grandes respecto</t>
  </si>
  <si>
    <t>al coste medio del PSO</t>
  </si>
  <si>
    <t>2 no viables</t>
  </si>
  <si>
    <t xml:space="preserve">3 no viables </t>
  </si>
  <si>
    <t>No es muy grande respecto del coste medio</t>
  </si>
  <si>
    <t>CV MEDIO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</si>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</sst>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2" fillId="0" borderId="0" xfId="0" applyFont="1"/>
    <xf numFmtId="9" fontId="0" fillId="0" borderId="0" xfId="1" applyFont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2" xfId="0" applyFill="1" applyBorder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</a:t>
            </a:r>
            <a:r>
              <a:rPr lang="es-ES" baseline="0"/>
              <a:t>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152106.25330000001</c:v>
                </c:pt>
                <c:pt idx="1">
                  <c:v>204725.46919999999</c:v>
                </c:pt>
                <c:pt idx="2">
                  <c:v>164799.7274</c:v>
                </c:pt>
                <c:pt idx="3">
                  <c:v>208292.0693</c:v>
                </c:pt>
                <c:pt idx="4">
                  <c:v>138745.7274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0DE-B450-EE2B1F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3656"/>
        <c:axId val="472554736"/>
      </c:scatterChart>
      <c:valAx>
        <c:axId val="4725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4736"/>
        <c:crosses val="autoZero"/>
        <c:crossBetween val="midCat"/>
      </c:valAx>
      <c:valAx>
        <c:axId val="4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385004.83679999999</c:v>
                </c:pt>
                <c:pt idx="1">
                  <c:v>298015.43070000003</c:v>
                </c:pt>
                <c:pt idx="2">
                  <c:v>304601.96629999997</c:v>
                </c:pt>
                <c:pt idx="3">
                  <c:v>393588.63689999998</c:v>
                </c:pt>
                <c:pt idx="4">
                  <c:v>299904.84740000003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5DC-B971-BDDC949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760"/>
        <c:axId val="471645840"/>
      </c:scatterChart>
      <c:valAx>
        <c:axId val="4716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5840"/>
        <c:crosses val="autoZero"/>
        <c:crossBetween val="midCat"/>
      </c:valAx>
      <c:valAx>
        <c:axId val="471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235422.17869999999</c:v>
                </c:pt>
                <c:pt idx="1">
                  <c:v>210672.80309999999</c:v>
                </c:pt>
                <c:pt idx="2">
                  <c:v>210194.93530000001</c:v>
                </c:pt>
                <c:pt idx="3">
                  <c:v>202090.60699999999</c:v>
                </c:pt>
                <c:pt idx="4">
                  <c:v>278934.97230000002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4F1C-843F-E02C30C5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3728"/>
        <c:axId val="471674448"/>
      </c:scatterChart>
      <c:valAx>
        <c:axId val="47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4448"/>
        <c:crosses val="autoZero"/>
        <c:crossBetween val="midCat"/>
      </c:valAx>
      <c:valAx>
        <c:axId val="471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133864.61069999999</c:v>
                </c:pt>
                <c:pt idx="1">
                  <c:v>217432.16510000001</c:v>
                </c:pt>
                <c:pt idx="2">
                  <c:v>203503.24340000001</c:v>
                </c:pt>
                <c:pt idx="3">
                  <c:v>115772.52439999999</c:v>
                </c:pt>
                <c:pt idx="4">
                  <c:v>166156.109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92B-B183-42DEB0DB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9272"/>
        <c:axId val="472349632"/>
      </c:scatterChart>
      <c:valAx>
        <c:axId val="4723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632"/>
        <c:crosses val="autoZero"/>
        <c:crossBetween val="midCat"/>
      </c:valAx>
      <c:valAx>
        <c:axId val="472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200485.3314</c:v>
                </c:pt>
                <c:pt idx="1">
                  <c:v>215698.18280000001</c:v>
                </c:pt>
                <c:pt idx="2">
                  <c:v>273307.89020000002</c:v>
                </c:pt>
                <c:pt idx="3">
                  <c:v>204337.74960000001</c:v>
                </c:pt>
                <c:pt idx="4">
                  <c:v>228868.96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53D-B6C9-DCD66F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160"/>
        <c:axId val="551646280"/>
      </c:scatterChart>
      <c:valAx>
        <c:axId val="55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6280"/>
        <c:crosses val="autoZero"/>
        <c:crossBetween val="midCat"/>
      </c:valAx>
      <c:valAx>
        <c:axId val="5516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179916</xdr:rowOff>
    </xdr:from>
    <xdr:to>
      <xdr:col>14</xdr:col>
      <xdr:colOff>117475</xdr:colOff>
      <xdr:row>16</xdr:row>
      <xdr:rowOff>160866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EAB52-00F6-BA44-E3CF-32E0D35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22</xdr:row>
      <xdr:rowOff>33866</xdr:rowOff>
    </xdr:from>
    <xdr:to>
      <xdr:col>14</xdr:col>
      <xdr:colOff>105834</xdr:colOff>
      <xdr:row>36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8A79-56BE-ED2A-5563-8258105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39</xdr:row>
      <xdr:rowOff>160866</xdr:rowOff>
    </xdr:from>
    <xdr:to>
      <xdr:col>14</xdr:col>
      <xdr:colOff>114299</xdr:colOff>
      <xdr:row>54</xdr:row>
      <xdr:rowOff>110066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9EE38-8D5F-2A6B-AF7D-1E3EE5F4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80433</xdr:colOff>
      <xdr:row>58</xdr:row>
      <xdr:rowOff>160867</xdr:rowOff>
    </xdr:from>
    <xdr:to>
      <xdr:col>14</xdr:col>
      <xdr:colOff>80433</xdr:colOff>
      <xdr:row>73</xdr:row>
      <xdr:rowOff>110067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C23292-95B8-052E-2E40-755A5EB6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78</xdr:row>
      <xdr:rowOff>42334</xdr:rowOff>
    </xdr:from>
    <xdr:to>
      <xdr:col>14</xdr:col>
      <xdr:colOff>38100</xdr:colOff>
      <xdr:row>92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EB8CA-881A-C9D4-A17A-4CC1C70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7D-D534-40E0-A9F3-BAEC03A33B62}">
  <dimension ref="A1:K93"/>
  <sheetViews>
    <sheetView tabSelected="1" zoomScale="90" zoomScaleNormal="90" workbookViewId="0">
      <selection activeCell="E6" sqref="E6"/>
    </sheetView>
  </sheetViews>
  <sheetFormatPr baseColWidth="10" defaultRowHeight="14.5" x14ac:dyDescent="0.35"/>
  <cols>
    <col min="1" max="1" width="12" bestFit="1" customWidth="1"/>
    <col min="2" max="2" width="25.26953125" bestFit="1" customWidth="1"/>
    <col min="3" max="3" width="20.7265625" bestFit="1" customWidth="1"/>
    <col min="4" max="4" width="20" bestFit="1" customWidth="1"/>
    <col min="5" max="5" width="16.54296875" bestFit="1" customWidth="1"/>
    <col min="6" max="6" width="18.81640625" customWidth="1"/>
    <col min="7" max="7" width="15.453125" bestFit="1" customWidth="1"/>
  </cols>
  <sheetData>
    <row r="1" spans="1:11" x14ac:dyDescent="0.35">
      <c r="A1" s="7" t="s">
        <v>34</v>
      </c>
      <c r="G1" t="s">
        <v>41</v>
      </c>
      <c r="H1" s="15">
        <f>AVERAGE(G10,G30,G48,G67,G86)</f>
        <v>0.17079424654533226</v>
      </c>
      <c r="J1" t="s">
        <v>42</v>
      </c>
      <c r="K1">
        <f>AVERAGE(D11,D31,D49,D68,D87)</f>
        <v>318.70359999999999</v>
      </c>
    </row>
    <row r="3" spans="1:11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1" x14ac:dyDescent="0.35">
      <c r="A4" s="2" t="s">
        <v>6</v>
      </c>
      <c r="B4">
        <f>AVERAGE(B6:B10)</f>
        <v>634.55200000000002</v>
      </c>
      <c r="C4">
        <f>SQRT(1/4*SUM(E13:E17))</f>
        <v>76.50147756743003</v>
      </c>
      <c r="D4" s="3">
        <f>C9</f>
        <v>208292.0693</v>
      </c>
      <c r="E4" s="3">
        <f>C10</f>
        <v>138745.7274</v>
      </c>
      <c r="F4" s="3">
        <f>SQRT(1/4*SUM(E6:E10))</f>
        <v>31330.860148370528</v>
      </c>
      <c r="G4" s="3">
        <f>AVERAGE(C6:C10)</f>
        <v>173733.84931999998</v>
      </c>
    </row>
    <row r="5" spans="1:11" ht="15" thickBot="1" x14ac:dyDescent="0.4">
      <c r="B5" s="1" t="s">
        <v>7</v>
      </c>
      <c r="C5" s="1" t="s">
        <v>8</v>
      </c>
      <c r="D5" s="1" t="s">
        <v>9</v>
      </c>
    </row>
    <row r="6" spans="1:11" x14ac:dyDescent="0.35">
      <c r="A6" s="4" t="s">
        <v>10</v>
      </c>
      <c r="B6" s="3">
        <v>771.4</v>
      </c>
      <c r="C6" s="3">
        <v>152106.25330000001</v>
      </c>
      <c r="D6" s="10">
        <v>771</v>
      </c>
      <c r="E6" s="11">
        <f>(C6-$G$4)^2</f>
        <v>467752909.60431844</v>
      </c>
    </row>
    <row r="7" spans="1:11" x14ac:dyDescent="0.35">
      <c r="A7" s="4" t="s">
        <v>11</v>
      </c>
      <c r="B7" s="3">
        <v>600.16</v>
      </c>
      <c r="C7" s="3">
        <v>204725.46919999999</v>
      </c>
      <c r="D7" s="10">
        <v>249.87</v>
      </c>
      <c r="E7" s="12">
        <f>(C7-$G$4)^2</f>
        <v>960480502.786412</v>
      </c>
      <c r="F7" t="s">
        <v>23</v>
      </c>
    </row>
    <row r="8" spans="1:11" x14ac:dyDescent="0.35">
      <c r="A8" s="4" t="s">
        <v>12</v>
      </c>
      <c r="B8" s="3">
        <v>600.14</v>
      </c>
      <c r="C8" s="3">
        <v>164799.7274</v>
      </c>
      <c r="D8" s="10">
        <v>313.64999999999998</v>
      </c>
      <c r="E8" s="12">
        <f>(C8-$G$4)^2</f>
        <v>79818534.481424063</v>
      </c>
      <c r="F8" t="s">
        <v>27</v>
      </c>
    </row>
    <row r="9" spans="1:11" x14ac:dyDescent="0.35">
      <c r="A9" s="4" t="s">
        <v>13</v>
      </c>
      <c r="B9" s="3">
        <v>600.01</v>
      </c>
      <c r="C9" s="3">
        <v>208292.0693</v>
      </c>
      <c r="D9" s="10">
        <v>274.12</v>
      </c>
      <c r="E9" s="12">
        <f t="shared" ref="E9:E10" si="0">(C9-$G$4)^2</f>
        <v>1194270568.1860728</v>
      </c>
      <c r="F9" t="s">
        <v>26</v>
      </c>
    </row>
    <row r="10" spans="1:11" x14ac:dyDescent="0.35">
      <c r="A10" s="4" t="s">
        <v>14</v>
      </c>
      <c r="B10" s="3">
        <v>601.04999999999995</v>
      </c>
      <c r="C10" s="3">
        <v>138745.7274</v>
      </c>
      <c r="D10" s="10">
        <v>178.78</v>
      </c>
      <c r="E10" s="12">
        <f t="shared" si="0"/>
        <v>1224168675.4887829</v>
      </c>
      <c r="F10" s="5" t="s">
        <v>15</v>
      </c>
      <c r="G10" s="6">
        <f>F4/G4</f>
        <v>0.18033826033902173</v>
      </c>
    </row>
    <row r="11" spans="1:11" x14ac:dyDescent="0.35">
      <c r="D11">
        <f>AVERAGE(D6:D10)</f>
        <v>357.48399999999998</v>
      </c>
      <c r="E11" s="12"/>
      <c r="F11" t="s">
        <v>16</v>
      </c>
    </row>
    <row r="12" spans="1:11" x14ac:dyDescent="0.35">
      <c r="B12" t="s">
        <v>35</v>
      </c>
      <c r="E12" s="12"/>
      <c r="F12" t="s">
        <v>17</v>
      </c>
    </row>
    <row r="13" spans="1:11" x14ac:dyDescent="0.35">
      <c r="E13" s="12">
        <f>(B6-$B$4)^2</f>
        <v>18727.375103999988</v>
      </c>
      <c r="F13" t="s">
        <v>18</v>
      </c>
      <c r="G13">
        <f>D4-E4</f>
        <v>69546.341899999999</v>
      </c>
    </row>
    <row r="14" spans="1:11" x14ac:dyDescent="0.35">
      <c r="E14" s="12">
        <f t="shared" ref="E14:E17" si="1">(B7-$B$4)^2</f>
        <v>1182.8096640000035</v>
      </c>
      <c r="F14" t="s">
        <v>28</v>
      </c>
    </row>
    <row r="15" spans="1:11" x14ac:dyDescent="0.35">
      <c r="E15" s="12">
        <f t="shared" si="1"/>
        <v>1184.1857440000024</v>
      </c>
      <c r="G15" s="8"/>
    </row>
    <row r="16" spans="1:11" x14ac:dyDescent="0.35">
      <c r="E16" s="12">
        <f t="shared" si="1"/>
        <v>1193.1497640000021</v>
      </c>
    </row>
    <row r="17" spans="1:7" ht="15" thickBot="1" x14ac:dyDescent="0.4">
      <c r="E17" s="13">
        <f t="shared" si="1"/>
        <v>1122.3840040000046</v>
      </c>
    </row>
    <row r="23" spans="1:7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35">
      <c r="A24" s="2" t="s">
        <v>19</v>
      </c>
      <c r="B24">
        <f>AVERAGE(B26:B30)</f>
        <v>667.82800000000009</v>
      </c>
      <c r="C24">
        <f>SQRT(1/4*SUM(E33:E37))</f>
        <v>150.56702168801769</v>
      </c>
      <c r="D24" s="3">
        <f>C29</f>
        <v>393588.63689999998</v>
      </c>
      <c r="E24" s="3">
        <f>C27</f>
        <v>298015.43070000003</v>
      </c>
      <c r="F24" s="3">
        <f>SQRT(1/4*SUM(E26:E30))</f>
        <v>48603.498410014327</v>
      </c>
      <c r="G24" s="3">
        <f>AVERAGE(C26:C30)</f>
        <v>336223.14362000005</v>
      </c>
    </row>
    <row r="25" spans="1:7" ht="15" thickBot="1" x14ac:dyDescent="0.4">
      <c r="B25" s="1" t="s">
        <v>7</v>
      </c>
      <c r="C25" s="1" t="s">
        <v>8</v>
      </c>
      <c r="D25" s="1" t="s">
        <v>9</v>
      </c>
    </row>
    <row r="26" spans="1:7" x14ac:dyDescent="0.35">
      <c r="A26" s="4" t="s">
        <v>10</v>
      </c>
      <c r="B26" s="3">
        <v>600.66</v>
      </c>
      <c r="C26" s="3">
        <v>385004.83679999999</v>
      </c>
      <c r="D26" s="10">
        <v>208.71</v>
      </c>
      <c r="E26" s="11">
        <f>(C26-$G$24)^2</f>
        <v>2379653589.5076532</v>
      </c>
      <c r="F26" t="s">
        <v>23</v>
      </c>
    </row>
    <row r="27" spans="1:7" x14ac:dyDescent="0.35">
      <c r="A27" s="4" t="s">
        <v>11</v>
      </c>
      <c r="B27" s="3">
        <v>600.87</v>
      </c>
      <c r="C27" s="3">
        <v>298015.43070000003</v>
      </c>
      <c r="D27" s="10">
        <v>390.15</v>
      </c>
      <c r="E27" s="12">
        <f>(C27-$G$24)^2</f>
        <v>1459829326.5771365</v>
      </c>
      <c r="F27" t="s">
        <v>24</v>
      </c>
    </row>
    <row r="28" spans="1:7" x14ac:dyDescent="0.35">
      <c r="A28" s="4" t="s">
        <v>12</v>
      </c>
      <c r="B28" s="3">
        <v>600.25</v>
      </c>
      <c r="C28" s="3">
        <v>304601.96629999997</v>
      </c>
      <c r="D28" s="10">
        <v>168.1</v>
      </c>
      <c r="E28" s="12">
        <f>(C28-$G$24)^2</f>
        <v>999898855.10288715</v>
      </c>
      <c r="F28" t="s">
        <v>25</v>
      </c>
    </row>
    <row r="29" spans="1:7" x14ac:dyDescent="0.35">
      <c r="A29" s="4" t="s">
        <v>13</v>
      </c>
      <c r="B29" s="3">
        <v>600.19000000000005</v>
      </c>
      <c r="C29" s="3">
        <v>393588.63689999998</v>
      </c>
      <c r="D29" s="10">
        <v>200.61</v>
      </c>
      <c r="E29" s="12">
        <f>(C29-$G$24)^2</f>
        <v>3290799819.2577181</v>
      </c>
      <c r="F29" t="s">
        <v>26</v>
      </c>
    </row>
    <row r="30" spans="1:7" x14ac:dyDescent="0.35">
      <c r="A30" s="4" t="s">
        <v>14</v>
      </c>
      <c r="B30" s="3">
        <v>937.17</v>
      </c>
      <c r="C30" s="3">
        <v>299904.84740000003</v>
      </c>
      <c r="D30" s="10">
        <v>226.16</v>
      </c>
      <c r="E30" s="12">
        <f>(C30-$G$24)^2</f>
        <v>1319018640.3236675</v>
      </c>
      <c r="F30" s="5" t="s">
        <v>15</v>
      </c>
      <c r="G30" s="6">
        <f>F24/G24</f>
        <v>0.14455726600708391</v>
      </c>
    </row>
    <row r="31" spans="1:7" x14ac:dyDescent="0.35">
      <c r="D31">
        <f>AVERAGE(D26:D30)</f>
        <v>238.74600000000001</v>
      </c>
      <c r="E31" s="12"/>
      <c r="F31" t="s">
        <v>16</v>
      </c>
    </row>
    <row r="32" spans="1:7" x14ac:dyDescent="0.35">
      <c r="B32" t="s">
        <v>38</v>
      </c>
      <c r="E32" s="12"/>
      <c r="F32" t="s">
        <v>17</v>
      </c>
    </row>
    <row r="33" spans="1:7" x14ac:dyDescent="0.35">
      <c r="E33" s="12">
        <f>(B26-$B$24)^2</f>
        <v>4511.5402240000158</v>
      </c>
      <c r="F33" t="s">
        <v>18</v>
      </c>
      <c r="G33">
        <f>D24-E24</f>
        <v>95573.206199999957</v>
      </c>
    </row>
    <row r="34" spans="1:7" x14ac:dyDescent="0.35">
      <c r="E34" s="12">
        <f>(B27-$B$24)^2</f>
        <v>4483.3737640000109</v>
      </c>
      <c r="F34" t="s">
        <v>36</v>
      </c>
    </row>
    <row r="35" spans="1:7" x14ac:dyDescent="0.35">
      <c r="E35" s="12">
        <f>(B28-$B$24)^2</f>
        <v>4566.7860840000121</v>
      </c>
      <c r="F35" t="s">
        <v>37</v>
      </c>
    </row>
    <row r="36" spans="1:7" x14ac:dyDescent="0.35">
      <c r="E36" s="12">
        <f>(B29-$B$24)^2</f>
        <v>4574.8990440000043</v>
      </c>
    </row>
    <row r="37" spans="1:7" ht="15" thickBot="1" x14ac:dyDescent="0.4">
      <c r="E37" s="13">
        <f>(B30-$B$24)^2</f>
        <v>72545.112963999927</v>
      </c>
    </row>
    <row r="41" spans="1:7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7" x14ac:dyDescent="0.35">
      <c r="A42" s="2" t="s">
        <v>20</v>
      </c>
      <c r="B42">
        <f>AVERAGE(B44:B48)</f>
        <v>671.47</v>
      </c>
      <c r="C42">
        <f>SQRT(1/4*SUM(E51:E55))</f>
        <v>159.15793979566334</v>
      </c>
      <c r="D42" s="3">
        <f>C48</f>
        <v>278934.97230000002</v>
      </c>
      <c r="E42" s="3">
        <f>C47</f>
        <v>202090.60699999999</v>
      </c>
      <c r="F42" s="3">
        <f>SQRT(1/4*SUM(E44:E48))</f>
        <v>31371.035825072089</v>
      </c>
      <c r="G42" s="3">
        <f>AVERAGE(C44:C48)</f>
        <v>227463.09928000002</v>
      </c>
    </row>
    <row r="43" spans="1:7" ht="15" thickBot="1" x14ac:dyDescent="0.4">
      <c r="B43" s="1" t="s">
        <v>7</v>
      </c>
      <c r="C43" s="1" t="s">
        <v>8</v>
      </c>
      <c r="D43" s="1" t="s">
        <v>9</v>
      </c>
    </row>
    <row r="44" spans="1:7" x14ac:dyDescent="0.35">
      <c r="A44" s="4" t="s">
        <v>10</v>
      </c>
      <c r="B44" s="3">
        <v>600.17999999999995</v>
      </c>
      <c r="C44" s="3">
        <v>235422.17869999999</v>
      </c>
      <c r="D44" s="10">
        <v>288.75</v>
      </c>
      <c r="E44" s="11">
        <f>(C44-$G$42)^2</f>
        <v>63346945.213866986</v>
      </c>
    </row>
    <row r="45" spans="1:7" x14ac:dyDescent="0.35">
      <c r="A45" s="4" t="s">
        <v>11</v>
      </c>
      <c r="B45" s="3">
        <v>600.12</v>
      </c>
      <c r="C45" s="3">
        <v>210672.80309999999</v>
      </c>
      <c r="D45" s="10">
        <v>419.7</v>
      </c>
      <c r="E45" s="12">
        <f>(C45-$G$42)^2</f>
        <v>281914045.81212372</v>
      </c>
      <c r="F45" t="s">
        <v>31</v>
      </c>
    </row>
    <row r="46" spans="1:7" x14ac:dyDescent="0.35">
      <c r="A46" s="4" t="s">
        <v>12</v>
      </c>
      <c r="B46" s="3">
        <v>956.18</v>
      </c>
      <c r="C46" s="3">
        <v>210194.93530000001</v>
      </c>
      <c r="D46" s="10">
        <v>97.58</v>
      </c>
      <c r="E46" s="12">
        <f>(C46-$G$42)^2</f>
        <v>298189487.24016988</v>
      </c>
      <c r="F46" t="s">
        <v>32</v>
      </c>
    </row>
    <row r="47" spans="1:7" x14ac:dyDescent="0.35">
      <c r="A47" s="4" t="s">
        <v>13</v>
      </c>
      <c r="B47" s="3">
        <v>600.74</v>
      </c>
      <c r="C47" s="3">
        <v>202090.60699999999</v>
      </c>
      <c r="D47" s="3">
        <v>598</v>
      </c>
      <c r="E47" s="12">
        <f>(C47-$G$42)^2</f>
        <v>643763364.4986614</v>
      </c>
      <c r="F47" t="s">
        <v>33</v>
      </c>
    </row>
    <row r="48" spans="1:7" x14ac:dyDescent="0.35">
      <c r="A48" s="4" t="s">
        <v>14</v>
      </c>
      <c r="B48" s="3">
        <v>600.13</v>
      </c>
      <c r="C48" s="3">
        <v>278934.97230000002</v>
      </c>
      <c r="D48" s="3">
        <v>540.39</v>
      </c>
      <c r="E48" s="12">
        <f>(C48-$G$42)^2</f>
        <v>2649353712.1870036</v>
      </c>
      <c r="F48" s="5" t="s">
        <v>15</v>
      </c>
      <c r="G48" s="6">
        <f>F42/G42</f>
        <v>0.13791703324351223</v>
      </c>
    </row>
    <row r="49" spans="1:7" x14ac:dyDescent="0.35">
      <c r="D49">
        <f>AVERAGE(D44:D48)</f>
        <v>388.88400000000001</v>
      </c>
      <c r="E49" s="12"/>
      <c r="F49" t="s">
        <v>16</v>
      </c>
    </row>
    <row r="50" spans="1:7" x14ac:dyDescent="0.35">
      <c r="B50" t="s">
        <v>39</v>
      </c>
      <c r="E50" s="12"/>
      <c r="F50" t="s">
        <v>17</v>
      </c>
    </row>
    <row r="51" spans="1:7" x14ac:dyDescent="0.35">
      <c r="E51" s="12">
        <f>(B44-$B$42)^2</f>
        <v>5082.2641000000112</v>
      </c>
      <c r="F51" t="s">
        <v>18</v>
      </c>
      <c r="G51">
        <f>D42-E42</f>
        <v>76844.365300000034</v>
      </c>
    </row>
    <row r="52" spans="1:7" x14ac:dyDescent="0.35">
      <c r="E52" s="12">
        <f>(B45-$B$42)^2</f>
        <v>5090.8225000000029</v>
      </c>
      <c r="F52" t="s">
        <v>40</v>
      </c>
    </row>
    <row r="53" spans="1:7" x14ac:dyDescent="0.35">
      <c r="E53" s="12">
        <f>(B46-$B$42)^2</f>
        <v>81059.784099999961</v>
      </c>
    </row>
    <row r="54" spans="1:7" x14ac:dyDescent="0.35">
      <c r="E54" s="12">
        <f>(B47-$B$42)^2</f>
        <v>5002.7329000000027</v>
      </c>
    </row>
    <row r="55" spans="1:7" ht="15" thickBot="1" x14ac:dyDescent="0.4">
      <c r="E55" s="13">
        <f>(B48-$B$42)^2</f>
        <v>5089.3956000000044</v>
      </c>
    </row>
    <row r="60" spans="1:7" x14ac:dyDescent="0.3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</row>
    <row r="61" spans="1:7" x14ac:dyDescent="0.35">
      <c r="A61" s="2" t="s">
        <v>21</v>
      </c>
      <c r="B61">
        <f>AVERAGE(B62:B66)</f>
        <v>600.26499999999999</v>
      </c>
      <c r="C61">
        <f>SQRT(1/4*SUM(E69:E73))</f>
        <v>0.22005681084668105</v>
      </c>
      <c r="D61" s="3">
        <f>C63</f>
        <v>133864.61069999999</v>
      </c>
      <c r="E61" s="3">
        <f>C66</f>
        <v>115772.52439999999</v>
      </c>
      <c r="F61" s="3">
        <f>SQRT(1/4*SUM(E62:E66))</f>
        <v>43578.790255871543</v>
      </c>
      <c r="G61" s="3">
        <f>AVERAGE(C62:C66)</f>
        <v>167643.13589999999</v>
      </c>
    </row>
    <row r="62" spans="1:7" ht="15" thickBot="1" x14ac:dyDescent="0.4">
      <c r="B62" s="1" t="s">
        <v>7</v>
      </c>
      <c r="C62" s="1" t="s">
        <v>8</v>
      </c>
      <c r="D62" s="1" t="s">
        <v>9</v>
      </c>
    </row>
    <row r="63" spans="1:7" x14ac:dyDescent="0.35">
      <c r="A63" s="4" t="s">
        <v>10</v>
      </c>
      <c r="B63" s="3">
        <v>600.04</v>
      </c>
      <c r="C63" s="3">
        <v>133864.61069999999</v>
      </c>
      <c r="D63" s="10">
        <v>405.48</v>
      </c>
      <c r="E63" s="11">
        <f>(C63-$G$61)^2</f>
        <v>1140988764.6870353</v>
      </c>
      <c r="F63" t="s">
        <v>23</v>
      </c>
    </row>
    <row r="64" spans="1:7" x14ac:dyDescent="0.35">
      <c r="A64" s="4" t="s">
        <v>11</v>
      </c>
      <c r="B64" s="3">
        <v>600.04999999999995</v>
      </c>
      <c r="C64" s="3">
        <v>217432.16510000001</v>
      </c>
      <c r="D64" s="10">
        <v>359.52</v>
      </c>
      <c r="E64" s="12">
        <f>(C64-$G$61)^2</f>
        <v>2478947428.6784544</v>
      </c>
      <c r="F64" t="s">
        <v>24</v>
      </c>
    </row>
    <row r="65" spans="1:7" x14ac:dyDescent="0.35">
      <c r="A65" s="4" t="s">
        <v>12</v>
      </c>
      <c r="B65" s="3">
        <v>600.49</v>
      </c>
      <c r="C65" s="3">
        <v>203503.24340000001</v>
      </c>
      <c r="D65" s="10">
        <v>207.1</v>
      </c>
      <c r="E65" s="12">
        <f>(C65-$G$61)^2</f>
        <v>1285947309.9115572</v>
      </c>
      <c r="F65" t="s">
        <v>25</v>
      </c>
    </row>
    <row r="66" spans="1:7" x14ac:dyDescent="0.35">
      <c r="A66" s="4" t="s">
        <v>13</v>
      </c>
      <c r="B66" s="3">
        <v>600.48</v>
      </c>
      <c r="C66" s="3">
        <v>115772.52439999999</v>
      </c>
      <c r="D66" s="10">
        <v>244.5</v>
      </c>
      <c r="E66" s="12">
        <f>(C66-$G$61)^2</f>
        <v>2690560337.3839321</v>
      </c>
      <c r="F66" t="s">
        <v>26</v>
      </c>
    </row>
    <row r="67" spans="1:7" x14ac:dyDescent="0.35">
      <c r="A67" s="4" t="s">
        <v>14</v>
      </c>
      <c r="B67" s="3">
        <v>600.24</v>
      </c>
      <c r="C67" s="3">
        <v>166156.109</v>
      </c>
      <c r="D67" s="3">
        <v>241.23</v>
      </c>
      <c r="E67" s="12">
        <f>(C67-$G$61)^2</f>
        <v>2211249.0013236012</v>
      </c>
      <c r="F67" s="5" t="s">
        <v>15</v>
      </c>
      <c r="G67" s="6">
        <f>F61/G61</f>
        <v>0.25994974397201992</v>
      </c>
    </row>
    <row r="68" spans="1:7" x14ac:dyDescent="0.35">
      <c r="D68">
        <f>AVERAGE(D63:D67)</f>
        <v>291.56599999999997</v>
      </c>
      <c r="E68" s="12"/>
      <c r="F68" t="s">
        <v>16</v>
      </c>
    </row>
    <row r="69" spans="1:7" x14ac:dyDescent="0.35">
      <c r="B69" t="s">
        <v>38</v>
      </c>
      <c r="E69" s="12"/>
      <c r="F69" t="s">
        <v>17</v>
      </c>
    </row>
    <row r="70" spans="1:7" x14ac:dyDescent="0.35">
      <c r="E70" s="12">
        <f>(B63-$B$61)^2</f>
        <v>5.0625000000010231E-2</v>
      </c>
      <c r="F70" t="s">
        <v>18</v>
      </c>
      <c r="G70">
        <f>D61-E61</f>
        <v>18092.086299999995</v>
      </c>
    </row>
    <row r="71" spans="1:7" x14ac:dyDescent="0.35">
      <c r="E71" s="12">
        <f>(B64-$B$61)^2</f>
        <v>4.6225000000013686E-2</v>
      </c>
      <c r="F71" t="s">
        <v>29</v>
      </c>
    </row>
    <row r="72" spans="1:7" x14ac:dyDescent="0.35">
      <c r="E72" s="12">
        <f>(B65-$B$61)^2</f>
        <v>5.0625000000010231E-2</v>
      </c>
      <c r="F72" t="s">
        <v>30</v>
      </c>
    </row>
    <row r="73" spans="1:7" x14ac:dyDescent="0.35">
      <c r="E73" s="12">
        <f>(B66-$B$61)^2</f>
        <v>4.6225000000013686E-2</v>
      </c>
    </row>
    <row r="74" spans="1:7" ht="15" thickBot="1" x14ac:dyDescent="0.4">
      <c r="E74" s="13">
        <f>(B67-$B$61)^2</f>
        <v>6.2499999999886312E-4</v>
      </c>
    </row>
    <row r="79" spans="1:7" x14ac:dyDescent="0.3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</row>
    <row r="80" spans="1:7" x14ac:dyDescent="0.35">
      <c r="A80" s="2" t="s">
        <v>22</v>
      </c>
      <c r="B80">
        <f>AVERAGE(B81:B85)</f>
        <v>601.06500000000005</v>
      </c>
      <c r="C80">
        <f>SQRT(1/4*SUM(E88:E92))</f>
        <v>0.67559233269774865</v>
      </c>
      <c r="D80" s="3">
        <f>C85</f>
        <v>204337.74960000001</v>
      </c>
      <c r="E80" s="3">
        <f>C82</f>
        <v>200485.3314</v>
      </c>
      <c r="F80" s="3">
        <f>SQRT(1/4*SUM(E81:E85))</f>
        <v>29319.59153820475</v>
      </c>
      <c r="G80" s="3">
        <f>AVERAGE(C81:C85)</f>
        <v>223457.2885</v>
      </c>
    </row>
    <row r="81" spans="1:7" ht="15" thickBot="1" x14ac:dyDescent="0.4">
      <c r="B81" s="1" t="s">
        <v>7</v>
      </c>
      <c r="C81" s="1" t="s">
        <v>8</v>
      </c>
      <c r="D81" s="1" t="s">
        <v>9</v>
      </c>
    </row>
    <row r="82" spans="1:7" x14ac:dyDescent="0.35">
      <c r="A82" s="4" t="s">
        <v>10</v>
      </c>
      <c r="B82" s="3">
        <v>601.14</v>
      </c>
      <c r="C82" s="3">
        <v>200485.3314</v>
      </c>
      <c r="D82" s="10">
        <v>457.54</v>
      </c>
      <c r="E82" s="11">
        <f>(C82-$G$80)^2</f>
        <v>527710813.00424039</v>
      </c>
      <c r="F82" t="s">
        <v>23</v>
      </c>
    </row>
    <row r="83" spans="1:7" x14ac:dyDescent="0.35">
      <c r="A83" s="4" t="s">
        <v>11</v>
      </c>
      <c r="B83" s="3">
        <v>600.45000000000005</v>
      </c>
      <c r="C83" s="3">
        <v>215698.18280000001</v>
      </c>
      <c r="D83" s="10">
        <v>419.4</v>
      </c>
      <c r="E83" s="12">
        <f>(C83-$G$80)^2</f>
        <v>60203721.263772264</v>
      </c>
      <c r="F83" t="s">
        <v>24</v>
      </c>
    </row>
    <row r="84" spans="1:7" x14ac:dyDescent="0.35">
      <c r="A84" s="4" t="s">
        <v>12</v>
      </c>
      <c r="B84" s="3">
        <v>602.14</v>
      </c>
      <c r="C84" s="3">
        <v>273307.89020000002</v>
      </c>
      <c r="D84" s="10">
        <v>129</v>
      </c>
      <c r="E84" s="12">
        <f>(C84-$G$80)^2</f>
        <v>2485082489.8520455</v>
      </c>
      <c r="F84" t="s">
        <v>25</v>
      </c>
    </row>
    <row r="85" spans="1:7" x14ac:dyDescent="0.35">
      <c r="A85" s="4" t="s">
        <v>13</v>
      </c>
      <c r="B85" s="3">
        <v>600.53</v>
      </c>
      <c r="C85" s="3">
        <v>204337.74960000001</v>
      </c>
      <c r="D85" s="3">
        <v>360.57</v>
      </c>
      <c r="E85" s="12">
        <f>(C85-$G$80)^2</f>
        <v>365556767.74861264</v>
      </c>
      <c r="F85" t="s">
        <v>26</v>
      </c>
    </row>
    <row r="86" spans="1:7" x14ac:dyDescent="0.35">
      <c r="A86" s="4" t="s">
        <v>14</v>
      </c>
      <c r="B86" s="9">
        <v>600.33000000000004</v>
      </c>
      <c r="C86" s="9">
        <v>228868.96</v>
      </c>
      <c r="D86" s="14">
        <v>217.68</v>
      </c>
      <c r="E86" s="12">
        <f>(C86-$G$80)^2</f>
        <v>29286188.423912216</v>
      </c>
      <c r="F86" s="5" t="s">
        <v>15</v>
      </c>
      <c r="G86" s="6">
        <f>F80/G80</f>
        <v>0.13120892916502364</v>
      </c>
    </row>
    <row r="87" spans="1:7" x14ac:dyDescent="0.35">
      <c r="D87">
        <f>AVERAGE(D82:D86)</f>
        <v>316.83800000000002</v>
      </c>
      <c r="E87" s="12"/>
      <c r="F87" t="s">
        <v>16</v>
      </c>
    </row>
    <row r="88" spans="1:7" x14ac:dyDescent="0.35">
      <c r="B88" t="s">
        <v>38</v>
      </c>
      <c r="E88" s="12"/>
      <c r="F88" t="s">
        <v>17</v>
      </c>
    </row>
    <row r="89" spans="1:7" x14ac:dyDescent="0.35">
      <c r="E89" s="12">
        <f>(B82-$B$80)^2</f>
        <v>5.6249999999897684E-3</v>
      </c>
      <c r="F89" t="s">
        <v>18</v>
      </c>
      <c r="G89">
        <f>D80-E80</f>
        <v>3852.4182000000146</v>
      </c>
    </row>
    <row r="90" spans="1:7" x14ac:dyDescent="0.35">
      <c r="E90" s="12">
        <f>(B83-$B$80)^2</f>
        <v>0.37822500000001119</v>
      </c>
      <c r="F90" t="s">
        <v>29</v>
      </c>
    </row>
    <row r="91" spans="1:7" x14ac:dyDescent="0.35">
      <c r="E91" s="12">
        <f>(B84-$B$80)^2</f>
        <v>1.1556249999998534</v>
      </c>
      <c r="F91" t="s">
        <v>30</v>
      </c>
    </row>
    <row r="92" spans="1:7" x14ac:dyDescent="0.35">
      <c r="E92" s="12">
        <f>(B85-$B$80)^2</f>
        <v>0.2862250000000876</v>
      </c>
    </row>
    <row r="93" spans="1:7" ht="15" thickBot="1" x14ac:dyDescent="0.4">
      <c r="E93" s="13">
        <f>(B86-$B$80)^2</f>
        <v>0.54022500000002005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2025-03-01T10:44:12Z</dcterms:created>
  <dcterms:modified xsi:type="dcterms:W3CDTF">2025-03-19T12:21:32Z</dcterms:modified>
</cp:coreProperties>
</file>