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5Nodos/"/>
    </mc:Choice>
  </mc:AlternateContent>
  <xr:revisionPtr revIDLastSave="784" documentId="13_ncr:1_{9DE33B1E-ABAC-40E3-BCB5-A7C3EA28C14B}" xr6:coauthVersionLast="47" xr6:coauthVersionMax="47" xr10:uidLastSave="{F90C336F-37B1-43B3-83A2-9DDB04962894}"/>
  <bookViews>
    <workbookView xWindow="9510" yWindow="0" windowWidth="9780" windowHeight="1017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1" i="1"/>
  <c r="F158" i="1"/>
  <c r="F79" i="1"/>
  <c r="G4" i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4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D158" i="1"/>
  <c r="B158" i="1"/>
  <c r="B179" i="1" s="1"/>
  <c r="G183" i="1"/>
  <c r="E183" i="1"/>
  <c r="D183" i="1"/>
  <c r="B183" i="1"/>
  <c r="B204" i="1" s="1"/>
  <c r="E238" i="1"/>
  <c r="D238" i="1"/>
  <c r="B238" i="1"/>
  <c r="B253" i="1" s="1"/>
  <c r="G238" i="1"/>
  <c r="C253" i="1" s="1"/>
  <c r="E211" i="1"/>
  <c r="D211" i="1"/>
  <c r="G211" i="1"/>
  <c r="C228" i="1" s="1"/>
  <c r="B211" i="1"/>
  <c r="B225" i="1" s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95" i="1"/>
  <c r="D170" i="1"/>
  <c r="D142" i="1"/>
  <c r="D117" i="1"/>
  <c r="D91" i="1"/>
  <c r="D66" i="1"/>
  <c r="D41" i="1"/>
  <c r="D16" i="1"/>
  <c r="C105" i="1" l="1"/>
  <c r="G85" i="1" s="1"/>
  <c r="C29" i="1"/>
  <c r="C54" i="1"/>
  <c r="F29" i="1" s="1"/>
  <c r="G35" i="1" s="1"/>
  <c r="C79" i="1"/>
  <c r="F54" i="1" s="1"/>
  <c r="G60" i="1" s="1"/>
  <c r="C130" i="1"/>
  <c r="F105" i="1" s="1"/>
  <c r="G111" i="1" s="1"/>
  <c r="C158" i="1"/>
  <c r="C183" i="1"/>
  <c r="F238" i="1"/>
  <c r="G244" i="1" s="1"/>
  <c r="C238" i="1"/>
  <c r="C211" i="1"/>
  <c r="F211" i="1"/>
  <c r="G217" i="1" s="1"/>
  <c r="C197" i="1"/>
  <c r="C205" i="1"/>
  <c r="C202" i="1"/>
  <c r="C198" i="1"/>
  <c r="C199" i="1"/>
  <c r="C196" i="1"/>
  <c r="C200" i="1"/>
  <c r="C201" i="1"/>
  <c r="C203" i="1"/>
  <c r="C204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G63" i="1"/>
  <c r="G88" i="1"/>
  <c r="G13" i="1"/>
  <c r="G38" i="1"/>
  <c r="G114" i="1"/>
  <c r="F130" i="1" l="1"/>
  <c r="G136" i="1" s="1"/>
  <c r="F4" i="1"/>
  <c r="C4" i="1"/>
  <c r="G164" i="1"/>
  <c r="F183" i="1"/>
  <c r="G189" i="1" s="1"/>
  <c r="G10" i="1" l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<sst xmlns="http://schemas.openxmlformats.org/spreadsheetml/2006/main" count="323" uniqueCount="44">
  <si>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</si>
  <si>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</si>
  <si>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</si>
  <si>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</si>
  <si>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</si>
  <si>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</si>
  <si>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</si>
  <si>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</si>
  <si>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</si>
  <si>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</si>
  <si>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</si>
  <si>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</si>
  <si>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</si>
  <si>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</si>
  <si>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</si>
  <si>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</si>
  <si>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</si>
  <si>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</si>
  <si>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</si>
  <si>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</si>
  <si>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</si>
  <si>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</si>
  <si>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</si>
  <si>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</si>
  <si>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</si>
  <si>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</si>
  <si>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</si>
  <si>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</si>
  <si>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</si>
  <si>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</si>
  <si>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</si>
  <si>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</si>
  <si>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</si>
  <si>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</si>
  <si>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</si>
  <si>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</si>
  <si>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</si>
  <si>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</si>
  <si>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</si>
  <si>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</si>
  <si>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</si>
  <si>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</si>
  <si>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</si>
  <si>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red_5Nodos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</si>
</sst>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0" fontId="0" fillId="0" borderId="2" xfId="0" applyBorder="1"/>
    <xf numFmtId="3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3933.6154000000001</c:v>
                </c:pt>
                <c:pt idx="1">
                  <c:v>4229.2502000000004</c:v>
                </c:pt>
                <c:pt idx="2">
                  <c:v>3928.2001</c:v>
                </c:pt>
                <c:pt idx="3">
                  <c:v>4304.0235000000002</c:v>
                </c:pt>
                <c:pt idx="4">
                  <c:v>4142.7331000000004</c:v>
                </c:pt>
                <c:pt idx="5">
                  <c:v>4000.5907000000002</c:v>
                </c:pt>
                <c:pt idx="6">
                  <c:v>4340.9844000000003</c:v>
                </c:pt>
                <c:pt idx="7">
                  <c:v>4080.3033</c:v>
                </c:pt>
                <c:pt idx="8">
                  <c:v>4057.9211</c:v>
                </c:pt>
                <c:pt idx="9">
                  <c:v>3927.6977999999999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4474.0603000000001</c:v>
                </c:pt>
                <c:pt idx="1">
                  <c:v>4472.8389999999999</c:v>
                </c:pt>
                <c:pt idx="2">
                  <c:v>4482.7518</c:v>
                </c:pt>
                <c:pt idx="3">
                  <c:v>4473.6306000000004</c:v>
                </c:pt>
                <c:pt idx="4">
                  <c:v>4729.8221999999996</c:v>
                </c:pt>
                <c:pt idx="5">
                  <c:v>4472.8463000000002</c:v>
                </c:pt>
                <c:pt idx="6">
                  <c:v>4875.6523999999999</c:v>
                </c:pt>
                <c:pt idx="7">
                  <c:v>4552.4564</c:v>
                </c:pt>
                <c:pt idx="8">
                  <c:v>4494.0207</c:v>
                </c:pt>
                <c:pt idx="9">
                  <c:v>4472.8095000000003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3541.7563</c:v>
                </c:pt>
                <c:pt idx="1">
                  <c:v>3666.6194999999998</c:v>
                </c:pt>
                <c:pt idx="2">
                  <c:v>3542.7894000000001</c:v>
                </c:pt>
                <c:pt idx="3">
                  <c:v>3542.0810000000001</c:v>
                </c:pt>
                <c:pt idx="4">
                  <c:v>3555.4076</c:v>
                </c:pt>
                <c:pt idx="5">
                  <c:v>3665.5697</c:v>
                </c:pt>
                <c:pt idx="6">
                  <c:v>3850.1509000000001</c:v>
                </c:pt>
                <c:pt idx="7">
                  <c:v>4009.9949999999999</c:v>
                </c:pt>
                <c:pt idx="8">
                  <c:v>3851.6642000000002</c:v>
                </c:pt>
                <c:pt idx="9">
                  <c:v>3851.6136000000001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4378.6201000000001</c:v>
                </c:pt>
                <c:pt idx="1">
                  <c:v>4378.4513999999999</c:v>
                </c:pt>
                <c:pt idx="2">
                  <c:v>4378.4880000000003</c:v>
                </c:pt>
                <c:pt idx="3">
                  <c:v>4378.6043</c:v>
                </c:pt>
                <c:pt idx="4">
                  <c:v>4378.5522000000001</c:v>
                </c:pt>
                <c:pt idx="5">
                  <c:v>4378.6686</c:v>
                </c:pt>
                <c:pt idx="6">
                  <c:v>4378.4403000000002</c:v>
                </c:pt>
                <c:pt idx="7">
                  <c:v>4378.4429</c:v>
                </c:pt>
                <c:pt idx="8">
                  <c:v>4378.4408999999996</c:v>
                </c:pt>
                <c:pt idx="9">
                  <c:v>4379.1760000000004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4654.5595999999996</c:v>
                </c:pt>
                <c:pt idx="1">
                  <c:v>4965.4919</c:v>
                </c:pt>
                <c:pt idx="2">
                  <c:v>4640.1530000000002</c:v>
                </c:pt>
                <c:pt idx="3">
                  <c:v>4989.2156000000004</c:v>
                </c:pt>
                <c:pt idx="4">
                  <c:v>4659.5096000000003</c:v>
                </c:pt>
                <c:pt idx="5">
                  <c:v>4643.9364999999998</c:v>
                </c:pt>
                <c:pt idx="6">
                  <c:v>4644.9502000000002</c:v>
                </c:pt>
                <c:pt idx="7">
                  <c:v>4639.9476999999997</c:v>
                </c:pt>
                <c:pt idx="8">
                  <c:v>4651.5478999999996</c:v>
                </c:pt>
                <c:pt idx="9">
                  <c:v>4639.9121999999998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3702.0535</c:v>
                </c:pt>
                <c:pt idx="1">
                  <c:v>3698.989</c:v>
                </c:pt>
                <c:pt idx="2">
                  <c:v>3702.7004000000002</c:v>
                </c:pt>
                <c:pt idx="3">
                  <c:v>3699.9285</c:v>
                </c:pt>
                <c:pt idx="4">
                  <c:v>3705.8593000000001</c:v>
                </c:pt>
                <c:pt idx="5">
                  <c:v>3698.7080000000001</c:v>
                </c:pt>
                <c:pt idx="6">
                  <c:v>3698.4499000000001</c:v>
                </c:pt>
                <c:pt idx="7">
                  <c:v>3742.7278000000001</c:v>
                </c:pt>
                <c:pt idx="8">
                  <c:v>3855.5014999999999</c:v>
                </c:pt>
                <c:pt idx="9">
                  <c:v>3855.5014999999999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3541.7563</c:v>
                </c:pt>
                <c:pt idx="1">
                  <c:v>3666.6194999999998</c:v>
                </c:pt>
                <c:pt idx="2">
                  <c:v>3542.7894000000001</c:v>
                </c:pt>
                <c:pt idx="3">
                  <c:v>3542.0810000000001</c:v>
                </c:pt>
                <c:pt idx="4">
                  <c:v>3555.4076</c:v>
                </c:pt>
                <c:pt idx="5">
                  <c:v>3665.5697</c:v>
                </c:pt>
                <c:pt idx="6">
                  <c:v>3850.1509000000001</c:v>
                </c:pt>
                <c:pt idx="7">
                  <c:v>4009.9949999999999</c:v>
                </c:pt>
                <c:pt idx="8">
                  <c:v>3851.6642000000002</c:v>
                </c:pt>
                <c:pt idx="9">
                  <c:v>3851.6136000000001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4685.5146999999997</c:v>
                </c:pt>
                <c:pt idx="1">
                  <c:v>4684.5892000000003</c:v>
                </c:pt>
                <c:pt idx="2">
                  <c:v>4715.3148000000001</c:v>
                </c:pt>
                <c:pt idx="3">
                  <c:v>4685.5019000000002</c:v>
                </c:pt>
                <c:pt idx="4">
                  <c:v>4684.4431999999997</c:v>
                </c:pt>
                <c:pt idx="5">
                  <c:v>4918.5410000000002</c:v>
                </c:pt>
                <c:pt idx="6">
                  <c:v>4684.4650000000001</c:v>
                </c:pt>
                <c:pt idx="7">
                  <c:v>4684.4449000000004</c:v>
                </c:pt>
                <c:pt idx="8">
                  <c:v>4684.4561000000003</c:v>
                </c:pt>
                <c:pt idx="9">
                  <c:v>4853.9991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4164.7839999999997</c:v>
                </c:pt>
                <c:pt idx="1">
                  <c:v>4289.4209000000001</c:v>
                </c:pt>
                <c:pt idx="2">
                  <c:v>4165.9543000000003</c:v>
                </c:pt>
                <c:pt idx="3">
                  <c:v>4532.2287999999999</c:v>
                </c:pt>
                <c:pt idx="4">
                  <c:v>4166.8022000000001</c:v>
                </c:pt>
                <c:pt idx="5">
                  <c:v>4164.8078999999998</c:v>
                </c:pt>
                <c:pt idx="6">
                  <c:v>4180.4845999999998</c:v>
                </c:pt>
                <c:pt idx="7">
                  <c:v>4164.8261000000002</c:v>
                </c:pt>
                <c:pt idx="8">
                  <c:v>4452.3486000000003</c:v>
                </c:pt>
                <c:pt idx="9">
                  <c:v>4452.3486000000003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4352.2870000000003</c:v>
                </c:pt>
                <c:pt idx="1">
                  <c:v>4348.0093999999999</c:v>
                </c:pt>
                <c:pt idx="2">
                  <c:v>4598.0388999999996</c:v>
                </c:pt>
                <c:pt idx="3">
                  <c:v>4348.0559999999996</c:v>
                </c:pt>
                <c:pt idx="4">
                  <c:v>4349.7392</c:v>
                </c:pt>
                <c:pt idx="5">
                  <c:v>4348.0478999999996</c:v>
                </c:pt>
                <c:pt idx="6">
                  <c:v>4562.7584999999999</c:v>
                </c:pt>
                <c:pt idx="7">
                  <c:v>4349.8608999999997</c:v>
                </c:pt>
                <c:pt idx="8">
                  <c:v>4562.7584999999999</c:v>
                </c:pt>
                <c:pt idx="9">
                  <c:v>4562.7584999999999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topLeftCell="F1" zoomScale="70" zoomScaleNormal="7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2.7215188196621148E-2</v>
      </c>
      <c r="L1" t="s">
        <v>32</v>
      </c>
      <c r="M1">
        <f>AVERAGE(D16,D41,D66,D91,D117,D142,D170,D195,D223,D250)</f>
        <v>82.669800000000009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302.25700000000001</v>
      </c>
      <c r="C4">
        <f>SQRT(1/9*SUM(B17:B30))</f>
        <v>255.29171884771785</v>
      </c>
      <c r="D4" s="2">
        <f>MAX(C6:C15)</f>
        <v>3855.5014999999999</v>
      </c>
      <c r="E4" s="2">
        <f>MIN(C6:C15)</f>
        <v>3698.4499000000001</v>
      </c>
      <c r="F4" s="2">
        <f>SQRT(1/9*SUM(C17:C30))</f>
        <v>64.503496107917712</v>
      </c>
      <c r="G4" s="2">
        <f>AVERAGE(C6:C15)</f>
        <v>3736.0419400000001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72.569999999999993</v>
      </c>
      <c r="C6" s="2">
        <v>3702.0535</v>
      </c>
      <c r="D6" s="2">
        <v>39.81</v>
      </c>
      <c r="F6" t="s">
        <v>16</v>
      </c>
    </row>
    <row r="7" spans="1:13" x14ac:dyDescent="0.35">
      <c r="A7" s="3" t="s">
        <v>2</v>
      </c>
      <c r="B7" s="2">
        <v>63.04</v>
      </c>
      <c r="C7" s="2">
        <v>3698.989</v>
      </c>
      <c r="D7" s="2">
        <v>51.17</v>
      </c>
      <c r="F7" t="s">
        <v>17</v>
      </c>
    </row>
    <row r="8" spans="1:13" x14ac:dyDescent="0.35">
      <c r="A8" s="3" t="s">
        <v>3</v>
      </c>
      <c r="B8" s="2">
        <v>61.11</v>
      </c>
      <c r="C8" s="2">
        <v>3702.7004000000002</v>
      </c>
      <c r="D8" s="2">
        <v>29.94</v>
      </c>
      <c r="F8" t="s">
        <v>18</v>
      </c>
    </row>
    <row r="9" spans="1:13" x14ac:dyDescent="0.35">
      <c r="A9" s="3" t="s">
        <v>4</v>
      </c>
      <c r="B9" s="2">
        <v>549.86</v>
      </c>
      <c r="C9" s="2">
        <v>3699.9285</v>
      </c>
      <c r="D9" s="2">
        <v>136.49</v>
      </c>
      <c r="F9" t="s">
        <v>19</v>
      </c>
    </row>
    <row r="10" spans="1:13" x14ac:dyDescent="0.35">
      <c r="A10" s="3" t="s">
        <v>5</v>
      </c>
      <c r="B10" s="2">
        <v>66.099999999999994</v>
      </c>
      <c r="C10" s="2">
        <v>3705.8593000000001</v>
      </c>
      <c r="D10" s="2">
        <v>20.21</v>
      </c>
      <c r="F10" s="6" t="s">
        <v>20</v>
      </c>
      <c r="G10" s="7">
        <f>F4/G4</f>
        <v>1.7265195932976519E-2</v>
      </c>
    </row>
    <row r="11" spans="1:13" x14ac:dyDescent="0.35">
      <c r="A11" s="3" t="s">
        <v>33</v>
      </c>
      <c r="B11" s="2">
        <v>87.16</v>
      </c>
      <c r="C11" s="2">
        <v>3698.7080000000001</v>
      </c>
      <c r="D11" s="2">
        <v>72.81</v>
      </c>
      <c r="F11" t="s">
        <v>21</v>
      </c>
    </row>
    <row r="12" spans="1:13" x14ac:dyDescent="0.35">
      <c r="A12" s="3" t="s">
        <v>34</v>
      </c>
      <c r="B12" s="2">
        <v>345.48</v>
      </c>
      <c r="C12" s="2">
        <v>3698.4499000000001</v>
      </c>
      <c r="D12" s="2">
        <v>67.38</v>
      </c>
      <c r="F12" t="s">
        <v>22</v>
      </c>
    </row>
    <row r="13" spans="1:13" x14ac:dyDescent="0.35">
      <c r="A13" s="3" t="s">
        <v>35</v>
      </c>
      <c r="B13" s="2">
        <v>600.25</v>
      </c>
      <c r="C13" s="2">
        <v>3742.7278000000001</v>
      </c>
      <c r="D13" s="2">
        <v>69.290000000000006</v>
      </c>
      <c r="F13" t="s">
        <v>23</v>
      </c>
      <c r="G13">
        <f>D4-E4</f>
        <v>157.05159999999978</v>
      </c>
    </row>
    <row r="14" spans="1:13" x14ac:dyDescent="0.35">
      <c r="A14" s="3" t="s">
        <v>36</v>
      </c>
      <c r="B14" s="2">
        <v>576.91</v>
      </c>
      <c r="C14" s="2">
        <v>3855.5014999999999</v>
      </c>
      <c r="D14" s="2">
        <v>102.21</v>
      </c>
      <c r="F14" t="s">
        <v>24</v>
      </c>
    </row>
    <row r="15" spans="1:13" x14ac:dyDescent="0.35">
      <c r="A15" s="3" t="s">
        <v>37</v>
      </c>
      <c r="B15" s="2">
        <v>600.09</v>
      </c>
      <c r="C15" s="2">
        <v>3855.5014999999999</v>
      </c>
      <c r="D15" s="2">
        <v>83.44</v>
      </c>
      <c r="F15" t="s">
        <v>25</v>
      </c>
    </row>
    <row r="16" spans="1:13" x14ac:dyDescent="0.35">
      <c r="D16">
        <f>AVERAGE(D6:D15)</f>
        <v>67.275000000000006</v>
      </c>
      <c r="F16" t="s">
        <v>26</v>
      </c>
    </row>
    <row r="17" spans="1:7" x14ac:dyDescent="0.35">
      <c r="B17">
        <f>(B6-$B$4)^2</f>
        <v>52756.117969000006</v>
      </c>
      <c r="C17">
        <f t="shared" ref="C17:C26" si="0">(C6-$G$4)^2</f>
        <v>1155.2140536336055</v>
      </c>
      <c r="F17" t="s">
        <v>27</v>
      </c>
    </row>
    <row r="18" spans="1:7" x14ac:dyDescent="0.35">
      <c r="B18">
        <f t="shared" ref="B18:B26" si="1">(B7-$B$4)^2</f>
        <v>57224.773089000009</v>
      </c>
      <c r="C18">
        <f t="shared" si="0"/>
        <v>1372.9203626436026</v>
      </c>
    </row>
    <row r="19" spans="1:7" x14ac:dyDescent="0.35">
      <c r="B19">
        <f t="shared" si="1"/>
        <v>58151.875608999995</v>
      </c>
      <c r="C19">
        <f t="shared" si="0"/>
        <v>1111.6582895715931</v>
      </c>
    </row>
    <row r="20" spans="1:7" x14ac:dyDescent="0.35">
      <c r="B20">
        <f t="shared" si="1"/>
        <v>61307.245609000005</v>
      </c>
      <c r="C20">
        <f t="shared" si="0"/>
        <v>1304.1805486336059</v>
      </c>
    </row>
    <row r="21" spans="1:7" x14ac:dyDescent="0.35">
      <c r="B21">
        <f t="shared" si="1"/>
        <v>55770.128649000006</v>
      </c>
      <c r="C21">
        <f t="shared" si="0"/>
        <v>910.99175736959955</v>
      </c>
    </row>
    <row r="22" spans="1:7" x14ac:dyDescent="0.35">
      <c r="B22">
        <f t="shared" si="1"/>
        <v>46266.719409000005</v>
      </c>
      <c r="C22">
        <f t="shared" si="0"/>
        <v>1393.8230759235987</v>
      </c>
    </row>
    <row r="23" spans="1:7" x14ac:dyDescent="0.35">
      <c r="B23">
        <f t="shared" si="1"/>
        <v>1868.2277290000011</v>
      </c>
      <c r="C23">
        <f t="shared" si="0"/>
        <v>1413.1614713615998</v>
      </c>
    </row>
    <row r="24" spans="1:7" x14ac:dyDescent="0.35">
      <c r="B24">
        <f t="shared" si="1"/>
        <v>88799.828049000003</v>
      </c>
      <c r="C24">
        <f t="shared" si="0"/>
        <v>44.700723939600643</v>
      </c>
    </row>
    <row r="25" spans="1:7" x14ac:dyDescent="0.35">
      <c r="B25">
        <f t="shared" si="1"/>
        <v>75434.270408999975</v>
      </c>
      <c r="C25">
        <f t="shared" si="0"/>
        <v>14270.586475393548</v>
      </c>
    </row>
    <row r="26" spans="1:7" x14ac:dyDescent="0.35">
      <c r="B26">
        <f t="shared" si="1"/>
        <v>88704.495889000013</v>
      </c>
      <c r="C26">
        <f t="shared" si="0"/>
        <v>14270.586475393548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281.07299999999998</v>
      </c>
      <c r="C29">
        <f>SQRT(1/9*SUM(B42:B55))</f>
        <v>198.48585743349855</v>
      </c>
      <c r="D29" s="2">
        <f>MAX(C31:C40)</f>
        <v>4340.9844000000003</v>
      </c>
      <c r="E29" s="2">
        <f>MIN(C31:C40)</f>
        <v>3927.6977999999999</v>
      </c>
      <c r="F29" s="2">
        <f>SQRT(1/9*SUM(C42:C55))</f>
        <v>155.28715840503395</v>
      </c>
      <c r="G29" s="2">
        <f>AVERAGE(C31:C40)</f>
        <v>4094.5319600000012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481.24</v>
      </c>
      <c r="C31" s="2">
        <v>3933.6154000000001</v>
      </c>
      <c r="D31" s="2">
        <v>29.26</v>
      </c>
      <c r="F31" t="s">
        <v>16</v>
      </c>
    </row>
    <row r="32" spans="1:7" x14ac:dyDescent="0.35">
      <c r="A32" s="3" t="s">
        <v>2</v>
      </c>
      <c r="B32" s="2">
        <v>97.28</v>
      </c>
      <c r="C32" s="2">
        <v>4229.2502000000004</v>
      </c>
      <c r="D32" s="2">
        <v>32.58</v>
      </c>
      <c r="F32" t="s">
        <v>17</v>
      </c>
    </row>
    <row r="33" spans="1:7" x14ac:dyDescent="0.35">
      <c r="A33" s="3" t="s">
        <v>3</v>
      </c>
      <c r="B33" s="2">
        <v>71.56</v>
      </c>
      <c r="C33" s="2">
        <v>3928.2001</v>
      </c>
      <c r="D33" s="2">
        <v>34.090000000000003</v>
      </c>
      <c r="F33" t="s">
        <v>18</v>
      </c>
    </row>
    <row r="34" spans="1:7" x14ac:dyDescent="0.35">
      <c r="A34" s="3" t="s">
        <v>4</v>
      </c>
      <c r="B34" s="2">
        <v>306.70999999999998</v>
      </c>
      <c r="C34" s="2">
        <v>4304.0235000000002</v>
      </c>
      <c r="D34" s="2">
        <v>102.51</v>
      </c>
      <c r="F34" t="s">
        <v>19</v>
      </c>
    </row>
    <row r="35" spans="1:7" x14ac:dyDescent="0.35">
      <c r="A35" s="3" t="s">
        <v>5</v>
      </c>
      <c r="B35" s="2">
        <v>436.36</v>
      </c>
      <c r="C35" s="2">
        <v>4142.7331000000004</v>
      </c>
      <c r="D35" s="2">
        <v>43.09</v>
      </c>
      <c r="F35" s="6" t="s">
        <v>20</v>
      </c>
      <c r="G35" s="7">
        <f>F29/G29</f>
        <v>3.7925496716609802E-2</v>
      </c>
    </row>
    <row r="36" spans="1:7" x14ac:dyDescent="0.35">
      <c r="A36" s="3" t="s">
        <v>33</v>
      </c>
      <c r="B36" s="2">
        <v>196.71</v>
      </c>
      <c r="C36" s="2">
        <v>4000.5907000000002</v>
      </c>
      <c r="D36" s="2">
        <v>50.18</v>
      </c>
      <c r="F36" t="s">
        <v>21</v>
      </c>
    </row>
    <row r="37" spans="1:7" x14ac:dyDescent="0.35">
      <c r="A37" s="3" t="s">
        <v>34</v>
      </c>
      <c r="B37" s="2">
        <v>446.98</v>
      </c>
      <c r="C37" s="9">
        <v>4340.9844000000003</v>
      </c>
      <c r="D37" s="2">
        <v>155.84</v>
      </c>
      <c r="F37" t="s">
        <v>22</v>
      </c>
    </row>
    <row r="38" spans="1:7" x14ac:dyDescent="0.35">
      <c r="A38" s="3" t="s">
        <v>35</v>
      </c>
      <c r="B38" s="2">
        <v>82.38</v>
      </c>
      <c r="C38" s="2">
        <v>4080.3033</v>
      </c>
      <c r="D38" s="2">
        <v>68.650000000000006</v>
      </c>
      <c r="F38" t="s">
        <v>23</v>
      </c>
      <c r="G38">
        <f>D29-E29</f>
        <v>413.28660000000036</v>
      </c>
    </row>
    <row r="39" spans="1:7" x14ac:dyDescent="0.35">
      <c r="A39" s="3" t="s">
        <v>36</v>
      </c>
      <c r="B39" s="2">
        <v>600.04</v>
      </c>
      <c r="C39" s="2">
        <v>4057.9211</v>
      </c>
      <c r="D39" s="2">
        <v>58.74</v>
      </c>
      <c r="F39" t="s">
        <v>24</v>
      </c>
    </row>
    <row r="40" spans="1:7" x14ac:dyDescent="0.35">
      <c r="A40" s="3" t="s">
        <v>37</v>
      </c>
      <c r="B40" s="2">
        <v>91.47</v>
      </c>
      <c r="C40" s="2">
        <v>3927.6977999999999</v>
      </c>
      <c r="D40" s="2">
        <v>65.510000000000005</v>
      </c>
      <c r="F40" t="s">
        <v>25</v>
      </c>
    </row>
    <row r="41" spans="1:7" x14ac:dyDescent="0.35">
      <c r="D41">
        <f>AVERAGE(D31:D40)</f>
        <v>64.044999999999987</v>
      </c>
      <c r="F41" t="s">
        <v>26</v>
      </c>
    </row>
    <row r="42" spans="1:7" x14ac:dyDescent="0.35">
      <c r="B42">
        <f>(B31-$B$29)^2</f>
        <v>40066.827889000015</v>
      </c>
      <c r="C42">
        <f>(C31-$G$29)^2</f>
        <v>25894.139282233929</v>
      </c>
      <c r="F42" t="s">
        <v>27</v>
      </c>
    </row>
    <row r="43" spans="1:7" x14ac:dyDescent="0.35">
      <c r="B43">
        <f t="shared" ref="B43:B51" si="2">(B32-$B$29)^2</f>
        <v>33779.866848999991</v>
      </c>
      <c r="C43">
        <f t="shared" ref="C43:C51" si="3">(C32-$G$29)^2</f>
        <v>18149.004188697396</v>
      </c>
    </row>
    <row r="44" spans="1:7" x14ac:dyDescent="0.35">
      <c r="B44">
        <f t="shared" si="2"/>
        <v>43895.697168999992</v>
      </c>
      <c r="C44">
        <f t="shared" si="3"/>
        <v>27666.287651059982</v>
      </c>
    </row>
    <row r="45" spans="1:7" x14ac:dyDescent="0.35">
      <c r="B45">
        <f t="shared" si="2"/>
        <v>657.25576899999999</v>
      </c>
      <c r="C45">
        <f t="shared" si="3"/>
        <v>43886.705331571211</v>
      </c>
    </row>
    <row r="46" spans="1:7" x14ac:dyDescent="0.35">
      <c r="B46">
        <f t="shared" si="2"/>
        <v>24114.052369000012</v>
      </c>
      <c r="C46">
        <f t="shared" si="3"/>
        <v>2323.3498972995244</v>
      </c>
    </row>
    <row r="47" spans="1:7" x14ac:dyDescent="0.35">
      <c r="B47">
        <f t="shared" si="2"/>
        <v>7117.1157689999955</v>
      </c>
      <c r="C47">
        <f t="shared" si="3"/>
        <v>8824.9603303877811</v>
      </c>
    </row>
    <row r="48" spans="1:7" x14ac:dyDescent="0.35">
      <c r="B48">
        <f t="shared" si="2"/>
        <v>27525.132649000014</v>
      </c>
      <c r="C48">
        <f t="shared" si="3"/>
        <v>60738.805181953161</v>
      </c>
    </row>
    <row r="49" spans="1:7" x14ac:dyDescent="0.35">
      <c r="B49">
        <f t="shared" si="2"/>
        <v>39478.908248999993</v>
      </c>
      <c r="C49">
        <f t="shared" si="3"/>
        <v>202.45476539563208</v>
      </c>
    </row>
    <row r="50" spans="1:7" x14ac:dyDescent="0.35">
      <c r="B50">
        <f t="shared" si="2"/>
        <v>101739.94708899999</v>
      </c>
      <c r="C50">
        <f t="shared" si="3"/>
        <v>1340.3550699396835</v>
      </c>
    </row>
    <row r="51" spans="1:7" x14ac:dyDescent="0.35">
      <c r="B51">
        <f t="shared" si="2"/>
        <v>35949.297608999994</v>
      </c>
      <c r="C51">
        <f t="shared" si="3"/>
        <v>27833.636942906018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245.619</v>
      </c>
      <c r="C54">
        <f>SQRT(1/9*SUM(B67:B80))</f>
        <v>167.21544814666163</v>
      </c>
      <c r="D54" s="2">
        <f>MAX(C56:C65)</f>
        <v>4379.1760000000004</v>
      </c>
      <c r="E54" s="2">
        <f>MIN(C56:C65)</f>
        <v>4378.4403000000002</v>
      </c>
      <c r="F54" s="2">
        <f>SQRT(1/9*SUM(C67:C80))</f>
        <v>4.8153634507189969</v>
      </c>
      <c r="G54" s="2">
        <f>AVERAGE(C56:C65)</f>
        <v>4378.5884700000006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600.01</v>
      </c>
      <c r="C56" s="2">
        <v>4378.6201000000001</v>
      </c>
      <c r="D56" s="2">
        <v>18.48</v>
      </c>
      <c r="F56" t="s">
        <v>16</v>
      </c>
    </row>
    <row r="57" spans="1:7" x14ac:dyDescent="0.35">
      <c r="A57" s="3" t="s">
        <v>2</v>
      </c>
      <c r="B57" s="2">
        <v>272.05</v>
      </c>
      <c r="C57" s="2">
        <v>4378.4513999999999</v>
      </c>
      <c r="D57" s="2">
        <v>24.98</v>
      </c>
      <c r="F57" t="s">
        <v>17</v>
      </c>
    </row>
    <row r="58" spans="1:7" x14ac:dyDescent="0.35">
      <c r="A58" s="3" t="s">
        <v>3</v>
      </c>
      <c r="B58" s="2">
        <v>202.02</v>
      </c>
      <c r="C58" s="2">
        <v>4378.4880000000003</v>
      </c>
      <c r="D58" s="2">
        <v>26.06</v>
      </c>
      <c r="F58" t="s">
        <v>18</v>
      </c>
    </row>
    <row r="59" spans="1:7" x14ac:dyDescent="0.35">
      <c r="A59" s="3" t="s">
        <v>4</v>
      </c>
      <c r="B59" s="2">
        <v>314.26</v>
      </c>
      <c r="C59" s="2">
        <v>4378.6043</v>
      </c>
      <c r="D59" s="2">
        <v>21.91</v>
      </c>
      <c r="F59" t="s">
        <v>19</v>
      </c>
    </row>
    <row r="60" spans="1:7" x14ac:dyDescent="0.35">
      <c r="A60" s="3" t="s">
        <v>5</v>
      </c>
      <c r="B60" s="2">
        <v>258.89999999999998</v>
      </c>
      <c r="C60" s="2">
        <v>4378.5522000000001</v>
      </c>
      <c r="D60" s="2">
        <v>69.260000000000005</v>
      </c>
      <c r="F60" s="6" t="s">
        <v>20</v>
      </c>
      <c r="G60" s="7">
        <f>F54/G54</f>
        <v>1.0997524621716725E-3</v>
      </c>
    </row>
    <row r="61" spans="1:7" x14ac:dyDescent="0.35">
      <c r="A61" s="3" t="s">
        <v>33</v>
      </c>
      <c r="B61" s="2">
        <v>55.14</v>
      </c>
      <c r="C61" s="2">
        <v>4378.6686</v>
      </c>
      <c r="D61" s="2">
        <v>44.13</v>
      </c>
      <c r="F61" t="s">
        <v>21</v>
      </c>
    </row>
    <row r="62" spans="1:7" x14ac:dyDescent="0.35">
      <c r="A62" s="3" t="s">
        <v>34</v>
      </c>
      <c r="B62" s="2">
        <v>57.8</v>
      </c>
      <c r="C62" s="2">
        <v>4378.4403000000002</v>
      </c>
      <c r="D62" s="2">
        <v>36.39</v>
      </c>
      <c r="F62" t="s">
        <v>22</v>
      </c>
    </row>
    <row r="63" spans="1:7" x14ac:dyDescent="0.35">
      <c r="A63" s="3" t="s">
        <v>35</v>
      </c>
      <c r="B63" s="2">
        <v>361.23</v>
      </c>
      <c r="C63" s="2">
        <v>4378.4429</v>
      </c>
      <c r="D63" s="2">
        <v>49.74</v>
      </c>
      <c r="F63" t="s">
        <v>23</v>
      </c>
      <c r="G63">
        <f>D54-E54</f>
        <v>0.73570000000017899</v>
      </c>
    </row>
    <row r="64" spans="1:7" x14ac:dyDescent="0.35">
      <c r="A64" s="3" t="s">
        <v>36</v>
      </c>
      <c r="B64" s="2">
        <v>64.8</v>
      </c>
      <c r="C64" s="2">
        <v>4378.4408999999996</v>
      </c>
      <c r="D64" s="2">
        <v>53.13</v>
      </c>
      <c r="F64" t="s">
        <v>24</v>
      </c>
    </row>
    <row r="65" spans="1:7" x14ac:dyDescent="0.35">
      <c r="A65" s="3" t="s">
        <v>37</v>
      </c>
      <c r="B65" s="2">
        <v>269.98</v>
      </c>
      <c r="C65" s="2">
        <v>4379.1760000000004</v>
      </c>
      <c r="D65" s="2">
        <v>57.63</v>
      </c>
      <c r="F65" t="s">
        <v>25</v>
      </c>
    </row>
    <row r="66" spans="1:7" x14ac:dyDescent="0.35">
      <c r="D66">
        <f>AVERAGE(D56:D65)</f>
        <v>40.170999999999999</v>
      </c>
      <c r="F66" t="s">
        <v>26</v>
      </c>
    </row>
    <row r="67" spans="1:7" x14ac:dyDescent="0.35">
      <c r="B67">
        <f>(B56-$B$54)^2</f>
        <v>125592.98088099997</v>
      </c>
      <c r="C67">
        <f>(C56-$G$54)^2</f>
        <v>1.0004568999680752E-3</v>
      </c>
      <c r="F67" t="s">
        <v>27</v>
      </c>
    </row>
    <row r="68" spans="1:7" x14ac:dyDescent="0.35">
      <c r="B68">
        <f t="shared" ref="B68:B76" si="4">(B57-$B$54)^2</f>
        <v>698.59776100000056</v>
      </c>
      <c r="C68">
        <f t="shared" ref="C68:C76" si="5">(C57-$G$54)^2</f>
        <v>1.8788184900185422E-2</v>
      </c>
    </row>
    <row r="69" spans="1:7" x14ac:dyDescent="0.35">
      <c r="B69">
        <f t="shared" si="4"/>
        <v>1900.8728009999991</v>
      </c>
      <c r="C69">
        <f t="shared" si="5"/>
        <v>1.0094220900063101E-2</v>
      </c>
    </row>
    <row r="70" spans="1:7" x14ac:dyDescent="0.35">
      <c r="B70">
        <f t="shared" si="4"/>
        <v>4711.5868809999984</v>
      </c>
      <c r="C70">
        <f t="shared" si="5"/>
        <v>2.5058889998001423E-4</v>
      </c>
    </row>
    <row r="71" spans="1:7" x14ac:dyDescent="0.35">
      <c r="B71">
        <f t="shared" si="4"/>
        <v>176.38496099999941</v>
      </c>
      <c r="C71">
        <f t="shared" si="5"/>
        <v>1.3155129000372414E-3</v>
      </c>
    </row>
    <row r="72" spans="1:7" x14ac:dyDescent="0.35">
      <c r="B72">
        <f t="shared" si="4"/>
        <v>36282.249440999993</v>
      </c>
      <c r="C72">
        <f t="shared" si="5"/>
        <v>6.4208168998993002E-3</v>
      </c>
    </row>
    <row r="73" spans="1:7" x14ac:dyDescent="0.35">
      <c r="B73">
        <f t="shared" si="4"/>
        <v>35275.976761000005</v>
      </c>
      <c r="C73">
        <f t="shared" si="5"/>
        <v>2.1954348900115914E-2</v>
      </c>
    </row>
    <row r="74" spans="1:7" x14ac:dyDescent="0.35">
      <c r="B74">
        <f t="shared" si="4"/>
        <v>13365.903321000003</v>
      </c>
      <c r="C74">
        <f t="shared" si="5"/>
        <v>2.1190624900171498E-2</v>
      </c>
    </row>
    <row r="75" spans="1:7" x14ac:dyDescent="0.35">
      <c r="B75">
        <f t="shared" si="4"/>
        <v>32695.510761000005</v>
      </c>
      <c r="C75">
        <f t="shared" si="5"/>
        <v>2.177690490029411E-2</v>
      </c>
    </row>
    <row r="76" spans="1:7" x14ac:dyDescent="0.35">
      <c r="B76">
        <f t="shared" si="4"/>
        <v>593.45832100000086</v>
      </c>
      <c r="C76">
        <f t="shared" si="5"/>
        <v>0.3451915008997507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355.53300000000002</v>
      </c>
      <c r="C79">
        <f>SQRT(1/9*SUM(B92:B105))</f>
        <v>208.24154330168287</v>
      </c>
      <c r="D79" s="2">
        <f>MAX(C81:C90)</f>
        <v>4989.2156000000004</v>
      </c>
      <c r="E79" s="2">
        <f>MIN(C81:C90)</f>
        <v>4639.9121999999998</v>
      </c>
      <c r="F79" s="2">
        <f>SQRT(1/9*SUM(C92:C101))</f>
        <v>139.63671662430826</v>
      </c>
      <c r="G79" s="2">
        <f>AVERAGE(C81:C90)</f>
        <v>4712.9224199999999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600.13</v>
      </c>
      <c r="C81" s="2">
        <v>4654.5595999999996</v>
      </c>
      <c r="D81" s="2">
        <v>72.05</v>
      </c>
      <c r="F81" t="s">
        <v>16</v>
      </c>
    </row>
    <row r="82" spans="1:7" x14ac:dyDescent="0.35">
      <c r="A82" s="3" t="s">
        <v>2</v>
      </c>
      <c r="B82" s="2">
        <v>565.71</v>
      </c>
      <c r="C82" s="2">
        <v>4965.4919</v>
      </c>
      <c r="D82" s="2">
        <v>119.25</v>
      </c>
      <c r="F82" t="s">
        <v>17</v>
      </c>
    </row>
    <row r="83" spans="1:7" x14ac:dyDescent="0.35">
      <c r="A83" s="3" t="s">
        <v>3</v>
      </c>
      <c r="B83" s="2">
        <v>600.04999999999995</v>
      </c>
      <c r="C83" s="2">
        <v>4640.1530000000002</v>
      </c>
      <c r="D83" s="2">
        <v>104.9</v>
      </c>
      <c r="F83" t="s">
        <v>18</v>
      </c>
    </row>
    <row r="84" spans="1:7" x14ac:dyDescent="0.35">
      <c r="A84" s="3" t="s">
        <v>4</v>
      </c>
      <c r="B84" s="2">
        <v>471.94</v>
      </c>
      <c r="C84" s="2">
        <v>4989.2156000000004</v>
      </c>
      <c r="D84" s="2">
        <v>63.36</v>
      </c>
      <c r="F84" t="s">
        <v>19</v>
      </c>
    </row>
    <row r="85" spans="1:7" x14ac:dyDescent="0.35">
      <c r="A85" s="3" t="s">
        <v>5</v>
      </c>
      <c r="B85" s="2">
        <v>414.5</v>
      </c>
      <c r="C85" s="2">
        <v>4659.5096000000003</v>
      </c>
      <c r="D85" s="2">
        <v>57.66</v>
      </c>
      <c r="F85" s="6" t="s">
        <v>20</v>
      </c>
      <c r="G85" s="7">
        <f>F79/G79</f>
        <v>2.9628477657883505E-2</v>
      </c>
    </row>
    <row r="86" spans="1:7" x14ac:dyDescent="0.35">
      <c r="A86" s="3" t="s">
        <v>33</v>
      </c>
      <c r="B86" s="2">
        <v>58.2</v>
      </c>
      <c r="C86" s="2">
        <v>4643.9364999999998</v>
      </c>
      <c r="D86" s="2">
        <v>47.3</v>
      </c>
      <c r="F86" t="s">
        <v>21</v>
      </c>
    </row>
    <row r="87" spans="1:7" x14ac:dyDescent="0.35">
      <c r="A87" s="3" t="s">
        <v>34</v>
      </c>
      <c r="B87" s="2">
        <v>200.79</v>
      </c>
      <c r="C87" s="2">
        <v>4644.9502000000002</v>
      </c>
      <c r="D87" s="2">
        <v>46.88</v>
      </c>
      <c r="F87" t="s">
        <v>22</v>
      </c>
    </row>
    <row r="88" spans="1:7" x14ac:dyDescent="0.35">
      <c r="A88" s="3" t="s">
        <v>35</v>
      </c>
      <c r="B88" s="2">
        <v>273.82</v>
      </c>
      <c r="C88" s="2">
        <v>4639.9476999999997</v>
      </c>
      <c r="D88" s="2">
        <v>45.73</v>
      </c>
      <c r="F88" t="s">
        <v>23</v>
      </c>
      <c r="G88">
        <f>D79-E79</f>
        <v>349.30340000000069</v>
      </c>
    </row>
    <row r="89" spans="1:7" x14ac:dyDescent="0.35">
      <c r="A89" s="3" t="s">
        <v>36</v>
      </c>
      <c r="B89" s="2">
        <v>311.27999999999997</v>
      </c>
      <c r="C89" s="2">
        <v>4651.5478999999996</v>
      </c>
      <c r="D89" s="2">
        <v>31.81</v>
      </c>
      <c r="F89" t="s">
        <v>24</v>
      </c>
    </row>
    <row r="90" spans="1:7" x14ac:dyDescent="0.35">
      <c r="A90" s="3" t="s">
        <v>37</v>
      </c>
      <c r="B90" s="2">
        <v>58.91</v>
      </c>
      <c r="C90" s="2">
        <v>4639.9121999999998</v>
      </c>
      <c r="D90" s="2">
        <v>48.54</v>
      </c>
      <c r="F90" t="s">
        <v>25</v>
      </c>
    </row>
    <row r="91" spans="1:7" x14ac:dyDescent="0.35">
      <c r="D91">
        <f>AVERAGE(D81:D90)</f>
        <v>63.74799999999999</v>
      </c>
      <c r="F91" t="s">
        <v>26</v>
      </c>
    </row>
    <row r="92" spans="1:7" x14ac:dyDescent="0.35">
      <c r="B92">
        <f>(B81-$B$79)^2</f>
        <v>59827.692408999988</v>
      </c>
      <c r="C92">
        <f>(C81-$G$79)^2</f>
        <v>3406.2187583524333</v>
      </c>
      <c r="F92" t="s">
        <v>27</v>
      </c>
    </row>
    <row r="93" spans="1:7" x14ac:dyDescent="0.35">
      <c r="B93">
        <f t="shared" ref="B93:B101" si="6">(B82-$B$79)^2</f>
        <v>44174.371329000009</v>
      </c>
      <c r="C93">
        <f t="shared" ref="C93:C101" si="7">(C82-$G$79)^2</f>
        <v>63791.342227470457</v>
      </c>
    </row>
    <row r="94" spans="1:7" x14ac:dyDescent="0.35">
      <c r="B94">
        <f t="shared" si="6"/>
        <v>59788.563288999969</v>
      </c>
      <c r="C94">
        <f t="shared" si="7"/>
        <v>5295.3884871363462</v>
      </c>
    </row>
    <row r="95" spans="1:7" x14ac:dyDescent="0.35">
      <c r="B95">
        <f t="shared" si="6"/>
        <v>13550.589648999996</v>
      </c>
      <c r="C95">
        <f t="shared" si="7"/>
        <v>76337.921314512714</v>
      </c>
    </row>
    <row r="96" spans="1:7" x14ac:dyDescent="0.35">
      <c r="B96">
        <f t="shared" si="6"/>
        <v>3477.1070889999983</v>
      </c>
      <c r="C96">
        <f t="shared" si="7"/>
        <v>2852.9293403523525</v>
      </c>
    </row>
    <row r="97" spans="1:7" x14ac:dyDescent="0.35">
      <c r="B97">
        <f t="shared" si="6"/>
        <v>88406.912889000014</v>
      </c>
      <c r="C97">
        <f t="shared" si="7"/>
        <v>4759.0571582464108</v>
      </c>
    </row>
    <row r="98" spans="1:7" x14ac:dyDescent="0.35">
      <c r="B98">
        <f t="shared" si="6"/>
        <v>23945.396049000006</v>
      </c>
      <c r="C98">
        <f t="shared" si="7"/>
        <v>4620.2226917283524</v>
      </c>
    </row>
    <row r="99" spans="1:7" x14ac:dyDescent="0.35">
      <c r="B99">
        <f t="shared" si="6"/>
        <v>6677.0143690000041</v>
      </c>
      <c r="C99">
        <f t="shared" si="7"/>
        <v>5325.3097590784237</v>
      </c>
    </row>
    <row r="100" spans="1:7" x14ac:dyDescent="0.35">
      <c r="B100">
        <f t="shared" si="6"/>
        <v>1958.3280090000037</v>
      </c>
      <c r="C100">
        <f t="shared" si="7"/>
        <v>3766.8317052304369</v>
      </c>
    </row>
    <row r="101" spans="1:7" x14ac:dyDescent="0.35">
      <c r="B101">
        <f t="shared" si="6"/>
        <v>87985.204129000034</v>
      </c>
      <c r="C101">
        <f t="shared" si="7"/>
        <v>5330.4922244484169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489.68400000000003</v>
      </c>
      <c r="C105">
        <f>SQRT(1/9*SUM(B118:B131))</f>
        <v>164.67490681710498</v>
      </c>
      <c r="D105" s="2">
        <f>MAX(C107:C116)</f>
        <v>4009.9949999999999</v>
      </c>
      <c r="E105" s="2">
        <f>MIN(C107:C116)</f>
        <v>3541.7563</v>
      </c>
      <c r="F105" s="2">
        <f>SQRT(1/9*SUM(C118:C131))</f>
        <v>170.67663546813657</v>
      </c>
      <c r="G105" s="2">
        <f>AVERAGE(C107:C116)</f>
        <v>3707.7647200000001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424.5</v>
      </c>
      <c r="C107" s="2">
        <v>3541.7563</v>
      </c>
      <c r="D107" s="2">
        <v>48.72</v>
      </c>
      <c r="F107" t="s">
        <v>16</v>
      </c>
    </row>
    <row r="108" spans="1:7" x14ac:dyDescent="0.35">
      <c r="A108" s="3" t="s">
        <v>2</v>
      </c>
      <c r="B108" s="2">
        <v>447.29</v>
      </c>
      <c r="C108" s="2">
        <v>3666.6194999999998</v>
      </c>
      <c r="D108" s="2">
        <v>61.23</v>
      </c>
      <c r="F108" t="s">
        <v>17</v>
      </c>
    </row>
    <row r="109" spans="1:7" x14ac:dyDescent="0.35">
      <c r="A109" s="3" t="s">
        <v>3</v>
      </c>
      <c r="B109" s="2">
        <v>600.05999999999995</v>
      </c>
      <c r="C109" s="2">
        <v>3542.7894000000001</v>
      </c>
      <c r="D109" s="2">
        <v>60.73</v>
      </c>
      <c r="F109" t="s">
        <v>18</v>
      </c>
    </row>
    <row r="110" spans="1:7" x14ac:dyDescent="0.35">
      <c r="A110" s="3" t="s">
        <v>4</v>
      </c>
      <c r="B110" s="2">
        <v>600.46</v>
      </c>
      <c r="C110" s="2">
        <v>3542.0810000000001</v>
      </c>
      <c r="D110" s="2">
        <v>83.21</v>
      </c>
      <c r="F110" t="s">
        <v>19</v>
      </c>
    </row>
    <row r="111" spans="1:7" x14ac:dyDescent="0.35">
      <c r="A111" s="3" t="s">
        <v>5</v>
      </c>
      <c r="B111" s="2">
        <v>600.16999999999996</v>
      </c>
      <c r="C111" s="2">
        <v>3555.4076</v>
      </c>
      <c r="D111" s="2">
        <v>101.26</v>
      </c>
      <c r="F111" s="6" t="s">
        <v>20</v>
      </c>
      <c r="G111" s="7">
        <f>F105/G105</f>
        <v>4.6032218427316113E-2</v>
      </c>
    </row>
    <row r="112" spans="1:7" x14ac:dyDescent="0.35">
      <c r="A112" s="3" t="s">
        <v>33</v>
      </c>
      <c r="B112" s="2">
        <v>487.05</v>
      </c>
      <c r="C112" s="2">
        <v>3665.5697</v>
      </c>
      <c r="D112" s="2">
        <v>41.15</v>
      </c>
      <c r="F112" t="s">
        <v>21</v>
      </c>
    </row>
    <row r="113" spans="1:7" x14ac:dyDescent="0.35">
      <c r="A113" s="3" t="s">
        <v>34</v>
      </c>
      <c r="B113" s="2">
        <v>438.03</v>
      </c>
      <c r="C113" s="2">
        <v>3850.1509000000001</v>
      </c>
      <c r="D113" s="2">
        <v>30.81</v>
      </c>
      <c r="F113" t="s">
        <v>22</v>
      </c>
    </row>
    <row r="114" spans="1:7" x14ac:dyDescent="0.35">
      <c r="A114" s="3" t="s">
        <v>35</v>
      </c>
      <c r="B114" s="2">
        <v>358.74</v>
      </c>
      <c r="C114" s="2">
        <v>4009.9949999999999</v>
      </c>
      <c r="D114" s="2">
        <v>44.65</v>
      </c>
      <c r="F114" t="s">
        <v>23</v>
      </c>
      <c r="G114">
        <f>D105-E105</f>
        <v>468.23869999999988</v>
      </c>
    </row>
    <row r="115" spans="1:7" x14ac:dyDescent="0.35">
      <c r="A115" s="3" t="s">
        <v>36</v>
      </c>
      <c r="B115" s="2">
        <v>489.28</v>
      </c>
      <c r="C115" s="2">
        <v>3851.6642000000002</v>
      </c>
      <c r="D115" s="2">
        <v>46.1</v>
      </c>
      <c r="F115" t="s">
        <v>24</v>
      </c>
    </row>
    <row r="116" spans="1:7" x14ac:dyDescent="0.35">
      <c r="A116" s="3" t="s">
        <v>37</v>
      </c>
      <c r="B116" s="2">
        <v>451.26</v>
      </c>
      <c r="C116" s="2">
        <v>3851.6136000000001</v>
      </c>
      <c r="D116" s="2">
        <v>34.78</v>
      </c>
      <c r="F116" t="s">
        <v>25</v>
      </c>
    </row>
    <row r="117" spans="1:7" x14ac:dyDescent="0.35">
      <c r="D117">
        <f>AVERAGE(D107:D116)</f>
        <v>55.263999999999989</v>
      </c>
      <c r="F117" t="s">
        <v>26</v>
      </c>
    </row>
    <row r="118" spans="1:7" x14ac:dyDescent="0.35">
      <c r="B118">
        <f>(B107-$B$105)^2</f>
        <v>4248.9538560000037</v>
      </c>
      <c r="C118">
        <f>(C107-$G$105)^2</f>
        <v>27558.795510896438</v>
      </c>
      <c r="F118" t="s">
        <v>27</v>
      </c>
    </row>
    <row r="119" spans="1:7" x14ac:dyDescent="0.35">
      <c r="B119">
        <f t="shared" ref="B119:B126" si="8">(B108-$B$79)^2</f>
        <v>8419.3470490000018</v>
      </c>
      <c r="C119">
        <f t="shared" ref="C119:C127" si="9">(C108-$G$105)^2</f>
        <v>1692.9291288484276</v>
      </c>
    </row>
    <row r="120" spans="1:7" x14ac:dyDescent="0.35">
      <c r="B120">
        <f t="shared" si="8"/>
        <v>59793.453728999964</v>
      </c>
      <c r="C120">
        <f t="shared" si="9"/>
        <v>27216.856209102403</v>
      </c>
    </row>
    <row r="121" spans="1:7" x14ac:dyDescent="0.35">
      <c r="B121">
        <f t="shared" si="8"/>
        <v>59989.23532900001</v>
      </c>
      <c r="C121">
        <f t="shared" si="9"/>
        <v>27451.095073038399</v>
      </c>
    </row>
    <row r="122" spans="1:7" x14ac:dyDescent="0.35">
      <c r="B122">
        <f t="shared" si="8"/>
        <v>59847.261768999975</v>
      </c>
      <c r="C122">
        <f t="shared" si="9"/>
        <v>23212.692014694436</v>
      </c>
    </row>
    <row r="123" spans="1:7" x14ac:dyDescent="0.35">
      <c r="B123">
        <f t="shared" si="8"/>
        <v>17296.721288999997</v>
      </c>
      <c r="C123">
        <f t="shared" si="9"/>
        <v>1780.4197128004096</v>
      </c>
    </row>
    <row r="124" spans="1:7" x14ac:dyDescent="0.35">
      <c r="B124">
        <f t="shared" si="8"/>
        <v>6805.7550089999932</v>
      </c>
      <c r="C124">
        <f t="shared" si="9"/>
        <v>20273.824254992393</v>
      </c>
    </row>
    <row r="125" spans="1:7" x14ac:dyDescent="0.35">
      <c r="B125">
        <f t="shared" si="8"/>
        <v>10.284848999999959</v>
      </c>
      <c r="C125">
        <f t="shared" si="9"/>
        <v>91343.142148878265</v>
      </c>
    </row>
    <row r="126" spans="1:7" x14ac:dyDescent="0.35">
      <c r="B126">
        <f t="shared" si="8"/>
        <v>17888.260008999987</v>
      </c>
      <c r="C126">
        <f t="shared" si="9"/>
        <v>20707.060344270412</v>
      </c>
    </row>
    <row r="127" spans="1:7" x14ac:dyDescent="0.35">
      <c r="B127">
        <f>(B116-$B$79)^2</f>
        <v>9163.6585289999948</v>
      </c>
      <c r="C127">
        <f t="shared" si="9"/>
        <v>20692.500277254403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597.49300000000005</v>
      </c>
      <c r="C130">
        <f>SQRT(1/9*SUM(B143:B156))</f>
        <v>245.31037773264572</v>
      </c>
      <c r="D130" s="2">
        <f>MAX(C132:C141)</f>
        <v>4474.1174000000001</v>
      </c>
      <c r="E130" s="2">
        <f>MIN(C132:C141)</f>
        <v>4106.7028</v>
      </c>
      <c r="F130" s="2">
        <f>SQRT(1/9*SUM(C143:C156))</f>
        <v>128.99462667574957</v>
      </c>
      <c r="G130" s="2">
        <f>AVERAGE(C132:C141)</f>
        <v>4189.7740600000006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672.32</v>
      </c>
      <c r="C132" s="2">
        <v>4110.1260000000002</v>
      </c>
      <c r="D132" s="2">
        <v>19.22</v>
      </c>
      <c r="F132" t="s">
        <v>16</v>
      </c>
    </row>
    <row r="133" spans="1:7" x14ac:dyDescent="0.35">
      <c r="A133" s="3" t="s">
        <v>2</v>
      </c>
      <c r="B133" s="2">
        <v>600.25</v>
      </c>
      <c r="C133" s="2">
        <v>4108.5290000000005</v>
      </c>
      <c r="D133" s="2">
        <v>170.27</v>
      </c>
      <c r="F133" t="s">
        <v>17</v>
      </c>
    </row>
    <row r="134" spans="1:7" x14ac:dyDescent="0.35">
      <c r="A134" s="3" t="s">
        <v>3</v>
      </c>
      <c r="B134" s="2">
        <v>600.01</v>
      </c>
      <c r="C134" s="2">
        <v>4107.9700999999995</v>
      </c>
      <c r="D134" s="2">
        <v>171.24</v>
      </c>
      <c r="F134" t="s">
        <v>18</v>
      </c>
    </row>
    <row r="135" spans="1:7" x14ac:dyDescent="0.35">
      <c r="A135" s="3" t="s">
        <v>4</v>
      </c>
      <c r="B135" s="2">
        <v>777.19</v>
      </c>
      <c r="C135" s="2">
        <v>4358.3890000000001</v>
      </c>
      <c r="D135" s="2">
        <v>137.93</v>
      </c>
      <c r="F135" t="s">
        <v>19</v>
      </c>
    </row>
    <row r="136" spans="1:7" x14ac:dyDescent="0.35">
      <c r="A136" s="3" t="s">
        <v>5</v>
      </c>
      <c r="B136" s="2">
        <v>600.03</v>
      </c>
      <c r="C136" s="2">
        <v>4106.7028</v>
      </c>
      <c r="D136" s="2">
        <v>44.24</v>
      </c>
      <c r="F136" s="6" t="s">
        <v>20</v>
      </c>
      <c r="G136" s="7">
        <f>F130/G130</f>
        <v>3.0787967281402651E-2</v>
      </c>
    </row>
    <row r="137" spans="1:7" x14ac:dyDescent="0.35">
      <c r="A137" s="3" t="s">
        <v>33</v>
      </c>
      <c r="B137" s="2">
        <v>719.43</v>
      </c>
      <c r="C137" s="10">
        <v>4207.7038000000002</v>
      </c>
      <c r="D137" s="2">
        <v>68.28</v>
      </c>
      <c r="F137" t="s">
        <v>21</v>
      </c>
    </row>
    <row r="138" spans="1:7" x14ac:dyDescent="0.35">
      <c r="A138" s="3" t="s">
        <v>34</v>
      </c>
      <c r="B138" s="2">
        <v>995.17</v>
      </c>
      <c r="C138" s="2">
        <v>4109.1401999999998</v>
      </c>
      <c r="D138" s="2">
        <v>60.76</v>
      </c>
      <c r="F138" t="s">
        <v>22</v>
      </c>
    </row>
    <row r="139" spans="1:7" x14ac:dyDescent="0.35">
      <c r="A139" s="3" t="s">
        <v>35</v>
      </c>
      <c r="B139" s="2">
        <v>312.05</v>
      </c>
      <c r="C139" s="2">
        <v>4207.7038000000002</v>
      </c>
      <c r="D139" s="2">
        <v>56.98</v>
      </c>
      <c r="F139" t="s">
        <v>23</v>
      </c>
      <c r="G139">
        <f>D130-E130</f>
        <v>367.41460000000006</v>
      </c>
    </row>
    <row r="140" spans="1:7" x14ac:dyDescent="0.35">
      <c r="A140" s="3" t="s">
        <v>36</v>
      </c>
      <c r="B140" s="2">
        <v>98.31</v>
      </c>
      <c r="C140" s="2">
        <v>4107.3585000000003</v>
      </c>
      <c r="D140" s="2">
        <v>73.31</v>
      </c>
      <c r="F140" t="s">
        <v>24</v>
      </c>
    </row>
    <row r="141" spans="1:7" x14ac:dyDescent="0.35">
      <c r="A141" s="3" t="s">
        <v>37</v>
      </c>
      <c r="B141" s="2">
        <v>600.16999999999996</v>
      </c>
      <c r="C141" s="2">
        <v>4474.1174000000001</v>
      </c>
      <c r="D141" s="2">
        <v>457.07</v>
      </c>
      <c r="F141" t="s">
        <v>25</v>
      </c>
    </row>
    <row r="142" spans="1:7" x14ac:dyDescent="0.35">
      <c r="D142">
        <f>AVERAGE(D132:D141)</f>
        <v>125.92999999999999</v>
      </c>
      <c r="F142" t="s">
        <v>26</v>
      </c>
    </row>
    <row r="143" spans="1:7" x14ac:dyDescent="0.35">
      <c r="B143">
        <f>(B132-$B$130)^2</f>
        <v>5599.0799289999995</v>
      </c>
      <c r="C143">
        <f>(C132-$G$130)^2</f>
        <v>6343.8134617636706</v>
      </c>
      <c r="F143" t="s">
        <v>27</v>
      </c>
    </row>
    <row r="144" spans="1:7" x14ac:dyDescent="0.35">
      <c r="B144">
        <f t="shared" ref="B144:B152" si="10">(B133-$B$130)^2</f>
        <v>7.6010489999997137</v>
      </c>
      <c r="C144">
        <f t="shared" ref="C144:C152" si="11">(C133-$G$130)^2</f>
        <v>6600.7597744036311</v>
      </c>
    </row>
    <row r="145" spans="1:7" x14ac:dyDescent="0.35">
      <c r="B145">
        <f t="shared" si="10"/>
        <v>6.3352889999996931</v>
      </c>
      <c r="C145">
        <f t="shared" si="11"/>
        <v>6691.8878716817799</v>
      </c>
    </row>
    <row r="146" spans="1:7" x14ac:dyDescent="0.35">
      <c r="B146">
        <f t="shared" si="10"/>
        <v>32291.011809</v>
      </c>
      <c r="C146">
        <f t="shared" si="11"/>
        <v>28430.997991203425</v>
      </c>
    </row>
    <row r="147" spans="1:7" x14ac:dyDescent="0.35">
      <c r="B147">
        <f t="shared" si="10"/>
        <v>6.4363689999995986</v>
      </c>
      <c r="C147">
        <f t="shared" si="11"/>
        <v>6900.8342379877031</v>
      </c>
    </row>
    <row r="148" spans="1:7" x14ac:dyDescent="0.35">
      <c r="B148">
        <f t="shared" si="10"/>
        <v>14868.631968999975</v>
      </c>
      <c r="C148">
        <f t="shared" si="11"/>
        <v>321.47557646758503</v>
      </c>
    </row>
    <row r="149" spans="1:7" x14ac:dyDescent="0.35">
      <c r="B149">
        <f t="shared" si="10"/>
        <v>158146.99632899993</v>
      </c>
      <c r="C149">
        <f t="shared" si="11"/>
        <v>6501.8193784997329</v>
      </c>
    </row>
    <row r="150" spans="1:7" x14ac:dyDescent="0.35">
      <c r="B150">
        <f t="shared" si="10"/>
        <v>81477.706249000024</v>
      </c>
      <c r="C150">
        <f t="shared" si="11"/>
        <v>321.47557646758503</v>
      </c>
    </row>
    <row r="151" spans="1:7" x14ac:dyDescent="0.35">
      <c r="B151">
        <f t="shared" si="10"/>
        <v>249183.66748900004</v>
      </c>
      <c r="C151">
        <f t="shared" si="11"/>
        <v>6792.3245301136603</v>
      </c>
    </row>
    <row r="152" spans="1:7" x14ac:dyDescent="0.35">
      <c r="B152">
        <f t="shared" si="10"/>
        <v>7.1663289999995037</v>
      </c>
      <c r="C152">
        <f t="shared" si="11"/>
        <v>80851.13500235528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423.90800000000002</v>
      </c>
      <c r="C158">
        <f>SQRT(1/9*SUM(B171:B184))</f>
        <v>187.81372750680387</v>
      </c>
      <c r="D158" s="2">
        <f>MAX(C160:C169)</f>
        <v>4918.5410000000002</v>
      </c>
      <c r="E158" s="2">
        <f>MIN(C160:C169)</f>
        <v>4684.4431999999997</v>
      </c>
      <c r="F158" s="2">
        <f>SQRT(1/9*SUM(C171:C180))</f>
        <v>85.260121397891638</v>
      </c>
      <c r="G158" s="2">
        <f>AVERAGE(C160:C169)</f>
        <v>4728.1269900000007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600.03</v>
      </c>
      <c r="C160" s="2">
        <v>4685.5146999999997</v>
      </c>
      <c r="D160" s="2">
        <v>100.13</v>
      </c>
      <c r="F160" t="s">
        <v>16</v>
      </c>
    </row>
    <row r="161" spans="1:7" x14ac:dyDescent="0.35">
      <c r="A161" s="3" t="s">
        <v>2</v>
      </c>
      <c r="B161" s="2">
        <v>600.07000000000005</v>
      </c>
      <c r="C161" s="2">
        <v>4684.5892000000003</v>
      </c>
      <c r="D161" s="2">
        <v>98.12</v>
      </c>
      <c r="F161" t="s">
        <v>17</v>
      </c>
    </row>
    <row r="162" spans="1:7" x14ac:dyDescent="0.35">
      <c r="A162" s="3" t="s">
        <v>3</v>
      </c>
      <c r="B162" s="2">
        <v>119.22</v>
      </c>
      <c r="C162" s="2">
        <v>4715.3148000000001</v>
      </c>
      <c r="D162" s="2">
        <v>92.12</v>
      </c>
      <c r="F162" t="s">
        <v>18</v>
      </c>
    </row>
    <row r="163" spans="1:7" x14ac:dyDescent="0.35">
      <c r="A163" s="3" t="s">
        <v>4</v>
      </c>
      <c r="B163" s="2">
        <v>152.66999999999999</v>
      </c>
      <c r="C163" s="2">
        <v>4685.5019000000002</v>
      </c>
      <c r="D163" s="2">
        <v>118.95</v>
      </c>
      <c r="F163" t="s">
        <v>19</v>
      </c>
    </row>
    <row r="164" spans="1:7" x14ac:dyDescent="0.35">
      <c r="A164" s="3" t="s">
        <v>5</v>
      </c>
      <c r="B164" s="2">
        <v>308.16000000000003</v>
      </c>
      <c r="C164" s="2">
        <v>4684.4431999999997</v>
      </c>
      <c r="D164" s="2">
        <v>159.06</v>
      </c>
      <c r="F164" s="6" t="s">
        <v>20</v>
      </c>
      <c r="G164" s="7">
        <f>F158/G158</f>
        <v>1.8032536261867963E-2</v>
      </c>
    </row>
    <row r="165" spans="1:7" x14ac:dyDescent="0.35">
      <c r="A165" s="3" t="s">
        <v>33</v>
      </c>
      <c r="B165" s="2">
        <v>690.29</v>
      </c>
      <c r="C165" s="2">
        <v>4918.5410000000002</v>
      </c>
      <c r="D165" s="2">
        <v>94.14</v>
      </c>
      <c r="F165" t="s">
        <v>21</v>
      </c>
    </row>
    <row r="166" spans="1:7" x14ac:dyDescent="0.35">
      <c r="A166" s="3" t="s">
        <v>34</v>
      </c>
      <c r="B166" s="2">
        <v>472.1</v>
      </c>
      <c r="C166" s="2">
        <v>4684.4650000000001</v>
      </c>
      <c r="D166" s="2">
        <v>62.57</v>
      </c>
      <c r="F166" t="s">
        <v>22</v>
      </c>
    </row>
    <row r="167" spans="1:7" x14ac:dyDescent="0.35">
      <c r="A167" s="3" t="s">
        <v>35</v>
      </c>
      <c r="B167" s="2">
        <v>465.13</v>
      </c>
      <c r="C167" s="2">
        <v>4684.4449000000004</v>
      </c>
      <c r="D167" s="2">
        <v>75.31</v>
      </c>
      <c r="F167" t="s">
        <v>23</v>
      </c>
      <c r="G167">
        <f>D158-E158</f>
        <v>234.09780000000046</v>
      </c>
    </row>
    <row r="168" spans="1:7" x14ac:dyDescent="0.35">
      <c r="A168" s="3" t="s">
        <v>36</v>
      </c>
      <c r="B168" s="2">
        <v>421.16</v>
      </c>
      <c r="C168" s="2">
        <v>4684.4561000000003</v>
      </c>
      <c r="D168" s="2">
        <v>44.64</v>
      </c>
      <c r="F168" t="s">
        <v>24</v>
      </c>
    </row>
    <row r="169" spans="1:7" x14ac:dyDescent="0.35">
      <c r="A169" s="3" t="s">
        <v>37</v>
      </c>
      <c r="B169" s="2">
        <v>410.25</v>
      </c>
      <c r="C169" s="2">
        <v>4853.9991</v>
      </c>
      <c r="D169" s="2">
        <v>56.61</v>
      </c>
      <c r="F169" t="s">
        <v>25</v>
      </c>
    </row>
    <row r="170" spans="1:7" x14ac:dyDescent="0.35">
      <c r="D170">
        <f>AVERAGE(D160:D169)</f>
        <v>90.165000000000006</v>
      </c>
      <c r="F170" t="s">
        <v>26</v>
      </c>
    </row>
    <row r="171" spans="1:7" x14ac:dyDescent="0.35">
      <c r="B171">
        <f>(B160-$B$158)^2</f>
        <v>31018.958883999985</v>
      </c>
      <c r="C171">
        <f>(C160-$G$158)^2</f>
        <v>1815.80725904418</v>
      </c>
      <c r="F171" t="s">
        <v>27</v>
      </c>
    </row>
    <row r="172" spans="1:7" x14ac:dyDescent="0.35">
      <c r="B172">
        <f t="shared" ref="B172:B180" si="12">(B161-$B$158)^2</f>
        <v>31033.050244000013</v>
      </c>
      <c r="C172">
        <f t="shared" ref="C172:C180" si="13">(C161-$G$158)^2</f>
        <v>1895.5391580841274</v>
      </c>
    </row>
    <row r="173" spans="1:7" x14ac:dyDescent="0.35">
      <c r="B173">
        <f t="shared" si="12"/>
        <v>92834.777343999987</v>
      </c>
      <c r="C173">
        <f t="shared" si="13"/>
        <v>164.15221259611423</v>
      </c>
    </row>
    <row r="174" spans="1:7" x14ac:dyDescent="0.35">
      <c r="B174">
        <f t="shared" si="12"/>
        <v>73570.052644000025</v>
      </c>
      <c r="C174">
        <f t="shared" si="13"/>
        <v>1816.8982975081387</v>
      </c>
    </row>
    <row r="175" spans="1:7" x14ac:dyDescent="0.35">
      <c r="B175">
        <f t="shared" si="12"/>
        <v>13397.599503999998</v>
      </c>
      <c r="C175">
        <f t="shared" si="13"/>
        <v>1908.2735087641834</v>
      </c>
    </row>
    <row r="176" spans="1:7" x14ac:dyDescent="0.35">
      <c r="B176">
        <f t="shared" si="12"/>
        <v>70959.36992399997</v>
      </c>
      <c r="C176">
        <f t="shared" si="13"/>
        <v>36257.495204279912</v>
      </c>
    </row>
    <row r="177" spans="1:7" x14ac:dyDescent="0.35">
      <c r="B177">
        <f t="shared" si="12"/>
        <v>2322.4688640000008</v>
      </c>
      <c r="C177">
        <f t="shared" si="13"/>
        <v>1906.3693707601449</v>
      </c>
    </row>
    <row r="178" spans="1:7" x14ac:dyDescent="0.35">
      <c r="B178">
        <f t="shared" si="12"/>
        <v>1699.2532839999983</v>
      </c>
      <c r="C178">
        <f t="shared" si="13"/>
        <v>1908.1249867681213</v>
      </c>
    </row>
    <row r="179" spans="1:7" x14ac:dyDescent="0.35">
      <c r="B179">
        <f t="shared" si="12"/>
        <v>7.5515039999999471</v>
      </c>
      <c r="C179">
        <f t="shared" si="13"/>
        <v>1907.1466333921285</v>
      </c>
    </row>
    <row r="180" spans="1:7" x14ac:dyDescent="0.35">
      <c r="B180">
        <f t="shared" si="12"/>
        <v>186.54096400000043</v>
      </c>
      <c r="C180">
        <f t="shared" si="13"/>
        <v>15843.788075851933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436.34299999999996</v>
      </c>
      <c r="C183">
        <f>SQRT(1/9*SUM(B196:B209))</f>
        <v>201.82128095311344</v>
      </c>
      <c r="D183" s="2">
        <f>MAX(C185:C194)</f>
        <v>4532.2287999999999</v>
      </c>
      <c r="E183" s="2">
        <f>MIN(C185:C194)</f>
        <v>4164.7839999999997</v>
      </c>
      <c r="F183" s="2">
        <f>SQRT(1/9*SUM(C196:C209))</f>
        <v>148.40377810280532</v>
      </c>
      <c r="G183" s="2">
        <f>AVERAGE(C185:C194)</f>
        <v>4273.4005999999999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600.32000000000005</v>
      </c>
      <c r="C185" s="2">
        <v>4164.7839999999997</v>
      </c>
      <c r="D185" s="2">
        <v>123.73</v>
      </c>
      <c r="F185" t="s">
        <v>16</v>
      </c>
    </row>
    <row r="186" spans="1:7" x14ac:dyDescent="0.35">
      <c r="A186" s="3" t="s">
        <v>2</v>
      </c>
      <c r="B186" s="2">
        <v>600.15</v>
      </c>
      <c r="C186" s="2">
        <v>4289.4209000000001</v>
      </c>
      <c r="D186" s="2">
        <v>144.34</v>
      </c>
      <c r="F186" t="s">
        <v>17</v>
      </c>
    </row>
    <row r="187" spans="1:7" x14ac:dyDescent="0.35">
      <c r="A187" s="3" t="s">
        <v>3</v>
      </c>
      <c r="B187" s="2">
        <v>557.78</v>
      </c>
      <c r="C187" s="2">
        <v>4165.9543000000003</v>
      </c>
      <c r="D187" s="2">
        <v>124.56</v>
      </c>
      <c r="F187" t="s">
        <v>18</v>
      </c>
    </row>
    <row r="188" spans="1:7" x14ac:dyDescent="0.35">
      <c r="A188" s="3" t="s">
        <v>4</v>
      </c>
      <c r="B188" s="2">
        <v>600.03</v>
      </c>
      <c r="C188" s="2">
        <v>4532.2287999999999</v>
      </c>
      <c r="D188" s="2">
        <v>34.18</v>
      </c>
      <c r="F188" t="s">
        <v>19</v>
      </c>
    </row>
    <row r="189" spans="1:7" x14ac:dyDescent="0.35">
      <c r="A189" s="3" t="s">
        <v>5</v>
      </c>
      <c r="B189" s="2">
        <v>593.92999999999995</v>
      </c>
      <c r="C189" s="2">
        <v>4166.8022000000001</v>
      </c>
      <c r="D189" s="2">
        <v>88.31</v>
      </c>
      <c r="F189" s="6" t="s">
        <v>20</v>
      </c>
      <c r="G189" s="7">
        <f>F183/G183</f>
        <v>3.472732654710755E-2</v>
      </c>
    </row>
    <row r="190" spans="1:7" x14ac:dyDescent="0.35">
      <c r="A190" s="3" t="s">
        <v>33</v>
      </c>
      <c r="B190" s="2">
        <v>127.55</v>
      </c>
      <c r="C190" s="2">
        <v>4164.8078999999998</v>
      </c>
      <c r="D190" s="2">
        <v>94.14</v>
      </c>
      <c r="F190" t="s">
        <v>21</v>
      </c>
    </row>
    <row r="191" spans="1:7" x14ac:dyDescent="0.35">
      <c r="A191" s="3" t="s">
        <v>34</v>
      </c>
      <c r="B191" s="2">
        <v>449.9</v>
      </c>
      <c r="C191" s="2">
        <v>4180.4845999999998</v>
      </c>
      <c r="D191" s="2">
        <v>67.87</v>
      </c>
      <c r="F191" t="s">
        <v>22</v>
      </c>
    </row>
    <row r="192" spans="1:7" x14ac:dyDescent="0.35">
      <c r="A192" s="3" t="s">
        <v>35</v>
      </c>
      <c r="B192" s="2">
        <v>60.45</v>
      </c>
      <c r="C192" s="2">
        <v>4164.8261000000002</v>
      </c>
      <c r="D192" s="2">
        <v>51.54</v>
      </c>
      <c r="F192" t="s">
        <v>23</v>
      </c>
      <c r="G192">
        <f>D183-E183</f>
        <v>367.44480000000021</v>
      </c>
    </row>
    <row r="193" spans="1:6" x14ac:dyDescent="0.35">
      <c r="A193" s="3" t="s">
        <v>36</v>
      </c>
      <c r="B193" s="2">
        <v>435.25</v>
      </c>
      <c r="C193" s="2">
        <v>4452.3486000000003</v>
      </c>
      <c r="D193" s="2">
        <v>49.84</v>
      </c>
      <c r="F193" t="s">
        <v>24</v>
      </c>
    </row>
    <row r="194" spans="1:6" x14ac:dyDescent="0.35">
      <c r="A194" s="3" t="s">
        <v>37</v>
      </c>
      <c r="B194" s="2">
        <v>338.07</v>
      </c>
      <c r="C194" s="2">
        <v>4452.3486000000003</v>
      </c>
      <c r="D194" s="2">
        <v>39.29</v>
      </c>
      <c r="F194" t="s">
        <v>25</v>
      </c>
    </row>
    <row r="195" spans="1:6" x14ac:dyDescent="0.35">
      <c r="D195">
        <f>AVERAGE(D185:D194)</f>
        <v>81.78</v>
      </c>
      <c r="F195" t="s">
        <v>26</v>
      </c>
    </row>
    <row r="196" spans="1:6" x14ac:dyDescent="0.35">
      <c r="B196">
        <f>(B185-$B$183)^2</f>
        <v>26888.456529000028</v>
      </c>
      <c r="C196">
        <f>(C185-$G$183)^2</f>
        <v>11797.565795560064</v>
      </c>
      <c r="F196" t="s">
        <v>27</v>
      </c>
    </row>
    <row r="197" spans="1:6" x14ac:dyDescent="0.35">
      <c r="B197">
        <f t="shared" ref="B197:B205" si="14">(B186-$B$183)^2</f>
        <v>26832.733249000004</v>
      </c>
      <c r="C197">
        <f t="shared" ref="C197:C205" si="15">(C186-$G$183)^2</f>
        <v>256.65001209000428</v>
      </c>
    </row>
    <row r="198" spans="1:6" x14ac:dyDescent="0.35">
      <c r="B198">
        <f t="shared" si="14"/>
        <v>14746.944969000004</v>
      </c>
      <c r="C198">
        <f t="shared" si="15"/>
        <v>11544.707383689916</v>
      </c>
    </row>
    <row r="199" spans="1:6" x14ac:dyDescent="0.35">
      <c r="B199">
        <f t="shared" si="14"/>
        <v>26793.433969000005</v>
      </c>
      <c r="C199">
        <f t="shared" si="15"/>
        <v>66992.03711523996</v>
      </c>
    </row>
    <row r="200" spans="1:6" x14ac:dyDescent="0.35">
      <c r="B200">
        <f t="shared" si="14"/>
        <v>24833.662568999996</v>
      </c>
      <c r="C200">
        <f t="shared" si="15"/>
        <v>11363.21888255997</v>
      </c>
    </row>
    <row r="201" spans="1:6" x14ac:dyDescent="0.35">
      <c r="B201">
        <f t="shared" si="14"/>
        <v>95353.116848999969</v>
      </c>
      <c r="C201">
        <f t="shared" si="15"/>
        <v>11792.374493290032</v>
      </c>
    </row>
    <row r="202" spans="1:6" x14ac:dyDescent="0.35">
      <c r="B202">
        <f t="shared" si="14"/>
        <v>183.79224900000045</v>
      </c>
      <c r="C202">
        <f t="shared" si="15"/>
        <v>8633.3830560000315</v>
      </c>
    </row>
    <row r="203" spans="1:6" x14ac:dyDescent="0.35">
      <c r="B203">
        <f t="shared" si="14"/>
        <v>141295.54744899998</v>
      </c>
      <c r="C203">
        <f t="shared" si="15"/>
        <v>11788.422050249939</v>
      </c>
    </row>
    <row r="204" spans="1:6" x14ac:dyDescent="0.35">
      <c r="B204">
        <f t="shared" si="14"/>
        <v>1.1946489999999146</v>
      </c>
      <c r="C204">
        <f t="shared" si="15"/>
        <v>32022.386704000113</v>
      </c>
    </row>
    <row r="205" spans="1:6" x14ac:dyDescent="0.35">
      <c r="B205">
        <f t="shared" si="14"/>
        <v>9657.5825289999939</v>
      </c>
      <c r="C205">
        <f t="shared" si="15"/>
        <v>32022.386704000113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441.95299999999997</v>
      </c>
      <c r="C211">
        <f>SQRT(1/9*SUM(B224:B237))</f>
        <v>194.61211187898869</v>
      </c>
      <c r="D211" s="2">
        <f>MAX(C213:C222)</f>
        <v>4598.0388999999996</v>
      </c>
      <c r="E211" s="2">
        <f>MIN(C213:C222)</f>
        <v>4348.0093999999999</v>
      </c>
      <c r="F211" s="2">
        <f>SQRT(1/9*SUM(C224:C237))</f>
        <v>115.22478673506744</v>
      </c>
      <c r="G211" s="2">
        <f>AVERAGE(C213:C222)</f>
        <v>4438.2314799999995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430.84</v>
      </c>
      <c r="C213" s="2">
        <v>4352.2870000000003</v>
      </c>
      <c r="D213" s="2">
        <v>67.56</v>
      </c>
      <c r="F213" t="s">
        <v>16</v>
      </c>
    </row>
    <row r="214" spans="1:7" x14ac:dyDescent="0.35">
      <c r="A214" s="3" t="s">
        <v>2</v>
      </c>
      <c r="B214" s="2">
        <v>260.45</v>
      </c>
      <c r="C214" s="2">
        <v>4348.0093999999999</v>
      </c>
      <c r="D214" s="2">
        <v>67.739999999999995</v>
      </c>
      <c r="F214" t="s">
        <v>17</v>
      </c>
    </row>
    <row r="215" spans="1:7" x14ac:dyDescent="0.35">
      <c r="A215" s="3" t="s">
        <v>3</v>
      </c>
      <c r="B215" s="2">
        <v>245.12</v>
      </c>
      <c r="C215" s="2">
        <v>4598.0388999999996</v>
      </c>
      <c r="D215" s="2">
        <v>57.9</v>
      </c>
      <c r="F215" t="s">
        <v>18</v>
      </c>
    </row>
    <row r="216" spans="1:7" x14ac:dyDescent="0.35">
      <c r="A216" s="3" t="s">
        <v>4</v>
      </c>
      <c r="B216" s="2">
        <v>425.43</v>
      </c>
      <c r="C216" s="2">
        <v>4348.0559999999996</v>
      </c>
      <c r="D216" s="2">
        <v>57.8</v>
      </c>
      <c r="F216" t="s">
        <v>19</v>
      </c>
    </row>
    <row r="217" spans="1:7" x14ac:dyDescent="0.35">
      <c r="A217" s="3" t="s">
        <v>5</v>
      </c>
      <c r="B217" s="2">
        <v>440.68</v>
      </c>
      <c r="C217" s="2">
        <v>4349.7392</v>
      </c>
      <c r="D217" s="2">
        <v>61.56</v>
      </c>
      <c r="F217" s="6" t="s">
        <v>20</v>
      </c>
      <c r="G217" s="7">
        <f>F211/G211</f>
        <v>2.5961869554191764E-2</v>
      </c>
    </row>
    <row r="218" spans="1:7" x14ac:dyDescent="0.35">
      <c r="A218" s="3" t="s">
        <v>33</v>
      </c>
      <c r="B218" s="2">
        <v>396.44</v>
      </c>
      <c r="C218" s="2">
        <v>4348.0478999999996</v>
      </c>
      <c r="D218" s="2">
        <v>53.81</v>
      </c>
      <c r="F218" t="s">
        <v>21</v>
      </c>
    </row>
    <row r="219" spans="1:7" x14ac:dyDescent="0.35">
      <c r="A219" s="3" t="s">
        <v>34</v>
      </c>
      <c r="B219" s="2">
        <v>414.94</v>
      </c>
      <c r="C219" s="2">
        <v>4562.7584999999999</v>
      </c>
      <c r="D219" s="2">
        <v>42.43</v>
      </c>
      <c r="F219" t="s">
        <v>22</v>
      </c>
    </row>
    <row r="220" spans="1:7" x14ac:dyDescent="0.35">
      <c r="A220" s="3" t="s">
        <v>35</v>
      </c>
      <c r="B220" s="2">
        <v>910.35</v>
      </c>
      <c r="C220" s="2">
        <v>4349.8608999999997</v>
      </c>
      <c r="D220" s="2">
        <v>68.36</v>
      </c>
      <c r="F220" t="s">
        <v>23</v>
      </c>
      <c r="G220">
        <f>D211-E211</f>
        <v>250.02949999999964</v>
      </c>
    </row>
    <row r="221" spans="1:7" x14ac:dyDescent="0.35">
      <c r="A221" s="3" t="s">
        <v>36</v>
      </c>
      <c r="B221" s="2">
        <v>600.15</v>
      </c>
      <c r="C221" s="2">
        <v>4562.7584999999999</v>
      </c>
      <c r="D221" s="2">
        <v>481.08</v>
      </c>
      <c r="F221" t="s">
        <v>24</v>
      </c>
    </row>
    <row r="222" spans="1:7" x14ac:dyDescent="0.35">
      <c r="A222" s="3" t="s">
        <v>37</v>
      </c>
      <c r="B222" s="2">
        <v>295.13</v>
      </c>
      <c r="C222" s="2">
        <v>4562.7584999999999</v>
      </c>
      <c r="D222" s="2">
        <v>53.34</v>
      </c>
      <c r="F222" t="s">
        <v>25</v>
      </c>
    </row>
    <row r="223" spans="1:7" x14ac:dyDescent="0.35">
      <c r="D223">
        <f>AVERAGE(D213:D222)</f>
        <v>101.158</v>
      </c>
      <c r="F223" t="s">
        <v>26</v>
      </c>
    </row>
    <row r="224" spans="1:7" x14ac:dyDescent="0.35">
      <c r="B224">
        <f>(B213-$B$211)^2</f>
        <v>123.498769</v>
      </c>
      <c r="C224">
        <f>(C213-$G$211)^2</f>
        <v>7386.4536424702628</v>
      </c>
      <c r="F224" t="s">
        <v>27</v>
      </c>
    </row>
    <row r="225" spans="1:7" x14ac:dyDescent="0.35">
      <c r="B225">
        <f t="shared" ref="B225:B233" si="16">(B214-$B$211)^2</f>
        <v>32943.339008999996</v>
      </c>
      <c r="C225">
        <f t="shared" ref="C225:C233" si="17">(C214-$G$211)^2</f>
        <v>8140.0237195263189</v>
      </c>
    </row>
    <row r="226" spans="1:7" x14ac:dyDescent="0.35">
      <c r="B226">
        <f>(B215-$B$211)^2</f>
        <v>38743.229888999987</v>
      </c>
      <c r="C226">
        <f>(C215-$G$211)^2</f>
        <v>25538.41148705643</v>
      </c>
    </row>
    <row r="227" spans="1:7" x14ac:dyDescent="0.35">
      <c r="B227">
        <f t="shared" si="16"/>
        <v>273.00952899999891</v>
      </c>
      <c r="C227">
        <f t="shared" si="17"/>
        <v>8131.6171932303787</v>
      </c>
    </row>
    <row r="228" spans="1:7" x14ac:dyDescent="0.35">
      <c r="B228">
        <f t="shared" si="16"/>
        <v>1.6205289999999177</v>
      </c>
      <c r="C228">
        <f t="shared" si="17"/>
        <v>7830.8836195983085</v>
      </c>
    </row>
    <row r="229" spans="1:7" x14ac:dyDescent="0.35">
      <c r="B229">
        <f t="shared" si="16"/>
        <v>2071.4331689999981</v>
      </c>
      <c r="C229">
        <f t="shared" si="17"/>
        <v>8133.078101616381</v>
      </c>
    </row>
    <row r="230" spans="1:7" x14ac:dyDescent="0.35">
      <c r="B230">
        <f t="shared" si="16"/>
        <v>729.70216899999878</v>
      </c>
      <c r="C230">
        <f t="shared" si="17"/>
        <v>15506.978710080512</v>
      </c>
    </row>
    <row r="231" spans="1:7" x14ac:dyDescent="0.35">
      <c r="B231">
        <f t="shared" si="16"/>
        <v>219395.74960900005</v>
      </c>
      <c r="C231">
        <f t="shared" si="17"/>
        <v>7809.3594095363633</v>
      </c>
    </row>
    <row r="232" spans="1:7" x14ac:dyDescent="0.35">
      <c r="B232">
        <f t="shared" si="16"/>
        <v>25026.290809000002</v>
      </c>
      <c r="C232">
        <f t="shared" si="17"/>
        <v>15506.978710080512</v>
      </c>
    </row>
    <row r="233" spans="1:7" x14ac:dyDescent="0.35">
      <c r="B233">
        <f t="shared" si="16"/>
        <v>21556.993328999994</v>
      </c>
      <c r="C233">
        <f t="shared" si="17"/>
        <v>15506.978710080512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407.37800000000004</v>
      </c>
      <c r="C238">
        <f>SQRT(1/9*SUM(B251:B264))</f>
        <v>229.78459134105967</v>
      </c>
      <c r="D238" s="2">
        <f>MAX(C240:C249)</f>
        <v>4875.6523999999999</v>
      </c>
      <c r="E238" s="2">
        <f>MIN(C240:C249)</f>
        <v>4472.8095000000003</v>
      </c>
      <c r="F238" s="2">
        <f>SQRT(1/9*SUM(C251:C264))</f>
        <v>139.64696616468879</v>
      </c>
      <c r="G238" s="2">
        <f>AVERAGE(C240:C249)</f>
        <v>4550.0889200000001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199.5</v>
      </c>
      <c r="C240" s="2">
        <v>4474.0603000000001</v>
      </c>
      <c r="D240" s="2">
        <v>148.16999999999999</v>
      </c>
      <c r="F240" t="s">
        <v>16</v>
      </c>
    </row>
    <row r="241" spans="1:7" x14ac:dyDescent="0.35">
      <c r="A241" s="3" t="s">
        <v>2</v>
      </c>
      <c r="B241" s="2">
        <v>600.96</v>
      </c>
      <c r="C241" s="2">
        <v>4472.8389999999999</v>
      </c>
      <c r="D241" s="2">
        <v>91.05</v>
      </c>
      <c r="F241" t="s">
        <v>17</v>
      </c>
    </row>
    <row r="242" spans="1:7" x14ac:dyDescent="0.35">
      <c r="A242" s="3" t="s">
        <v>3</v>
      </c>
      <c r="B242" s="2">
        <v>113.46</v>
      </c>
      <c r="C242" s="2">
        <v>4482.7518</v>
      </c>
      <c r="D242" s="2">
        <v>91.6</v>
      </c>
      <c r="F242" t="s">
        <v>18</v>
      </c>
    </row>
    <row r="243" spans="1:7" x14ac:dyDescent="0.35">
      <c r="A243" s="3" t="s">
        <v>4</v>
      </c>
      <c r="B243" s="2">
        <v>144</v>
      </c>
      <c r="C243" s="2">
        <v>4473.6306000000004</v>
      </c>
      <c r="D243" s="2">
        <v>114.28</v>
      </c>
      <c r="F243" t="s">
        <v>19</v>
      </c>
    </row>
    <row r="244" spans="1:7" x14ac:dyDescent="0.35">
      <c r="A244" s="3" t="s">
        <v>5</v>
      </c>
      <c r="B244" s="2">
        <v>600.28</v>
      </c>
      <c r="C244" s="2">
        <v>4729.8221999999996</v>
      </c>
      <c r="D244" s="2">
        <v>196.48</v>
      </c>
      <c r="F244" s="6" t="s">
        <v>20</v>
      </c>
      <c r="G244" s="7">
        <f>F238/G238</f>
        <v>3.0691041124683953E-2</v>
      </c>
    </row>
    <row r="245" spans="1:7" x14ac:dyDescent="0.35">
      <c r="A245" s="3" t="s">
        <v>33</v>
      </c>
      <c r="B245" s="2">
        <v>120.4</v>
      </c>
      <c r="C245" s="2">
        <v>4472.8463000000002</v>
      </c>
      <c r="D245" s="2">
        <v>100.88</v>
      </c>
      <c r="F245" t="s">
        <v>21</v>
      </c>
    </row>
    <row r="246" spans="1:7" x14ac:dyDescent="0.35">
      <c r="A246" s="3" t="s">
        <v>34</v>
      </c>
      <c r="B246" s="2">
        <v>600.29</v>
      </c>
      <c r="C246" s="2">
        <v>4875.6523999999999</v>
      </c>
      <c r="D246" s="2">
        <v>284.69</v>
      </c>
      <c r="F246" t="s">
        <v>22</v>
      </c>
    </row>
    <row r="247" spans="1:7" x14ac:dyDescent="0.35">
      <c r="A247" s="3" t="s">
        <v>35</v>
      </c>
      <c r="B247" s="2">
        <v>600.32000000000005</v>
      </c>
      <c r="C247" s="2">
        <v>4552.4564</v>
      </c>
      <c r="D247" s="2">
        <v>107.25</v>
      </c>
      <c r="F247" t="s">
        <v>23</v>
      </c>
      <c r="G247">
        <f>D238-E238</f>
        <v>402.84289999999964</v>
      </c>
    </row>
    <row r="248" spans="1:7" x14ac:dyDescent="0.35">
      <c r="A248" s="3" t="s">
        <v>36</v>
      </c>
      <c r="B248" s="2">
        <v>600.24</v>
      </c>
      <c r="C248" s="2">
        <v>4494.0207</v>
      </c>
      <c r="D248" s="2">
        <v>109.98</v>
      </c>
      <c r="F248" t="s">
        <v>24</v>
      </c>
    </row>
    <row r="249" spans="1:7" x14ac:dyDescent="0.35">
      <c r="A249" s="3" t="s">
        <v>37</v>
      </c>
      <c r="B249" s="2">
        <v>494.33</v>
      </c>
      <c r="C249" s="2">
        <v>4472.8095000000003</v>
      </c>
      <c r="D249" s="2">
        <v>127.24</v>
      </c>
      <c r="F249" t="s">
        <v>25</v>
      </c>
    </row>
    <row r="250" spans="1:7" x14ac:dyDescent="0.35">
      <c r="D250">
        <f>AVERAGE(D240:D249)</f>
        <v>137.16199999999998</v>
      </c>
      <c r="F250" t="s">
        <v>26</v>
      </c>
    </row>
    <row r="251" spans="1:7" x14ac:dyDescent="0.35">
      <c r="B251">
        <f>(B240-$B$238)^2</f>
        <v>43213.262884000018</v>
      </c>
      <c r="C251">
        <f>(C240-$G$238)^2</f>
        <v>5780.3510591044069</v>
      </c>
      <c r="F251" t="s">
        <v>27</v>
      </c>
    </row>
    <row r="252" spans="1:7" x14ac:dyDescent="0.35">
      <c r="B252">
        <f t="shared" ref="B252:B260" si="18">(B241-$B$238)^2</f>
        <v>37473.990723999996</v>
      </c>
      <c r="C252">
        <f t="shared" ref="C252:C260" si="19">(C241-$G$238)^2</f>
        <v>5967.5501400064313</v>
      </c>
    </row>
    <row r="253" spans="1:7" x14ac:dyDescent="0.35">
      <c r="B253">
        <f t="shared" si="18"/>
        <v>86387.790724000035</v>
      </c>
      <c r="C253">
        <f t="shared" si="19"/>
        <v>4534.2877298944186</v>
      </c>
    </row>
    <row r="254" spans="1:7" x14ac:dyDescent="0.35">
      <c r="B254">
        <f t="shared" si="18"/>
        <v>69367.970884000024</v>
      </c>
      <c r="C254">
        <f t="shared" si="19"/>
        <v>5845.8746972223589</v>
      </c>
    </row>
    <row r="255" spans="1:7" x14ac:dyDescent="0.35">
      <c r="B255">
        <f t="shared" si="18"/>
        <v>37211.181603999976</v>
      </c>
      <c r="C255">
        <f t="shared" si="19"/>
        <v>32304.051939558209</v>
      </c>
    </row>
    <row r="256" spans="1:7" x14ac:dyDescent="0.35">
      <c r="B256">
        <f t="shared" si="18"/>
        <v>82356.372484000036</v>
      </c>
      <c r="C256">
        <f t="shared" si="19"/>
        <v>5966.4223444643985</v>
      </c>
    </row>
    <row r="257" spans="2:3" x14ac:dyDescent="0.35">
      <c r="B257">
        <f t="shared" si="18"/>
        <v>37215.039743999972</v>
      </c>
      <c r="C257">
        <f t="shared" si="19"/>
        <v>105991.57950971027</v>
      </c>
    </row>
    <row r="258" spans="2:3" x14ac:dyDescent="0.35">
      <c r="B258">
        <f t="shared" si="18"/>
        <v>37226.615364000005</v>
      </c>
      <c r="C258">
        <f t="shared" si="19"/>
        <v>5.6049615503994641</v>
      </c>
    </row>
    <row r="259" spans="2:3" x14ac:dyDescent="0.35">
      <c r="B259">
        <f t="shared" si="18"/>
        <v>37195.75104399999</v>
      </c>
      <c r="C259">
        <f t="shared" si="19"/>
        <v>3143.6452939684123</v>
      </c>
    </row>
    <row r="260" spans="2:3" x14ac:dyDescent="0.35">
      <c r="B260">
        <f t="shared" si="18"/>
        <v>7560.6503039999898</v>
      </c>
      <c r="C260">
        <f t="shared" si="19"/>
        <v>5972.1087555363765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2025-07-08T14:47:51Z</dcterms:modified>
</cp:coreProperties>
</file>