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8Nodos/"/>
    </mc:Choice>
  </mc:AlternateContent>
  <xr:revisionPtr revIDLastSave="116" documentId="13_ncr:1_{6D5790E7-BC9F-41BF-8015-A378B367E02D}" xr6:coauthVersionLast="47" xr6:coauthVersionMax="47" xr10:uidLastSave="{5F785585-E644-461B-8A05-4C45A41034C8}"/>
  <bookViews>
    <workbookView xWindow="-110" yWindow="-110" windowWidth="19420" windowHeight="10300" xr2:uid="{0C519D41-00F9-492C-A7BB-D57C07151E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M1" i="1"/>
  <c r="F79" i="1"/>
  <c r="G183" i="1"/>
  <c r="C183" i="1"/>
  <c r="G4" i="1"/>
  <c r="E4" i="1"/>
  <c r="D4" i="1"/>
  <c r="B4" i="1"/>
  <c r="G29" i="1"/>
  <c r="C46" i="1" s="1"/>
  <c r="E29" i="1"/>
  <c r="D29" i="1"/>
  <c r="B29" i="1"/>
  <c r="B46" i="1" s="1"/>
  <c r="G54" i="1"/>
  <c r="C69" i="1" s="1"/>
  <c r="E54" i="1"/>
  <c r="D54" i="1"/>
  <c r="B54" i="1"/>
  <c r="B74" i="1" s="1"/>
  <c r="G79" i="1"/>
  <c r="C96" i="1" s="1"/>
  <c r="E79" i="1"/>
  <c r="D79" i="1"/>
  <c r="B79" i="1"/>
  <c r="B122" i="1" s="1"/>
  <c r="G105" i="1"/>
  <c r="C124" i="1" s="1"/>
  <c r="E105" i="1"/>
  <c r="D105" i="1"/>
  <c r="B105" i="1"/>
  <c r="B118" i="1" s="1"/>
  <c r="G130" i="1"/>
  <c r="E130" i="1"/>
  <c r="D130" i="1"/>
  <c r="B130" i="1"/>
  <c r="B144" i="1" s="1"/>
  <c r="G158" i="1"/>
  <c r="E158" i="1"/>
  <c r="D158" i="1"/>
  <c r="B158" i="1"/>
  <c r="B179" i="1" s="1"/>
  <c r="E183" i="1"/>
  <c r="D183" i="1"/>
  <c r="B183" i="1"/>
  <c r="B204" i="1" s="1"/>
  <c r="E238" i="1"/>
  <c r="D238" i="1"/>
  <c r="B238" i="1"/>
  <c r="B253" i="1" s="1"/>
  <c r="G238" i="1"/>
  <c r="C253" i="1" s="1"/>
  <c r="E211" i="1"/>
  <c r="D211" i="1"/>
  <c r="G211" i="1"/>
  <c r="C228" i="1" s="1"/>
  <c r="B211" i="1"/>
  <c r="B225" i="1" s="1"/>
  <c r="C260" i="1" l="1"/>
  <c r="C259" i="1"/>
  <c r="C258" i="1"/>
  <c r="C257" i="1"/>
  <c r="C252" i="1"/>
  <c r="C256" i="1"/>
  <c r="C254" i="1"/>
  <c r="C255" i="1"/>
  <c r="C251" i="1"/>
  <c r="B255" i="1"/>
  <c r="B259" i="1"/>
  <c r="B252" i="1"/>
  <c r="B258" i="1"/>
  <c r="B254" i="1"/>
  <c r="B260" i="1"/>
  <c r="B251" i="1"/>
  <c r="B256" i="1"/>
  <c r="B257" i="1"/>
  <c r="C227" i="1"/>
  <c r="C224" i="1"/>
  <c r="C225" i="1"/>
  <c r="C233" i="1"/>
  <c r="C232" i="1"/>
  <c r="C231" i="1"/>
  <c r="C226" i="1"/>
  <c r="C229" i="1"/>
  <c r="C230" i="1"/>
  <c r="B224" i="1"/>
  <c r="B230" i="1"/>
  <c r="B233" i="1"/>
  <c r="B229" i="1"/>
  <c r="B226" i="1"/>
  <c r="B228" i="1"/>
  <c r="B232" i="1"/>
  <c r="B227" i="1"/>
  <c r="B231" i="1"/>
  <c r="B148" i="1"/>
  <c r="B203" i="1"/>
  <c r="B202" i="1"/>
  <c r="B201" i="1"/>
  <c r="B200" i="1"/>
  <c r="B196" i="1"/>
  <c r="B199" i="1"/>
  <c r="B198" i="1"/>
  <c r="B205" i="1"/>
  <c r="B197" i="1"/>
  <c r="B149" i="1"/>
  <c r="B151" i="1"/>
  <c r="B178" i="1"/>
  <c r="B150" i="1"/>
  <c r="B177" i="1"/>
  <c r="B175" i="1"/>
  <c r="B147" i="1"/>
  <c r="B171" i="1"/>
  <c r="B174" i="1"/>
  <c r="B146" i="1"/>
  <c r="B173" i="1"/>
  <c r="B176" i="1"/>
  <c r="B143" i="1"/>
  <c r="B145" i="1"/>
  <c r="B180" i="1"/>
  <c r="B172" i="1"/>
  <c r="B152" i="1"/>
  <c r="B97" i="1"/>
  <c r="B125" i="1"/>
  <c r="B98" i="1"/>
  <c r="B126" i="1"/>
  <c r="B96" i="1"/>
  <c r="B124" i="1"/>
  <c r="B101" i="1"/>
  <c r="B93" i="1"/>
  <c r="B121" i="1"/>
  <c r="B100" i="1"/>
  <c r="B120" i="1"/>
  <c r="B99" i="1"/>
  <c r="B127" i="1"/>
  <c r="B119" i="1"/>
  <c r="B95" i="1"/>
  <c r="B123" i="1"/>
  <c r="B92" i="1"/>
  <c r="B94" i="1"/>
  <c r="B71" i="1"/>
  <c r="B70" i="1"/>
  <c r="B67" i="1"/>
  <c r="B69" i="1"/>
  <c r="B68" i="1"/>
  <c r="B75" i="1"/>
  <c r="B73" i="1"/>
  <c r="B72" i="1"/>
  <c r="B76" i="1"/>
  <c r="B43" i="1"/>
  <c r="B50" i="1"/>
  <c r="B49" i="1"/>
  <c r="B42" i="1"/>
  <c r="B51" i="1"/>
  <c r="B47" i="1"/>
  <c r="B45" i="1"/>
  <c r="B44" i="1"/>
  <c r="B48" i="1"/>
  <c r="C120" i="1"/>
  <c r="C127" i="1"/>
  <c r="C119" i="1"/>
  <c r="C125" i="1"/>
  <c r="C123" i="1"/>
  <c r="C122" i="1"/>
  <c r="C121" i="1"/>
  <c r="C126" i="1"/>
  <c r="C118" i="1"/>
  <c r="C95" i="1"/>
  <c r="C94" i="1"/>
  <c r="C101" i="1"/>
  <c r="C93" i="1"/>
  <c r="C100" i="1"/>
  <c r="C92" i="1"/>
  <c r="C99" i="1"/>
  <c r="C98" i="1"/>
  <c r="C97" i="1"/>
  <c r="C74" i="1"/>
  <c r="C73" i="1"/>
  <c r="C68" i="1"/>
  <c r="C75" i="1"/>
  <c r="C71" i="1"/>
  <c r="C70" i="1"/>
  <c r="C76" i="1"/>
  <c r="C67" i="1"/>
  <c r="C72" i="1"/>
  <c r="C45" i="1"/>
  <c r="C42" i="1"/>
  <c r="C51" i="1"/>
  <c r="C43" i="1"/>
  <c r="C50" i="1"/>
  <c r="C49" i="1"/>
  <c r="C48" i="1"/>
  <c r="C44" i="1"/>
  <c r="C47" i="1"/>
  <c r="B22" i="1"/>
  <c r="C18" i="1"/>
  <c r="D250" i="1"/>
  <c r="D223" i="1"/>
  <c r="D195" i="1"/>
  <c r="D170" i="1"/>
  <c r="D142" i="1"/>
  <c r="D117" i="1"/>
  <c r="D91" i="1"/>
  <c r="D66" i="1"/>
  <c r="D41" i="1"/>
  <c r="D16" i="1"/>
  <c r="C105" i="1" l="1"/>
  <c r="C29" i="1"/>
  <c r="C54" i="1"/>
  <c r="F29" i="1" s="1"/>
  <c r="G35" i="1" s="1"/>
  <c r="C79" i="1"/>
  <c r="F54" i="1" s="1"/>
  <c r="G60" i="1" s="1"/>
  <c r="C130" i="1"/>
  <c r="F105" i="1" s="1"/>
  <c r="G111" i="1" s="1"/>
  <c r="C158" i="1"/>
  <c r="F238" i="1"/>
  <c r="G244" i="1" s="1"/>
  <c r="C238" i="1"/>
  <c r="C211" i="1"/>
  <c r="F211" i="1"/>
  <c r="G217" i="1" s="1"/>
  <c r="C197" i="1"/>
  <c r="C205" i="1"/>
  <c r="C202" i="1"/>
  <c r="C198" i="1"/>
  <c r="C199" i="1"/>
  <c r="C196" i="1"/>
  <c r="C200" i="1"/>
  <c r="C201" i="1"/>
  <c r="C203" i="1"/>
  <c r="C204" i="1"/>
  <c r="C172" i="1"/>
  <c r="C180" i="1"/>
  <c r="C173" i="1"/>
  <c r="C177" i="1"/>
  <c r="C178" i="1"/>
  <c r="C179" i="1"/>
  <c r="C174" i="1"/>
  <c r="C171" i="1"/>
  <c r="C175" i="1"/>
  <c r="C176" i="1"/>
  <c r="C145" i="1"/>
  <c r="C144" i="1"/>
  <c r="C146" i="1"/>
  <c r="C143" i="1"/>
  <c r="C147" i="1"/>
  <c r="C151" i="1"/>
  <c r="C148" i="1"/>
  <c r="C149" i="1"/>
  <c r="C150" i="1"/>
  <c r="C152" i="1"/>
  <c r="C21" i="1"/>
  <c r="C23" i="1"/>
  <c r="C25" i="1"/>
  <c r="C24" i="1"/>
  <c r="B19" i="1"/>
  <c r="G167" i="1"/>
  <c r="C22" i="1"/>
  <c r="B25" i="1"/>
  <c r="B20" i="1"/>
  <c r="C20" i="1"/>
  <c r="C17" i="1"/>
  <c r="C19" i="1"/>
  <c r="B24" i="1"/>
  <c r="B23" i="1"/>
  <c r="G139" i="1"/>
  <c r="G192" i="1"/>
  <c r="C26" i="1"/>
  <c r="B21" i="1"/>
  <c r="B17" i="1"/>
  <c r="B26" i="1"/>
  <c r="B18" i="1"/>
  <c r="G220" i="1"/>
  <c r="G247" i="1"/>
  <c r="G63" i="1"/>
  <c r="G88" i="1"/>
  <c r="G13" i="1"/>
  <c r="G38" i="1"/>
  <c r="G114" i="1"/>
  <c r="F183" i="1" l="1"/>
  <c r="F158" i="1"/>
  <c r="G164" i="1" s="1"/>
  <c r="G85" i="1"/>
  <c r="F130" i="1"/>
  <c r="G136" i="1" s="1"/>
  <c r="F4" i="1"/>
  <c r="C4" i="1"/>
  <c r="G189" i="1"/>
  <c r="G10" i="1" l="1"/>
</calcChain>
</file>

<file path=xl/sharedStrings.xml><?xml version="1.0" encoding="utf-8"?>
<sst xmlns="http://schemas.openxmlformats.org/spreadsheetml/2006/main" count="323" uniqueCount="44">
  <si>
    <t>INSTANCIA 1</t>
  </si>
  <si>
    <t xml:space="preserve">Replicación 1 </t>
  </si>
  <si>
    <t>Replicación 2</t>
  </si>
  <si>
    <t>Replicación 3</t>
  </si>
  <si>
    <t>Replicación 4</t>
  </si>
  <si>
    <t>Replicación 5</t>
  </si>
  <si>
    <t>Tiempo medio ejecución PSO</t>
  </si>
  <si>
    <t>Tiempo ejecución PSO</t>
  </si>
  <si>
    <t>Coste medio PSO</t>
  </si>
  <si>
    <t>Coste máximo PSO</t>
  </si>
  <si>
    <t>Coste mínimo PSO</t>
  </si>
  <si>
    <t>Desviación coste PSO</t>
  </si>
  <si>
    <t>Mejor coste encontrado</t>
  </si>
  <si>
    <t>Instante mejor coste (s)</t>
  </si>
  <si>
    <t>INSTANCIA 2</t>
  </si>
  <si>
    <t>Desviación tiempo PSO</t>
  </si>
  <si>
    <t>La desviación es menor al coste promedio</t>
  </si>
  <si>
    <t>por lo que los resultados no son muy dispersos</t>
  </si>
  <si>
    <t xml:space="preserve">En concreto, tendríamos un coeficiente de </t>
  </si>
  <si>
    <t>variación de: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</si>
  <si>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</si>
  <si>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</si>
  <si>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</si>
  <si>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</si>
  <si>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</si>
  <si>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</si>
  <si>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</si>
  <si>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</si>
  <si>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5</t>
  </si>
  <si>
    <t>INSTANCIA 4</t>
  </si>
  <si>
    <t>INSTANCIA 3</t>
  </si>
  <si>
    <t>CV medio</t>
  </si>
  <si>
    <t>Tiempo medio</t>
  </si>
  <si>
    <t>Replicación 6</t>
  </si>
  <si>
    <t>Replicación 7</t>
  </si>
  <si>
    <t>Replicación 8</t>
  </si>
  <si>
    <t>Replicación 9</t>
  </si>
  <si>
    <t>Replicación 10</t>
  </si>
  <si>
    <t>INSTANCIA 10</t>
  </si>
  <si>
    <t>INSTANCIA 9</t>
  </si>
  <si>
    <t>INSTANCIA 8</t>
  </si>
  <si>
    <t>INSTANCIA 7</t>
  </si>
  <si>
    <t>INSTANCIA 6</t>
  </si>
  <si>
    <t>red_8Nodos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</si>
</sst>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164" fontId="0" fillId="0" borderId="0" xfId="0" applyNumberFormat="1"/>
    <xf numFmtId="165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Hoja1!$C$31:$C$40</c:f>
              <c:numCache>
                <c:formatCode>General</c:formatCode>
                <c:ptCount val="10"/>
                <c:pt idx="0">
                  <c:v>22378.403900000001</c:v>
                </c:pt>
                <c:pt idx="1">
                  <c:v>22432.975399999999</c:v>
                </c:pt>
                <c:pt idx="2">
                  <c:v>19438.357</c:v>
                </c:pt>
                <c:pt idx="3">
                  <c:v>22199.343099999998</c:v>
                </c:pt>
                <c:pt idx="4">
                  <c:v>22661.996599999999</c:v>
                </c:pt>
                <c:pt idx="5">
                  <c:v>22872.445199999998</c:v>
                </c:pt>
                <c:pt idx="6">
                  <c:v>21787.586800000001</c:v>
                </c:pt>
                <c:pt idx="7">
                  <c:v>22366.574499999999</c:v>
                </c:pt>
                <c:pt idx="8">
                  <c:v>19821.846300000001</c:v>
                </c:pt>
                <c:pt idx="9">
                  <c:v>19490.599399999999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34-4063-89E6-A1D547D5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77488"/>
        <c:axId val="711178568"/>
      </c:scatterChart>
      <c:valAx>
        <c:axId val="7111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8568"/>
        <c:crosses val="autoZero"/>
        <c:crossBetween val="midCat"/>
      </c:valAx>
      <c:valAx>
        <c:axId val="71117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1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Hoja1!$C$240:$C$249</c:f>
              <c:numCache>
                <c:formatCode>General</c:formatCode>
                <c:ptCount val="10"/>
                <c:pt idx="0">
                  <c:v>14599.7646</c:v>
                </c:pt>
                <c:pt idx="1">
                  <c:v>11723.6618</c:v>
                </c:pt>
                <c:pt idx="2">
                  <c:v>18725.062999999998</c:v>
                </c:pt>
                <c:pt idx="3">
                  <c:v>11636.532999999999</c:v>
                </c:pt>
                <c:pt idx="4">
                  <c:v>14640.135200000001</c:v>
                </c:pt>
                <c:pt idx="5">
                  <c:v>11608.894</c:v>
                </c:pt>
                <c:pt idx="6">
                  <c:v>15400.878699999999</c:v>
                </c:pt>
                <c:pt idx="7">
                  <c:v>11990.0167</c:v>
                </c:pt>
                <c:pt idx="8">
                  <c:v>12139.1612</c:v>
                </c:pt>
                <c:pt idx="9">
                  <c:v>14206.855600000001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7-4DB2-A4C7-B2C5718C0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880"/>
        <c:axId val="63477240"/>
      </c:scatterChart>
      <c:valAx>
        <c:axId val="6347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7240"/>
        <c:crosses val="autoZero"/>
        <c:crossBetween val="midCat"/>
      </c:valAx>
      <c:valAx>
        <c:axId val="634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47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15058.582399999999</c:v>
                </c:pt>
                <c:pt idx="1">
                  <c:v>18312.133699999998</c:v>
                </c:pt>
                <c:pt idx="2">
                  <c:v>21211.3217</c:v>
                </c:pt>
                <c:pt idx="3">
                  <c:v>20932.939699999999</c:v>
                </c:pt>
                <c:pt idx="4">
                  <c:v>22077.696</c:v>
                </c:pt>
                <c:pt idx="5">
                  <c:v>19832.433000000001</c:v>
                </c:pt>
                <c:pt idx="6">
                  <c:v>18353.108400000001</c:v>
                </c:pt>
                <c:pt idx="7">
                  <c:v>17098.4159</c:v>
                </c:pt>
                <c:pt idx="8">
                  <c:v>18022.616600000001</c:v>
                </c:pt>
                <c:pt idx="9">
                  <c:v>15461.981400000001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8A-4E48-9ABC-AA6F630BF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Hoja1!$C$56:$C$65</c:f>
              <c:numCache>
                <c:formatCode>General</c:formatCode>
                <c:ptCount val="10"/>
                <c:pt idx="0">
                  <c:v>11047.9161</c:v>
                </c:pt>
                <c:pt idx="1">
                  <c:v>14404.993</c:v>
                </c:pt>
                <c:pt idx="2">
                  <c:v>8993.7353999999996</c:v>
                </c:pt>
                <c:pt idx="3">
                  <c:v>9997.0668999999998</c:v>
                </c:pt>
                <c:pt idx="4">
                  <c:v>10126.875099999999</c:v>
                </c:pt>
                <c:pt idx="5">
                  <c:v>9969.6908999999996</c:v>
                </c:pt>
                <c:pt idx="6">
                  <c:v>13870.9727</c:v>
                </c:pt>
                <c:pt idx="7">
                  <c:v>9066.3490999999995</c:v>
                </c:pt>
                <c:pt idx="8">
                  <c:v>14475.837799999999</c:v>
                </c:pt>
                <c:pt idx="9">
                  <c:v>9666.9776000000002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1-4EB1-A704-357BA34C5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0864"/>
        <c:axId val="485593024"/>
      </c:scatterChart>
      <c:valAx>
        <c:axId val="48559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3024"/>
        <c:crosses val="autoZero"/>
        <c:crossBetween val="midCat"/>
      </c:valAx>
      <c:valAx>
        <c:axId val="4855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559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Hoja1!$C$81:$C$90</c:f>
              <c:numCache>
                <c:formatCode>General</c:formatCode>
                <c:ptCount val="10"/>
                <c:pt idx="0">
                  <c:v>14975.228499999999</c:v>
                </c:pt>
                <c:pt idx="1">
                  <c:v>17054.3017</c:v>
                </c:pt>
                <c:pt idx="2">
                  <c:v>17000</c:v>
                </c:pt>
                <c:pt idx="3">
                  <c:v>15800.095600000001</c:v>
                </c:pt>
                <c:pt idx="4">
                  <c:v>14556.135899999999</c:v>
                </c:pt>
                <c:pt idx="5">
                  <c:v>19277.195400000001</c:v>
                </c:pt>
                <c:pt idx="6">
                  <c:v>16722.0478</c:v>
                </c:pt>
                <c:pt idx="7">
                  <c:v>16483.896700000001</c:v>
                </c:pt>
                <c:pt idx="8">
                  <c:v>16493.851299999998</c:v>
                </c:pt>
                <c:pt idx="9">
                  <c:v>15035.068499999999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8D-47AC-9533-30EFD0B9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927144"/>
        <c:axId val="480925344"/>
      </c:scatterChart>
      <c:valAx>
        <c:axId val="48092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5344"/>
        <c:crosses val="autoZero"/>
        <c:crossBetween val="midCat"/>
      </c:valAx>
      <c:valAx>
        <c:axId val="4809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0927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Hoja1!$C$6:$C$15</c:f>
              <c:numCache>
                <c:formatCode>General</c:formatCode>
                <c:ptCount val="10"/>
                <c:pt idx="0">
                  <c:v>17506.73</c:v>
                </c:pt>
                <c:pt idx="1">
                  <c:v>19013.456999999999</c:v>
                </c:pt>
                <c:pt idx="2">
                  <c:v>14906.4717</c:v>
                </c:pt>
                <c:pt idx="3">
                  <c:v>17978.9558</c:v>
                </c:pt>
                <c:pt idx="4">
                  <c:v>14906.4717</c:v>
                </c:pt>
                <c:pt idx="5">
                  <c:v>15126.8642</c:v>
                </c:pt>
                <c:pt idx="6">
                  <c:v>14904.8685</c:v>
                </c:pt>
                <c:pt idx="7">
                  <c:v>17336.4336</c:v>
                </c:pt>
                <c:pt idx="8">
                  <c:v>18914.3914</c:v>
                </c:pt>
                <c:pt idx="9">
                  <c:v>15017.802100000001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06-454F-A785-04926CE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78288"/>
        <c:axId val="709177208"/>
      </c:scatterChart>
      <c:valAx>
        <c:axId val="70917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7208"/>
        <c:crosses val="autoZero"/>
        <c:crossBetween val="midCat"/>
      </c:valAx>
      <c:valAx>
        <c:axId val="7091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7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Hoja1!$C$107:$C$116</c:f>
              <c:numCache>
                <c:formatCode>General</c:formatCode>
                <c:ptCount val="10"/>
                <c:pt idx="0">
                  <c:v>15058.582399999999</c:v>
                </c:pt>
                <c:pt idx="1">
                  <c:v>18312.133699999998</c:v>
                </c:pt>
                <c:pt idx="2">
                  <c:v>21211.3217</c:v>
                </c:pt>
                <c:pt idx="3">
                  <c:v>20932.939699999999</c:v>
                </c:pt>
                <c:pt idx="4">
                  <c:v>22077.696</c:v>
                </c:pt>
                <c:pt idx="5">
                  <c:v>19832.433000000001</c:v>
                </c:pt>
                <c:pt idx="6">
                  <c:v>18353.108400000001</c:v>
                </c:pt>
                <c:pt idx="7">
                  <c:v>17098.4159</c:v>
                </c:pt>
                <c:pt idx="8">
                  <c:v>18022.616600000001</c:v>
                </c:pt>
                <c:pt idx="9">
                  <c:v>15461.981400000001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4B00-9AFE-8AC260F1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92904"/>
        <c:axId val="708294704"/>
      </c:scatterChart>
      <c:valAx>
        <c:axId val="70829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4704"/>
        <c:crosses val="autoZero"/>
        <c:crossBetween val="midCat"/>
      </c:valAx>
      <c:valAx>
        <c:axId val="7082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829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Dsipersión</a:t>
            </a:r>
            <a:r>
              <a:rPr lang="es-ES" baseline="0"/>
              <a:t> Costes Intancia7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Hoja1!$C$160:$C$169</c:f>
              <c:numCache>
                <c:formatCode>General</c:formatCode>
                <c:ptCount val="10"/>
                <c:pt idx="0">
                  <c:v>13282.435799999999</c:v>
                </c:pt>
                <c:pt idx="1">
                  <c:v>14167.374900000001</c:v>
                </c:pt>
                <c:pt idx="2">
                  <c:v>13775.7919</c:v>
                </c:pt>
                <c:pt idx="3">
                  <c:v>13393.410599999999</c:v>
                </c:pt>
                <c:pt idx="4">
                  <c:v>13755.025</c:v>
                </c:pt>
                <c:pt idx="5">
                  <c:v>16302.6607</c:v>
                </c:pt>
                <c:pt idx="6">
                  <c:v>17203.414100000002</c:v>
                </c:pt>
                <c:pt idx="7">
                  <c:v>13193.9236</c:v>
                </c:pt>
                <c:pt idx="8">
                  <c:v>16893.701400000002</c:v>
                </c:pt>
                <c:pt idx="9">
                  <c:v>13432.348900000001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1-4123-A1D0-FD668B244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176088"/>
        <c:axId val="784178608"/>
      </c:scatterChart>
      <c:valAx>
        <c:axId val="78417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8608"/>
        <c:crosses val="autoZero"/>
        <c:crossBetween val="midCat"/>
      </c:valAx>
      <c:valAx>
        <c:axId val="78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417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Hoja1!$C$185:$C$194</c:f>
              <c:numCache>
                <c:formatCode>General</c:formatCode>
                <c:ptCount val="10"/>
                <c:pt idx="0">
                  <c:v>30439.851900000001</c:v>
                </c:pt>
                <c:pt idx="1">
                  <c:v>30995.143599999999</c:v>
                </c:pt>
                <c:pt idx="2">
                  <c:v>30279.837500000001</c:v>
                </c:pt>
                <c:pt idx="3">
                  <c:v>30822.4054</c:v>
                </c:pt>
                <c:pt idx="4">
                  <c:v>31278.464199999999</c:v>
                </c:pt>
                <c:pt idx="5">
                  <c:v>32189.338899999999</c:v>
                </c:pt>
                <c:pt idx="6">
                  <c:v>30091.355599999999</c:v>
                </c:pt>
                <c:pt idx="7">
                  <c:v>30612.796900000001</c:v>
                </c:pt>
                <c:pt idx="8">
                  <c:v>30137.245800000001</c:v>
                </c:pt>
                <c:pt idx="9">
                  <c:v>30382.437399999999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8-44C0-B45A-47A3DB03B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38616"/>
        <c:axId val="696744736"/>
      </c:scatterChart>
      <c:valAx>
        <c:axId val="696738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44736"/>
        <c:crosses val="autoZero"/>
        <c:crossBetween val="midCat"/>
      </c:valAx>
      <c:valAx>
        <c:axId val="6967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73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Dsipersión Costes Intancia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Hoja1!$C$213:$C$222</c:f>
              <c:numCache>
                <c:formatCode>General</c:formatCode>
                <c:ptCount val="10"/>
                <c:pt idx="0">
                  <c:v>9217.1630000000005</c:v>
                </c:pt>
                <c:pt idx="1">
                  <c:v>6809.9413999999997</c:v>
                </c:pt>
                <c:pt idx="2">
                  <c:v>7463.8082999999997</c:v>
                </c:pt>
                <c:pt idx="3">
                  <c:v>7160.5883000000003</c:v>
                </c:pt>
                <c:pt idx="4">
                  <c:v>8583.9042000000009</c:v>
                </c:pt>
                <c:pt idx="5">
                  <c:v>7731.0909000000001</c:v>
                </c:pt>
                <c:pt idx="6">
                  <c:v>8583.9042000000009</c:v>
                </c:pt>
                <c:pt idx="7">
                  <c:v>8306.607</c:v>
                </c:pt>
                <c:pt idx="8">
                  <c:v>8554.0555000000004</c:v>
                </c:pt>
                <c:pt idx="9">
                  <c:v>7475.3285999999998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A-4050-A58F-E0167A74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35472"/>
        <c:axId val="783237992"/>
      </c:scatterChart>
      <c:valAx>
        <c:axId val="78323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7992"/>
        <c:crosses val="autoZero"/>
        <c:crossBetween val="midCat"/>
      </c:valAx>
      <c:valAx>
        <c:axId val="78323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323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27</xdr:row>
      <xdr:rowOff>52387</xdr:rowOff>
    </xdr:from>
    <xdr:to>
      <xdr:col>14</xdr:col>
      <xdr:colOff>123825</xdr:colOff>
      <xdr:row>46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3D71A-BB36-CB6F-7591-C9FE0C29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103</xdr:row>
      <xdr:rowOff>4762</xdr:rowOff>
    </xdr:from>
    <xdr:to>
      <xdr:col>14</xdr:col>
      <xdr:colOff>219075</xdr:colOff>
      <xdr:row>122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50E859-2FA7-5D24-65D0-A18E6C80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171450</xdr:colOff>
      <xdr:row>51</xdr:row>
      <xdr:rowOff>100012</xdr:rowOff>
    </xdr:from>
    <xdr:to>
      <xdr:col>14</xdr:col>
      <xdr:colOff>171450</xdr:colOff>
      <xdr:row>70</xdr:row>
      <xdr:rowOff>176212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B250393-952E-7F4A-8464-3B45F2EB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271462</xdr:colOff>
      <xdr:row>76</xdr:row>
      <xdr:rowOff>138112</xdr:rowOff>
    </xdr:from>
    <xdr:to>
      <xdr:col>14</xdr:col>
      <xdr:colOff>271462</xdr:colOff>
      <xdr:row>96</xdr:row>
      <xdr:rowOff>23812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3DB211D-F335-CAAF-ABB6-B880CC7A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100012</xdr:colOff>
      <xdr:row>2</xdr:row>
      <xdr:rowOff>4762</xdr:rowOff>
    </xdr:from>
    <xdr:to>
      <xdr:col>14</xdr:col>
      <xdr:colOff>100012</xdr:colOff>
      <xdr:row>21</xdr:row>
      <xdr:rowOff>80962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9D44E01-6F7B-420D-9068-630C2AD7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14</xdr:col>
      <xdr:colOff>0</xdr:colOff>
      <xdr:row>147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78D2D7-A017-48FC-B25A-662167DE5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56932</xdr:colOff>
      <xdr:row>155</xdr:row>
      <xdr:rowOff>37078</xdr:rowOff>
    </xdr:from>
    <xdr:to>
      <xdr:col>14</xdr:col>
      <xdr:colOff>74449</xdr:colOff>
      <xdr:row>170</xdr:row>
      <xdr:rowOff>43209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1177809-3289-CCD2-2EF2-EA95E67FA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684632</xdr:colOff>
      <xdr:row>181</xdr:row>
      <xdr:rowOff>7882</xdr:rowOff>
    </xdr:from>
    <xdr:to>
      <xdr:col>13</xdr:col>
      <xdr:colOff>702150</xdr:colOff>
      <xdr:row>196</xdr:row>
      <xdr:rowOff>14013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360345A-2C1C-0567-B1F7-5F1F21D24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108023</xdr:colOff>
      <xdr:row>209</xdr:row>
      <xdr:rowOff>15181</xdr:rowOff>
    </xdr:from>
    <xdr:to>
      <xdr:col>14</xdr:col>
      <xdr:colOff>125540</xdr:colOff>
      <xdr:row>224</xdr:row>
      <xdr:rowOff>21312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757C2F4-0F7B-684E-FDF7-3E852A48F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268598</xdr:colOff>
      <xdr:row>235</xdr:row>
      <xdr:rowOff>124664</xdr:rowOff>
    </xdr:from>
    <xdr:to>
      <xdr:col>14</xdr:col>
      <xdr:colOff>286115</xdr:colOff>
      <xdr:row>250</xdr:row>
      <xdr:rowOff>130795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0092A35-13CC-8991-559E-822D587B5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E202-151F-4D2B-9ADA-F188118FA2F6}">
  <dimension ref="A1:M260"/>
  <sheetViews>
    <sheetView tabSelected="1" topLeftCell="E1" zoomScale="60" zoomScaleNormal="60" workbookViewId="0">
      <selection activeCell="J1" sqref="J1"/>
    </sheetView>
  </sheetViews>
  <sheetFormatPr baseColWidth="10" defaultRowHeight="14.5" x14ac:dyDescent="0.35"/>
  <cols>
    <col min="1" max="1" width="13.26953125" bestFit="1" customWidth="1"/>
    <col min="2" max="2" width="27" bestFit="1" customWidth="1"/>
    <col min="3" max="4" width="22" bestFit="1" customWidth="1"/>
    <col min="5" max="5" width="17.26953125" bestFit="1" customWidth="1"/>
    <col min="6" max="6" width="20" bestFit="1" customWidth="1"/>
    <col min="7" max="7" width="15.81640625" bestFit="1" customWidth="1"/>
  </cols>
  <sheetData>
    <row r="1" spans="1:13" x14ac:dyDescent="0.35">
      <c r="A1" s="1" t="s">
        <v>43</v>
      </c>
      <c r="I1" t="s">
        <v>31</v>
      </c>
      <c r="J1" s="8">
        <f>AVERAGE(G10,G35,G60,G85,G111,G136,G164,G189,G217,G244)</f>
        <v>0.11009240228647418</v>
      </c>
      <c r="L1" t="s">
        <v>32</v>
      </c>
      <c r="M1">
        <f>AVERAGE(D16,D41,D66,D91,D117,D142,D170,D195,D223,D250)</f>
        <v>179.67515399999996</v>
      </c>
    </row>
    <row r="3" spans="1:13" x14ac:dyDescent="0.35">
      <c r="B3" s="5" t="s">
        <v>6</v>
      </c>
      <c r="C3" s="5" t="s">
        <v>15</v>
      </c>
      <c r="D3" s="5" t="s">
        <v>9</v>
      </c>
      <c r="E3" s="5" t="s">
        <v>10</v>
      </c>
      <c r="F3" s="5" t="s">
        <v>11</v>
      </c>
      <c r="G3" s="5" t="s">
        <v>8</v>
      </c>
    </row>
    <row r="4" spans="1:13" x14ac:dyDescent="0.35">
      <c r="A4" s="4" t="s">
        <v>0</v>
      </c>
      <c r="B4" s="2">
        <f>AVERAGE(B6:B15)</f>
        <v>716.90999999999985</v>
      </c>
      <c r="C4">
        <f>SQRT(1/9*SUM(B17:B30))</f>
        <v>304.93950194168752</v>
      </c>
      <c r="D4" s="2">
        <f>MAX(C6:C15)</f>
        <v>19013.456999999999</v>
      </c>
      <c r="E4" s="2">
        <f>MIN(C6:C15)</f>
        <v>14904.8685</v>
      </c>
      <c r="F4" s="2">
        <f>SQRT(1/9*SUM(C17:C30))</f>
        <v>1754.8412313698595</v>
      </c>
      <c r="G4" s="2">
        <f>AVERAGE(C6:C15)</f>
        <v>16561.244599999998</v>
      </c>
    </row>
    <row r="5" spans="1:13" x14ac:dyDescent="0.35">
      <c r="B5" s="5" t="s">
        <v>7</v>
      </c>
      <c r="C5" s="5" t="s">
        <v>12</v>
      </c>
      <c r="D5" s="5" t="s">
        <v>13</v>
      </c>
    </row>
    <row r="6" spans="1:13" x14ac:dyDescent="0.35">
      <c r="A6" s="3" t="s">
        <v>1</v>
      </c>
      <c r="B6" s="2">
        <v>600.91999999999996</v>
      </c>
      <c r="C6" s="2">
        <v>17506.73</v>
      </c>
      <c r="D6" s="2">
        <v>248.55</v>
      </c>
      <c r="F6" t="s">
        <v>16</v>
      </c>
    </row>
    <row r="7" spans="1:13" x14ac:dyDescent="0.35">
      <c r="A7" s="3" t="s">
        <v>2</v>
      </c>
      <c r="B7" s="2">
        <v>600.12</v>
      </c>
      <c r="C7" s="2">
        <v>19013.456999999999</v>
      </c>
      <c r="D7" s="2">
        <v>142.86000000000001</v>
      </c>
      <c r="F7" t="s">
        <v>17</v>
      </c>
    </row>
    <row r="8" spans="1:13" x14ac:dyDescent="0.35">
      <c r="A8" s="3" t="s">
        <v>3</v>
      </c>
      <c r="B8" s="2">
        <v>1575.51</v>
      </c>
      <c r="C8" s="2">
        <v>14906.4717</v>
      </c>
      <c r="D8" s="2">
        <v>91.57</v>
      </c>
      <c r="F8" t="s">
        <v>18</v>
      </c>
    </row>
    <row r="9" spans="1:13" x14ac:dyDescent="0.35">
      <c r="A9" s="3" t="s">
        <v>4</v>
      </c>
      <c r="B9" s="2">
        <v>600.17999999999995</v>
      </c>
      <c r="C9" s="2">
        <v>17978.9558</v>
      </c>
      <c r="D9" s="2">
        <v>111.68</v>
      </c>
      <c r="F9" t="s">
        <v>19</v>
      </c>
    </row>
    <row r="10" spans="1:13" x14ac:dyDescent="0.35">
      <c r="A10" s="3" t="s">
        <v>5</v>
      </c>
      <c r="B10" s="2">
        <v>656.15</v>
      </c>
      <c r="C10" s="2">
        <v>14906.4717</v>
      </c>
      <c r="D10" s="2">
        <v>60.5</v>
      </c>
      <c r="F10" s="6" t="s">
        <v>20</v>
      </c>
      <c r="G10" s="7">
        <f>F4/G4</f>
        <v>0.10596070970232875</v>
      </c>
    </row>
    <row r="11" spans="1:13" x14ac:dyDescent="0.35">
      <c r="A11" s="3" t="s">
        <v>33</v>
      </c>
      <c r="B11" s="2">
        <v>600.57000000000005</v>
      </c>
      <c r="C11" s="2">
        <v>15126.8642</v>
      </c>
      <c r="D11" s="2">
        <v>278</v>
      </c>
      <c r="F11" t="s">
        <v>21</v>
      </c>
    </row>
    <row r="12" spans="1:13" x14ac:dyDescent="0.35">
      <c r="A12" s="3" t="s">
        <v>34</v>
      </c>
      <c r="B12" s="2">
        <v>600.69000000000005</v>
      </c>
      <c r="C12" s="2">
        <v>14904.8685</v>
      </c>
      <c r="D12" s="2">
        <v>598.34</v>
      </c>
      <c r="F12" t="s">
        <v>22</v>
      </c>
    </row>
    <row r="13" spans="1:13" x14ac:dyDescent="0.35">
      <c r="A13" s="3" t="s">
        <v>35</v>
      </c>
      <c r="B13" s="2">
        <v>600.03</v>
      </c>
      <c r="C13" s="2">
        <v>17336.4336</v>
      </c>
      <c r="D13" s="2">
        <v>184.84</v>
      </c>
      <c r="F13" t="s">
        <v>23</v>
      </c>
      <c r="G13">
        <f>D4-E4</f>
        <v>4108.588499999998</v>
      </c>
    </row>
    <row r="14" spans="1:13" x14ac:dyDescent="0.35">
      <c r="A14" s="3" t="s">
        <v>36</v>
      </c>
      <c r="B14" s="2">
        <v>734.9</v>
      </c>
      <c r="C14" s="2">
        <v>18914.3914</v>
      </c>
      <c r="D14" s="2">
        <v>290.37</v>
      </c>
      <c r="F14" t="s">
        <v>24</v>
      </c>
    </row>
    <row r="15" spans="1:13" x14ac:dyDescent="0.35">
      <c r="A15" s="3" t="s">
        <v>37</v>
      </c>
      <c r="B15" s="2">
        <v>600.03</v>
      </c>
      <c r="C15" s="2">
        <v>15017.802100000001</v>
      </c>
      <c r="D15" s="2">
        <v>102.85</v>
      </c>
      <c r="F15" t="s">
        <v>25</v>
      </c>
    </row>
    <row r="16" spans="1:13" x14ac:dyDescent="0.35">
      <c r="D16">
        <f>AVERAGE(D6:D15)</f>
        <v>210.95599999999999</v>
      </c>
      <c r="F16" t="s">
        <v>26</v>
      </c>
    </row>
    <row r="17" spans="1:7" x14ac:dyDescent="0.35">
      <c r="B17">
        <f>(B6-$B$4)^2</f>
        <v>13453.680099999976</v>
      </c>
      <c r="C17">
        <f t="shared" ref="C17:C26" si="0">(C6-$G$4)^2</f>
        <v>893942.64161316259</v>
      </c>
      <c r="F17" t="s">
        <v>27</v>
      </c>
    </row>
    <row r="18" spans="1:7" x14ac:dyDescent="0.35">
      <c r="B18">
        <f t="shared" ref="B18:B26" si="1">(B7-$B$4)^2</f>
        <v>13639.904099999965</v>
      </c>
      <c r="C18">
        <f t="shared" si="0"/>
        <v>6013345.654713762</v>
      </c>
    </row>
    <row r="19" spans="1:7" x14ac:dyDescent="0.35">
      <c r="B19">
        <f t="shared" si="1"/>
        <v>737193.9600000002</v>
      </c>
      <c r="C19">
        <f t="shared" si="0"/>
        <v>2738273.3505744035</v>
      </c>
    </row>
    <row r="20" spans="1:7" x14ac:dyDescent="0.35">
      <c r="B20">
        <f t="shared" si="1"/>
        <v>13625.892899999977</v>
      </c>
      <c r="C20">
        <f t="shared" si="0"/>
        <v>2009905.0466054445</v>
      </c>
    </row>
    <row r="21" spans="1:7" x14ac:dyDescent="0.35">
      <c r="B21">
        <f t="shared" si="1"/>
        <v>3691.7775999999849</v>
      </c>
      <c r="C21">
        <f t="shared" si="0"/>
        <v>2738273.3505744035</v>
      </c>
    </row>
    <row r="22" spans="1:7" x14ac:dyDescent="0.35">
      <c r="B22">
        <f t="shared" si="1"/>
        <v>13534.995599999955</v>
      </c>
      <c r="C22">
        <f t="shared" si="0"/>
        <v>2057447.1319041548</v>
      </c>
    </row>
    <row r="23" spans="1:7" x14ac:dyDescent="0.35">
      <c r="B23">
        <f t="shared" si="1"/>
        <v>13507.088399999953</v>
      </c>
      <c r="C23">
        <f t="shared" si="0"/>
        <v>2743581.7846512021</v>
      </c>
    </row>
    <row r="24" spans="1:7" x14ac:dyDescent="0.35">
      <c r="B24">
        <f t="shared" si="1"/>
        <v>13660.934399999973</v>
      </c>
      <c r="C24">
        <f t="shared" si="0"/>
        <v>600917.98572100326</v>
      </c>
    </row>
    <row r="25" spans="1:7" x14ac:dyDescent="0.35">
      <c r="B25">
        <f t="shared" si="1"/>
        <v>323.6401000000044</v>
      </c>
      <c r="C25">
        <f t="shared" si="0"/>
        <v>5537299.8623502506</v>
      </c>
    </row>
    <row r="26" spans="1:7" x14ac:dyDescent="0.35">
      <c r="B26">
        <f t="shared" si="1"/>
        <v>13660.934399999973</v>
      </c>
      <c r="C26">
        <f t="shared" si="0"/>
        <v>2382214.7508062418</v>
      </c>
    </row>
    <row r="28" spans="1:7" x14ac:dyDescent="0.35">
      <c r="B28" s="5" t="s">
        <v>6</v>
      </c>
      <c r="C28" s="5" t="s">
        <v>15</v>
      </c>
      <c r="D28" s="5" t="s">
        <v>9</v>
      </c>
      <c r="E28" s="5" t="s">
        <v>10</v>
      </c>
      <c r="F28" s="5" t="s">
        <v>11</v>
      </c>
      <c r="G28" s="5" t="s">
        <v>8</v>
      </c>
    </row>
    <row r="29" spans="1:7" x14ac:dyDescent="0.35">
      <c r="A29" s="4" t="s">
        <v>14</v>
      </c>
      <c r="B29" s="2">
        <f>AVERAGE(B31:B40)</f>
        <v>600.09100000000012</v>
      </c>
      <c r="C29">
        <f>SQRT(1/9*SUM(B42:B55))</f>
        <v>8.1663271357991096</v>
      </c>
      <c r="D29" s="2">
        <f>MAX(C31:C40)</f>
        <v>22872.445199999998</v>
      </c>
      <c r="E29" s="2">
        <f>MIN(C31:C40)</f>
        <v>19438.357</v>
      </c>
      <c r="F29" s="2">
        <f>SQRT(1/9*SUM(C42:C55))</f>
        <v>1385.7459243251117</v>
      </c>
      <c r="G29" s="2">
        <f>AVERAGE(C31:C40)</f>
        <v>21545.012819999996</v>
      </c>
    </row>
    <row r="30" spans="1:7" x14ac:dyDescent="0.35">
      <c r="B30" s="5" t="s">
        <v>7</v>
      </c>
      <c r="C30" s="5" t="s">
        <v>12</v>
      </c>
      <c r="D30" s="5" t="s">
        <v>13</v>
      </c>
    </row>
    <row r="31" spans="1:7" x14ac:dyDescent="0.35">
      <c r="A31" s="3" t="s">
        <v>1</v>
      </c>
      <c r="B31" s="2">
        <v>600.1</v>
      </c>
      <c r="C31" s="2">
        <v>22378.403900000001</v>
      </c>
      <c r="D31" s="2">
        <v>52.91</v>
      </c>
      <c r="F31" t="s">
        <v>16</v>
      </c>
    </row>
    <row r="32" spans="1:7" x14ac:dyDescent="0.35">
      <c r="A32" s="3" t="s">
        <v>2</v>
      </c>
      <c r="B32" s="2">
        <v>600.11</v>
      </c>
      <c r="C32" s="2">
        <v>22432.975399999999</v>
      </c>
      <c r="D32" s="2">
        <v>268.97539999999998</v>
      </c>
      <c r="F32" t="s">
        <v>17</v>
      </c>
    </row>
    <row r="33" spans="1:7" x14ac:dyDescent="0.35">
      <c r="A33" s="3" t="s">
        <v>3</v>
      </c>
      <c r="B33" s="2">
        <v>600.11</v>
      </c>
      <c r="C33" s="2">
        <v>19438.357</v>
      </c>
      <c r="D33" s="2">
        <v>33.74</v>
      </c>
      <c r="F33" t="s">
        <v>18</v>
      </c>
    </row>
    <row r="34" spans="1:7" x14ac:dyDescent="0.35">
      <c r="A34" s="3" t="s">
        <v>4</v>
      </c>
      <c r="B34" s="2">
        <v>600.1</v>
      </c>
      <c r="C34" s="2">
        <v>22199.343099999998</v>
      </c>
      <c r="D34" s="2">
        <v>73.87</v>
      </c>
      <c r="F34" t="s">
        <v>19</v>
      </c>
    </row>
    <row r="35" spans="1:7" x14ac:dyDescent="0.35">
      <c r="A35" s="3" t="s">
        <v>5</v>
      </c>
      <c r="B35" s="2">
        <v>600.05999999999995</v>
      </c>
      <c r="C35" s="2">
        <v>22661.996599999999</v>
      </c>
      <c r="D35" s="2">
        <v>238.26</v>
      </c>
      <c r="F35" s="6" t="s">
        <v>20</v>
      </c>
      <c r="G35" s="7">
        <f>F29/G29</f>
        <v>6.4318640044564709E-2</v>
      </c>
    </row>
    <row r="36" spans="1:7" x14ac:dyDescent="0.35">
      <c r="A36" s="3" t="s">
        <v>33</v>
      </c>
      <c r="B36" s="2">
        <v>600.08000000000004</v>
      </c>
      <c r="C36" s="2">
        <v>22872.445199999998</v>
      </c>
      <c r="D36" s="2">
        <v>187.77</v>
      </c>
      <c r="F36" t="s">
        <v>21</v>
      </c>
    </row>
    <row r="37" spans="1:7" x14ac:dyDescent="0.35">
      <c r="A37" s="3" t="s">
        <v>34</v>
      </c>
      <c r="B37" s="2">
        <v>600.04</v>
      </c>
      <c r="C37" s="2">
        <v>21787.586800000001</v>
      </c>
      <c r="D37" s="2">
        <v>61.38</v>
      </c>
      <c r="F37" t="s">
        <v>22</v>
      </c>
    </row>
    <row r="38" spans="1:7" x14ac:dyDescent="0.35">
      <c r="A38" s="3" t="s">
        <v>35</v>
      </c>
      <c r="B38" s="2">
        <v>600.19000000000005</v>
      </c>
      <c r="C38" s="2">
        <v>22366.574499999999</v>
      </c>
      <c r="D38" s="2">
        <v>152.35</v>
      </c>
      <c r="F38" t="s">
        <v>23</v>
      </c>
      <c r="G38">
        <f>D29-E29</f>
        <v>3434.0881999999983</v>
      </c>
    </row>
    <row r="39" spans="1:7" x14ac:dyDescent="0.35">
      <c r="A39" s="3" t="s">
        <v>36</v>
      </c>
      <c r="B39" s="2">
        <v>600.04</v>
      </c>
      <c r="C39" s="2">
        <v>19821.846300000001</v>
      </c>
      <c r="D39" s="2">
        <v>103.69</v>
      </c>
      <c r="F39" t="s">
        <v>24</v>
      </c>
    </row>
    <row r="40" spans="1:7" x14ac:dyDescent="0.35">
      <c r="A40" s="3" t="s">
        <v>37</v>
      </c>
      <c r="B40" s="2">
        <v>600.08000000000004</v>
      </c>
      <c r="C40" s="2">
        <v>19490.599399999999</v>
      </c>
      <c r="D40" s="2">
        <v>83.85</v>
      </c>
      <c r="F40" t="s">
        <v>25</v>
      </c>
    </row>
    <row r="41" spans="1:7" x14ac:dyDescent="0.35">
      <c r="D41">
        <f>AVERAGE(D31:D40)</f>
        <v>125.67954</v>
      </c>
      <c r="F41" t="s">
        <v>26</v>
      </c>
    </row>
    <row r="42" spans="1:7" x14ac:dyDescent="0.35">
      <c r="B42">
        <f>(B31-$B$29)^2</f>
        <v>8.099999999821557E-5</v>
      </c>
      <c r="C42">
        <f>(C31-$G$29)^2</f>
        <v>694540.6922235745</v>
      </c>
      <c r="F42" t="s">
        <v>27</v>
      </c>
    </row>
    <row r="43" spans="1:7" x14ac:dyDescent="0.35">
      <c r="B43">
        <f t="shared" ref="B43:B51" si="2">(B32-$B$29)^2</f>
        <v>3.6099999999588729E-4</v>
      </c>
      <c r="C43">
        <f t="shared" ref="C43:C51" si="3">(C32-$G$29)^2</f>
        <v>788477.54348026181</v>
      </c>
    </row>
    <row r="44" spans="1:7" x14ac:dyDescent="0.35">
      <c r="B44">
        <f t="shared" si="2"/>
        <v>3.6099999999588729E-4</v>
      </c>
      <c r="C44">
        <f t="shared" si="3"/>
        <v>4437998.743939857</v>
      </c>
    </row>
    <row r="45" spans="1:7" x14ac:dyDescent="0.35">
      <c r="B45">
        <f t="shared" si="2"/>
        <v>8.099999999821557E-5</v>
      </c>
      <c r="C45">
        <f t="shared" si="3"/>
        <v>428148.11532488093</v>
      </c>
    </row>
    <row r="46" spans="1:7" x14ac:dyDescent="0.35">
      <c r="B46">
        <f t="shared" si="2"/>
        <v>9.6100000001093943E-4</v>
      </c>
      <c r="C46">
        <f t="shared" si="3"/>
        <v>1247652.7647830935</v>
      </c>
    </row>
    <row r="47" spans="1:7" x14ac:dyDescent="0.35">
      <c r="B47">
        <f t="shared" si="2"/>
        <v>1.2100000000178079E-4</v>
      </c>
      <c r="C47">
        <f t="shared" si="3"/>
        <v>1762076.7234724697</v>
      </c>
    </row>
    <row r="48" spans="1:7" x14ac:dyDescent="0.35">
      <c r="B48">
        <f t="shared" si="2"/>
        <v>2.6010000000161416E-3</v>
      </c>
      <c r="C48">
        <f t="shared" si="3"/>
        <v>58842.135773042661</v>
      </c>
    </row>
    <row r="49" spans="1:7" x14ac:dyDescent="0.35">
      <c r="B49">
        <f t="shared" si="2"/>
        <v>9.8009999999866745E-3</v>
      </c>
      <c r="C49">
        <f t="shared" si="3"/>
        <v>674963.59404442657</v>
      </c>
    </row>
    <row r="50" spans="1:7" x14ac:dyDescent="0.35">
      <c r="B50">
        <f t="shared" si="2"/>
        <v>2.6010000000161416E-3</v>
      </c>
      <c r="C50">
        <f t="shared" si="3"/>
        <v>2969302.8556488939</v>
      </c>
    </row>
    <row r="51" spans="1:7" x14ac:dyDescent="0.35">
      <c r="B51">
        <f t="shared" si="2"/>
        <v>1.2100000000178079E-4</v>
      </c>
      <c r="C51">
        <f t="shared" si="3"/>
        <v>4220614.500276085</v>
      </c>
    </row>
    <row r="53" spans="1:7" x14ac:dyDescent="0.35">
      <c r="B53" s="5" t="s">
        <v>6</v>
      </c>
      <c r="C53" s="5" t="s">
        <v>15</v>
      </c>
      <c r="D53" s="5" t="s">
        <v>9</v>
      </c>
      <c r="E53" s="5" t="s">
        <v>10</v>
      </c>
      <c r="F53" s="5" t="s">
        <v>11</v>
      </c>
      <c r="G53" s="5" t="s">
        <v>8</v>
      </c>
    </row>
    <row r="54" spans="1:7" x14ac:dyDescent="0.35">
      <c r="A54" s="4" t="s">
        <v>30</v>
      </c>
      <c r="B54" s="2">
        <f>AVERAGE(B56:B65)</f>
        <v>600.18299999999999</v>
      </c>
      <c r="C54">
        <f>SQRT(1/9*SUM(B67:B80))</f>
        <v>8.2320863428146538</v>
      </c>
      <c r="D54" s="2">
        <f>MAX(C56:C65)</f>
        <v>14475.837799999999</v>
      </c>
      <c r="E54" s="2">
        <f>MIN(C56:C65)</f>
        <v>8993.7353999999996</v>
      </c>
      <c r="F54" s="2">
        <f>SQRT(1/9*SUM(C67:C80))</f>
        <v>2211.7984955660236</v>
      </c>
      <c r="G54" s="2">
        <f>AVERAGE(C56:C65)</f>
        <v>11162.041459999999</v>
      </c>
    </row>
    <row r="55" spans="1:7" x14ac:dyDescent="0.35">
      <c r="B55" s="5" t="s">
        <v>7</v>
      </c>
      <c r="C55" s="5" t="s">
        <v>12</v>
      </c>
      <c r="D55" s="5" t="s">
        <v>13</v>
      </c>
    </row>
    <row r="56" spans="1:7" x14ac:dyDescent="0.35">
      <c r="A56" s="3" t="s">
        <v>1</v>
      </c>
      <c r="B56" s="2">
        <v>600.08000000000004</v>
      </c>
      <c r="C56" s="2">
        <v>11047.9161</v>
      </c>
      <c r="D56" s="2">
        <v>83.72</v>
      </c>
      <c r="F56" t="s">
        <v>16</v>
      </c>
    </row>
    <row r="57" spans="1:7" x14ac:dyDescent="0.35">
      <c r="A57" s="3" t="s">
        <v>2</v>
      </c>
      <c r="B57" s="2">
        <v>600.02</v>
      </c>
      <c r="C57" s="2">
        <v>14404.993</v>
      </c>
      <c r="D57" s="2">
        <v>33.130000000000003</v>
      </c>
      <c r="F57" t="s">
        <v>17</v>
      </c>
    </row>
    <row r="58" spans="1:7" x14ac:dyDescent="0.35">
      <c r="A58" s="3" t="s">
        <v>3</v>
      </c>
      <c r="B58" s="2">
        <v>600.13</v>
      </c>
      <c r="C58" s="2">
        <v>8993.7353999999996</v>
      </c>
      <c r="D58" s="2">
        <v>86.49</v>
      </c>
      <c r="F58" t="s">
        <v>18</v>
      </c>
    </row>
    <row r="59" spans="1:7" x14ac:dyDescent="0.35">
      <c r="A59" s="3" t="s">
        <v>4</v>
      </c>
      <c r="B59" s="2">
        <v>600.14</v>
      </c>
      <c r="C59" s="2">
        <v>9997.0668999999998</v>
      </c>
      <c r="D59" s="2">
        <v>83.84</v>
      </c>
      <c r="F59" t="s">
        <v>19</v>
      </c>
    </row>
    <row r="60" spans="1:7" x14ac:dyDescent="0.35">
      <c r="A60" s="3" t="s">
        <v>5</v>
      </c>
      <c r="B60" s="2">
        <v>600.02</v>
      </c>
      <c r="C60" s="2">
        <v>10126.875099999999</v>
      </c>
      <c r="D60" s="2">
        <v>79.08</v>
      </c>
      <c r="F60" s="6" t="s">
        <v>20</v>
      </c>
      <c r="G60" s="7">
        <f>F54/G54</f>
        <v>0.19815358180599554</v>
      </c>
    </row>
    <row r="61" spans="1:7" x14ac:dyDescent="0.35">
      <c r="A61" s="3" t="s">
        <v>33</v>
      </c>
      <c r="B61" s="2">
        <v>600.21</v>
      </c>
      <c r="C61" s="2">
        <v>9969.6908999999996</v>
      </c>
      <c r="D61" s="2">
        <v>140.88</v>
      </c>
      <c r="F61" t="s">
        <v>21</v>
      </c>
    </row>
    <row r="62" spans="1:7" x14ac:dyDescent="0.35">
      <c r="A62" s="3" t="s">
        <v>34</v>
      </c>
      <c r="B62" s="2">
        <v>600.17999999999995</v>
      </c>
      <c r="C62" s="2">
        <v>13870.9727</v>
      </c>
      <c r="D62" s="2">
        <v>247.71</v>
      </c>
      <c r="F62" t="s">
        <v>22</v>
      </c>
    </row>
    <row r="63" spans="1:7" x14ac:dyDescent="0.35">
      <c r="A63" s="3" t="s">
        <v>35</v>
      </c>
      <c r="B63" s="2">
        <v>600.36</v>
      </c>
      <c r="C63" s="2">
        <v>9066.3490999999995</v>
      </c>
      <c r="D63" s="2">
        <v>328.52</v>
      </c>
      <c r="F63" t="s">
        <v>23</v>
      </c>
      <c r="G63">
        <f>D54-E54</f>
        <v>5482.1023999999998</v>
      </c>
    </row>
    <row r="64" spans="1:7" x14ac:dyDescent="0.35">
      <c r="A64" s="3" t="s">
        <v>36</v>
      </c>
      <c r="B64" s="2">
        <v>600.27</v>
      </c>
      <c r="C64" s="2">
        <v>14475.837799999999</v>
      </c>
      <c r="D64" s="2">
        <v>196.15</v>
      </c>
      <c r="F64" t="s">
        <v>24</v>
      </c>
    </row>
    <row r="65" spans="1:7" x14ac:dyDescent="0.35">
      <c r="A65" s="3" t="s">
        <v>37</v>
      </c>
      <c r="B65" s="2">
        <v>600.41999999999996</v>
      </c>
      <c r="C65" s="2">
        <v>9666.9776000000002</v>
      </c>
      <c r="D65" s="2">
        <v>319.67</v>
      </c>
      <c r="F65" t="s">
        <v>25</v>
      </c>
    </row>
    <row r="66" spans="1:7" x14ac:dyDescent="0.35">
      <c r="D66">
        <f>AVERAGE(D56:D65)</f>
        <v>159.91900000000001</v>
      </c>
      <c r="F66" t="s">
        <v>26</v>
      </c>
    </row>
    <row r="67" spans="1:7" x14ac:dyDescent="0.35">
      <c r="B67">
        <f>(B56-$B$54)^2</f>
        <v>1.0608999999990071E-2</v>
      </c>
      <c r="C67">
        <f>(C56-$G$54)^2</f>
        <v>13024.597795129184</v>
      </c>
      <c r="F67" t="s">
        <v>27</v>
      </c>
    </row>
    <row r="68" spans="1:7" x14ac:dyDescent="0.35">
      <c r="B68">
        <f t="shared" ref="B68:B76" si="4">(B57-$B$54)^2</f>
        <v>2.6569000000003559E-2</v>
      </c>
      <c r="C68">
        <f t="shared" ref="C68:C76" si="5">(C57-$G$54)^2</f>
        <v>10516734.690788383</v>
      </c>
    </row>
    <row r="69" spans="1:7" x14ac:dyDescent="0.35">
      <c r="B69">
        <f t="shared" si="4"/>
        <v>2.8089999999997106E-3</v>
      </c>
      <c r="C69">
        <f t="shared" si="5"/>
        <v>4701551.1698327195</v>
      </c>
    </row>
    <row r="70" spans="1:7" x14ac:dyDescent="0.35">
      <c r="B70">
        <f t="shared" si="4"/>
        <v>1.8490000000005475E-3</v>
      </c>
      <c r="C70">
        <f t="shared" si="5"/>
        <v>1357165.7254471907</v>
      </c>
    </row>
    <row r="71" spans="1:7" x14ac:dyDescent="0.35">
      <c r="B71">
        <f t="shared" si="4"/>
        <v>2.6569000000003559E-2</v>
      </c>
      <c r="C71">
        <f t="shared" si="5"/>
        <v>1071569.3928756481</v>
      </c>
    </row>
    <row r="72" spans="1:7" x14ac:dyDescent="0.35">
      <c r="B72">
        <f t="shared" si="4"/>
        <v>7.2900000000235743E-4</v>
      </c>
      <c r="C72">
        <f t="shared" si="5"/>
        <v>1421699.857932311</v>
      </c>
    </row>
    <row r="73" spans="1:7" x14ac:dyDescent="0.35">
      <c r="B73">
        <f t="shared" si="4"/>
        <v>9.0000000002564767E-6</v>
      </c>
      <c r="C73">
        <f t="shared" si="5"/>
        <v>7338308.4630479468</v>
      </c>
    </row>
    <row r="74" spans="1:7" x14ac:dyDescent="0.35">
      <c r="B74">
        <f t="shared" si="4"/>
        <v>3.1329000000007406E-2</v>
      </c>
      <c r="C74">
        <f t="shared" si="5"/>
        <v>4391926.4677623659</v>
      </c>
    </row>
    <row r="75" spans="1:7" x14ac:dyDescent="0.35">
      <c r="B75">
        <f t="shared" si="4"/>
        <v>7.5689999999981007E-3</v>
      </c>
      <c r="C75">
        <f t="shared" si="5"/>
        <v>10981246.1829974</v>
      </c>
    </row>
    <row r="76" spans="1:7" x14ac:dyDescent="0.35">
      <c r="B76">
        <f t="shared" si="4"/>
        <v>5.6168999999984051E-2</v>
      </c>
      <c r="C76">
        <f t="shared" si="5"/>
        <v>2235215.9454780947</v>
      </c>
    </row>
    <row r="78" spans="1:7" x14ac:dyDescent="0.35">
      <c r="B78" s="5" t="s">
        <v>6</v>
      </c>
      <c r="C78" s="5" t="s">
        <v>15</v>
      </c>
      <c r="D78" s="5" t="s">
        <v>9</v>
      </c>
      <c r="E78" s="5" t="s">
        <v>10</v>
      </c>
      <c r="F78" s="5" t="s">
        <v>11</v>
      </c>
      <c r="G78" s="5" t="s">
        <v>8</v>
      </c>
    </row>
    <row r="79" spans="1:7" x14ac:dyDescent="0.35">
      <c r="A79" s="4" t="s">
        <v>29</v>
      </c>
      <c r="B79" s="2">
        <f>AVERAGE(B81:B90)</f>
        <v>609.74099999999999</v>
      </c>
      <c r="C79">
        <f>SQRT(1/9*SUM(B92:B105))</f>
        <v>30.77093594431096</v>
      </c>
      <c r="D79" s="2">
        <f>MAX(C81:C90)</f>
        <v>19277.195400000001</v>
      </c>
      <c r="E79" s="2">
        <f>MIN(C81:C90)</f>
        <v>14556.135899999999</v>
      </c>
      <c r="F79" s="2">
        <f>SQRT(1/9*SUM(C92:C101))</f>
        <v>1366.3575106161454</v>
      </c>
      <c r="G79" s="2">
        <f>AVERAGE(C81:C90)</f>
        <v>16339.782140000001</v>
      </c>
    </row>
    <row r="80" spans="1:7" x14ac:dyDescent="0.35">
      <c r="B80" s="5" t="s">
        <v>7</v>
      </c>
      <c r="C80" s="5" t="s">
        <v>12</v>
      </c>
      <c r="D80" s="5" t="s">
        <v>13</v>
      </c>
    </row>
    <row r="81" spans="1:7" x14ac:dyDescent="0.35">
      <c r="A81" s="3" t="s">
        <v>1</v>
      </c>
      <c r="B81" s="2">
        <v>600.54</v>
      </c>
      <c r="C81" s="2">
        <v>14975.228499999999</v>
      </c>
      <c r="D81" s="2">
        <v>227.96</v>
      </c>
      <c r="F81" t="s">
        <v>16</v>
      </c>
    </row>
    <row r="82" spans="1:7" x14ac:dyDescent="0.35">
      <c r="A82" s="3" t="s">
        <v>2</v>
      </c>
      <c r="B82" s="2">
        <v>600.52</v>
      </c>
      <c r="C82" s="2">
        <v>17054.3017</v>
      </c>
      <c r="D82" s="2">
        <v>188.21</v>
      </c>
      <c r="F82" t="s">
        <v>17</v>
      </c>
    </row>
    <row r="83" spans="1:7" x14ac:dyDescent="0.35">
      <c r="A83" s="3" t="s">
        <v>3</v>
      </c>
      <c r="B83" s="2">
        <v>600.13</v>
      </c>
      <c r="C83" s="2">
        <v>17000</v>
      </c>
      <c r="D83" s="2">
        <v>132.71</v>
      </c>
      <c r="F83" t="s">
        <v>18</v>
      </c>
    </row>
    <row r="84" spans="1:7" x14ac:dyDescent="0.35">
      <c r="A84" s="3" t="s">
        <v>4</v>
      </c>
      <c r="B84" s="2">
        <v>600.38</v>
      </c>
      <c r="C84" s="2">
        <v>15800.095600000001</v>
      </c>
      <c r="D84" s="2">
        <v>211.02</v>
      </c>
      <c r="F84" t="s">
        <v>19</v>
      </c>
    </row>
    <row r="85" spans="1:7" x14ac:dyDescent="0.35">
      <c r="A85" s="3" t="s">
        <v>5</v>
      </c>
      <c r="B85" s="2">
        <v>600.14</v>
      </c>
      <c r="C85" s="2">
        <v>14556.135899999999</v>
      </c>
      <c r="D85" s="2">
        <v>59.71</v>
      </c>
      <c r="F85" s="6" t="s">
        <v>20</v>
      </c>
      <c r="G85" s="7">
        <f>F79/G79</f>
        <v>8.3621525605980046E-2</v>
      </c>
    </row>
    <row r="86" spans="1:7" x14ac:dyDescent="0.35">
      <c r="A86" s="3" t="s">
        <v>33</v>
      </c>
      <c r="B86" s="2">
        <v>694.17</v>
      </c>
      <c r="C86" s="2">
        <v>19277.195400000001</v>
      </c>
      <c r="D86" s="2">
        <v>258.57</v>
      </c>
      <c r="F86" t="s">
        <v>21</v>
      </c>
    </row>
    <row r="87" spans="1:7" x14ac:dyDescent="0.35">
      <c r="A87" s="3" t="s">
        <v>34</v>
      </c>
      <c r="B87" s="2">
        <v>601.19000000000005</v>
      </c>
      <c r="C87" s="2">
        <v>16722.0478</v>
      </c>
      <c r="D87" s="2">
        <v>196.6</v>
      </c>
      <c r="F87" t="s">
        <v>22</v>
      </c>
    </row>
    <row r="88" spans="1:7" x14ac:dyDescent="0.35">
      <c r="A88" s="3" t="s">
        <v>35</v>
      </c>
      <c r="B88" s="2">
        <v>600.13</v>
      </c>
      <c r="C88" s="2">
        <v>16483.896700000001</v>
      </c>
      <c r="D88" s="2">
        <v>7.04</v>
      </c>
      <c r="F88" t="s">
        <v>23</v>
      </c>
      <c r="G88">
        <f>D79-E79</f>
        <v>4721.0595000000012</v>
      </c>
    </row>
    <row r="89" spans="1:7" x14ac:dyDescent="0.35">
      <c r="A89" s="3" t="s">
        <v>36</v>
      </c>
      <c r="B89" s="2">
        <v>600.16999999999996</v>
      </c>
      <c r="C89" s="2">
        <v>16493.851299999998</v>
      </c>
      <c r="D89" s="2">
        <v>115.79</v>
      </c>
      <c r="F89" t="s">
        <v>24</v>
      </c>
    </row>
    <row r="90" spans="1:7" x14ac:dyDescent="0.35">
      <c r="A90" s="3" t="s">
        <v>37</v>
      </c>
      <c r="B90" s="2">
        <v>600.04</v>
      </c>
      <c r="C90" s="2">
        <v>15035.068499999999</v>
      </c>
      <c r="D90" s="2">
        <v>105.57</v>
      </c>
      <c r="F90" t="s">
        <v>25</v>
      </c>
    </row>
    <row r="91" spans="1:7" x14ac:dyDescent="0.35">
      <c r="D91">
        <f>AVERAGE(D81:D90)</f>
        <v>150.31799999999998</v>
      </c>
      <c r="F91" t="s">
        <v>26</v>
      </c>
    </row>
    <row r="92" spans="1:7" x14ac:dyDescent="0.35">
      <c r="B92">
        <f>(B81-$B$79)^2</f>
        <v>84.658401000000396</v>
      </c>
      <c r="C92">
        <f>(C81-$G$79)^2</f>
        <v>1862006.6364372547</v>
      </c>
      <c r="F92" t="s">
        <v>27</v>
      </c>
    </row>
    <row r="93" spans="1:7" x14ac:dyDescent="0.35">
      <c r="B93">
        <f t="shared" ref="B93:B101" si="6">(B82-$B$79)^2</f>
        <v>85.026841000000061</v>
      </c>
      <c r="C93">
        <f t="shared" ref="C93:C101" si="7">(C82-$G$79)^2</f>
        <v>510538.20162259194</v>
      </c>
    </row>
    <row r="94" spans="1:7" x14ac:dyDescent="0.35">
      <c r="B94">
        <f t="shared" si="6"/>
        <v>92.37132099999981</v>
      </c>
      <c r="C94">
        <f t="shared" si="7"/>
        <v>435887.62266297807</v>
      </c>
    </row>
    <row r="95" spans="1:7" x14ac:dyDescent="0.35">
      <c r="B95">
        <f t="shared" si="6"/>
        <v>87.628320999999815</v>
      </c>
      <c r="C95">
        <f t="shared" si="7"/>
        <v>291261.56145717227</v>
      </c>
    </row>
    <row r="96" spans="1:7" x14ac:dyDescent="0.35">
      <c r="B96">
        <f t="shared" si="6"/>
        <v>92.179200999999978</v>
      </c>
      <c r="C96">
        <f t="shared" si="7"/>
        <v>3181393.9094661442</v>
      </c>
    </row>
    <row r="97" spans="1:7" x14ac:dyDescent="0.35">
      <c r="B97">
        <f t="shared" si="6"/>
        <v>7128.2560409999951</v>
      </c>
      <c r="C97">
        <f t="shared" si="7"/>
        <v>8628396.6600238234</v>
      </c>
    </row>
    <row r="98" spans="1:7" x14ac:dyDescent="0.35">
      <c r="B98">
        <f t="shared" si="6"/>
        <v>73.119600999998823</v>
      </c>
      <c r="C98">
        <f t="shared" si="7"/>
        <v>146127.03481523492</v>
      </c>
    </row>
    <row r="99" spans="1:7" x14ac:dyDescent="0.35">
      <c r="B99">
        <f t="shared" si="6"/>
        <v>92.37132099999981</v>
      </c>
      <c r="C99">
        <f t="shared" si="7"/>
        <v>20769.006403993597</v>
      </c>
    </row>
    <row r="100" spans="1:7" x14ac:dyDescent="0.35">
      <c r="B100">
        <f t="shared" si="6"/>
        <v>91.604041000000507</v>
      </c>
      <c r="C100">
        <f t="shared" si="7"/>
        <v>23737.306063104763</v>
      </c>
    </row>
    <row r="101" spans="1:7" x14ac:dyDescent="0.35">
      <c r="B101">
        <f t="shared" si="6"/>
        <v>94.109401000000418</v>
      </c>
      <c r="C101">
        <f t="shared" si="7"/>
        <v>1702277.6824020541</v>
      </c>
    </row>
    <row r="104" spans="1:7" x14ac:dyDescent="0.35">
      <c r="B104" s="5" t="s">
        <v>6</v>
      </c>
      <c r="C104" s="5" t="s">
        <v>15</v>
      </c>
      <c r="D104" s="5" t="s">
        <v>9</v>
      </c>
      <c r="E104" s="5" t="s">
        <v>10</v>
      </c>
      <c r="F104" s="5" t="s">
        <v>11</v>
      </c>
      <c r="G104" s="5" t="s">
        <v>8</v>
      </c>
    </row>
    <row r="105" spans="1:7" x14ac:dyDescent="0.35">
      <c r="A105" s="4" t="s">
        <v>28</v>
      </c>
      <c r="B105" s="2">
        <f>AVERAGE(B107:B116)</f>
        <v>600.33000000000015</v>
      </c>
      <c r="C105">
        <f>SQRT(1/9*SUM(B118:B131))</f>
        <v>12.43976656176115</v>
      </c>
      <c r="D105" s="2">
        <f>MAX(C107:C116)</f>
        <v>22077.696</v>
      </c>
      <c r="E105" s="2">
        <f>MIN(C107:C116)</f>
        <v>15058.582399999999</v>
      </c>
      <c r="F105" s="2">
        <f>SQRT(1/9*SUM(C118:C131))</f>
        <v>2380.0693057883527</v>
      </c>
      <c r="G105" s="2">
        <f>AVERAGE(C107:C116)</f>
        <v>18636.122879999999</v>
      </c>
    </row>
    <row r="106" spans="1:7" x14ac:dyDescent="0.35">
      <c r="B106" s="5" t="s">
        <v>7</v>
      </c>
      <c r="C106" s="5" t="s">
        <v>12</v>
      </c>
      <c r="D106" s="5" t="s">
        <v>13</v>
      </c>
    </row>
    <row r="107" spans="1:7" x14ac:dyDescent="0.35">
      <c r="A107" s="3" t="s">
        <v>1</v>
      </c>
      <c r="B107" s="2">
        <v>600.04999999999995</v>
      </c>
      <c r="C107" s="2">
        <v>15058.582399999999</v>
      </c>
      <c r="D107" s="2">
        <v>327.52</v>
      </c>
      <c r="F107" t="s">
        <v>16</v>
      </c>
    </row>
    <row r="108" spans="1:7" x14ac:dyDescent="0.35">
      <c r="A108" s="3" t="s">
        <v>2</v>
      </c>
      <c r="B108" s="2">
        <v>600.19000000000005</v>
      </c>
      <c r="C108" s="2">
        <v>18312.133699999998</v>
      </c>
      <c r="D108" s="2">
        <v>74.02</v>
      </c>
      <c r="F108" t="s">
        <v>17</v>
      </c>
    </row>
    <row r="109" spans="1:7" x14ac:dyDescent="0.35">
      <c r="A109" s="3" t="s">
        <v>3</v>
      </c>
      <c r="B109" s="2">
        <v>600.20000000000005</v>
      </c>
      <c r="C109" s="2">
        <v>21211.3217</v>
      </c>
      <c r="D109" s="2">
        <v>54.58</v>
      </c>
      <c r="F109" t="s">
        <v>18</v>
      </c>
    </row>
    <row r="110" spans="1:7" x14ac:dyDescent="0.35">
      <c r="A110" s="3" t="s">
        <v>4</v>
      </c>
      <c r="B110" s="2">
        <v>600.36</v>
      </c>
      <c r="C110" s="2">
        <v>20932.939699999999</v>
      </c>
      <c r="D110" s="2">
        <v>98.05</v>
      </c>
      <c r="F110" t="s">
        <v>19</v>
      </c>
    </row>
    <row r="111" spans="1:7" x14ac:dyDescent="0.35">
      <c r="A111" s="3" t="s">
        <v>5</v>
      </c>
      <c r="B111" s="2">
        <v>600.71</v>
      </c>
      <c r="C111" s="2">
        <v>22077.696</v>
      </c>
      <c r="D111" s="2">
        <v>49.38</v>
      </c>
      <c r="F111" s="6" t="s">
        <v>20</v>
      </c>
      <c r="G111" s="7">
        <f>F105/G105</f>
        <v>0.12771268579381426</v>
      </c>
    </row>
    <row r="112" spans="1:7" x14ac:dyDescent="0.35">
      <c r="A112" s="3" t="s">
        <v>33</v>
      </c>
      <c r="B112" s="2">
        <v>600.29999999999995</v>
      </c>
      <c r="C112" s="2">
        <v>19832.433000000001</v>
      </c>
      <c r="D112" s="2">
        <v>585.34</v>
      </c>
      <c r="F112" t="s">
        <v>21</v>
      </c>
    </row>
    <row r="113" spans="1:7" x14ac:dyDescent="0.35">
      <c r="A113" s="3" t="s">
        <v>34</v>
      </c>
      <c r="B113" s="2">
        <v>600.63</v>
      </c>
      <c r="C113" s="2">
        <v>18353.108400000001</v>
      </c>
      <c r="D113" s="2">
        <v>177.04</v>
      </c>
      <c r="F113" t="s">
        <v>22</v>
      </c>
    </row>
    <row r="114" spans="1:7" x14ac:dyDescent="0.35">
      <c r="A114" s="3" t="s">
        <v>35</v>
      </c>
      <c r="B114" s="2">
        <v>600.17999999999995</v>
      </c>
      <c r="C114" s="2">
        <v>17098.4159</v>
      </c>
      <c r="D114" s="2">
        <v>212.33</v>
      </c>
      <c r="F114" t="s">
        <v>23</v>
      </c>
      <c r="G114">
        <f>D105-E105</f>
        <v>7019.1136000000006</v>
      </c>
    </row>
    <row r="115" spans="1:7" x14ac:dyDescent="0.35">
      <c r="A115" s="3" t="s">
        <v>36</v>
      </c>
      <c r="B115" s="2">
        <v>600.67999999999995</v>
      </c>
      <c r="C115" s="2">
        <v>18022.616600000001</v>
      </c>
      <c r="D115" s="2">
        <v>486.86</v>
      </c>
      <c r="F115" t="s">
        <v>24</v>
      </c>
    </row>
    <row r="116" spans="1:7" x14ac:dyDescent="0.35">
      <c r="A116" s="3" t="s">
        <v>37</v>
      </c>
      <c r="B116" s="2">
        <v>600</v>
      </c>
      <c r="C116" s="2">
        <v>15461.981400000001</v>
      </c>
      <c r="D116" s="2">
        <v>116.27</v>
      </c>
      <c r="F116" t="s">
        <v>25</v>
      </c>
    </row>
    <row r="117" spans="1:7" x14ac:dyDescent="0.35">
      <c r="D117">
        <f>AVERAGE(D107:D116)</f>
        <v>218.13899999999998</v>
      </c>
      <c r="F117" t="s">
        <v>26</v>
      </c>
    </row>
    <row r="118" spans="1:7" x14ac:dyDescent="0.35">
      <c r="B118">
        <f>(B107-$B$105)^2</f>
        <v>7.8400000000112047E-2</v>
      </c>
      <c r="C118">
        <f>(C107-$G$105)^2</f>
        <v>12798795.886038627</v>
      </c>
      <c r="F118" t="s">
        <v>27</v>
      </c>
    </row>
    <row r="119" spans="1:7" x14ac:dyDescent="0.35">
      <c r="B119">
        <f t="shared" ref="B119:B126" si="8">(B108-$B$79)^2</f>
        <v>91.221600999998685</v>
      </c>
      <c r="C119">
        <f t="shared" ref="C119:C127" si="9">(C108-$G$105)^2</f>
        <v>104968.98875707272</v>
      </c>
    </row>
    <row r="120" spans="1:7" x14ac:dyDescent="0.35">
      <c r="B120">
        <f t="shared" si="8"/>
        <v>91.03068099999885</v>
      </c>
      <c r="C120">
        <f t="shared" si="9"/>
        <v>6631648.9625293994</v>
      </c>
    </row>
    <row r="121" spans="1:7" x14ac:dyDescent="0.35">
      <c r="B121">
        <f t="shared" si="8"/>
        <v>88.003160999999466</v>
      </c>
      <c r="C121">
        <f t="shared" si="9"/>
        <v>5275367.5046349121</v>
      </c>
    </row>
    <row r="122" spans="1:7" x14ac:dyDescent="0.35">
      <c r="B122">
        <f t="shared" si="8"/>
        <v>81.558960999999087</v>
      </c>
      <c r="C122">
        <f t="shared" si="9"/>
        <v>11844425.54030654</v>
      </c>
    </row>
    <row r="123" spans="1:7" x14ac:dyDescent="0.35">
      <c r="B123">
        <f t="shared" si="8"/>
        <v>89.132481000000581</v>
      </c>
      <c r="C123">
        <f t="shared" si="9"/>
        <v>1431157.903214419</v>
      </c>
    </row>
    <row r="124" spans="1:7" x14ac:dyDescent="0.35">
      <c r="B124">
        <f t="shared" si="8"/>
        <v>83.01032099999982</v>
      </c>
      <c r="C124">
        <f t="shared" si="9"/>
        <v>80097.195889669267</v>
      </c>
    </row>
    <row r="125" spans="1:7" x14ac:dyDescent="0.35">
      <c r="B125">
        <f t="shared" si="8"/>
        <v>91.412721000000673</v>
      </c>
      <c r="C125">
        <f t="shared" si="9"/>
        <v>2364542.7563407174</v>
      </c>
    </row>
    <row r="126" spans="1:7" x14ac:dyDescent="0.35">
      <c r="B126">
        <f t="shared" si="8"/>
        <v>82.101721000000637</v>
      </c>
      <c r="C126">
        <f t="shared" si="9"/>
        <v>376389.95559943566</v>
      </c>
    </row>
    <row r="127" spans="1:7" x14ac:dyDescent="0.35">
      <c r="B127">
        <f>(B116-$B$79)^2</f>
        <v>94.887080999999711</v>
      </c>
      <c r="C127">
        <f t="shared" si="9"/>
        <v>10075174.135056579</v>
      </c>
    </row>
    <row r="129" spans="1:7" x14ac:dyDescent="0.35">
      <c r="B129" s="5" t="s">
        <v>6</v>
      </c>
      <c r="C129" s="5" t="s">
        <v>15</v>
      </c>
      <c r="D129" s="5" t="s">
        <v>9</v>
      </c>
      <c r="E129" s="5" t="s">
        <v>10</v>
      </c>
      <c r="F129" s="5" t="s">
        <v>11</v>
      </c>
      <c r="G129" s="5" t="s">
        <v>8</v>
      </c>
    </row>
    <row r="130" spans="1:7" x14ac:dyDescent="0.35">
      <c r="A130" s="4" t="s">
        <v>42</v>
      </c>
      <c r="B130" s="2">
        <f>AVERAGE(B132:B141)</f>
        <v>600.29299999999989</v>
      </c>
      <c r="C130">
        <f>SQRT(1/9*SUM(B143:B156))</f>
        <v>0.27483530421773333</v>
      </c>
      <c r="D130" s="2">
        <f>MAX(C132:C141)</f>
        <v>9680.0727000000006</v>
      </c>
      <c r="E130" s="2">
        <f>MIN(C132:C141)</f>
        <v>6221.4675999999999</v>
      </c>
      <c r="F130" s="2">
        <f>SQRT(1/9*SUM(C143:C156))</f>
        <v>1029.3468318580442</v>
      </c>
      <c r="G130" s="2">
        <f>AVERAGE(C132:C141)</f>
        <v>8224.0573800000002</v>
      </c>
    </row>
    <row r="131" spans="1:7" x14ac:dyDescent="0.35">
      <c r="B131" s="5" t="s">
        <v>7</v>
      </c>
      <c r="C131" s="5" t="s">
        <v>12</v>
      </c>
      <c r="D131" s="5" t="s">
        <v>13</v>
      </c>
    </row>
    <row r="132" spans="1:7" x14ac:dyDescent="0.35">
      <c r="A132" s="3" t="s">
        <v>1</v>
      </c>
      <c r="B132" s="2">
        <v>600.96</v>
      </c>
      <c r="C132" s="2">
        <v>8308.1761000000006</v>
      </c>
      <c r="D132" s="2">
        <v>393.41</v>
      </c>
      <c r="F132" t="s">
        <v>16</v>
      </c>
    </row>
    <row r="133" spans="1:7" x14ac:dyDescent="0.35">
      <c r="A133" s="3" t="s">
        <v>2</v>
      </c>
      <c r="B133" s="2">
        <v>600.11</v>
      </c>
      <c r="C133" s="2">
        <v>9680.0727000000006</v>
      </c>
      <c r="D133" s="2">
        <v>230.81</v>
      </c>
      <c r="F133" t="s">
        <v>17</v>
      </c>
    </row>
    <row r="134" spans="1:7" x14ac:dyDescent="0.35">
      <c r="A134" s="3" t="s">
        <v>3</v>
      </c>
      <c r="B134" s="2">
        <v>600.13</v>
      </c>
      <c r="C134" s="2">
        <v>8126.9817000000003</v>
      </c>
      <c r="D134" s="2">
        <v>86.53</v>
      </c>
      <c r="F134" t="s">
        <v>18</v>
      </c>
    </row>
    <row r="135" spans="1:7" x14ac:dyDescent="0.35">
      <c r="A135" s="3" t="s">
        <v>4</v>
      </c>
      <c r="B135" s="2">
        <v>600.17999999999995</v>
      </c>
      <c r="C135" s="2">
        <v>8188.6063999999997</v>
      </c>
      <c r="D135" s="2">
        <v>184</v>
      </c>
      <c r="F135" t="s">
        <v>19</v>
      </c>
    </row>
    <row r="136" spans="1:7" x14ac:dyDescent="0.35">
      <c r="A136" s="3" t="s">
        <v>5</v>
      </c>
      <c r="B136" s="2">
        <v>600.59</v>
      </c>
      <c r="C136" s="2">
        <v>8093.3001999999997</v>
      </c>
      <c r="D136" s="2">
        <v>129.05000000000001</v>
      </c>
      <c r="F136" s="6" t="s">
        <v>20</v>
      </c>
      <c r="G136" s="7">
        <f>F130/G130</f>
        <v>0.12516289518617685</v>
      </c>
    </row>
    <row r="137" spans="1:7" x14ac:dyDescent="0.35">
      <c r="A137" s="3" t="s">
        <v>33</v>
      </c>
      <c r="B137" s="2">
        <v>600.24</v>
      </c>
      <c r="C137" s="9">
        <v>6939.9375</v>
      </c>
      <c r="D137" s="2">
        <v>155.58000000000001</v>
      </c>
      <c r="F137" t="s">
        <v>21</v>
      </c>
    </row>
    <row r="138" spans="1:7" x14ac:dyDescent="0.35">
      <c r="A138" s="3" t="s">
        <v>34</v>
      </c>
      <c r="B138" s="2">
        <v>600.20000000000005</v>
      </c>
      <c r="C138" s="2">
        <v>8925.8925999999992</v>
      </c>
      <c r="D138" s="2">
        <v>168.07</v>
      </c>
      <c r="F138" t="s">
        <v>22</v>
      </c>
    </row>
    <row r="139" spans="1:7" x14ac:dyDescent="0.35">
      <c r="A139" s="3" t="s">
        <v>35</v>
      </c>
      <c r="B139" s="2">
        <v>600.05999999999995</v>
      </c>
      <c r="C139" s="2">
        <v>9310.3850999999995</v>
      </c>
      <c r="D139" s="2">
        <v>513.58000000000004</v>
      </c>
      <c r="F139" t="s">
        <v>23</v>
      </c>
      <c r="G139">
        <f>D130-E130</f>
        <v>3458.6051000000007</v>
      </c>
    </row>
    <row r="140" spans="1:7" x14ac:dyDescent="0.35">
      <c r="A140" s="3" t="s">
        <v>36</v>
      </c>
      <c r="B140" s="2">
        <v>600.24</v>
      </c>
      <c r="C140" s="2">
        <v>6221.4675999999999</v>
      </c>
      <c r="D140" s="2">
        <v>83.31</v>
      </c>
      <c r="F140" t="s">
        <v>24</v>
      </c>
    </row>
    <row r="141" spans="1:7" x14ac:dyDescent="0.35">
      <c r="A141" s="3" t="s">
        <v>37</v>
      </c>
      <c r="B141" s="2">
        <v>600.22</v>
      </c>
      <c r="C141" s="2">
        <v>8445.7538999999997</v>
      </c>
      <c r="D141" s="2">
        <v>68.67</v>
      </c>
      <c r="F141" t="s">
        <v>25</v>
      </c>
    </row>
    <row r="142" spans="1:7" x14ac:dyDescent="0.35">
      <c r="D142">
        <f>AVERAGE(D132:D141)</f>
        <v>201.30099999999999</v>
      </c>
      <c r="F142" t="s">
        <v>26</v>
      </c>
    </row>
    <row r="143" spans="1:7" x14ac:dyDescent="0.35">
      <c r="B143">
        <f>(B132-$B$130)^2</f>
        <v>0.44488900000019171</v>
      </c>
      <c r="C143">
        <f>(C132-$G$130)^2</f>
        <v>7075.9590544384664</v>
      </c>
      <c r="F143" t="s">
        <v>27</v>
      </c>
    </row>
    <row r="144" spans="1:7" x14ac:dyDescent="0.35">
      <c r="B144">
        <f t="shared" ref="B144:B152" si="10">(B133-$B$130)^2</f>
        <v>3.3488999999955728E-2</v>
      </c>
      <c r="C144">
        <f t="shared" ref="C144:C152" si="11">(C133-$G$130)^2</f>
        <v>2119980.6120747034</v>
      </c>
    </row>
    <row r="145" spans="1:7" x14ac:dyDescent="0.35">
      <c r="B145">
        <f t="shared" si="10"/>
        <v>2.6568999999966494E-2</v>
      </c>
      <c r="C145">
        <f t="shared" si="11"/>
        <v>9423.6876474623841</v>
      </c>
    </row>
    <row r="146" spans="1:7" x14ac:dyDescent="0.35">
      <c r="B146">
        <f t="shared" si="10"/>
        <v>1.2768999999987051E-2</v>
      </c>
      <c r="C146">
        <f t="shared" si="11"/>
        <v>1256.7719829604373</v>
      </c>
    </row>
    <row r="147" spans="1:7" x14ac:dyDescent="0.35">
      <c r="B147">
        <f t="shared" si="10"/>
        <v>8.8209000000082652E-2</v>
      </c>
      <c r="C147">
        <f t="shared" si="11"/>
        <v>17097.440121552536</v>
      </c>
    </row>
    <row r="148" spans="1:7" x14ac:dyDescent="0.35">
      <c r="B148">
        <f t="shared" si="10"/>
        <v>2.8089999999876599E-3</v>
      </c>
      <c r="C148">
        <f t="shared" si="11"/>
        <v>1648963.8662112148</v>
      </c>
    </row>
    <row r="149" spans="1:7" x14ac:dyDescent="0.35">
      <c r="B149">
        <f t="shared" si="10"/>
        <v>8.6489999999715805E-3</v>
      </c>
      <c r="C149">
        <f t="shared" si="11"/>
        <v>492572.67603244702</v>
      </c>
    </row>
    <row r="150" spans="1:7" x14ac:dyDescent="0.35">
      <c r="B150">
        <f t="shared" si="10"/>
        <v>5.4288999999975419E-2</v>
      </c>
      <c r="C150">
        <f t="shared" si="11"/>
        <v>1180107.915240397</v>
      </c>
    </row>
    <row r="151" spans="1:7" x14ac:dyDescent="0.35">
      <c r="B151">
        <f t="shared" si="10"/>
        <v>2.8089999999876599E-3</v>
      </c>
      <c r="C151">
        <f t="shared" si="11"/>
        <v>4010365.8269604496</v>
      </c>
    </row>
    <row r="152" spans="1:7" x14ac:dyDescent="0.35">
      <c r="B152">
        <f t="shared" si="10"/>
        <v>5.3289999999803477E-3</v>
      </c>
      <c r="C152">
        <f t="shared" si="11"/>
        <v>49149.346980110182</v>
      </c>
    </row>
    <row r="157" spans="1:7" x14ac:dyDescent="0.35">
      <c r="B157" s="5" t="s">
        <v>6</v>
      </c>
      <c r="C157" s="5" t="s">
        <v>15</v>
      </c>
      <c r="D157" s="5" t="s">
        <v>9</v>
      </c>
      <c r="E157" s="5" t="s">
        <v>10</v>
      </c>
      <c r="F157" s="5" t="s">
        <v>11</v>
      </c>
      <c r="G157" s="5" t="s">
        <v>8</v>
      </c>
    </row>
    <row r="158" spans="1:7" x14ac:dyDescent="0.35">
      <c r="A158" s="4" t="s">
        <v>41</v>
      </c>
      <c r="B158" s="2">
        <f>AVERAGE(B160:B169)</f>
        <v>601.94399999999996</v>
      </c>
      <c r="C158">
        <f>SQRT(1/9*SUM(B171:B184))</f>
        <v>9.7562665901346577</v>
      </c>
      <c r="D158" s="2">
        <f>MAX(C160:C169)</f>
        <v>17203.414100000002</v>
      </c>
      <c r="E158" s="2">
        <f>MIN(C160:C169)</f>
        <v>13193.9236</v>
      </c>
      <c r="F158" s="2">
        <f>SQRT(1/9*SUM(C171:C180))</f>
        <v>1599.1197068030517</v>
      </c>
      <c r="G158" s="2">
        <f>AVERAGE(C160:C169)</f>
        <v>14540.008689999999</v>
      </c>
    </row>
    <row r="159" spans="1:7" x14ac:dyDescent="0.35">
      <c r="B159" s="5" t="s">
        <v>7</v>
      </c>
      <c r="C159" s="5" t="s">
        <v>12</v>
      </c>
      <c r="D159" s="5" t="s">
        <v>13</v>
      </c>
    </row>
    <row r="160" spans="1:7" x14ac:dyDescent="0.35">
      <c r="A160" s="3" t="s">
        <v>1</v>
      </c>
      <c r="B160" s="2">
        <v>600.62</v>
      </c>
      <c r="C160" s="2">
        <v>13282.435799999999</v>
      </c>
      <c r="D160" s="2">
        <v>218.4</v>
      </c>
      <c r="F160" t="s">
        <v>16</v>
      </c>
    </row>
    <row r="161" spans="1:7" x14ac:dyDescent="0.35">
      <c r="A161" s="3" t="s">
        <v>2</v>
      </c>
      <c r="B161" s="2">
        <v>600</v>
      </c>
      <c r="C161" s="2">
        <v>14167.374900000001</v>
      </c>
      <c r="D161" s="2">
        <v>256.5</v>
      </c>
      <c r="F161" t="s">
        <v>17</v>
      </c>
    </row>
    <row r="162" spans="1:7" x14ac:dyDescent="0.35">
      <c r="A162" s="3" t="s">
        <v>3</v>
      </c>
      <c r="B162" s="2">
        <v>600</v>
      </c>
      <c r="C162" s="2">
        <v>13775.7919</v>
      </c>
      <c r="D162" s="2">
        <v>62</v>
      </c>
      <c r="F162" t="s">
        <v>18</v>
      </c>
    </row>
    <row r="163" spans="1:7" x14ac:dyDescent="0.35">
      <c r="A163" s="3" t="s">
        <v>4</v>
      </c>
      <c r="B163" s="2">
        <v>600.28</v>
      </c>
      <c r="C163" s="2">
        <v>13393.410599999999</v>
      </c>
      <c r="D163" s="2">
        <v>178.16</v>
      </c>
      <c r="F163" t="s">
        <v>19</v>
      </c>
    </row>
    <row r="164" spans="1:7" x14ac:dyDescent="0.35">
      <c r="A164" s="3" t="s">
        <v>5</v>
      </c>
      <c r="B164" s="2">
        <v>600.1</v>
      </c>
      <c r="C164" s="2">
        <v>13755.025</v>
      </c>
      <c r="D164" s="2">
        <v>128.58000000000001</v>
      </c>
      <c r="F164" s="6" t="s">
        <v>20</v>
      </c>
      <c r="G164" s="7">
        <f>F158/G158</f>
        <v>0.10998065688247205</v>
      </c>
    </row>
    <row r="165" spans="1:7" x14ac:dyDescent="0.35">
      <c r="A165" s="3" t="s">
        <v>33</v>
      </c>
      <c r="B165" s="2">
        <v>600.37</v>
      </c>
      <c r="C165" s="2">
        <v>16302.6607</v>
      </c>
      <c r="D165" s="2">
        <v>261.31</v>
      </c>
      <c r="F165" t="s">
        <v>21</v>
      </c>
    </row>
    <row r="166" spans="1:7" x14ac:dyDescent="0.35">
      <c r="A166" s="3" t="s">
        <v>34</v>
      </c>
      <c r="B166" s="2">
        <v>600.07000000000005</v>
      </c>
      <c r="C166" s="2">
        <v>17203.414100000002</v>
      </c>
      <c r="D166" s="2">
        <v>111.07</v>
      </c>
      <c r="F166" t="s">
        <v>22</v>
      </c>
    </row>
    <row r="167" spans="1:7" x14ac:dyDescent="0.35">
      <c r="A167" s="3" t="s">
        <v>35</v>
      </c>
      <c r="B167" s="2">
        <v>600.55999999999995</v>
      </c>
      <c r="C167" s="2">
        <v>13193.9236</v>
      </c>
      <c r="D167" s="2">
        <v>600.55999999999995</v>
      </c>
      <c r="F167" t="s">
        <v>23</v>
      </c>
      <c r="G167">
        <f>D158-E158</f>
        <v>4009.4905000000017</v>
      </c>
    </row>
    <row r="168" spans="1:7" x14ac:dyDescent="0.35">
      <c r="A168" s="3" t="s">
        <v>36</v>
      </c>
      <c r="B168" s="2">
        <v>600.32000000000005</v>
      </c>
      <c r="C168" s="2">
        <v>16893.701400000002</v>
      </c>
      <c r="D168" s="2">
        <v>370.03</v>
      </c>
      <c r="F168" t="s">
        <v>24</v>
      </c>
    </row>
    <row r="169" spans="1:7" x14ac:dyDescent="0.35">
      <c r="A169" s="3" t="s">
        <v>37</v>
      </c>
      <c r="B169" s="2">
        <v>617.12</v>
      </c>
      <c r="C169" s="2">
        <v>13432.348900000001</v>
      </c>
      <c r="D169" s="2">
        <v>337.57</v>
      </c>
      <c r="F169" t="s">
        <v>25</v>
      </c>
    </row>
    <row r="170" spans="1:7" x14ac:dyDescent="0.35">
      <c r="D170">
        <f>AVERAGE(D160:D169)</f>
        <v>252.41799999999998</v>
      </c>
      <c r="F170" t="s">
        <v>26</v>
      </c>
    </row>
    <row r="171" spans="1:7" x14ac:dyDescent="0.35">
      <c r="B171">
        <f>(B160-$B$158)^2</f>
        <v>1.752975999999882</v>
      </c>
      <c r="C171">
        <f>(C160-$G$158)^2</f>
        <v>1581489.5736629507</v>
      </c>
      <c r="F171" t="s">
        <v>27</v>
      </c>
    </row>
    <row r="172" spans="1:7" x14ac:dyDescent="0.35">
      <c r="B172">
        <f t="shared" ref="B172:B180" si="12">(B161-$B$158)^2</f>
        <v>3.7791359999998444</v>
      </c>
      <c r="C172">
        <f t="shared" ref="C172:C180" si="13">(C161-$G$158)^2</f>
        <v>138855.94144976264</v>
      </c>
    </row>
    <row r="173" spans="1:7" x14ac:dyDescent="0.35">
      <c r="B173">
        <f t="shared" si="12"/>
        <v>3.7791359999998444</v>
      </c>
      <c r="C173">
        <f t="shared" si="13"/>
        <v>584027.30211790197</v>
      </c>
    </row>
    <row r="174" spans="1:7" x14ac:dyDescent="0.35">
      <c r="B174">
        <f t="shared" si="12"/>
        <v>2.7688959999999576</v>
      </c>
      <c r="C174">
        <f t="shared" si="13"/>
        <v>1314687.1799916469</v>
      </c>
    </row>
    <row r="175" spans="1:7" x14ac:dyDescent="0.35">
      <c r="B175">
        <f t="shared" si="12"/>
        <v>3.4003359999997684</v>
      </c>
      <c r="C175">
        <f t="shared" si="13"/>
        <v>616199.39356601471</v>
      </c>
    </row>
    <row r="176" spans="1:7" x14ac:dyDescent="0.35">
      <c r="B176">
        <f t="shared" si="12"/>
        <v>2.4774759999998599</v>
      </c>
      <c r="C176">
        <f t="shared" si="13"/>
        <v>3106942.1083570458</v>
      </c>
    </row>
    <row r="177" spans="1:7" x14ac:dyDescent="0.35">
      <c r="B177">
        <f t="shared" si="12"/>
        <v>3.5118759999996625</v>
      </c>
      <c r="C177">
        <f t="shared" si="13"/>
        <v>7093728.378017284</v>
      </c>
    </row>
    <row r="178" spans="1:7" x14ac:dyDescent="0.35">
      <c r="B178">
        <f t="shared" si="12"/>
        <v>1.9154560000000402</v>
      </c>
      <c r="C178">
        <f t="shared" si="13"/>
        <v>1811945.0695203044</v>
      </c>
    </row>
    <row r="179" spans="1:7" x14ac:dyDescent="0.35">
      <c r="B179">
        <f t="shared" si="12"/>
        <v>2.6373759999997075</v>
      </c>
      <c r="C179">
        <f t="shared" si="13"/>
        <v>5539869.3731071586</v>
      </c>
    </row>
    <row r="180" spans="1:7" x14ac:dyDescent="0.35">
      <c r="B180">
        <f t="shared" si="12"/>
        <v>230.31097600000135</v>
      </c>
      <c r="C180">
        <f t="shared" si="13"/>
        <v>1226910.2103828394</v>
      </c>
    </row>
    <row r="182" spans="1:7" x14ac:dyDescent="0.35">
      <c r="B182" s="5" t="s">
        <v>6</v>
      </c>
      <c r="C182" s="5" t="s">
        <v>15</v>
      </c>
      <c r="D182" s="5" t="s">
        <v>9</v>
      </c>
      <c r="E182" s="5" t="s">
        <v>10</v>
      </c>
      <c r="F182" s="5" t="s">
        <v>11</v>
      </c>
      <c r="G182" s="5" t="s">
        <v>8</v>
      </c>
    </row>
    <row r="183" spans="1:7" x14ac:dyDescent="0.35">
      <c r="A183" s="4" t="s">
        <v>40</v>
      </c>
      <c r="B183" s="2">
        <f>AVERAGE(B185:B194)</f>
        <v>600.32899999999995</v>
      </c>
      <c r="C183">
        <f>SQRT(1/9*SUM(B196:B205))</f>
        <v>0.30967545735639507</v>
      </c>
      <c r="D183" s="2">
        <f>MAX(C185:C194)</f>
        <v>32189.338899999999</v>
      </c>
      <c r="E183" s="2">
        <f>MIN(C185:C194)</f>
        <v>30091.355599999999</v>
      </c>
      <c r="F183" s="2">
        <f>SQRT(1/9*SUM(C196:C205))</f>
        <v>640.26121233743424</v>
      </c>
      <c r="G183" s="2">
        <f>AVERAGE(C185:C194)</f>
        <v>30722.887719999999</v>
      </c>
    </row>
    <row r="184" spans="1:7" x14ac:dyDescent="0.35">
      <c r="B184" s="5" t="s">
        <v>7</v>
      </c>
      <c r="C184" s="5" t="s">
        <v>12</v>
      </c>
      <c r="D184" s="5" t="s">
        <v>13</v>
      </c>
    </row>
    <row r="185" spans="1:7" x14ac:dyDescent="0.35">
      <c r="A185" s="3" t="s">
        <v>1</v>
      </c>
      <c r="B185" s="2">
        <v>601.1</v>
      </c>
      <c r="C185" s="2">
        <v>30439.851900000001</v>
      </c>
      <c r="D185" s="2">
        <v>250.54</v>
      </c>
      <c r="F185" t="s">
        <v>16</v>
      </c>
    </row>
    <row r="186" spans="1:7" x14ac:dyDescent="0.35">
      <c r="A186" s="3" t="s">
        <v>2</v>
      </c>
      <c r="B186" s="2">
        <v>600.32000000000005</v>
      </c>
      <c r="C186" s="2">
        <v>30995.143599999999</v>
      </c>
      <c r="D186" s="2">
        <v>269.01</v>
      </c>
      <c r="F186" t="s">
        <v>17</v>
      </c>
    </row>
    <row r="187" spans="1:7" x14ac:dyDescent="0.35">
      <c r="A187" s="3" t="s">
        <v>3</v>
      </c>
      <c r="B187" s="2">
        <v>600.16999999999996</v>
      </c>
      <c r="C187" s="2">
        <v>30279.837500000001</v>
      </c>
      <c r="D187" s="2">
        <v>154.33000000000001</v>
      </c>
      <c r="F187" t="s">
        <v>18</v>
      </c>
    </row>
    <row r="188" spans="1:7" x14ac:dyDescent="0.35">
      <c r="A188" s="3" t="s">
        <v>4</v>
      </c>
      <c r="B188" s="2">
        <v>600.48</v>
      </c>
      <c r="C188" s="2">
        <v>30822.4054</v>
      </c>
      <c r="D188" s="2">
        <v>162.04</v>
      </c>
      <c r="F188" t="s">
        <v>19</v>
      </c>
    </row>
    <row r="189" spans="1:7" x14ac:dyDescent="0.35">
      <c r="A189" s="3" t="s">
        <v>5</v>
      </c>
      <c r="B189" s="2">
        <v>600.12</v>
      </c>
      <c r="C189" s="2">
        <v>31278.464199999999</v>
      </c>
      <c r="D189" s="2">
        <v>105.17</v>
      </c>
      <c r="F189" s="6" t="s">
        <v>20</v>
      </c>
      <c r="G189" s="7">
        <f>F183/G183</f>
        <v>2.0839877363501763E-2</v>
      </c>
    </row>
    <row r="190" spans="1:7" x14ac:dyDescent="0.35">
      <c r="A190" s="3" t="s">
        <v>33</v>
      </c>
      <c r="B190" s="2">
        <v>600.15</v>
      </c>
      <c r="C190" s="2">
        <v>32189.338899999999</v>
      </c>
      <c r="D190" s="2">
        <v>166.22</v>
      </c>
      <c r="F190" t="s">
        <v>21</v>
      </c>
    </row>
    <row r="191" spans="1:7" x14ac:dyDescent="0.35">
      <c r="A191" s="3" t="s">
        <v>34</v>
      </c>
      <c r="B191" s="2">
        <v>600.11</v>
      </c>
      <c r="C191" s="2">
        <v>30091.355599999999</v>
      </c>
      <c r="D191" s="2">
        <v>127.89</v>
      </c>
      <c r="F191" t="s">
        <v>22</v>
      </c>
    </row>
    <row r="192" spans="1:7" x14ac:dyDescent="0.35">
      <c r="A192" s="3" t="s">
        <v>35</v>
      </c>
      <c r="B192" s="2">
        <v>600.52</v>
      </c>
      <c r="C192" s="2">
        <v>30612.796900000001</v>
      </c>
      <c r="D192" s="2">
        <v>130.68</v>
      </c>
      <c r="F192" t="s">
        <v>23</v>
      </c>
      <c r="G192">
        <f>D183-E183</f>
        <v>2097.9832999999999</v>
      </c>
    </row>
    <row r="193" spans="1:6" x14ac:dyDescent="0.35">
      <c r="A193" s="3" t="s">
        <v>36</v>
      </c>
      <c r="B193" s="2">
        <v>600.20000000000005</v>
      </c>
      <c r="C193" s="2">
        <v>30137.245800000001</v>
      </c>
      <c r="D193" s="2">
        <v>132.05000000000001</v>
      </c>
      <c r="F193" t="s">
        <v>24</v>
      </c>
    </row>
    <row r="194" spans="1:6" x14ac:dyDescent="0.35">
      <c r="A194" s="3" t="s">
        <v>37</v>
      </c>
      <c r="B194" s="2">
        <v>600.12</v>
      </c>
      <c r="C194" s="2">
        <v>30382.437399999999</v>
      </c>
      <c r="D194" s="2">
        <v>437.17</v>
      </c>
      <c r="F194" t="s">
        <v>25</v>
      </c>
    </row>
    <row r="195" spans="1:6" x14ac:dyDescent="0.35">
      <c r="D195">
        <f>AVERAGE(D185:D194)</f>
        <v>193.51000000000002</v>
      </c>
      <c r="F195" t="s">
        <v>26</v>
      </c>
    </row>
    <row r="196" spans="1:6" x14ac:dyDescent="0.35">
      <c r="B196">
        <f>(B185-$B$183)^2</f>
        <v>0.5944410000001108</v>
      </c>
      <c r="C196">
        <f>(C185-$G$183)^2</f>
        <v>80109.275403070889</v>
      </c>
      <c r="F196" t="s">
        <v>27</v>
      </c>
    </row>
    <row r="197" spans="1:6" x14ac:dyDescent="0.35">
      <c r="B197">
        <f t="shared" ref="B197:B205" si="14">(B186-$B$183)^2</f>
        <v>8.099999999821557E-5</v>
      </c>
      <c r="C197">
        <f t="shared" ref="C197:C205" si="15">(C186-$G$183)^2</f>
        <v>74123.264194574731</v>
      </c>
    </row>
    <row r="198" spans="1:6" x14ac:dyDescent="0.35">
      <c r="B198">
        <f t="shared" si="14"/>
        <v>2.5280999999997396E-2</v>
      </c>
      <c r="C198">
        <f t="shared" si="15"/>
        <v>196293.49744204606</v>
      </c>
    </row>
    <row r="199" spans="1:6" x14ac:dyDescent="0.35">
      <c r="B199">
        <f t="shared" si="14"/>
        <v>2.2801000000020326E-2</v>
      </c>
      <c r="C199">
        <f t="shared" si="15"/>
        <v>9903.7686325825671</v>
      </c>
    </row>
    <row r="200" spans="1:6" x14ac:dyDescent="0.35">
      <c r="B200">
        <f t="shared" si="14"/>
        <v>4.3680999999977571E-2</v>
      </c>
      <c r="C200">
        <f t="shared" si="15"/>
        <v>308665.22512919008</v>
      </c>
    </row>
    <row r="201" spans="1:6" x14ac:dyDescent="0.35">
      <c r="B201">
        <f t="shared" si="14"/>
        <v>3.2040999999990556E-2</v>
      </c>
      <c r="C201">
        <f t="shared" si="15"/>
        <v>2150479.0633233925</v>
      </c>
    </row>
    <row r="202" spans="1:6" x14ac:dyDescent="0.35">
      <c r="B202">
        <f t="shared" si="14"/>
        <v>4.7960999999972512E-2</v>
      </c>
      <c r="C202">
        <f t="shared" si="15"/>
        <v>398832.81859169423</v>
      </c>
    </row>
    <row r="203" spans="1:6" x14ac:dyDescent="0.35">
      <c r="B203">
        <f t="shared" si="14"/>
        <v>3.648100000001181E-2</v>
      </c>
      <c r="C203">
        <f t="shared" si="15"/>
        <v>12119.988648271876</v>
      </c>
    </row>
    <row r="204" spans="1:6" x14ac:dyDescent="0.35">
      <c r="B204">
        <f t="shared" si="14"/>
        <v>1.6640999999975595E-2</v>
      </c>
      <c r="C204">
        <f t="shared" si="15"/>
        <v>342976.45846128429</v>
      </c>
    </row>
    <row r="205" spans="1:6" x14ac:dyDescent="0.35">
      <c r="B205">
        <f t="shared" si="14"/>
        <v>4.3680999999977571E-2</v>
      </c>
      <c r="C205">
        <f t="shared" si="15"/>
        <v>115906.42038810234</v>
      </c>
    </row>
    <row r="210" spans="1:7" x14ac:dyDescent="0.35">
      <c r="B210" s="5" t="s">
        <v>6</v>
      </c>
      <c r="C210" s="5" t="s">
        <v>15</v>
      </c>
      <c r="D210" s="5" t="s">
        <v>9</v>
      </c>
      <c r="E210" s="5" t="s">
        <v>10</v>
      </c>
      <c r="F210" s="5" t="s">
        <v>11</v>
      </c>
      <c r="G210" s="5" t="s">
        <v>8</v>
      </c>
    </row>
    <row r="211" spans="1:7" x14ac:dyDescent="0.35">
      <c r="A211" s="4" t="s">
        <v>39</v>
      </c>
      <c r="B211" s="2">
        <f>AVERAGE(B213:B222)</f>
        <v>600.17699999999991</v>
      </c>
      <c r="C211">
        <f>SQRT(1/9*SUM(B224:B237))</f>
        <v>0.27888866755192326</v>
      </c>
      <c r="D211" s="2">
        <f>MAX(C213:C222)</f>
        <v>9217.1630000000005</v>
      </c>
      <c r="E211" s="2">
        <f>MIN(C213:C222)</f>
        <v>6809.9413999999997</v>
      </c>
      <c r="F211" s="2">
        <f>SQRT(1/9*SUM(C224:C237))</f>
        <v>768.76624470458057</v>
      </c>
      <c r="G211" s="2">
        <f>AVERAGE(C213:C222)</f>
        <v>7988.6391400000011</v>
      </c>
    </row>
    <row r="212" spans="1:7" x14ac:dyDescent="0.35">
      <c r="B212" s="5" t="s">
        <v>7</v>
      </c>
      <c r="C212" s="5" t="s">
        <v>12</v>
      </c>
      <c r="D212" s="5" t="s">
        <v>13</v>
      </c>
    </row>
    <row r="213" spans="1:7" x14ac:dyDescent="0.35">
      <c r="A213" s="3" t="s">
        <v>1</v>
      </c>
      <c r="B213" s="2">
        <v>600.9</v>
      </c>
      <c r="C213" s="2">
        <v>9217.1630000000005</v>
      </c>
      <c r="D213" s="2">
        <v>144.38</v>
      </c>
      <c r="F213" t="s">
        <v>16</v>
      </c>
    </row>
    <row r="214" spans="1:7" x14ac:dyDescent="0.35">
      <c r="A214" s="3" t="s">
        <v>2</v>
      </c>
      <c r="B214" s="2">
        <v>600</v>
      </c>
      <c r="C214" s="2">
        <v>6809.9413999999997</v>
      </c>
      <c r="D214" s="2">
        <v>127.53</v>
      </c>
      <c r="F214" t="s">
        <v>17</v>
      </c>
    </row>
    <row r="215" spans="1:7" x14ac:dyDescent="0.35">
      <c r="A215" s="3" t="s">
        <v>3</v>
      </c>
      <c r="B215" s="2">
        <v>600.19000000000005</v>
      </c>
      <c r="C215" s="2">
        <v>7463.8082999999997</v>
      </c>
      <c r="D215" s="2">
        <v>128.37</v>
      </c>
      <c r="F215" t="s">
        <v>18</v>
      </c>
    </row>
    <row r="216" spans="1:7" x14ac:dyDescent="0.35">
      <c r="A216" s="3" t="s">
        <v>4</v>
      </c>
      <c r="B216" s="2">
        <v>600.07000000000005</v>
      </c>
      <c r="C216" s="2">
        <v>7160.5883000000003</v>
      </c>
      <c r="D216" s="2">
        <v>133.66999999999999</v>
      </c>
      <c r="F216" t="s">
        <v>19</v>
      </c>
    </row>
    <row r="217" spans="1:7" x14ac:dyDescent="0.35">
      <c r="A217" s="3" t="s">
        <v>5</v>
      </c>
      <c r="B217" s="2">
        <v>600.15</v>
      </c>
      <c r="C217" s="2">
        <v>8583.9042000000009</v>
      </c>
      <c r="D217" s="2">
        <v>133.88</v>
      </c>
      <c r="F217" s="6" t="s">
        <v>20</v>
      </c>
      <c r="G217" s="7">
        <f>F211/G211</f>
        <v>9.623244099927894E-2</v>
      </c>
    </row>
    <row r="218" spans="1:7" x14ac:dyDescent="0.35">
      <c r="A218" s="3" t="s">
        <v>33</v>
      </c>
      <c r="B218" s="2">
        <v>600.04</v>
      </c>
      <c r="C218" s="2">
        <v>7731.0909000000001</v>
      </c>
      <c r="D218" s="2">
        <v>50.77</v>
      </c>
      <c r="F218" t="s">
        <v>21</v>
      </c>
    </row>
    <row r="219" spans="1:7" x14ac:dyDescent="0.35">
      <c r="A219" s="3" t="s">
        <v>34</v>
      </c>
      <c r="B219" s="2">
        <v>600</v>
      </c>
      <c r="C219" s="2">
        <v>8583.9042000000009</v>
      </c>
      <c r="D219" s="2">
        <v>154.93</v>
      </c>
      <c r="F219" t="s">
        <v>22</v>
      </c>
    </row>
    <row r="220" spans="1:7" x14ac:dyDescent="0.35">
      <c r="A220" s="3" t="s">
        <v>35</v>
      </c>
      <c r="B220" s="2">
        <v>600.37</v>
      </c>
      <c r="C220" s="2">
        <v>8306.607</v>
      </c>
      <c r="D220" s="2">
        <v>219.59</v>
      </c>
      <c r="F220" t="s">
        <v>23</v>
      </c>
      <c r="G220">
        <f>D211-E211</f>
        <v>2407.2216000000008</v>
      </c>
    </row>
    <row r="221" spans="1:7" x14ac:dyDescent="0.35">
      <c r="A221" s="3" t="s">
        <v>36</v>
      </c>
      <c r="B221" s="2">
        <v>600.02</v>
      </c>
      <c r="C221" s="2">
        <v>8554.0555000000004</v>
      </c>
      <c r="D221" s="2">
        <v>446.85</v>
      </c>
      <c r="F221" t="s">
        <v>24</v>
      </c>
    </row>
    <row r="222" spans="1:7" x14ac:dyDescent="0.35">
      <c r="A222" s="3" t="s">
        <v>37</v>
      </c>
      <c r="B222" s="2">
        <v>600.03</v>
      </c>
      <c r="C222" s="2">
        <v>7475.3285999999998</v>
      </c>
      <c r="D222" s="2">
        <v>142.54</v>
      </c>
      <c r="F222" t="s">
        <v>25</v>
      </c>
    </row>
    <row r="223" spans="1:7" x14ac:dyDescent="0.35">
      <c r="D223">
        <f>AVERAGE(D213:D222)</f>
        <v>168.25099999999998</v>
      </c>
      <c r="F223" t="s">
        <v>26</v>
      </c>
    </row>
    <row r="224" spans="1:7" x14ac:dyDescent="0.35">
      <c r="B224">
        <f>(B213-$B$211)^2</f>
        <v>0.52272900000010125</v>
      </c>
      <c r="C224">
        <f>(C213-$G$211)^2</f>
        <v>1509270.8745892979</v>
      </c>
      <c r="F224" t="s">
        <v>27</v>
      </c>
    </row>
    <row r="225" spans="1:7" x14ac:dyDescent="0.35">
      <c r="B225">
        <f t="shared" ref="B225:B233" si="16">(B214-$B$211)^2</f>
        <v>3.1328999999967161E-2</v>
      </c>
      <c r="C225">
        <f t="shared" ref="C225:C233" si="17">(C214-$G$211)^2</f>
        <v>1389328.3622811111</v>
      </c>
    </row>
    <row r="226" spans="1:7" x14ac:dyDescent="0.35">
      <c r="B226">
        <f>(B215-$B$211)^2</f>
        <v>1.690000000038308E-4</v>
      </c>
      <c r="C226">
        <f>(C215-$G$211)^2</f>
        <v>275447.4106151071</v>
      </c>
    </row>
    <row r="227" spans="1:7" x14ac:dyDescent="0.35">
      <c r="B227">
        <f t="shared" si="16"/>
        <v>1.1448999999969442E-2</v>
      </c>
      <c r="C227">
        <f t="shared" si="17"/>
        <v>685668.19362470694</v>
      </c>
    </row>
    <row r="228" spans="1:7" x14ac:dyDescent="0.35">
      <c r="B228">
        <f t="shared" si="16"/>
        <v>7.2899999999621835E-4</v>
      </c>
      <c r="C228">
        <f t="shared" si="17"/>
        <v>354340.49165680329</v>
      </c>
    </row>
    <row r="229" spans="1:7" x14ac:dyDescent="0.35">
      <c r="B229">
        <f t="shared" si="16"/>
        <v>1.8768999999984548E-2</v>
      </c>
      <c r="C229">
        <f t="shared" si="17"/>
        <v>66331.095927098111</v>
      </c>
    </row>
    <row r="230" spans="1:7" x14ac:dyDescent="0.35">
      <c r="B230">
        <f t="shared" si="16"/>
        <v>3.1328999999967161E-2</v>
      </c>
      <c r="C230">
        <f t="shared" si="17"/>
        <v>354340.49165680329</v>
      </c>
    </row>
    <row r="231" spans="1:7" x14ac:dyDescent="0.35">
      <c r="B231">
        <f t="shared" si="16"/>
        <v>3.7249000000037565E-2</v>
      </c>
      <c r="C231">
        <f t="shared" si="17"/>
        <v>101103.55999297886</v>
      </c>
    </row>
    <row r="232" spans="1:7" x14ac:dyDescent="0.35">
      <c r="B232">
        <f t="shared" si="16"/>
        <v>2.4648999999976582E-2</v>
      </c>
      <c r="C232">
        <f t="shared" si="17"/>
        <v>319695.66015564877</v>
      </c>
    </row>
    <row r="233" spans="1:7" x14ac:dyDescent="0.35">
      <c r="B233">
        <f t="shared" si="16"/>
        <v>2.1608999999980748E-2</v>
      </c>
      <c r="C233">
        <f t="shared" si="17"/>
        <v>263487.71047509293</v>
      </c>
    </row>
    <row r="237" spans="1:7" x14ac:dyDescent="0.35">
      <c r="B237" s="5" t="s">
        <v>6</v>
      </c>
      <c r="C237" s="5" t="s">
        <v>15</v>
      </c>
      <c r="D237" s="5" t="s">
        <v>9</v>
      </c>
      <c r="E237" s="5" t="s">
        <v>10</v>
      </c>
      <c r="F237" s="5" t="s">
        <v>11</v>
      </c>
      <c r="G237" s="5" t="s">
        <v>8</v>
      </c>
    </row>
    <row r="238" spans="1:7" x14ac:dyDescent="0.35">
      <c r="A238" s="4" t="s">
        <v>38</v>
      </c>
      <c r="B238" s="2">
        <f>AVERAGE(B240:B249)</f>
        <v>601.923</v>
      </c>
      <c r="C238">
        <f>SQRT(1/9*SUM(B251:B264))</f>
        <v>5.5621219971438158</v>
      </c>
      <c r="D238" s="2">
        <f>MAX(C240:C249)</f>
        <v>18725.062999999998</v>
      </c>
      <c r="E238" s="2">
        <f>MIN(C240:C249)</f>
        <v>11608.894</v>
      </c>
      <c r="F238" s="2">
        <f>SQRT(1/9*SUM(C251:C264))</f>
        <v>2308.9330591062512</v>
      </c>
      <c r="G238" s="2">
        <f>AVERAGE(C240:C249)</f>
        <v>13667.096380000003</v>
      </c>
    </row>
    <row r="239" spans="1:7" x14ac:dyDescent="0.35">
      <c r="B239" s="5" t="s">
        <v>7</v>
      </c>
      <c r="C239" s="5" t="s">
        <v>12</v>
      </c>
      <c r="D239" s="5" t="s">
        <v>13</v>
      </c>
    </row>
    <row r="240" spans="1:7" x14ac:dyDescent="0.35">
      <c r="A240" s="3" t="s">
        <v>1</v>
      </c>
      <c r="B240" s="2">
        <v>600.32000000000005</v>
      </c>
      <c r="C240" s="2">
        <v>14599.7646</v>
      </c>
      <c r="D240" s="2">
        <v>100.61</v>
      </c>
      <c r="F240" t="s">
        <v>16</v>
      </c>
    </row>
    <row r="241" spans="1:7" x14ac:dyDescent="0.35">
      <c r="A241" s="3" t="s">
        <v>2</v>
      </c>
      <c r="B241" s="2">
        <v>600.04999999999995</v>
      </c>
      <c r="C241" s="2">
        <v>11723.6618</v>
      </c>
      <c r="D241" s="2">
        <v>104.21</v>
      </c>
      <c r="F241" t="s">
        <v>17</v>
      </c>
    </row>
    <row r="242" spans="1:7" x14ac:dyDescent="0.35">
      <c r="A242" s="3" t="s">
        <v>3</v>
      </c>
      <c r="B242" s="2">
        <v>600.03</v>
      </c>
      <c r="C242" s="2">
        <v>18725.062999999998</v>
      </c>
      <c r="D242" s="2">
        <v>64.819999999999993</v>
      </c>
      <c r="F242" t="s">
        <v>18</v>
      </c>
    </row>
    <row r="243" spans="1:7" x14ac:dyDescent="0.35">
      <c r="A243" s="3" t="s">
        <v>4</v>
      </c>
      <c r="B243" s="2">
        <v>600.17999999999995</v>
      </c>
      <c r="C243" s="2">
        <v>11636.532999999999</v>
      </c>
      <c r="D243" s="2">
        <v>81.55</v>
      </c>
      <c r="F243" t="s">
        <v>19</v>
      </c>
    </row>
    <row r="244" spans="1:7" x14ac:dyDescent="0.35">
      <c r="A244" s="3" t="s">
        <v>5</v>
      </c>
      <c r="B244" s="2">
        <v>600.20000000000005</v>
      </c>
      <c r="C244" s="2">
        <v>14640.135200000001</v>
      </c>
      <c r="D244" s="2">
        <v>95.08</v>
      </c>
      <c r="F244" s="6" t="s">
        <v>20</v>
      </c>
      <c r="G244" s="7">
        <f>F238/G238</f>
        <v>0.16894100948062904</v>
      </c>
    </row>
    <row r="245" spans="1:7" x14ac:dyDescent="0.35">
      <c r="A245" s="3" t="s">
        <v>33</v>
      </c>
      <c r="B245" s="2">
        <v>600.1</v>
      </c>
      <c r="C245" s="2">
        <v>11608.894</v>
      </c>
      <c r="D245" s="2">
        <v>110.32</v>
      </c>
      <c r="F245" t="s">
        <v>21</v>
      </c>
    </row>
    <row r="246" spans="1:7" x14ac:dyDescent="0.35">
      <c r="A246" s="3" t="s">
        <v>34</v>
      </c>
      <c r="B246" s="2">
        <v>600.23</v>
      </c>
      <c r="C246" s="2">
        <v>15400.878699999999</v>
      </c>
      <c r="D246" s="2">
        <v>77.930000000000007</v>
      </c>
      <c r="F246" t="s">
        <v>22</v>
      </c>
    </row>
    <row r="247" spans="1:7" x14ac:dyDescent="0.35">
      <c r="A247" s="3" t="s">
        <v>35</v>
      </c>
      <c r="B247" s="2">
        <v>600.04</v>
      </c>
      <c r="C247" s="2">
        <v>11990.0167</v>
      </c>
      <c r="D247" s="2">
        <v>236.91</v>
      </c>
      <c r="F247" t="s">
        <v>23</v>
      </c>
      <c r="G247">
        <f>D238-E238</f>
        <v>7116.1689999999981</v>
      </c>
    </row>
    <row r="248" spans="1:7" x14ac:dyDescent="0.35">
      <c r="A248" s="3" t="s">
        <v>36</v>
      </c>
      <c r="B248" s="2">
        <v>617.75</v>
      </c>
      <c r="C248" s="2">
        <v>12139.1612</v>
      </c>
      <c r="D248" s="2">
        <v>110.99</v>
      </c>
      <c r="F248" t="s">
        <v>24</v>
      </c>
    </row>
    <row r="249" spans="1:7" x14ac:dyDescent="0.35">
      <c r="A249" s="3" t="s">
        <v>37</v>
      </c>
      <c r="B249" s="2">
        <v>600.33000000000004</v>
      </c>
      <c r="C249" s="2">
        <v>14206.855600000001</v>
      </c>
      <c r="D249" s="2">
        <v>180.18</v>
      </c>
      <c r="F249" t="s">
        <v>25</v>
      </c>
    </row>
    <row r="250" spans="1:7" x14ac:dyDescent="0.35">
      <c r="D250">
        <f>AVERAGE(D240:D249)</f>
        <v>116.25999999999999</v>
      </c>
      <c r="F250" t="s">
        <v>26</v>
      </c>
    </row>
    <row r="251" spans="1:7" x14ac:dyDescent="0.35">
      <c r="B251">
        <f>(B240-$B$238)^2</f>
        <v>2.5696089999998453</v>
      </c>
      <c r="C251">
        <f>(C240-$G$238)^2</f>
        <v>869870.00859796419</v>
      </c>
      <c r="F251" t="s">
        <v>27</v>
      </c>
    </row>
    <row r="252" spans="1:7" x14ac:dyDescent="0.35">
      <c r="B252">
        <f t="shared" ref="B252:B260" si="18">(B241-$B$238)^2</f>
        <v>3.508129000000177</v>
      </c>
      <c r="C252">
        <f t="shared" ref="C252:C260" si="19">(C241-$G$238)^2</f>
        <v>3776937.9667397873</v>
      </c>
    </row>
    <row r="253" spans="1:7" x14ac:dyDescent="0.35">
      <c r="B253">
        <f t="shared" si="18"/>
        <v>3.58344900000011</v>
      </c>
      <c r="C253">
        <f t="shared" si="19"/>
        <v>25583026.329034179</v>
      </c>
    </row>
    <row r="254" spans="1:7" x14ac:dyDescent="0.35">
      <c r="B254">
        <f t="shared" si="18"/>
        <v>3.0380490000001807</v>
      </c>
      <c r="C254">
        <f t="shared" si="19"/>
        <v>4123187.6401970377</v>
      </c>
    </row>
    <row r="255" spans="1:7" x14ac:dyDescent="0.35">
      <c r="B255">
        <f t="shared" si="18"/>
        <v>2.9687289999998496</v>
      </c>
      <c r="C255">
        <f t="shared" si="19"/>
        <v>946804.54522698838</v>
      </c>
    </row>
    <row r="256" spans="1:7" x14ac:dyDescent="0.35">
      <c r="B256">
        <f t="shared" si="18"/>
        <v>3.3233289999999238</v>
      </c>
      <c r="C256">
        <f t="shared" si="19"/>
        <v>4236197.0370376743</v>
      </c>
    </row>
    <row r="257" spans="2:3" x14ac:dyDescent="0.35">
      <c r="B257">
        <f t="shared" si="18"/>
        <v>2.8662489999999448</v>
      </c>
      <c r="C257">
        <f t="shared" si="19"/>
        <v>3006001.1331445705</v>
      </c>
    </row>
    <row r="258" spans="2:3" x14ac:dyDescent="0.35">
      <c r="B258">
        <f t="shared" si="18"/>
        <v>3.5456890000001438</v>
      </c>
      <c r="C258">
        <f t="shared" si="19"/>
        <v>2812596.2530689109</v>
      </c>
    </row>
    <row r="259" spans="2:3" x14ac:dyDescent="0.35">
      <c r="B259">
        <f t="shared" si="18"/>
        <v>250.49392899999995</v>
      </c>
      <c r="C259">
        <f t="shared" si="19"/>
        <v>2334585.9142816393</v>
      </c>
    </row>
    <row r="260" spans="2:3" x14ac:dyDescent="0.35">
      <c r="B260">
        <f t="shared" si="18"/>
        <v>2.5376489999998753</v>
      </c>
      <c r="C260">
        <f t="shared" si="19"/>
        <v>291340.01557500637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2025-02-27T10:45:22Z</dcterms:created>
  <dcterms:modified xsi:type="dcterms:W3CDTF">2025-07-08T14:53:21Z</dcterms:modified>
</cp:coreProperties>
</file>