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pm365-my.sharepoint.com/personal/alvaro_garcia_upm_es/Documents/investigacion/optimal_power_flow_ag/optimal_power_flow/github/Casos/red_9Nodos/"/>
    </mc:Choice>
  </mc:AlternateContent>
  <xr:revisionPtr revIDLastSave="82" documentId="13_ncr:1_{4EB0A89C-3F6A-433D-8AE9-0C0FE6CB6F6D}" xr6:coauthVersionLast="47" xr6:coauthVersionMax="47" xr10:uidLastSave="{63FE4A4C-3BDA-415B-B165-E8AD89D34E70}"/>
  <bookViews>
    <workbookView xWindow="9510" yWindow="0" windowWidth="9780" windowHeight="10170" xr2:uid="{3C0E6092-6D92-4B61-8300-443AD22E44D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  <c r="J1" i="1"/>
  <c r="D87" i="1"/>
  <c r="D68" i="1"/>
  <c r="D49" i="1"/>
  <c r="D31" i="1"/>
  <c r="D42" i="1"/>
  <c r="D11" i="1"/>
  <c r="D24" i="1"/>
  <c r="E80" i="1" l="1"/>
  <c r="D80" i="1"/>
  <c r="E61" i="1"/>
  <c r="D61" i="1"/>
  <c r="G48" i="1"/>
  <c r="E42" i="1"/>
  <c r="E24" i="1"/>
  <c r="E4" i="1" l="1"/>
  <c r="D4" i="1"/>
  <c r="G86" i="1"/>
  <c r="G67" i="1"/>
  <c r="G30" i="1"/>
  <c r="G10" i="1"/>
  <c r="G70" i="1" l="1"/>
  <c r="G89" i="1"/>
  <c r="G13" i="1"/>
  <c r="G33" i="1"/>
  <c r="G51" i="1" l="1"/>
</calcChain>
</file>

<file path=xl/sharedStrings.xml><?xml version="1.0" encoding="utf-8"?>
<sst xmlns="http://schemas.openxmlformats.org/spreadsheetml/2006/main" count="126" uniqueCount="39">
  <si>
    <t>Tiempo medio ejecución PSO</t>
  </si>
  <si>
    <t>Desviación tiempo PSO</t>
  </si>
  <si>
    <t>Coste máximo PSO</t>
  </si>
  <si>
    <t>Coste mínimo PSO</t>
  </si>
  <si>
    <t>Desviación coste PSO</t>
  </si>
  <si>
    <t>Coste medio PSO</t>
  </si>
  <si>
    <t>INSTANCIA 1</t>
  </si>
  <si>
    <t>Tiempo ejecución PSO</t>
  </si>
  <si>
    <t>Mejor coste encontrado</t>
  </si>
  <si>
    <t>Instante mejor coste (s)</t>
  </si>
  <si>
    <t xml:space="preserve">Replicación 1 </t>
  </si>
  <si>
    <t>La desviación es menor al coste promedio</t>
  </si>
  <si>
    <t>Replicación 2</t>
  </si>
  <si>
    <t>por lo que los resultados no son muy dispersos</t>
  </si>
  <si>
    <t>Replicación 3</t>
  </si>
  <si>
    <t xml:space="preserve">En concreto, tendríamos un coeficiente de </t>
  </si>
  <si>
    <t>Replicación 4</t>
  </si>
  <si>
    <t>variación de:</t>
  </si>
  <si>
    <t>Replicación 5</t>
  </si>
  <si>
    <t xml:space="preserve">CV = </t>
  </si>
  <si>
    <t>Teniendo en cuenta el rango entre el coste</t>
  </si>
  <si>
    <t>máximo y mínimo:</t>
  </si>
  <si>
    <t xml:space="preserve">Rango = </t>
  </si>
  <si>
    <t>coste medio del PSO</t>
  </si>
  <si>
    <t>Se concluye que la variabilidad y fluctuaciones</t>
  </si>
  <si>
    <t>de los costes parecen estar controladas</t>
  </si>
  <si>
    <t>INSTANCIA 2</t>
  </si>
  <si>
    <t>INSTANCIA 3</t>
  </si>
  <si>
    <t>INSTANCIA 4</t>
  </si>
  <si>
    <t>INSTANCIA 5</t>
  </si>
  <si>
    <t>red_9Nodos</t>
  </si>
  <si>
    <t>Aunque la desviación es menor que el coste</t>
  </si>
  <si>
    <t>medio, es bastante elevada. Obteniendo</t>
  </si>
  <si>
    <t xml:space="preserve">una variabilidad en los resultados considerable. </t>
  </si>
  <si>
    <t>El coeficiente de variación es:</t>
  </si>
  <si>
    <t xml:space="preserve">Es grande respecto del coste medio </t>
  </si>
  <si>
    <t>Es un poco grande respecto del</t>
  </si>
  <si>
    <t xml:space="preserve">CV MEDIO </t>
  </si>
  <si>
    <t>TIEMPO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</si>
</sst>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5" borderId="0" xfId="0" applyFill="1"/>
    <xf numFmtId="164" fontId="0" fillId="5" borderId="0" xfId="1" applyNumberFormat="1" applyFont="1" applyFill="1"/>
    <xf numFmtId="0" fontId="2" fillId="0" borderId="0" xfId="0" applyFont="1"/>
    <xf numFmtId="9" fontId="0" fillId="0" borderId="0" xfId="1" applyFont="1"/>
    <xf numFmtId="164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 costes</a:t>
            </a:r>
            <a:r>
              <a:rPr lang="es-ES" baseline="0"/>
              <a:t> Instancia 1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Hoja1!$C$6:$C$10</c:f>
              <c:numCache>
                <c:formatCode>General</c:formatCode>
                <c:ptCount val="5"/>
                <c:pt idx="0">
                  <c:v>42555.050199999998</c:v>
                </c:pt>
                <c:pt idx="1">
                  <c:v>51637.168400000002</c:v>
                </c:pt>
                <c:pt idx="2">
                  <c:v>30142.868299999998</c:v>
                </c:pt>
                <c:pt idx="3">
                  <c:v>45095.894200000002</c:v>
                </c:pt>
                <c:pt idx="4">
                  <c:v>29903.408899999999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3-40DE-B450-EE2B1FF54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553656"/>
        <c:axId val="472554736"/>
      </c:scatterChart>
      <c:valAx>
        <c:axId val="47255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554736"/>
        <c:crosses val="autoZero"/>
        <c:crossBetween val="midCat"/>
      </c:valAx>
      <c:valAx>
        <c:axId val="4725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553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 costes Instancia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Hoja1!$C$26:$C$30</c:f>
              <c:numCache>
                <c:formatCode>General</c:formatCode>
                <c:ptCount val="5"/>
                <c:pt idx="0">
                  <c:v>29889.510699999999</c:v>
                </c:pt>
                <c:pt idx="1">
                  <c:v>13775.596100000001</c:v>
                </c:pt>
                <c:pt idx="2">
                  <c:v>39539.812100000003</c:v>
                </c:pt>
                <c:pt idx="3">
                  <c:v>15378.440699999999</c:v>
                </c:pt>
                <c:pt idx="4">
                  <c:v>13556.6461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9B-45DC-B971-BDDC94942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644760"/>
        <c:axId val="471645840"/>
      </c:scatterChart>
      <c:valAx>
        <c:axId val="47164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1645840"/>
        <c:crosses val="autoZero"/>
        <c:crossBetween val="midCat"/>
      </c:valAx>
      <c:valAx>
        <c:axId val="4716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1644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</a:t>
            </a:r>
            <a:r>
              <a:rPr lang="es-ES" baseline="0"/>
              <a:t> costes Instancia 3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Hoja1!$C$44:$C$48</c:f>
              <c:numCache>
                <c:formatCode>General</c:formatCode>
                <c:ptCount val="5"/>
                <c:pt idx="0">
                  <c:v>43515.4326</c:v>
                </c:pt>
                <c:pt idx="1">
                  <c:v>77479.523000000001</c:v>
                </c:pt>
                <c:pt idx="2">
                  <c:v>59636.3079</c:v>
                </c:pt>
                <c:pt idx="3">
                  <c:v>62867.432200000003</c:v>
                </c:pt>
                <c:pt idx="4">
                  <c:v>46506.931900000003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3A-4F1C-843F-E02C30C56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673728"/>
        <c:axId val="471674448"/>
      </c:scatterChart>
      <c:valAx>
        <c:axId val="4716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1674448"/>
        <c:crosses val="autoZero"/>
        <c:crossBetween val="midCat"/>
      </c:valAx>
      <c:valAx>
        <c:axId val="4716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167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</a:t>
            </a:r>
            <a:r>
              <a:rPr lang="es-ES" baseline="0"/>
              <a:t> costes Instancia 4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Hoja1!$C$63:$C$67</c:f>
              <c:numCache>
                <c:formatCode>General</c:formatCode>
                <c:ptCount val="5"/>
                <c:pt idx="0">
                  <c:v>69672.550600000002</c:v>
                </c:pt>
                <c:pt idx="1">
                  <c:v>61018.5357</c:v>
                </c:pt>
                <c:pt idx="2">
                  <c:v>56489.103600000002</c:v>
                </c:pt>
                <c:pt idx="3">
                  <c:v>68666.008000000002</c:v>
                </c:pt>
                <c:pt idx="4">
                  <c:v>63549.229299999999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23-492B-B183-42DEB0DB2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349272"/>
        <c:axId val="472349632"/>
      </c:scatterChart>
      <c:valAx>
        <c:axId val="47234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349632"/>
        <c:crosses val="autoZero"/>
        <c:crossBetween val="midCat"/>
      </c:valAx>
      <c:valAx>
        <c:axId val="47234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349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 costes Instancia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Hoja1!$C$82:$C$86</c:f>
              <c:numCache>
                <c:formatCode>General</c:formatCode>
                <c:ptCount val="5"/>
                <c:pt idx="0">
                  <c:v>81685.898199999996</c:v>
                </c:pt>
                <c:pt idx="1">
                  <c:v>110880.8579</c:v>
                </c:pt>
                <c:pt idx="2">
                  <c:v>127487.9641</c:v>
                </c:pt>
                <c:pt idx="3">
                  <c:v>70660.458899999998</c:v>
                </c:pt>
                <c:pt idx="4">
                  <c:v>115979.15459999999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D7-453D-B6C9-DCD66F8DA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49160"/>
        <c:axId val="551646280"/>
      </c:scatterChart>
      <c:valAx>
        <c:axId val="55164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1646280"/>
        <c:crosses val="autoZero"/>
        <c:crossBetween val="midCat"/>
      </c:valAx>
      <c:valAx>
        <c:axId val="5516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1649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117475</xdr:colOff>
      <xdr:row>1</xdr:row>
      <xdr:rowOff>179916</xdr:rowOff>
    </xdr:from>
    <xdr:to>
      <xdr:col>14</xdr:col>
      <xdr:colOff>117475</xdr:colOff>
      <xdr:row>16</xdr:row>
      <xdr:rowOff>160866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DEAB52-00F6-BA44-E3CF-32E0D351B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105834</xdr:colOff>
      <xdr:row>22</xdr:row>
      <xdr:rowOff>33866</xdr:rowOff>
    </xdr:from>
    <xdr:to>
      <xdr:col>14</xdr:col>
      <xdr:colOff>105834</xdr:colOff>
      <xdr:row>36</xdr:row>
      <xdr:rowOff>169333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198A79-56BE-ED2A-5563-825810540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114299</xdr:colOff>
      <xdr:row>39</xdr:row>
      <xdr:rowOff>160866</xdr:rowOff>
    </xdr:from>
    <xdr:to>
      <xdr:col>14</xdr:col>
      <xdr:colOff>114299</xdr:colOff>
      <xdr:row>54</xdr:row>
      <xdr:rowOff>110066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4D9EE38-8D5F-2A6B-AF7D-1E3EE5F4F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80433</xdr:colOff>
      <xdr:row>58</xdr:row>
      <xdr:rowOff>160867</xdr:rowOff>
    </xdr:from>
    <xdr:to>
      <xdr:col>14</xdr:col>
      <xdr:colOff>80433</xdr:colOff>
      <xdr:row>73</xdr:row>
      <xdr:rowOff>110067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9C23292-95B8-052E-2E40-755A5EB6B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38100</xdr:colOff>
      <xdr:row>78</xdr:row>
      <xdr:rowOff>42334</xdr:rowOff>
    </xdr:from>
    <xdr:to>
      <xdr:col>14</xdr:col>
      <xdr:colOff>38100</xdr:colOff>
      <xdr:row>92</xdr:row>
      <xdr:rowOff>177801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7FEB8CA-881A-C9D4-A17A-4CC1C7067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1A7D-D534-40E0-A9F3-BAEC03A33B62}">
  <dimension ref="A1:M90"/>
  <sheetViews>
    <sheetView tabSelected="1" topLeftCell="G1" zoomScale="75" workbookViewId="0">
      <selection activeCell="M2" sqref="M2"/>
    </sheetView>
  </sheetViews>
  <sheetFormatPr baseColWidth="10" defaultRowHeight="14.5" x14ac:dyDescent="0.35"/>
  <cols>
    <col min="1" max="1" width="12" bestFit="1" customWidth="1"/>
    <col min="2" max="2" width="25.26953125" bestFit="1" customWidth="1"/>
    <col min="3" max="3" width="20.7265625" bestFit="1" customWidth="1"/>
    <col min="4" max="4" width="20" bestFit="1" customWidth="1"/>
    <col min="5" max="5" width="16.54296875" bestFit="1" customWidth="1"/>
    <col min="6" max="6" width="18.81640625" customWidth="1"/>
    <col min="7" max="7" width="15.453125" bestFit="1" customWidth="1"/>
  </cols>
  <sheetData>
    <row r="1" spans="1:13" x14ac:dyDescent="0.35">
      <c r="A1" s="7" t="s">
        <v>30</v>
      </c>
      <c r="I1" t="s">
        <v>37</v>
      </c>
      <c r="J1" s="9">
        <f>AVERAGE(G10,G30,G48,G67,G86)</f>
        <v>0.26452498545400199</v>
      </c>
      <c r="L1" t="s">
        <v>38</v>
      </c>
      <c r="M1">
        <f>AVERAGE(D11,D31,D49,D68,D67)</f>
        <v>171.08199999999999</v>
      </c>
    </row>
    <row r="3" spans="1:13" x14ac:dyDescent="0.3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1:13" x14ac:dyDescent="0.35">
      <c r="A4" s="2" t="s">
        <v>6</v>
      </c>
      <c r="B4">
        <v>602.15959997177129</v>
      </c>
      <c r="C4">
        <v>2.8427500556279885</v>
      </c>
      <c r="D4" s="3">
        <f>C7</f>
        <v>51637.168400000002</v>
      </c>
      <c r="E4" s="3">
        <f>C10</f>
        <v>29903.408899999999</v>
      </c>
      <c r="F4" s="3">
        <v>9577.7828425487151</v>
      </c>
      <c r="G4" s="3">
        <v>39866.878000906661</v>
      </c>
    </row>
    <row r="5" spans="1:13" x14ac:dyDescent="0.35">
      <c r="B5" s="1" t="s">
        <v>7</v>
      </c>
      <c r="C5" s="1" t="s">
        <v>8</v>
      </c>
      <c r="D5" s="1" t="s">
        <v>9</v>
      </c>
    </row>
    <row r="6" spans="1:13" x14ac:dyDescent="0.35">
      <c r="A6" s="4" t="s">
        <v>10</v>
      </c>
      <c r="B6" s="3">
        <v>600.30999999999995</v>
      </c>
      <c r="C6" s="3">
        <v>42555.050199999998</v>
      </c>
      <c r="D6" s="3">
        <v>92.6</v>
      </c>
      <c r="F6" t="s">
        <v>31</v>
      </c>
    </row>
    <row r="7" spans="1:13" x14ac:dyDescent="0.35">
      <c r="A7" s="4" t="s">
        <v>12</v>
      </c>
      <c r="B7" s="3">
        <v>600.87</v>
      </c>
      <c r="C7" s="3">
        <v>51637.168400000002</v>
      </c>
      <c r="D7" s="3">
        <v>41.88</v>
      </c>
      <c r="F7" t="s">
        <v>32</v>
      </c>
    </row>
    <row r="8" spans="1:13" x14ac:dyDescent="0.35">
      <c r="A8" s="4" t="s">
        <v>14</v>
      </c>
      <c r="B8" s="3">
        <v>600.47</v>
      </c>
      <c r="C8" s="3">
        <v>30142.868299999998</v>
      </c>
      <c r="D8" s="3">
        <v>52.41</v>
      </c>
      <c r="F8" t="s">
        <v>33</v>
      </c>
    </row>
    <row r="9" spans="1:13" x14ac:dyDescent="0.35">
      <c r="A9" s="4" t="s">
        <v>16</v>
      </c>
      <c r="B9" s="3">
        <v>600.04999999999995</v>
      </c>
      <c r="C9" s="3">
        <v>45095.894200000002</v>
      </c>
      <c r="D9" s="3">
        <v>80.900000000000006</v>
      </c>
      <c r="F9" t="s">
        <v>34</v>
      </c>
    </row>
    <row r="10" spans="1:13" x14ac:dyDescent="0.35">
      <c r="A10" s="4" t="s">
        <v>18</v>
      </c>
      <c r="B10" s="3">
        <v>600.04</v>
      </c>
      <c r="C10" s="3">
        <v>29903.408899999999</v>
      </c>
      <c r="D10" s="3">
        <v>118.96</v>
      </c>
      <c r="F10" s="5" t="s">
        <v>19</v>
      </c>
      <c r="G10" s="6">
        <f>F4/G4</f>
        <v>0.24024411548681829</v>
      </c>
    </row>
    <row r="11" spans="1:13" x14ac:dyDescent="0.35">
      <c r="D11">
        <f>AVERAGE(D6:D10)</f>
        <v>77.349999999999994</v>
      </c>
      <c r="F11" t="s">
        <v>20</v>
      </c>
    </row>
    <row r="12" spans="1:13" x14ac:dyDescent="0.35">
      <c r="F12" t="s">
        <v>21</v>
      </c>
    </row>
    <row r="13" spans="1:13" x14ac:dyDescent="0.35">
      <c r="F13" t="s">
        <v>22</v>
      </c>
      <c r="G13">
        <f>D4-E4</f>
        <v>21733.759500000004</v>
      </c>
    </row>
    <row r="14" spans="1:13" x14ac:dyDescent="0.35">
      <c r="F14" t="s">
        <v>35</v>
      </c>
    </row>
    <row r="15" spans="1:13" x14ac:dyDescent="0.35">
      <c r="G15" s="8"/>
    </row>
    <row r="23" spans="1:7" x14ac:dyDescent="0.35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</row>
    <row r="24" spans="1:7" x14ac:dyDescent="0.35">
      <c r="A24" s="2" t="s">
        <v>26</v>
      </c>
      <c r="B24">
        <v>600.38</v>
      </c>
      <c r="C24">
        <v>0.50645828999999998</v>
      </c>
      <c r="D24" s="3">
        <f>C28</f>
        <v>39539.812100000003</v>
      </c>
      <c r="E24" s="3">
        <f>C30</f>
        <v>13556.6461</v>
      </c>
      <c r="F24" s="3">
        <v>11744.67491</v>
      </c>
      <c r="G24" s="3">
        <v>22428.00114</v>
      </c>
    </row>
    <row r="25" spans="1:7" x14ac:dyDescent="0.35">
      <c r="B25" s="1" t="s">
        <v>7</v>
      </c>
      <c r="C25" s="1" t="s">
        <v>8</v>
      </c>
      <c r="D25" s="1" t="s">
        <v>9</v>
      </c>
    </row>
    <row r="26" spans="1:7" x14ac:dyDescent="0.35">
      <c r="A26" s="4" t="s">
        <v>10</v>
      </c>
      <c r="B26" s="3">
        <v>600.04999999999995</v>
      </c>
      <c r="C26" s="3">
        <v>29889.510699999999</v>
      </c>
      <c r="D26" s="3">
        <v>95.51</v>
      </c>
      <c r="F26" t="s">
        <v>31</v>
      </c>
    </row>
    <row r="27" spans="1:7" x14ac:dyDescent="0.35">
      <c r="A27" s="4" t="s">
        <v>12</v>
      </c>
      <c r="B27" s="3">
        <v>601.27</v>
      </c>
      <c r="C27" s="3">
        <v>13775.596100000001</v>
      </c>
      <c r="D27" s="3">
        <v>255.09</v>
      </c>
      <c r="F27" t="s">
        <v>32</v>
      </c>
    </row>
    <row r="28" spans="1:7" x14ac:dyDescent="0.35">
      <c r="A28" s="4" t="s">
        <v>14</v>
      </c>
      <c r="B28" s="3">
        <v>600.30999999999995</v>
      </c>
      <c r="C28" s="3">
        <v>39539.812100000003</v>
      </c>
      <c r="D28" s="3">
        <v>44.87</v>
      </c>
      <c r="F28" t="s">
        <v>33</v>
      </c>
    </row>
    <row r="29" spans="1:7" x14ac:dyDescent="0.35">
      <c r="A29" s="4" t="s">
        <v>16</v>
      </c>
      <c r="B29" s="3">
        <v>600.14</v>
      </c>
      <c r="C29" s="3">
        <v>15378.440699999999</v>
      </c>
      <c r="D29" s="3">
        <v>392.03</v>
      </c>
      <c r="F29" t="s">
        <v>34</v>
      </c>
    </row>
    <row r="30" spans="1:7" x14ac:dyDescent="0.35">
      <c r="A30" s="4" t="s">
        <v>18</v>
      </c>
      <c r="B30" s="3">
        <v>600.13</v>
      </c>
      <c r="C30" s="3">
        <v>13556.6461</v>
      </c>
      <c r="D30" s="3">
        <v>40.9</v>
      </c>
      <c r="F30" s="5" t="s">
        <v>19</v>
      </c>
      <c r="G30" s="6">
        <f>F24/G24</f>
        <v>0.52366124099456857</v>
      </c>
    </row>
    <row r="31" spans="1:7" x14ac:dyDescent="0.35">
      <c r="D31">
        <f>AVERAGE(D26:D30)</f>
        <v>165.68</v>
      </c>
      <c r="F31" t="s">
        <v>20</v>
      </c>
    </row>
    <row r="32" spans="1:7" x14ac:dyDescent="0.35">
      <c r="F32" t="s">
        <v>21</v>
      </c>
    </row>
    <row r="33" spans="1:7" x14ac:dyDescent="0.35">
      <c r="F33" t="s">
        <v>22</v>
      </c>
      <c r="G33">
        <f>D24-E24</f>
        <v>25983.166000000005</v>
      </c>
    </row>
    <row r="34" spans="1:7" x14ac:dyDescent="0.35">
      <c r="F34" t="s">
        <v>35</v>
      </c>
    </row>
    <row r="41" spans="1:7" x14ac:dyDescent="0.35">
      <c r="B41" s="1" t="s">
        <v>0</v>
      </c>
      <c r="C41" s="1" t="s">
        <v>1</v>
      </c>
      <c r="D41" s="1" t="s">
        <v>2</v>
      </c>
      <c r="E41" s="1" t="s">
        <v>3</v>
      </c>
      <c r="F41" s="1" t="s">
        <v>4</v>
      </c>
      <c r="G41" s="1" t="s">
        <v>5</v>
      </c>
    </row>
    <row r="42" spans="1:7" x14ac:dyDescent="0.35">
      <c r="A42" s="2" t="s">
        <v>27</v>
      </c>
      <c r="B42">
        <v>613.18180003166196</v>
      </c>
      <c r="C42">
        <v>26.445416239074728</v>
      </c>
      <c r="D42" s="3">
        <f>C45</f>
        <v>77479.523000000001</v>
      </c>
      <c r="E42" s="3">
        <f>C44</f>
        <v>43515.4326</v>
      </c>
      <c r="F42" s="3">
        <v>13672.184519356366</v>
      </c>
      <c r="G42" s="3">
        <v>58001.125540632616</v>
      </c>
    </row>
    <row r="43" spans="1:7" x14ac:dyDescent="0.35">
      <c r="B43" s="1" t="s">
        <v>7</v>
      </c>
      <c r="C43" s="1" t="s">
        <v>8</v>
      </c>
      <c r="D43" s="1" t="s">
        <v>9</v>
      </c>
    </row>
    <row r="44" spans="1:7" x14ac:dyDescent="0.35">
      <c r="A44" s="4" t="s">
        <v>10</v>
      </c>
      <c r="B44" s="3">
        <v>651.19000000000005</v>
      </c>
      <c r="C44" s="3">
        <v>43515.4326</v>
      </c>
      <c r="D44" s="3">
        <v>469.39</v>
      </c>
      <c r="F44" t="s">
        <v>31</v>
      </c>
    </row>
    <row r="45" spans="1:7" x14ac:dyDescent="0.35">
      <c r="A45" s="4" t="s">
        <v>12</v>
      </c>
      <c r="B45" s="3">
        <v>600.04</v>
      </c>
      <c r="C45" s="3">
        <v>77479.523000000001</v>
      </c>
      <c r="D45" s="3">
        <v>451.78</v>
      </c>
      <c r="F45" t="s">
        <v>32</v>
      </c>
    </row>
    <row r="46" spans="1:7" x14ac:dyDescent="0.35">
      <c r="A46" s="4" t="s">
        <v>14</v>
      </c>
      <c r="B46" s="3">
        <v>600.13</v>
      </c>
      <c r="C46" s="3">
        <v>59636.3079</v>
      </c>
      <c r="D46" s="3">
        <v>210.94</v>
      </c>
      <c r="F46" t="s">
        <v>33</v>
      </c>
    </row>
    <row r="47" spans="1:7" x14ac:dyDescent="0.35">
      <c r="A47" s="4" t="s">
        <v>16</v>
      </c>
      <c r="B47" s="3">
        <v>601.36</v>
      </c>
      <c r="C47" s="3">
        <v>62867.432200000003</v>
      </c>
      <c r="D47" s="3">
        <v>43.08</v>
      </c>
      <c r="F47" t="s">
        <v>34</v>
      </c>
    </row>
    <row r="48" spans="1:7" x14ac:dyDescent="0.35">
      <c r="A48" s="4" t="s">
        <v>18</v>
      </c>
      <c r="B48" s="3">
        <v>600.22</v>
      </c>
      <c r="C48" s="3">
        <v>46506.931900000003</v>
      </c>
      <c r="D48" s="3">
        <v>189.26</v>
      </c>
      <c r="F48" s="5" t="s">
        <v>19</v>
      </c>
      <c r="G48" s="6">
        <f>F42/G42</f>
        <v>0.2357227448936027</v>
      </c>
    </row>
    <row r="49" spans="1:7" x14ac:dyDescent="0.35">
      <c r="D49">
        <f>AVERAGE(D44:D48)</f>
        <v>272.89</v>
      </c>
      <c r="F49" t="s">
        <v>20</v>
      </c>
    </row>
    <row r="50" spans="1:7" x14ac:dyDescent="0.35">
      <c r="F50" t="s">
        <v>21</v>
      </c>
    </row>
    <row r="51" spans="1:7" x14ac:dyDescent="0.35">
      <c r="F51" t="s">
        <v>22</v>
      </c>
      <c r="G51">
        <f>D42-E42</f>
        <v>33964.090400000001</v>
      </c>
    </row>
    <row r="52" spans="1:7" x14ac:dyDescent="0.35">
      <c r="F52" t="s">
        <v>35</v>
      </c>
    </row>
    <row r="60" spans="1:7" x14ac:dyDescent="0.35">
      <c r="B60" s="1" t="s">
        <v>0</v>
      </c>
      <c r="C60" s="1" t="s">
        <v>1</v>
      </c>
      <c r="D60" s="1" t="s">
        <v>2</v>
      </c>
      <c r="E60" s="1" t="s">
        <v>3</v>
      </c>
      <c r="F60" s="1" t="s">
        <v>4</v>
      </c>
      <c r="G60" s="1" t="s">
        <v>5</v>
      </c>
    </row>
    <row r="61" spans="1:7" x14ac:dyDescent="0.35">
      <c r="A61" s="2" t="s">
        <v>28</v>
      </c>
      <c r="B61">
        <v>639.00720000267029</v>
      </c>
      <c r="C61">
        <v>83.11306242673696</v>
      </c>
      <c r="D61" s="3">
        <f>C63</f>
        <v>69672.550600000002</v>
      </c>
      <c r="E61" s="3">
        <f>C65</f>
        <v>56489.103600000002</v>
      </c>
      <c r="F61" s="3">
        <v>5463.1091851153296</v>
      </c>
      <c r="G61" s="3">
        <v>63879.085440747243</v>
      </c>
    </row>
    <row r="62" spans="1:7" x14ac:dyDescent="0.35">
      <c r="B62" s="1" t="s">
        <v>7</v>
      </c>
      <c r="C62" s="1" t="s">
        <v>8</v>
      </c>
      <c r="D62" s="1" t="s">
        <v>9</v>
      </c>
    </row>
    <row r="63" spans="1:7" x14ac:dyDescent="0.35">
      <c r="A63" s="4" t="s">
        <v>10</v>
      </c>
      <c r="B63" s="3">
        <v>786.7</v>
      </c>
      <c r="C63" s="3">
        <v>69672.550600000002</v>
      </c>
      <c r="D63" s="3">
        <v>355.02</v>
      </c>
      <c r="F63" t="s">
        <v>11</v>
      </c>
    </row>
    <row r="64" spans="1:7" x14ac:dyDescent="0.35">
      <c r="A64" s="4" t="s">
        <v>12</v>
      </c>
      <c r="B64" s="3">
        <v>600.15</v>
      </c>
      <c r="C64" s="3">
        <v>61018.5357</v>
      </c>
      <c r="D64" s="3">
        <v>147.82</v>
      </c>
      <c r="F64" t="s">
        <v>13</v>
      </c>
    </row>
    <row r="65" spans="1:7" x14ac:dyDescent="0.35">
      <c r="A65" s="4" t="s">
        <v>14</v>
      </c>
      <c r="B65" s="3">
        <v>600.19000000000005</v>
      </c>
      <c r="C65" s="3">
        <v>56489.103600000002</v>
      </c>
      <c r="D65" s="3">
        <v>90.03</v>
      </c>
      <c r="F65" t="s">
        <v>15</v>
      </c>
    </row>
    <row r="66" spans="1:7" x14ac:dyDescent="0.35">
      <c r="A66" s="4" t="s">
        <v>16</v>
      </c>
      <c r="B66" s="3">
        <v>600.46</v>
      </c>
      <c r="C66" s="3">
        <v>68666.008000000002</v>
      </c>
      <c r="D66" s="3">
        <v>158.02000000000001</v>
      </c>
      <c r="F66" t="s">
        <v>17</v>
      </c>
    </row>
    <row r="67" spans="1:7" x14ac:dyDescent="0.35">
      <c r="A67" s="4" t="s">
        <v>18</v>
      </c>
      <c r="B67" s="3">
        <v>601.73</v>
      </c>
      <c r="C67" s="3">
        <v>63549.229299999999</v>
      </c>
      <c r="D67" s="3">
        <v>157.76</v>
      </c>
      <c r="F67" s="5" t="s">
        <v>19</v>
      </c>
      <c r="G67" s="6">
        <f>F61/G61</f>
        <v>8.5522658119186482E-2</v>
      </c>
    </row>
    <row r="68" spans="1:7" x14ac:dyDescent="0.35">
      <c r="D68">
        <f>AVERAGE(D63:D67)</f>
        <v>181.73</v>
      </c>
      <c r="F68" t="s">
        <v>20</v>
      </c>
    </row>
    <row r="69" spans="1:7" x14ac:dyDescent="0.35">
      <c r="F69" t="s">
        <v>21</v>
      </c>
    </row>
    <row r="70" spans="1:7" x14ac:dyDescent="0.35">
      <c r="F70" t="s">
        <v>22</v>
      </c>
      <c r="G70">
        <f>D61-E61</f>
        <v>13183.447</v>
      </c>
    </row>
    <row r="71" spans="1:7" x14ac:dyDescent="0.35">
      <c r="F71" t="s">
        <v>36</v>
      </c>
    </row>
    <row r="72" spans="1:7" x14ac:dyDescent="0.35">
      <c r="F72" t="s">
        <v>23</v>
      </c>
    </row>
    <row r="73" spans="1:7" x14ac:dyDescent="0.35">
      <c r="F73" t="s">
        <v>24</v>
      </c>
    </row>
    <row r="74" spans="1:7" x14ac:dyDescent="0.35">
      <c r="F74" t="s">
        <v>25</v>
      </c>
    </row>
    <row r="79" spans="1:7" x14ac:dyDescent="0.35">
      <c r="B79" s="1" t="s">
        <v>0</v>
      </c>
      <c r="C79" s="1" t="s">
        <v>1</v>
      </c>
      <c r="D79" s="1" t="s">
        <v>2</v>
      </c>
      <c r="E79" s="1" t="s">
        <v>3</v>
      </c>
      <c r="F79" s="1" t="s">
        <v>4</v>
      </c>
      <c r="G79" s="1" t="s">
        <v>5</v>
      </c>
    </row>
    <row r="80" spans="1:7" x14ac:dyDescent="0.35">
      <c r="A80" s="2" t="s">
        <v>29</v>
      </c>
      <c r="B80">
        <v>600.82239999771116</v>
      </c>
      <c r="C80">
        <v>0.43422847010575194</v>
      </c>
      <c r="D80" s="3">
        <f>C84</f>
        <v>127487.9641</v>
      </c>
      <c r="E80" s="3">
        <f>C85</f>
        <v>70660.458899999998</v>
      </c>
      <c r="F80" s="3">
        <v>24065.363045237638</v>
      </c>
      <c r="G80" s="3">
        <v>101338.86675183289</v>
      </c>
    </row>
    <row r="81" spans="1:7" x14ac:dyDescent="0.35">
      <c r="B81" s="1" t="s">
        <v>7</v>
      </c>
      <c r="C81" s="1" t="s">
        <v>8</v>
      </c>
      <c r="D81" s="1" t="s">
        <v>9</v>
      </c>
    </row>
    <row r="82" spans="1:7" x14ac:dyDescent="0.35">
      <c r="A82" s="4" t="s">
        <v>10</v>
      </c>
      <c r="B82" s="3">
        <v>600.20000000000005</v>
      </c>
      <c r="C82" s="3">
        <v>81685.898199999996</v>
      </c>
      <c r="D82" s="3">
        <v>56.57</v>
      </c>
      <c r="F82" t="s">
        <v>31</v>
      </c>
    </row>
    <row r="83" spans="1:7" x14ac:dyDescent="0.35">
      <c r="A83" s="4" t="s">
        <v>12</v>
      </c>
      <c r="B83" s="3">
        <v>600.09</v>
      </c>
      <c r="C83" s="3">
        <v>110880.8579</v>
      </c>
      <c r="D83" s="3">
        <v>142.59</v>
      </c>
      <c r="F83" t="s">
        <v>32</v>
      </c>
    </row>
    <row r="84" spans="1:7" x14ac:dyDescent="0.35">
      <c r="A84" s="4" t="s">
        <v>14</v>
      </c>
      <c r="B84" s="3">
        <v>600.04</v>
      </c>
      <c r="C84" s="3">
        <v>127487.9641</v>
      </c>
      <c r="D84" s="3">
        <v>141.68</v>
      </c>
      <c r="F84" t="s">
        <v>33</v>
      </c>
    </row>
    <row r="85" spans="1:7" x14ac:dyDescent="0.35">
      <c r="A85" s="4" t="s">
        <v>16</v>
      </c>
      <c r="B85" s="3">
        <v>600.30999999999995</v>
      </c>
      <c r="C85" s="3">
        <v>70660.458899999998</v>
      </c>
      <c r="D85" s="3">
        <v>157.86000000000001</v>
      </c>
      <c r="F85" t="s">
        <v>34</v>
      </c>
    </row>
    <row r="86" spans="1:7" x14ac:dyDescent="0.35">
      <c r="A86" s="4" t="s">
        <v>18</v>
      </c>
      <c r="B86" s="3">
        <v>600.95000000000005</v>
      </c>
      <c r="C86" s="3">
        <v>115979.15459999999</v>
      </c>
      <c r="D86" s="3">
        <v>184.89</v>
      </c>
      <c r="F86" s="5" t="s">
        <v>19</v>
      </c>
      <c r="G86" s="6">
        <f>F80/G80</f>
        <v>0.23747416777583388</v>
      </c>
    </row>
    <row r="87" spans="1:7" x14ac:dyDescent="0.35">
      <c r="D87">
        <f>AVERAGE(D82:D86)</f>
        <v>136.71800000000002</v>
      </c>
      <c r="F87" t="s">
        <v>20</v>
      </c>
    </row>
    <row r="88" spans="1:7" x14ac:dyDescent="0.35">
      <c r="F88" t="s">
        <v>21</v>
      </c>
    </row>
    <row r="89" spans="1:7" x14ac:dyDescent="0.35">
      <c r="F89" t="s">
        <v>22</v>
      </c>
      <c r="G89">
        <f>D80-E80</f>
        <v>56827.5052</v>
      </c>
    </row>
    <row r="90" spans="1:7" x14ac:dyDescent="0.35">
      <c r="F90" t="s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MARDONES SUAREZ</dc:creator>
  <cp:lastModifiedBy>LAURA MARDONES SUAREZ</cp:lastModifiedBy>
  <dcterms:created xsi:type="dcterms:W3CDTF">2025-03-01T10:44:12Z</dcterms:created>
  <dcterms:modified xsi:type="dcterms:W3CDTF">2025-03-07T20:35:33Z</dcterms:modified>
</cp:coreProperties>
</file>