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sumen" sheetId="1" state="visible" r:id="rId2"/>
    <sheet name="Backlog Producto" sheetId="2" state="visible" r:id="rId3"/>
    <sheet name="Pila-Sprint1" sheetId="3" state="visible" r:id="rId4"/>
    <sheet name="Diario-Restante" sheetId="4" state="visible" r:id="rId5"/>
    <sheet name="Diario-Realizado" sheetId="5" state="visible" r:id="rId6"/>
    <sheet name="Burns" sheetId="6" state="visible" r:id="rId7"/>
    <sheet name="Retrospectiva Sprint 1" sheetId="7" state="visible" r:id="rId8"/>
  </sheets>
  <definedNames>
    <definedName function="false" hidden="true" localSheetId="1" name="_xlnm._FilterDatabase" vbProcedure="false">'Backlog Producto'!$A$1:$D$15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<sst xmlns="http://schemas.openxmlformats.org/spreadsheetml/2006/main" count="305" uniqueCount="133">
  <si>
    <t xml:space="preserve">Titulo del proyecto: TIENDA DE CHUCHES</t>
  </si>
  <si>
    <t xml:space="preserve">Miembros del equipo</t>
  </si>
  <si>
    <t xml:space="preserve">Nombre</t>
  </si>
  <si>
    <t xml:space="preserve">Rol</t>
  </si>
  <si>
    <t xml:space="preserve">Responsabilidad</t>
  </si>
  <si>
    <t xml:space="preserve">Iñaki Luque</t>
  </si>
  <si>
    <t xml:space="preserve">PO</t>
  </si>
  <si>
    <t xml:space="preserve">Encargado de hacer las pruebas y de confirmar que el producto está bien</t>
  </si>
  <si>
    <t xml:space="preserve">Jon Galarza</t>
  </si>
  <si>
    <t xml:space="preserve">Scrum Manager</t>
  </si>
  <si>
    <t xml:space="preserve">Encargado de gestionar el equipo y que se cumplan las metas, requisitos</t>
  </si>
  <si>
    <t xml:space="preserve">Álvaro Larraya</t>
  </si>
  <si>
    <t xml:space="preserve">Scrum Team</t>
  </si>
  <si>
    <t xml:space="preserve">Encargado de hacer funcionar el login del sistema y verificacion de los usuarios.</t>
  </si>
  <si>
    <t xml:space="preserve">Encargado de gestionar la hoja de facturas y la funcionalidad de poder almacenar las facturas en fichero externo.</t>
  </si>
  <si>
    <t xml:space="preserve">Encargado de la  pagina donde calcular facturas en la que se puedan elegir tres productos</t>
  </si>
  <si>
    <t xml:space="preserve">Sprints</t>
  </si>
  <si>
    <t xml:space="preserve">Sprint</t>
  </si>
  <si>
    <t xml:space="preserve">Fecha Prevista</t>
  </si>
  <si>
    <t xml:space="preserve">Fecha Real</t>
  </si>
  <si>
    <t xml:space="preserve">Velocidad</t>
  </si>
  <si>
    <t xml:space="preserve">Meta</t>
  </si>
  <si>
    <t xml:space="preserve">Conclusiones</t>
  </si>
  <si>
    <t xml:space="preserve">Sprint 1</t>
  </si>
  <si>
    <t xml:space="preserve">Cálculo de facturas con login</t>
  </si>
  <si>
    <t xml:space="preserve">Descripción del contexto </t>
  </si>
  <si>
    <t xml:space="preserve">Somos Alvaro, Iñaki y Jon, una tienda de chuches nos pide una aplicación desde la que poder vender sus productos y poder hacer facturas, dejando solo</t>
  </si>
  <si>
    <t xml:space="preserve">acceder a los trabajadores pertinentes. Esta aplicación guarda las facturas con cantidad y precio de los productos vendidos. Además, para el control del</t>
  </si>
  <si>
    <t xml:space="preserve">sistema nos han pedido que las facturas puedan guardarse numeradas incrementalmente. Esta aplicación va a ser util para los propietarios de la tienda</t>
  </si>
  <si>
    <t xml:space="preserve">de chuches la cual nos ha contratado.</t>
  </si>
  <si>
    <t xml:space="preserve">ID</t>
  </si>
  <si>
    <t xml:space="preserve">Imp</t>
  </si>
  <si>
    <t xml:space="preserve">Estimado</t>
  </si>
  <si>
    <t xml:space="preserve">Realizado</t>
  </si>
  <si>
    <t xml:space="preserve">Estado</t>
  </si>
  <si>
    <t xml:space="preserve">Notas</t>
  </si>
  <si>
    <t xml:space="preserve">ID0001</t>
  </si>
  <si>
    <t xml:space="preserve">Como vendedor de la tienda quiero un login</t>
  </si>
  <si>
    <t xml:space="preserve">3h</t>
  </si>
  <si>
    <t xml:space="preserve">pendiente</t>
  </si>
  <si>
    <t xml:space="preserve">ID0002</t>
  </si>
  <si>
    <t xml:space="preserve">Como vendedor de la tienda quiero una pagina donde calcular facturas en la que se puedan elegir tres productos </t>
  </si>
  <si>
    <t xml:space="preserve">7h</t>
  </si>
  <si>
    <t xml:space="preserve">ID0003</t>
  </si>
  <si>
    <t xml:space="preserve">Como vendedor de la tienda quiero que se puedan guardar las facturas </t>
  </si>
  <si>
    <t xml:space="preserve">1h 40’</t>
  </si>
  <si>
    <t xml:space="preserve">ID0004</t>
  </si>
  <si>
    <t xml:space="preserve">Como vendedor de la tienda quiero una pagina de inicio</t>
  </si>
  <si>
    <t xml:space="preserve">30'</t>
  </si>
  <si>
    <t xml:space="preserve">ID0005</t>
  </si>
  <si>
    <t xml:space="preserve">Pruebas y comprobación del sistema</t>
  </si>
  <si>
    <t xml:space="preserve">1h</t>
  </si>
  <si>
    <t xml:space="preserve">ID0006</t>
  </si>
  <si>
    <t xml:space="preserve">Como vendedor de la tienda quiero obtener un historial de las facturas por usuario ordenadas por precio </t>
  </si>
  <si>
    <t xml:space="preserve">1h 30'</t>
  </si>
  <si>
    <t xml:space="preserve">ID0007</t>
  </si>
  <si>
    <t xml:space="preserve">Como vendedor de la tienda quiero un listado de productos mas vendidos</t>
  </si>
  <si>
    <t xml:space="preserve">Estimado (minutos)</t>
  </si>
  <si>
    <t xml:space="preserve">ID0001_T1</t>
  </si>
  <si>
    <t xml:space="preserve">Crear una GUI</t>
  </si>
  <si>
    <t xml:space="preserve">ID0001_T2</t>
  </si>
  <si>
    <t xml:space="preserve">Crear fichero usuarios web</t>
  </si>
  <si>
    <t xml:space="preserve">Escribir un txt con 3 usuarios – contraseña</t>
  </si>
  <si>
    <t xml:space="preserve">ID0001_T3</t>
  </si>
  <si>
    <t xml:space="preserve">Verificar usuario</t>
  </si>
  <si>
    <t xml:space="preserve">Como vendedor de la tienda quiero una pagina donde calcular facturas en la que se puedan elegir tres productos</t>
  </si>
  <si>
    <t xml:space="preserve">ID002_T1</t>
  </si>
  <si>
    <t xml:space="preserve">Crear GUI principal: Mostrar cada producto a elegir con su precio y la cantidad deseada</t>
  </si>
  <si>
    <t xml:space="preserve">Más tiempo porque hay que recordar GUI de JAVA</t>
  </si>
  <si>
    <t xml:space="preserve">ID002_T2</t>
  </si>
  <si>
    <t xml:space="preserve">Calcular precio total de la factura con respecto a las opciones indicadas</t>
  </si>
  <si>
    <t xml:space="preserve">ID002_T3</t>
  </si>
  <si>
    <t xml:space="preserve">Botón de guardar factura y que calcule los precios totales para enlazar con facturas</t>
  </si>
  <si>
    <t xml:space="preserve">ID002_T4</t>
  </si>
  <si>
    <t xml:space="preserve">Ir a pantalla de facturas</t>
  </si>
  <si>
    <t xml:space="preserve">Depende de tarea ID004_T1</t>
  </si>
  <si>
    <t xml:space="preserve">ID002_T5</t>
  </si>
  <si>
    <t xml:space="preserve">ID002_T6</t>
  </si>
  <si>
    <t xml:space="preserve">Como propietario de la tienda quiero una pagina de inicio</t>
  </si>
  <si>
    <t xml:space="preserve">ID003_T1</t>
  </si>
  <si>
    <t xml:space="preserve">ID003_T2</t>
  </si>
  <si>
    <t xml:space="preserve">Redireccionar al login</t>
  </si>
  <si>
    <t xml:space="preserve">Como vendedor de la tienda quiero que se puedan guardar las facturas</t>
  </si>
  <si>
    <t xml:space="preserve">ID004_T1</t>
  </si>
  <si>
    <t xml:space="preserve">obtener info factura</t>
  </si>
  <si>
    <t xml:space="preserve">ID004_T2</t>
  </si>
  <si>
    <t xml:space="preserve">pasar info factura a un pdf</t>
  </si>
  <si>
    <t xml:space="preserve">buscar como generar pdf en java</t>
  </si>
  <si>
    <t xml:space="preserve">ID005_T1</t>
  </si>
  <si>
    <t xml:space="preserve">Probar login</t>
  </si>
  <si>
    <t xml:space="preserve">ID005_T2</t>
  </si>
  <si>
    <t xml:space="preserve">Probar calculadora</t>
  </si>
  <si>
    <t xml:space="preserve">ID005_T3</t>
  </si>
  <si>
    <t xml:space="preserve">Probar descargar facturas</t>
  </si>
  <si>
    <t xml:space="preserve">ID005_T4</t>
  </si>
  <si>
    <t xml:space="preserve">ID005_T5</t>
  </si>
  <si>
    <t xml:space="preserve">ID005_T6</t>
  </si>
  <si>
    <t xml:space="preserve">ID006_T1</t>
  </si>
  <si>
    <t xml:space="preserve">ID006_T2</t>
  </si>
  <si>
    <t xml:space="preserve">ID006_T3</t>
  </si>
  <si>
    <t xml:space="preserve">ID006_T4</t>
  </si>
  <si>
    <t xml:space="preserve">ID006_T5</t>
  </si>
  <si>
    <t xml:space="preserve">ID007_T1</t>
  </si>
  <si>
    <t xml:space="preserve">ID007_T2</t>
  </si>
  <si>
    <t xml:space="preserve">ID0008</t>
  </si>
  <si>
    <t xml:space="preserve">ID0008_T1</t>
  </si>
  <si>
    <t xml:space="preserve">ID0008_T2</t>
  </si>
  <si>
    <t xml:space="preserve">ID0008_T3</t>
  </si>
  <si>
    <t xml:space="preserve">ID0008_T4</t>
  </si>
  <si>
    <t xml:space="preserve">ID0009</t>
  </si>
  <si>
    <t xml:space="preserve">ID0009_T1</t>
  </si>
  <si>
    <t xml:space="preserve">ID0009_T2</t>
  </si>
  <si>
    <t xml:space="preserve">ID0009_T3</t>
  </si>
  <si>
    <t xml:space="preserve">Tareas pendientes</t>
  </si>
  <si>
    <t xml:space="preserve">Horas de trabajo pendientes</t>
  </si>
  <si>
    <t xml:space="preserve">Responsable</t>
  </si>
  <si>
    <t xml:space="preserve">ESFUERZO</t>
  </si>
  <si>
    <t xml:space="preserve">Alvaro</t>
  </si>
  <si>
    <t xml:space="preserve">Jon</t>
  </si>
  <si>
    <t xml:space="preserve">Iñaki</t>
  </si>
  <si>
    <t xml:space="preserve">Acumulado</t>
  </si>
  <si>
    <t xml:space="preserve">Alumno1</t>
  </si>
  <si>
    <t xml:space="preserve">Alumno2</t>
  </si>
  <si>
    <t xml:space="preserve">Iñaki </t>
  </si>
  <si>
    <t xml:space="preserve">Alumno3</t>
  </si>
  <si>
    <t xml:space="preserve">Calendario de la iteración</t>
  </si>
  <si>
    <t xml:space="preserve">Tiempo a Dedicar Total</t>
  </si>
  <si>
    <t xml:space="preserve">Tiempo a Dedicar Diario</t>
  </si>
  <si>
    <t xml:space="preserve">Tiempo Restante</t>
  </si>
  <si>
    <t xml:space="preserve">¿QUÉ HA IDO BIEN EN LA INTERACCIÓN?</t>
  </si>
  <si>
    <t xml:space="preserve">¿QUÉ ES MEJORABLE?</t>
  </si>
  <si>
    <t xml:space="preserve">ACCIONES DE MEJORA</t>
  </si>
  <si>
    <t xml:space="preserve">Hemos cumplido los objetivos de mayor prioridad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</si>
</sst>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d\.m"/>
    <numFmt numFmtId="167" formatCode="General"/>
    <numFmt numFmtId="168" formatCode="0.0"/>
    <numFmt numFmtId="169" formatCode="d\-mmm\-yy"/>
    <numFmt numFmtId="170" formatCode="0"/>
    <numFmt numFmtId="171" formatCode="d\-mmm"/>
  </numFmts>
  <fonts count="2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17365D"/>
      <name val="Arial"/>
      <family val="0"/>
      <charset val="1"/>
    </font>
    <font>
      <sz val="11"/>
      <color rgb="FF17365D"/>
      <name val="Calibri"/>
      <family val="0"/>
      <charset val="1"/>
    </font>
    <font>
      <b val="true"/>
      <sz val="14"/>
      <color rgb="FF17365D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0"/>
      <color rgb="FF000000"/>
      <name val="Arial"/>
      <family val="0"/>
      <charset val="1"/>
    </font>
    <font>
      <sz val="11"/>
      <color rgb="FF000000"/>
      <name val="Docs-Calibri"/>
      <family val="0"/>
      <charset val="1"/>
    </font>
    <font>
      <b val="true"/>
      <sz val="14"/>
      <color rgb="FF002060"/>
      <name val="Calibri"/>
      <family val="0"/>
      <charset val="1"/>
    </font>
    <font>
      <sz val="14"/>
      <color rgb="FF00206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Calibri"/>
      <family val="0"/>
    </font>
    <font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2"/>
    </font>
    <font>
      <sz val="10"/>
      <color rgb="FF1A1A1A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C6D9F0"/>
        <bgColor rgb="FFB8CCE4"/>
      </patternFill>
    </fill>
    <fill>
      <patternFill patternType="solid">
        <fgColor rgb="FFFFFFFF"/>
        <bgColor rgb="FFFFFFCC"/>
      </patternFill>
    </fill>
    <fill>
      <patternFill patternType="solid">
        <fgColor rgb="FFDBE5F1"/>
        <bgColor rgb="FFC6D9F0"/>
      </patternFill>
    </fill>
    <fill>
      <patternFill patternType="solid">
        <fgColor rgb="FF0070C0"/>
        <bgColor rgb="FF008080"/>
      </patternFill>
    </fill>
    <fill>
      <patternFill patternType="solid">
        <fgColor rgb="FF95B3D7"/>
        <bgColor rgb="FFB7B7B7"/>
      </patternFill>
    </fill>
    <fill>
      <patternFill patternType="solid">
        <fgColor rgb="FFFFFFCC"/>
        <bgColor rgb="FFFFFFFF"/>
      </patternFill>
    </fill>
    <fill>
      <patternFill patternType="solid">
        <fgColor rgb="FF92D050"/>
        <bgColor rgb="FFB7B7B7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B8CCE4"/>
        <bgColor rgb="FFC6D9F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C0C0C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4" fillId="8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8" fontId="13" fillId="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9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1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9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1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1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C0C0C0"/>
      <rgbColor rgb="FF808080"/>
      <rgbColor rgb="FF95B3D7"/>
      <rgbColor rgb="FFC0504D"/>
      <rgbColor rgb="FFFFFFCC"/>
      <rgbColor rgb="FFDBE5F1"/>
      <rgbColor rgb="FF660066"/>
      <rgbColor rgb="FFFF8080"/>
      <rgbColor rgb="FF0070C0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8CCE4"/>
      <rgbColor rgb="FFFF99CC"/>
      <rgbColor rgb="FFB7B7B7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8B8B8B"/>
      <rgbColor rgb="FF17365D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"Esfuerzo previsto"</c:f>
              <c:strCache>
                <c:ptCount val="1"/>
                <c:pt idx="0">
                  <c:v>Esfuerzo previsto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Burns!$C$27:$L$27</c:f>
              <c:multiLvlStrCache>
                <c:ptCount val="1"/>
                <c:lvl>
                  <c:pt idx="0">
                    <c:v>14-oct</c:v>
                  </c:pt>
                </c:lvl>
                <c:lvl>
                  <c:pt idx="0">
                    <c:v>13-oct</c:v>
                  </c:pt>
                </c:lvl>
                <c:lvl>
                  <c:pt idx="0">
                    <c:v>12-oct</c:v>
                  </c:pt>
                </c:lvl>
                <c:lvl>
                  <c:pt idx="0">
                    <c:v>9-oct</c:v>
                  </c:pt>
                </c:lvl>
                <c:lvl>
                  <c:pt idx="0">
                    <c:v>8-oct</c:v>
                  </c:pt>
                </c:lvl>
                <c:lvl>
                  <c:pt idx="0">
                    <c:v>7-oct</c:v>
                  </c:pt>
                </c:lvl>
                <c:lvl>
                  <c:pt idx="0">
                    <c:v>6-oct</c:v>
                  </c:pt>
                </c:lvl>
                <c:lvl>
                  <c:pt idx="0">
                    <c:v>5-oct</c:v>
                  </c:pt>
                </c:lvl>
                <c:lvl>
                  <c:pt idx="0">
                    <c:v>2-oct</c:v>
                  </c:pt>
                </c:lvl>
                <c:lvl>
                  <c:pt idx="0">
                    <c:v>1-oct</c:v>
                  </c:pt>
                </c:lvl>
              </c:multiLvlStrCache>
            </c:multiLvlStrRef>
          </c:cat>
          <c:val>
            <c:numRef>
              <c:f>Burns!$C$29:$L$29</c:f>
              <c:numCache>
                <c:formatCode>General</c:formatCode>
                <c:ptCount val="10"/>
                <c:pt idx="0">
                  <c:v>790</c:v>
                </c:pt>
                <c:pt idx="1">
                  <c:v>632</c:v>
                </c:pt>
                <c:pt idx="2">
                  <c:v>553</c:v>
                </c:pt>
                <c:pt idx="3">
                  <c:v>474</c:v>
                </c:pt>
                <c:pt idx="4">
                  <c:v>395</c:v>
                </c:pt>
                <c:pt idx="5">
                  <c:v>316</c:v>
                </c:pt>
                <c:pt idx="6">
                  <c:v>237</c:v>
                </c:pt>
                <c:pt idx="7">
                  <c:v>158</c:v>
                </c:pt>
                <c:pt idx="8">
                  <c:v>79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"Esfuerzo restante"</c:f>
              <c:strCache>
                <c:ptCount val="1"/>
                <c:pt idx="0">
                  <c:v>Esfuerzo restante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Burns!$C$27:$L$27</c:f>
              <c:multiLvlStrCache>
                <c:ptCount val="1"/>
                <c:lvl>
                  <c:pt idx="0">
                    <c:v>14-oct</c:v>
                  </c:pt>
                </c:lvl>
                <c:lvl>
                  <c:pt idx="0">
                    <c:v>13-oct</c:v>
                  </c:pt>
                </c:lvl>
                <c:lvl>
                  <c:pt idx="0">
                    <c:v>12-oct</c:v>
                  </c:pt>
                </c:lvl>
                <c:lvl>
                  <c:pt idx="0">
                    <c:v>9-oct</c:v>
                  </c:pt>
                </c:lvl>
                <c:lvl>
                  <c:pt idx="0">
                    <c:v>8-oct</c:v>
                  </c:pt>
                </c:lvl>
                <c:lvl>
                  <c:pt idx="0">
                    <c:v>7-oct</c:v>
                  </c:pt>
                </c:lvl>
                <c:lvl>
                  <c:pt idx="0">
                    <c:v>6-oct</c:v>
                  </c:pt>
                </c:lvl>
                <c:lvl>
                  <c:pt idx="0">
                    <c:v>5-oct</c:v>
                  </c:pt>
                </c:lvl>
                <c:lvl>
                  <c:pt idx="0">
                    <c:v>2-oct</c:v>
                  </c:pt>
                </c:lvl>
                <c:lvl>
                  <c:pt idx="0">
                    <c:v>1-oct</c:v>
                  </c:pt>
                </c:lvl>
              </c:multiLvlStrCache>
            </c:multiLvlStrRef>
          </c:cat>
          <c:val>
            <c:numRef>
              <c:f>'Diario-Restante'!$E$7:$N$7</c:f>
              <c:numCache>
                <c:formatCode>General</c:formatCode>
                <c:ptCount val="10"/>
                <c:pt idx="0">
                  <c:v>700</c:v>
                </c:pt>
                <c:pt idx="1">
                  <c:v>630</c:v>
                </c:pt>
                <c:pt idx="2">
                  <c:v>570</c:v>
                </c:pt>
                <c:pt idx="3">
                  <c:v>545</c:v>
                </c:pt>
                <c:pt idx="4">
                  <c:v>490</c:v>
                </c:pt>
                <c:pt idx="5">
                  <c:v>280</c:v>
                </c:pt>
                <c:pt idx="6">
                  <c:v>280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056663"/>
        <c:axId val="42630839"/>
      </c:lineChart>
      <c:catAx>
        <c:axId val="97056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2630839"/>
        <c:crosses val="autoZero"/>
        <c:auto val="1"/>
        <c:lblAlgn val="ctr"/>
        <c:lblOffset val="100"/>
        <c:noMultiLvlLbl val="0"/>
      </c:catAx>
      <c:valAx>
        <c:axId val="4263083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05666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"Acumulado"</c:f>
              <c:strCache>
                <c:ptCount val="1"/>
                <c:pt idx="0">
                  <c:v>Acumulado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'Diario-Realizado'!$E$6:$N$6</c:f>
              <c:numCache>
                <c:formatCode>General</c:formatCode>
                <c:ptCount val="10"/>
                <c:pt idx="0">
                  <c:v>20</c:v>
                </c:pt>
                <c:pt idx="1">
                  <c:v>130</c:v>
                </c:pt>
                <c:pt idx="2">
                  <c:v>180</c:v>
                </c:pt>
                <c:pt idx="3">
                  <c:v>205</c:v>
                </c:pt>
                <c:pt idx="4">
                  <c:v>235</c:v>
                </c:pt>
                <c:pt idx="5">
                  <c:v>495</c:v>
                </c:pt>
                <c:pt idx="6">
                  <c:v>495</c:v>
                </c:pt>
                <c:pt idx="7">
                  <c:v>585</c:v>
                </c:pt>
                <c:pt idx="8">
                  <c:v>635</c:v>
                </c:pt>
                <c:pt idx="9">
                  <c:v>635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737627"/>
        <c:axId val="25234555"/>
      </c:lineChart>
      <c:catAx>
        <c:axId val="377376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5234555"/>
        <c:crosses val="autoZero"/>
        <c:auto val="1"/>
        <c:lblAlgn val="ctr"/>
        <c:lblOffset val="100"/>
        <c:noMultiLvlLbl val="0"/>
      </c:catAx>
      <c:valAx>
        <c:axId val="2523455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77376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571680</xdr:colOff>
      <xdr:row>8</xdr:row>
      <xdr:rowOff>151200</xdr:rowOff>
    </xdr:from>
    <xdr:to>
      <xdr:col>4</xdr:col>
      <xdr:colOff>2628000</xdr:colOff>
      <xdr:row>21</xdr:row>
      <xdr:rowOff>16560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6042680" y="2189520"/>
          <a:ext cx="2056320" cy="235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763560</xdr:colOff>
      <xdr:row>1</xdr:row>
      <xdr:rowOff>10080</xdr:rowOff>
    </xdr:from>
    <xdr:to>
      <xdr:col>8</xdr:col>
      <xdr:colOff>239400</xdr:colOff>
      <xdr:row>25</xdr:row>
      <xdr:rowOff>9000</xdr:rowOff>
    </xdr:to>
    <xdr:graphicFrame>
      <xdr:nvGraphicFramePr>
        <xdr:cNvPr id="1" name="Chart 1"/>
        <xdr:cNvGraphicFramePr/>
      </xdr:nvGraphicFramePr>
      <xdr:xfrm>
        <a:off x="763560" y="200520"/>
        <a:ext cx="7629120" cy="461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752400</xdr:colOff>
      <xdr:row>31</xdr:row>
      <xdr:rowOff>28440</xdr:rowOff>
    </xdr:from>
    <xdr:to>
      <xdr:col>8</xdr:col>
      <xdr:colOff>161640</xdr:colOff>
      <xdr:row>54</xdr:row>
      <xdr:rowOff>84600</xdr:rowOff>
    </xdr:to>
    <xdr:graphicFrame>
      <xdr:nvGraphicFramePr>
        <xdr:cNvPr id="2" name="Chart 2"/>
        <xdr:cNvGraphicFramePr/>
      </xdr:nvGraphicFramePr>
      <xdr:xfrm>
        <a:off x="752400" y="6038640"/>
        <a:ext cx="7562520" cy="46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10.71"/>
    <col collapsed="false" customWidth="true" hidden="false" outlineLevel="0" max="3" min="3" style="0" width="20.28"/>
    <col collapsed="false" customWidth="true" hidden="false" outlineLevel="0" max="4" min="4" style="0" width="17.14"/>
    <col collapsed="false" customWidth="true" hidden="false" outlineLevel="0" max="5" min="5" style="0" width="15.14"/>
    <col collapsed="false" customWidth="true" hidden="false" outlineLevel="0" max="10" min="7" style="0" width="10.71"/>
    <col collapsed="false" customWidth="true" hidden="false" outlineLevel="0" max="11" min="11" style="0" width="13"/>
    <col collapsed="false" customWidth="true" hidden="false" outlineLevel="0" max="26" min="12" style="0" width="10.71"/>
  </cols>
  <sheetData>
    <row r="2" customFormat="false" ht="20.25" hidden="false" customHeight="false" outlineLevel="0" collapsed="false">
      <c r="B2" s="1" t="s">
        <v>0</v>
      </c>
      <c r="C2" s="2"/>
      <c r="D2" s="2"/>
      <c r="E2" s="3"/>
    </row>
    <row r="3" customFormat="false" ht="15" hidden="false" customHeight="false" outlineLevel="0" collapsed="false">
      <c r="A3" s="4"/>
      <c r="B3" s="5"/>
      <c r="C3" s="6"/>
      <c r="D3" s="6"/>
      <c r="E3" s="6"/>
      <c r="F3" s="6"/>
      <c r="G3" s="6"/>
      <c r="H3" s="6"/>
      <c r="I3" s="6"/>
      <c r="J3" s="6"/>
      <c r="K3" s="6"/>
    </row>
    <row r="4" customFormat="false" ht="15" hidden="false" customHeight="true" outlineLevel="0" collapsed="false">
      <c r="A4" s="4"/>
      <c r="B4" s="7" t="s">
        <v>1</v>
      </c>
      <c r="C4" s="7"/>
      <c r="D4" s="6"/>
      <c r="E4" s="6"/>
      <c r="F4" s="6"/>
      <c r="G4" s="6"/>
      <c r="H4" s="6"/>
      <c r="I4" s="6"/>
      <c r="J4" s="6"/>
      <c r="K4" s="6"/>
    </row>
    <row r="5" customFormat="false" ht="15" hidden="false" customHeight="false" outlineLevel="0" collapsed="false">
      <c r="A5" s="4"/>
      <c r="B5" s="8" t="s">
        <v>2</v>
      </c>
      <c r="C5" s="9" t="s">
        <v>3</v>
      </c>
      <c r="D5" s="10" t="s">
        <v>4</v>
      </c>
      <c r="E5" s="10"/>
      <c r="F5" s="10"/>
      <c r="G5" s="10"/>
      <c r="H5" s="10"/>
      <c r="I5" s="10"/>
      <c r="J5" s="10"/>
      <c r="K5" s="11"/>
    </row>
    <row r="6" customFormat="false" ht="15" hidden="false" customHeight="false" outlineLevel="0" collapsed="false">
      <c r="A6" s="4"/>
      <c r="B6" s="12" t="s">
        <v>5</v>
      </c>
      <c r="C6" s="13" t="s">
        <v>6</v>
      </c>
      <c r="D6" s="13" t="s">
        <v>7</v>
      </c>
      <c r="E6" s="13"/>
      <c r="F6" s="13"/>
      <c r="G6" s="13"/>
      <c r="H6" s="13"/>
      <c r="I6" s="13"/>
      <c r="J6" s="13"/>
      <c r="K6" s="14"/>
    </row>
    <row r="7" customFormat="false" ht="15" hidden="false" customHeight="false" outlineLevel="0" collapsed="false">
      <c r="A7" s="4"/>
      <c r="B7" s="15" t="s">
        <v>8</v>
      </c>
      <c r="C7" s="16" t="s">
        <v>9</v>
      </c>
      <c r="D7" s="16" t="s">
        <v>10</v>
      </c>
      <c r="E7" s="16"/>
      <c r="F7" s="16"/>
      <c r="G7" s="16"/>
      <c r="H7" s="16"/>
      <c r="I7" s="16"/>
      <c r="J7" s="16"/>
      <c r="K7" s="17"/>
    </row>
    <row r="8" customFormat="false" ht="15" hidden="false" customHeight="false" outlineLevel="0" collapsed="false">
      <c r="A8" s="4"/>
      <c r="B8" s="18" t="s">
        <v>11</v>
      </c>
      <c r="C8" s="19" t="s">
        <v>12</v>
      </c>
      <c r="D8" s="20" t="s">
        <v>13</v>
      </c>
      <c r="E8" s="19"/>
      <c r="F8" s="19"/>
      <c r="G8" s="19"/>
      <c r="H8" s="19"/>
      <c r="I8" s="19"/>
      <c r="J8" s="19"/>
      <c r="K8" s="21"/>
    </row>
    <row r="9" customFormat="false" ht="15" hidden="false" customHeight="false" outlineLevel="0" collapsed="false">
      <c r="A9" s="4"/>
      <c r="B9" s="18" t="s">
        <v>5</v>
      </c>
      <c r="C9" s="19" t="s">
        <v>12</v>
      </c>
      <c r="D9" s="20" t="s">
        <v>14</v>
      </c>
      <c r="E9" s="19"/>
      <c r="F9" s="19"/>
      <c r="G9" s="19"/>
      <c r="H9" s="19"/>
      <c r="I9" s="19"/>
      <c r="J9" s="19"/>
      <c r="K9" s="21"/>
    </row>
    <row r="10" customFormat="false" ht="15" hidden="false" customHeight="false" outlineLevel="0" collapsed="false">
      <c r="A10" s="4"/>
      <c r="B10" s="22" t="s">
        <v>8</v>
      </c>
      <c r="C10" s="23" t="s">
        <v>12</v>
      </c>
      <c r="D10" s="24" t="s">
        <v>15</v>
      </c>
      <c r="E10" s="23"/>
      <c r="F10" s="23"/>
      <c r="G10" s="23"/>
      <c r="H10" s="23"/>
      <c r="I10" s="23"/>
      <c r="J10" s="23"/>
      <c r="K10" s="25"/>
    </row>
    <row r="11" customFormat="false" ht="15" hidden="false" customHeight="false" outlineLevel="0" collapsed="false">
      <c r="A11" s="26"/>
    </row>
    <row r="12" customFormat="false" ht="15" hidden="false" customHeight="true" outlineLevel="0" collapsed="false">
      <c r="A12" s="4"/>
      <c r="B12" s="7" t="s">
        <v>16</v>
      </c>
      <c r="C12" s="7"/>
      <c r="D12" s="6"/>
      <c r="E12" s="6"/>
      <c r="F12" s="6"/>
      <c r="G12" s="6"/>
      <c r="H12" s="6"/>
      <c r="I12" s="6"/>
      <c r="J12" s="6"/>
      <c r="K12" s="6"/>
    </row>
    <row r="13" customFormat="false" ht="15" hidden="false" customHeight="false" outlineLevel="0" collapsed="false">
      <c r="A13" s="4"/>
      <c r="B13" s="27" t="s">
        <v>17</v>
      </c>
      <c r="C13" s="9" t="s">
        <v>18</v>
      </c>
      <c r="D13" s="9" t="s">
        <v>19</v>
      </c>
      <c r="E13" s="9" t="s">
        <v>20</v>
      </c>
      <c r="F13" s="10" t="s">
        <v>21</v>
      </c>
      <c r="G13" s="10"/>
      <c r="H13" s="10"/>
      <c r="I13" s="10"/>
      <c r="J13" s="10"/>
      <c r="K13" s="9" t="s">
        <v>22</v>
      </c>
    </row>
    <row r="14" customFormat="false" ht="15" hidden="false" customHeight="false" outlineLevel="0" collapsed="false">
      <c r="A14" s="4"/>
      <c r="B14" s="28" t="s">
        <v>23</v>
      </c>
      <c r="C14" s="29" t="n">
        <v>44853</v>
      </c>
      <c r="D14" s="30" t="n">
        <v>44853</v>
      </c>
      <c r="E14" s="31"/>
      <c r="F14" s="32" t="s">
        <v>24</v>
      </c>
      <c r="G14" s="33"/>
      <c r="H14" s="33"/>
      <c r="I14" s="33"/>
      <c r="J14" s="33"/>
      <c r="K14" s="34"/>
    </row>
    <row r="15" customFormat="false" ht="15" hidden="false" customHeight="false" outlineLevel="0" collapsed="false">
      <c r="A15" s="4"/>
      <c r="B15" s="34"/>
      <c r="C15" s="34"/>
      <c r="D15" s="34"/>
      <c r="E15" s="34"/>
      <c r="F15" s="6"/>
      <c r="G15" s="6"/>
      <c r="H15" s="6"/>
      <c r="I15" s="6"/>
      <c r="J15" s="6"/>
      <c r="K15" s="34"/>
    </row>
    <row r="16" customFormat="false" ht="15" hidden="false" customHeight="false" outlineLevel="0" collapsed="false">
      <c r="A16" s="4"/>
      <c r="B16" s="35"/>
      <c r="C16" s="36"/>
      <c r="D16" s="36"/>
      <c r="E16" s="36"/>
      <c r="F16" s="37"/>
      <c r="G16" s="37"/>
      <c r="H16" s="37"/>
      <c r="I16" s="37"/>
      <c r="J16" s="37"/>
      <c r="K16" s="36"/>
    </row>
    <row r="17" customFormat="false" ht="15" hidden="false" customHeight="false" outlineLevel="0" collapsed="false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customFormat="false" ht="15" hidden="false" customHeight="true" outlineLevel="0" collapsed="false">
      <c r="B18" s="7" t="s">
        <v>25</v>
      </c>
      <c r="C18" s="7"/>
      <c r="D18" s="7"/>
    </row>
    <row r="19" customFormat="false" ht="15" hidden="false" customHeight="false" outlineLevel="0" collapsed="false">
      <c r="B19" s="38" t="s">
        <v>26</v>
      </c>
      <c r="C19" s="33"/>
      <c r="D19" s="33"/>
      <c r="E19" s="33"/>
      <c r="F19" s="33"/>
      <c r="G19" s="33"/>
      <c r="H19" s="33"/>
      <c r="I19" s="33"/>
      <c r="J19" s="33"/>
      <c r="K19" s="39"/>
    </row>
    <row r="20" customFormat="false" ht="15" hidden="false" customHeight="false" outlineLevel="0" collapsed="false">
      <c r="B20" s="40" t="s">
        <v>27</v>
      </c>
      <c r="C20" s="6"/>
      <c r="D20" s="6"/>
      <c r="E20" s="6"/>
      <c r="F20" s="6"/>
      <c r="G20" s="6"/>
      <c r="H20" s="6"/>
      <c r="I20" s="6"/>
      <c r="J20" s="6"/>
      <c r="K20" s="41"/>
    </row>
    <row r="21" customFormat="false" ht="15.75" hidden="false" customHeight="true" outlineLevel="0" collapsed="false">
      <c r="B21" s="40" t="s">
        <v>28</v>
      </c>
      <c r="C21" s="6"/>
      <c r="D21" s="6"/>
      <c r="E21" s="6"/>
      <c r="F21" s="6"/>
      <c r="G21" s="6"/>
      <c r="H21" s="6"/>
      <c r="I21" s="6"/>
      <c r="J21" s="6"/>
      <c r="K21" s="41"/>
    </row>
    <row r="22" customFormat="false" ht="15.75" hidden="false" customHeight="true" outlineLevel="0" collapsed="false">
      <c r="B22" s="40" t="s">
        <v>29</v>
      </c>
      <c r="C22" s="6"/>
      <c r="D22" s="6"/>
      <c r="E22" s="6"/>
      <c r="F22" s="6"/>
      <c r="G22" s="6"/>
      <c r="H22" s="6"/>
      <c r="I22" s="6"/>
      <c r="J22" s="6"/>
      <c r="K22" s="41"/>
    </row>
    <row r="23" customFormat="false" ht="15.75" hidden="false" customHeight="true" outlineLevel="0" collapsed="false">
      <c r="B23" s="42"/>
      <c r="C23" s="6"/>
      <c r="D23" s="6"/>
      <c r="E23" s="6"/>
      <c r="F23" s="6"/>
      <c r="G23" s="6"/>
      <c r="H23" s="6"/>
      <c r="I23" s="6"/>
      <c r="J23" s="6"/>
      <c r="K23" s="41"/>
    </row>
    <row r="24" customFormat="false" ht="15.75" hidden="false" customHeight="true" outlineLevel="0" collapsed="false">
      <c r="B24" s="42"/>
      <c r="C24" s="6"/>
      <c r="D24" s="6"/>
      <c r="E24" s="6"/>
      <c r="F24" s="6"/>
      <c r="G24" s="6"/>
      <c r="H24" s="6"/>
      <c r="I24" s="6"/>
      <c r="J24" s="6"/>
      <c r="K24" s="41"/>
    </row>
    <row r="25" customFormat="false" ht="15.75" hidden="false" customHeight="true" outlineLevel="0" collapsed="false">
      <c r="B25" s="43"/>
      <c r="C25" s="37"/>
      <c r="D25" s="37"/>
      <c r="E25" s="37"/>
      <c r="F25" s="37"/>
      <c r="G25" s="37"/>
      <c r="H25" s="37"/>
      <c r="I25" s="37"/>
      <c r="J25" s="37"/>
      <c r="K25" s="44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4:C4"/>
    <mergeCell ref="B12:C12"/>
    <mergeCell ref="B18:D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C3" activeCellId="0" sqref="C3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90.85"/>
    <col collapsed="false" customWidth="true" hidden="false" outlineLevel="0" max="3" min="3" style="0" width="10.85"/>
    <col collapsed="false" customWidth="true" hidden="false" outlineLevel="0" max="5" min="4" style="0" width="11.43"/>
    <col collapsed="false" customWidth="true" hidden="false" outlineLevel="0" max="7" min="7" style="0" width="10.71"/>
    <col collapsed="false" customWidth="true" hidden="false" outlineLevel="0" max="8" min="8" style="0" width="164"/>
    <col collapsed="false" customWidth="true" hidden="false" outlineLevel="0" max="26" min="9" style="0" width="11.43"/>
  </cols>
  <sheetData>
    <row r="1" customFormat="false" ht="37.5" hidden="false" customHeight="false" outlineLevel="0" collapsed="false">
      <c r="A1" s="45" t="s">
        <v>30</v>
      </c>
      <c r="B1" s="45" t="s">
        <v>2</v>
      </c>
      <c r="C1" s="45" t="s">
        <v>31</v>
      </c>
      <c r="D1" s="45" t="s">
        <v>17</v>
      </c>
      <c r="E1" s="45" t="s">
        <v>32</v>
      </c>
      <c r="F1" s="45" t="s">
        <v>33</v>
      </c>
      <c r="G1" s="46" t="s">
        <v>34</v>
      </c>
      <c r="H1" s="47" t="s">
        <v>35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customFormat="false" ht="18.75" hidden="false" customHeight="false" outlineLevel="0" collapsed="false">
      <c r="A2" s="49"/>
      <c r="B2" s="49"/>
      <c r="C2" s="49"/>
      <c r="D2" s="49"/>
      <c r="E2" s="49"/>
      <c r="F2" s="49"/>
      <c r="G2" s="49"/>
      <c r="H2" s="50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customFormat="false" ht="15" hidden="false" customHeight="false" outlineLevel="0" collapsed="false">
      <c r="A3" s="52" t="s">
        <v>36</v>
      </c>
      <c r="B3" s="52" t="s">
        <v>37</v>
      </c>
      <c r="C3" s="53" t="n">
        <v>100</v>
      </c>
      <c r="D3" s="53" t="n">
        <v>1</v>
      </c>
      <c r="E3" s="53" t="s">
        <v>38</v>
      </c>
      <c r="F3" s="53"/>
      <c r="G3" s="54" t="s">
        <v>39</v>
      </c>
      <c r="H3" s="5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customFormat="false" ht="15" hidden="false" customHeight="false" outlineLevel="0" collapsed="false">
      <c r="A4" s="52" t="s">
        <v>40</v>
      </c>
      <c r="B4" s="56" t="s">
        <v>41</v>
      </c>
      <c r="C4" s="53" t="n">
        <v>90</v>
      </c>
      <c r="D4" s="53" t="n">
        <v>1</v>
      </c>
      <c r="E4" s="53" t="s">
        <v>42</v>
      </c>
      <c r="F4" s="53"/>
      <c r="G4" s="57" t="s">
        <v>39</v>
      </c>
      <c r="H4" s="52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customFormat="false" ht="15" hidden="false" customHeight="false" outlineLevel="0" collapsed="false">
      <c r="A5" s="52" t="s">
        <v>43</v>
      </c>
      <c r="B5" s="52" t="s">
        <v>44</v>
      </c>
      <c r="C5" s="53" t="n">
        <v>80</v>
      </c>
      <c r="D5" s="53" t="n">
        <v>1</v>
      </c>
      <c r="E5" s="53" t="s">
        <v>45</v>
      </c>
      <c r="F5" s="53"/>
      <c r="G5" s="57" t="s">
        <v>39</v>
      </c>
      <c r="H5" s="52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customFormat="false" ht="15" hidden="false" customHeight="false" outlineLevel="0" collapsed="false">
      <c r="A6" s="52" t="s">
        <v>46</v>
      </c>
      <c r="B6" s="52" t="s">
        <v>47</v>
      </c>
      <c r="C6" s="53" t="n">
        <v>50</v>
      </c>
      <c r="D6" s="53" t="n">
        <v>1</v>
      </c>
      <c r="E6" s="53" t="s">
        <v>48</v>
      </c>
      <c r="F6" s="53"/>
      <c r="G6" s="57" t="s">
        <v>39</v>
      </c>
      <c r="H6" s="52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customFormat="false" ht="15" hidden="false" customHeight="false" outlineLevel="0" collapsed="false">
      <c r="A7" s="58" t="s">
        <v>49</v>
      </c>
      <c r="B7" s="58" t="s">
        <v>50</v>
      </c>
      <c r="C7" s="59" t="n">
        <v>50</v>
      </c>
      <c r="D7" s="59" t="n">
        <v>1</v>
      </c>
      <c r="E7" s="59" t="s">
        <v>51</v>
      </c>
      <c r="F7" s="59"/>
      <c r="G7" s="60" t="s">
        <v>39</v>
      </c>
      <c r="H7" s="52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customFormat="false" ht="15" hidden="false" customHeight="false" outlineLevel="0" collapsed="false">
      <c r="A8" s="52" t="s">
        <v>52</v>
      </c>
      <c r="B8" s="56" t="s">
        <v>53</v>
      </c>
      <c r="C8" s="53" t="n">
        <v>30</v>
      </c>
      <c r="D8" s="53" t="n">
        <v>2</v>
      </c>
      <c r="E8" s="53" t="s">
        <v>54</v>
      </c>
      <c r="F8" s="53"/>
      <c r="G8" s="57" t="s">
        <v>39</v>
      </c>
      <c r="H8" s="52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customFormat="false" ht="15" hidden="false" customHeight="false" outlineLevel="0" collapsed="false">
      <c r="A9" s="52" t="s">
        <v>55</v>
      </c>
      <c r="B9" s="52" t="s">
        <v>56</v>
      </c>
      <c r="C9" s="53" t="n">
        <v>20</v>
      </c>
      <c r="D9" s="53" t="n">
        <v>2</v>
      </c>
      <c r="E9" s="53" t="s">
        <v>51</v>
      </c>
      <c r="F9" s="53"/>
      <c r="G9" s="57" t="s">
        <v>39</v>
      </c>
      <c r="H9" s="52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customFormat="false" ht="15" hidden="false" customHeight="false" outlineLevel="0" collapsed="false">
      <c r="A10" s="52"/>
      <c r="B10" s="52"/>
      <c r="C10" s="53"/>
      <c r="D10" s="53"/>
      <c r="E10" s="53"/>
      <c r="F10" s="53"/>
      <c r="G10" s="57"/>
      <c r="H10" s="52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customFormat="false" ht="15" hidden="false" customHeight="false" outlineLevel="0" collapsed="false">
      <c r="A11" s="52"/>
      <c r="B11" s="52"/>
      <c r="C11" s="53"/>
      <c r="D11" s="53"/>
      <c r="E11" s="53"/>
      <c r="F11" s="53"/>
      <c r="G11" s="52"/>
      <c r="H11" s="52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customFormat="false" ht="15" hidden="false" customHeight="false" outlineLevel="0" collapsed="false">
      <c r="A12" s="52"/>
      <c r="B12" s="52"/>
      <c r="C12" s="53"/>
      <c r="D12" s="53"/>
      <c r="E12" s="53"/>
      <c r="F12" s="53"/>
      <c r="G12" s="57"/>
      <c r="H12" s="52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customFormat="false" ht="15" hidden="false" customHeight="false" outlineLevel="0" collapsed="false">
      <c r="A13" s="52"/>
      <c r="B13" s="52"/>
      <c r="C13" s="53"/>
      <c r="D13" s="53"/>
      <c r="E13" s="53"/>
      <c r="F13" s="53"/>
      <c r="G13" s="57"/>
      <c r="H13" s="52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customFormat="false" ht="15" hidden="false" customHeight="false" outlineLevel="0" collapsed="false">
      <c r="A14" s="52"/>
      <c r="B14" s="52"/>
      <c r="C14" s="53"/>
      <c r="D14" s="53"/>
      <c r="E14" s="53"/>
      <c r="F14" s="53"/>
      <c r="G14" s="57"/>
      <c r="H14" s="52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customFormat="false" ht="15" hidden="false" customHeight="false" outlineLevel="0" collapsed="false">
      <c r="A15" s="52"/>
      <c r="B15" s="52"/>
      <c r="C15" s="53"/>
      <c r="D15" s="53"/>
      <c r="E15" s="53"/>
      <c r="F15" s="53"/>
      <c r="G15" s="57"/>
      <c r="H15" s="52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D15"/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94.29"/>
    <col collapsed="false" customWidth="true" hidden="false" outlineLevel="0" max="3" min="3" style="0" width="24.28"/>
    <col collapsed="false" customWidth="true" hidden="false" outlineLevel="0" max="4" min="4" style="0" width="43.14"/>
    <col collapsed="false" customWidth="true" hidden="false" outlineLevel="0" max="5" min="5" style="0" width="131.14"/>
    <col collapsed="false" customWidth="true" hidden="false" outlineLevel="0" max="26" min="6" style="0" width="11.43"/>
  </cols>
  <sheetData>
    <row r="1" customFormat="false" ht="21.75" hidden="false" customHeight="true" outlineLevel="0" collapsed="false">
      <c r="A1" s="61" t="s">
        <v>30</v>
      </c>
      <c r="B1" s="61" t="s">
        <v>2</v>
      </c>
      <c r="C1" s="61" t="s">
        <v>57</v>
      </c>
      <c r="D1" s="62" t="s">
        <v>35</v>
      </c>
      <c r="E1" s="63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customFormat="false" ht="18.75" hidden="false" customHeight="false" outlineLevel="0" collapsed="false">
      <c r="A2" s="65"/>
      <c r="B2" s="65"/>
      <c r="C2" s="65" t="n">
        <f aca="false">C3+C7+C14+C17+C20+C27+C33+C36+C41</f>
        <v>790</v>
      </c>
      <c r="D2" s="66"/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customFormat="false" ht="15" hidden="false" customHeight="false" outlineLevel="0" collapsed="false">
      <c r="A3" s="67" t="s">
        <v>36</v>
      </c>
      <c r="B3" s="67" t="s">
        <v>37</v>
      </c>
      <c r="C3" s="68" t="n">
        <f aca="false">SUM(C4:C6)</f>
        <v>180</v>
      </c>
      <c r="D3" s="67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customFormat="false" ht="15" hidden="false" customHeight="false" outlineLevel="0" collapsed="false">
      <c r="A4" s="54" t="s">
        <v>58</v>
      </c>
      <c r="B4" s="54" t="s">
        <v>59</v>
      </c>
      <c r="C4" s="69" t="n">
        <v>70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customFormat="false" ht="15" hidden="false" customHeight="false" outlineLevel="0" collapsed="false">
      <c r="A5" s="54" t="s">
        <v>60</v>
      </c>
      <c r="B5" s="54" t="s">
        <v>61</v>
      </c>
      <c r="C5" s="69" t="n">
        <v>10</v>
      </c>
      <c r="D5" s="54" t="s">
        <v>62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customFormat="false" ht="15" hidden="false" customHeight="false" outlineLevel="0" collapsed="false">
      <c r="A6" s="54" t="s">
        <v>63</v>
      </c>
      <c r="B6" s="54" t="s">
        <v>64</v>
      </c>
      <c r="C6" s="69" t="n">
        <v>100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customFormat="false" ht="30" hidden="false" customHeight="false" outlineLevel="0" collapsed="false">
      <c r="A7" s="67" t="s">
        <v>40</v>
      </c>
      <c r="B7" s="67" t="s">
        <v>65</v>
      </c>
      <c r="C7" s="68" t="n">
        <f aca="false">SUM(C8:C13)</f>
        <v>420</v>
      </c>
      <c r="D7" s="67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customFormat="false" ht="30" hidden="false" customHeight="false" outlineLevel="0" collapsed="false">
      <c r="A8" s="54" t="s">
        <v>66</v>
      </c>
      <c r="B8" s="54" t="s">
        <v>67</v>
      </c>
      <c r="C8" s="69" t="n">
        <v>220</v>
      </c>
      <c r="D8" s="54" t="s">
        <v>68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customFormat="false" ht="15" hidden="false" customHeight="false" outlineLevel="0" collapsed="false">
      <c r="A9" s="54" t="s">
        <v>69</v>
      </c>
      <c r="B9" s="54" t="s">
        <v>70</v>
      </c>
      <c r="C9" s="69" t="n">
        <v>90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customFormat="false" ht="15" hidden="false" customHeight="false" outlineLevel="0" collapsed="false">
      <c r="A10" s="54" t="s">
        <v>71</v>
      </c>
      <c r="B10" s="54" t="s">
        <v>72</v>
      </c>
      <c r="C10" s="69" t="n">
        <v>50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customFormat="false" ht="15" hidden="false" customHeight="false" outlineLevel="0" collapsed="false">
      <c r="A11" s="54" t="s">
        <v>73</v>
      </c>
      <c r="B11" s="54" t="s">
        <v>74</v>
      </c>
      <c r="C11" s="69" t="n">
        <v>60</v>
      </c>
      <c r="D11" s="54" t="s">
        <v>75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customFormat="false" ht="15" hidden="false" customHeight="false" outlineLevel="0" collapsed="false">
      <c r="A12" s="54" t="s">
        <v>76</v>
      </c>
      <c r="B12" s="54"/>
      <c r="C12" s="69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customFormat="false" ht="15" hidden="false" customHeight="false" outlineLevel="0" collapsed="false">
      <c r="A13" s="54" t="s">
        <v>77</v>
      </c>
      <c r="B13" s="54"/>
      <c r="C13" s="69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customFormat="false" ht="15" hidden="false" customHeight="false" outlineLevel="0" collapsed="false">
      <c r="A14" s="67" t="s">
        <v>43</v>
      </c>
      <c r="B14" s="67" t="s">
        <v>78</v>
      </c>
      <c r="C14" s="68" t="n">
        <f aca="false">SUM(C15:C16)</f>
        <v>30</v>
      </c>
      <c r="D14" s="67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customFormat="false" ht="15" hidden="false" customHeight="false" outlineLevel="0" collapsed="false">
      <c r="A15" s="54" t="s">
        <v>79</v>
      </c>
      <c r="B15" s="54" t="s">
        <v>59</v>
      </c>
      <c r="C15" s="69" t="n">
        <v>25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customFormat="false" ht="15" hidden="false" customHeight="false" outlineLevel="0" collapsed="false">
      <c r="A16" s="54" t="s">
        <v>80</v>
      </c>
      <c r="B16" s="54" t="s">
        <v>81</v>
      </c>
      <c r="C16" s="69" t="n">
        <v>5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customFormat="false" ht="15" hidden="false" customHeight="false" outlineLevel="0" collapsed="false">
      <c r="A17" s="67" t="s">
        <v>46</v>
      </c>
      <c r="B17" s="67" t="s">
        <v>82</v>
      </c>
      <c r="C17" s="68" t="n">
        <f aca="false">SUM(C18:C19)</f>
        <v>100</v>
      </c>
      <c r="D17" s="6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customFormat="false" ht="15" hidden="false" customHeight="false" outlineLevel="0" collapsed="false">
      <c r="A18" s="54" t="s">
        <v>83</v>
      </c>
      <c r="B18" s="54" t="s">
        <v>84</v>
      </c>
      <c r="C18" s="69" t="n">
        <v>40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customFormat="false" ht="15" hidden="false" customHeight="false" outlineLevel="0" collapsed="false">
      <c r="A19" s="54" t="s">
        <v>85</v>
      </c>
      <c r="B19" s="54" t="s">
        <v>86</v>
      </c>
      <c r="C19" s="69" t="n">
        <v>60</v>
      </c>
      <c r="D19" s="54" t="s">
        <v>87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customFormat="false" ht="15" hidden="false" customHeight="false" outlineLevel="0" collapsed="false">
      <c r="A20" s="67" t="s">
        <v>49</v>
      </c>
      <c r="B20" s="67" t="s">
        <v>50</v>
      </c>
      <c r="C20" s="68" t="n">
        <v>60</v>
      </c>
      <c r="D20" s="6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customFormat="false" ht="15.75" hidden="false" customHeight="true" outlineLevel="0" collapsed="false">
      <c r="A21" s="54" t="s">
        <v>88</v>
      </c>
      <c r="B21" s="54" t="s">
        <v>89</v>
      </c>
      <c r="C21" s="69" t="n">
        <v>20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customFormat="false" ht="15.75" hidden="false" customHeight="true" outlineLevel="0" collapsed="false">
      <c r="A22" s="54" t="s">
        <v>90</v>
      </c>
      <c r="B22" s="54" t="s">
        <v>91</v>
      </c>
      <c r="C22" s="69" t="n">
        <v>20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customFormat="false" ht="15.75" hidden="false" customHeight="true" outlineLevel="0" collapsed="false">
      <c r="A23" s="54" t="s">
        <v>92</v>
      </c>
      <c r="B23" s="54" t="s">
        <v>93</v>
      </c>
      <c r="C23" s="69" t="n">
        <v>20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customFormat="false" ht="15.75" hidden="false" customHeight="true" outlineLevel="0" collapsed="false">
      <c r="A24" s="54" t="s">
        <v>94</v>
      </c>
      <c r="B24" s="54"/>
      <c r="C24" s="69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customFormat="false" ht="15.75" hidden="false" customHeight="true" outlineLevel="0" collapsed="false">
      <c r="A25" s="54" t="s">
        <v>95</v>
      </c>
      <c r="B25" s="54"/>
      <c r="C25" s="69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customFormat="false" ht="15.75" hidden="false" customHeight="true" outlineLevel="0" collapsed="false">
      <c r="A26" s="54" t="s">
        <v>96</v>
      </c>
      <c r="B26" s="54"/>
      <c r="C26" s="69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customFormat="false" ht="15.75" hidden="false" customHeight="true" outlineLevel="0" collapsed="false">
      <c r="A27" s="67" t="s">
        <v>52</v>
      </c>
      <c r="B27" s="67"/>
      <c r="C27" s="68"/>
      <c r="D27" s="67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customFormat="false" ht="15.75" hidden="false" customHeight="true" outlineLevel="0" collapsed="false">
      <c r="A28" s="54" t="s">
        <v>97</v>
      </c>
      <c r="B28" s="54"/>
      <c r="C28" s="69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customFormat="false" ht="15.75" hidden="false" customHeight="true" outlineLevel="0" collapsed="false">
      <c r="A29" s="54" t="s">
        <v>98</v>
      </c>
      <c r="B29" s="54"/>
      <c r="C29" s="69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customFormat="false" ht="15.75" hidden="false" customHeight="true" outlineLevel="0" collapsed="false">
      <c r="A30" s="54" t="s">
        <v>99</v>
      </c>
      <c r="B30" s="54"/>
      <c r="C30" s="69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customFormat="false" ht="15.75" hidden="false" customHeight="true" outlineLevel="0" collapsed="false">
      <c r="A31" s="54" t="s">
        <v>100</v>
      </c>
      <c r="B31" s="54"/>
      <c r="C31" s="69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customFormat="false" ht="15.75" hidden="false" customHeight="true" outlineLevel="0" collapsed="false">
      <c r="A32" s="54" t="s">
        <v>101</v>
      </c>
      <c r="B32" s="54"/>
      <c r="C32" s="69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customFormat="false" ht="15.75" hidden="false" customHeight="true" outlineLevel="0" collapsed="false">
      <c r="A33" s="67" t="s">
        <v>55</v>
      </c>
      <c r="B33" s="67"/>
      <c r="C33" s="68"/>
      <c r="D33" s="6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customFormat="false" ht="15.75" hidden="false" customHeight="true" outlineLevel="0" collapsed="false">
      <c r="A34" s="54" t="s">
        <v>102</v>
      </c>
      <c r="B34" s="54"/>
      <c r="C34" s="69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customFormat="false" ht="15.75" hidden="false" customHeight="true" outlineLevel="0" collapsed="false">
      <c r="A35" s="54" t="s">
        <v>103</v>
      </c>
      <c r="B35" s="54"/>
      <c r="C35" s="69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customFormat="false" ht="15.75" hidden="false" customHeight="true" outlineLevel="0" collapsed="false">
      <c r="A36" s="67" t="s">
        <v>104</v>
      </c>
      <c r="B36" s="67"/>
      <c r="C36" s="68"/>
      <c r="D36" s="67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customFormat="false" ht="15.75" hidden="false" customHeight="true" outlineLevel="0" collapsed="false">
      <c r="A37" s="54" t="s">
        <v>105</v>
      </c>
      <c r="B37" s="54"/>
      <c r="C37" s="69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customFormat="false" ht="15.75" hidden="false" customHeight="true" outlineLevel="0" collapsed="false">
      <c r="A38" s="54" t="s">
        <v>106</v>
      </c>
      <c r="B38" s="54"/>
      <c r="C38" s="69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customFormat="false" ht="15.75" hidden="false" customHeight="true" outlineLevel="0" collapsed="false">
      <c r="A39" s="54" t="s">
        <v>107</v>
      </c>
      <c r="B39" s="54"/>
      <c r="C39" s="69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customFormat="false" ht="15.75" hidden="false" customHeight="true" outlineLevel="0" collapsed="false">
      <c r="A40" s="54" t="s">
        <v>108</v>
      </c>
      <c r="B40" s="54"/>
      <c r="C40" s="69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customFormat="false" ht="15.75" hidden="false" customHeight="true" outlineLevel="0" collapsed="false">
      <c r="A41" s="67" t="s">
        <v>109</v>
      </c>
      <c r="B41" s="67"/>
      <c r="C41" s="68"/>
      <c r="D41" s="67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customFormat="false" ht="15.75" hidden="false" customHeight="true" outlineLevel="0" collapsed="false">
      <c r="A42" s="54" t="s">
        <v>110</v>
      </c>
      <c r="B42" s="54"/>
      <c r="C42" s="69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customFormat="false" ht="15.75" hidden="false" customHeight="true" outlineLevel="0" collapsed="false">
      <c r="A43" s="54" t="s">
        <v>111</v>
      </c>
      <c r="B43" s="54"/>
      <c r="C43" s="69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customFormat="false" ht="15.75" hidden="false" customHeight="true" outlineLevel="0" collapsed="false">
      <c r="A44" s="54" t="s">
        <v>112</v>
      </c>
      <c r="B44" s="54"/>
      <c r="C44" s="69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0" activeCellId="0" sqref="D10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84.14"/>
    <col collapsed="false" customWidth="true" hidden="false" outlineLevel="0" max="3" min="3" style="0" width="19.28"/>
    <col collapsed="false" customWidth="true" hidden="false" outlineLevel="0" max="4" min="4" style="0" width="15.71"/>
    <col collapsed="false" customWidth="true" hidden="false" outlineLevel="0" max="12" min="5" style="0" width="5.71"/>
    <col collapsed="false" customWidth="true" hidden="false" outlineLevel="0" max="13" min="13" style="0" width="4.57"/>
    <col collapsed="false" customWidth="true" hidden="false" outlineLevel="0" max="14" min="14" style="0" width="5.71"/>
    <col collapsed="false" customWidth="true" hidden="false" outlineLevel="0" max="26" min="15" style="0" width="11.43"/>
  </cols>
  <sheetData>
    <row r="1" customFormat="false" ht="15" hidden="false" customHeight="false" outlineLevel="0" collapsed="false">
      <c r="A1" s="54"/>
      <c r="B1" s="54"/>
      <c r="C1" s="69"/>
      <c r="D1" s="54"/>
      <c r="E1" s="70"/>
      <c r="F1" s="70"/>
      <c r="G1" s="70"/>
      <c r="H1" s="70"/>
      <c r="I1" s="70"/>
      <c r="J1" s="70"/>
      <c r="K1" s="70"/>
      <c r="L1" s="70"/>
      <c r="M1" s="70"/>
      <c r="N1" s="70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Format="false" ht="15" hidden="false" customHeight="false" outlineLevel="0" collapsed="false">
      <c r="A2" s="71"/>
      <c r="B2" s="71"/>
      <c r="C2" s="72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customFormat="false" ht="34.5" hidden="false" customHeight="true" outlineLevel="0" collapsed="false">
      <c r="A3" s="74"/>
      <c r="B3" s="75"/>
      <c r="C3" s="72"/>
      <c r="D3" s="72"/>
      <c r="E3" s="76" t="str">
        <f aca="false">IF(E4=0," ",CHOOSE(WEEKDAY(E4,2),"L","M","X","J","V","S","D"))</f>
        <v>S</v>
      </c>
      <c r="F3" s="76" t="str">
        <f aca="false">IF(F4=0," ",CHOOSE(WEEKDAY(F4,2),"L","M","X","J","V","S","D"))</f>
        <v>D</v>
      </c>
      <c r="G3" s="76" t="str">
        <f aca="false">IF(G4=0," ",CHOOSE(WEEKDAY(G4,2),"L","M","X","J","V","S","D"))</f>
        <v>L</v>
      </c>
      <c r="H3" s="76" t="str">
        <f aca="false">IF(H4=0," ",CHOOSE(WEEKDAY(H4,2),"L","M","X","J","V","S","D"))</f>
        <v>M</v>
      </c>
      <c r="I3" s="76" t="str">
        <f aca="false">IF(I4=0," ",CHOOSE(WEEKDAY(I4,2),"L","M","X","J","V","S","D"))</f>
        <v>X</v>
      </c>
      <c r="J3" s="76" t="str">
        <f aca="false">IF(J4=0," ",CHOOSE(WEEKDAY(J4,2),"L","M","X","J","V","S","D"))</f>
        <v>J</v>
      </c>
      <c r="K3" s="76" t="str">
        <f aca="false">IF(K4=0," ",CHOOSE(WEEKDAY(K4,2),"L","M","X","J","V","S","D"))</f>
        <v>V</v>
      </c>
      <c r="L3" s="76" t="str">
        <f aca="false">IF(L4=0," ",CHOOSE(WEEKDAY(L4,2),"L","M","X","J","V","S","D"))</f>
        <v>S</v>
      </c>
      <c r="M3" s="76" t="str">
        <f aca="false">IF(M4=0," ",CHOOSE(WEEKDAY(M4,2),"L","M","X","J","V","S","D"))</f>
        <v>D</v>
      </c>
      <c r="N3" s="76" t="str">
        <f aca="false">IF(N4=0," ",CHOOSE(WEEKDAY(N4,2),"L","M","X","J","V","S","D"))</f>
        <v>L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customFormat="false" ht="32.25" hidden="false" customHeight="false" outlineLevel="0" collapsed="false">
      <c r="A4" s="77"/>
      <c r="B4" s="77"/>
      <c r="C4" s="77"/>
      <c r="D4" s="77"/>
      <c r="E4" s="78" t="n">
        <v>44835</v>
      </c>
      <c r="F4" s="78" t="n">
        <v>44836</v>
      </c>
      <c r="G4" s="78" t="n">
        <v>44837</v>
      </c>
      <c r="H4" s="78" t="n">
        <v>44838</v>
      </c>
      <c r="I4" s="78" t="n">
        <v>44839</v>
      </c>
      <c r="J4" s="78" t="n">
        <v>44840</v>
      </c>
      <c r="K4" s="78" t="n">
        <v>44841</v>
      </c>
      <c r="L4" s="78" t="n">
        <v>44842</v>
      </c>
      <c r="M4" s="78" t="n">
        <v>44843</v>
      </c>
      <c r="N4" s="78" t="n">
        <v>44844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customFormat="false" ht="15" hidden="false" customHeight="false" outlineLevel="0" collapsed="false">
      <c r="A5" s="77"/>
      <c r="B5" s="77"/>
      <c r="C5" s="77"/>
      <c r="D5" s="77"/>
      <c r="E5" s="79" t="str">
        <f aca="true">IF(AND(D4&lt;TODAY(),TODAY()&lt;(E4+1),E4&lt;&gt;""),"ACTUAL","")</f>
        <v/>
      </c>
      <c r="F5" s="79" t="str">
        <f aca="true">IF(AND(E4&lt;TODAY(),TODAY()&lt;(F4+1),F4&lt;&gt;""),"ACTUAL","")</f>
        <v/>
      </c>
      <c r="G5" s="79" t="str">
        <f aca="true">IF(AND(F4&lt;TODAY(),TODAY()&lt;(G4+1),G4&lt;&gt;""),"ACTUAL","")</f>
        <v/>
      </c>
      <c r="H5" s="79" t="str">
        <f aca="true">IF(AND(G4&lt;TODAY(),TODAY()&lt;(H4+1),H4&lt;&gt;""),"ACTUAL","")</f>
        <v/>
      </c>
      <c r="I5" s="79" t="str">
        <f aca="true">IF(AND(H4&lt;TODAY(),TODAY()&lt;(I4+1),I4&lt;&gt;""),"ACTUAL","")</f>
        <v/>
      </c>
      <c r="J5" s="79" t="str">
        <f aca="true">IF(AND(I4&lt;TODAY(),TODAY()&lt;(J4+1),J4&lt;&gt;""),"ACTUAL","")</f>
        <v/>
      </c>
      <c r="K5" s="79" t="str">
        <f aca="true">IF(AND(J4&lt;TODAY(),TODAY()&lt;(K4+1),K4&lt;&gt;""),"ACTUAL","")</f>
        <v/>
      </c>
      <c r="L5" s="79" t="str">
        <f aca="true">IF(AND(K4&lt;TODAY(),TODAY()&lt;(L4+1),L4&lt;&gt;""),"ACTUAL","")</f>
        <v/>
      </c>
      <c r="M5" s="79"/>
      <c r="N5" s="79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customFormat="false" ht="15" hidden="false" customHeight="false" outlineLevel="0" collapsed="false">
      <c r="A6" s="80" t="s">
        <v>113</v>
      </c>
      <c r="B6" s="80"/>
      <c r="C6" s="80"/>
      <c r="D6" s="81" t="n">
        <f aca="false">COUNTIF(D10:D899,"&gt;0")</f>
        <v>9</v>
      </c>
      <c r="E6" s="82" t="n">
        <f aca="false">COUNTIF(E10:E932,"&gt;0")</f>
        <v>9</v>
      </c>
      <c r="F6" s="82" t="n">
        <f aca="false">COUNTIF(F10:F932,"&gt;0")</f>
        <v>8</v>
      </c>
      <c r="G6" s="82" t="n">
        <f aca="false">COUNTIF(G10:G932,"&gt;0")</f>
        <v>7</v>
      </c>
      <c r="H6" s="82" t="n">
        <f aca="false">COUNTIF(H10:H932,"&gt;0")</f>
        <v>7</v>
      </c>
      <c r="I6" s="82" t="n">
        <f aca="false">COUNTIF(I10:I932,"&gt;0")</f>
        <v>6</v>
      </c>
      <c r="J6" s="82" t="n">
        <f aca="false">COUNTIF(J10:J932,"&gt;0")</f>
        <v>5</v>
      </c>
      <c r="K6" s="82" t="n">
        <f aca="false">COUNTIF(K10:K932,"&gt;0")</f>
        <v>5</v>
      </c>
      <c r="L6" s="82" t="n">
        <f aca="false">COUNTIF(L10:L932,"&gt;0")</f>
        <v>2</v>
      </c>
      <c r="M6" s="82" t="n">
        <f aca="false">COUNTIF(M10:M932,"&gt;0")</f>
        <v>0</v>
      </c>
      <c r="N6" s="82" t="n">
        <f aca="false">COUNTIF(N10:N932,"&gt;0")</f>
        <v>0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customFormat="false" ht="15.75" hidden="false" customHeight="false" outlineLevel="0" collapsed="false">
      <c r="A7" s="80" t="s">
        <v>114</v>
      </c>
      <c r="B7" s="80"/>
      <c r="C7" s="80"/>
      <c r="D7" s="83" t="n">
        <f aca="false">SUM(D9:D932)</f>
        <v>700</v>
      </c>
      <c r="E7" s="84" t="n">
        <f aca="false">IF(SUM(E10:E42)&gt;=0,SUM(E10:E42),#N/A)</f>
        <v>700</v>
      </c>
      <c r="F7" s="84" t="n">
        <f aca="false">IF(SUM(F10:F42)&gt;=0,SUM(F10:F42),#N/A)</f>
        <v>630</v>
      </c>
      <c r="G7" s="84" t="n">
        <f aca="false">IF(SUM(G10:G42)&gt;=0,SUM(G10:G42),#N/A)</f>
        <v>570</v>
      </c>
      <c r="H7" s="84" t="n">
        <f aca="false">IF(SUM(H10:H42)&gt;=0,SUM(H10:H42),#N/A)</f>
        <v>545</v>
      </c>
      <c r="I7" s="84" t="n">
        <f aca="false">IF(SUM(I10:I42)&gt;=0,SUM(I10:I42),#N/A)</f>
        <v>490</v>
      </c>
      <c r="J7" s="84" t="n">
        <f aca="false">IF(SUM(J10:J42)&gt;=0,SUM(J10:J42),#N/A)</f>
        <v>280</v>
      </c>
      <c r="K7" s="84" t="n">
        <f aca="false">IF(SUM(K10:K42)&gt;=0,SUM(K10:K42),#N/A)</f>
        <v>280</v>
      </c>
      <c r="L7" s="84" t="n">
        <f aca="false">IF(SUM(L10:L42)&gt;=0,SUM(L10:L42),#N/A)</f>
        <v>100</v>
      </c>
      <c r="M7" s="84" t="n">
        <f aca="false">IF(SUM(M10:M42)&gt;=0,SUM(M10:M42),#N/A)</f>
        <v>0</v>
      </c>
      <c r="N7" s="84" t="n">
        <f aca="false">IF(SUM(N10:N42)&gt;=0,SUM(N10:N42),#N/A)</f>
        <v>0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customFormat="false" ht="7.5" hidden="false" customHeight="true" outlineLevel="0" collapsed="false">
      <c r="A8" s="54"/>
      <c r="B8" s="54"/>
      <c r="C8" s="69"/>
      <c r="D8" s="54"/>
      <c r="E8" s="70"/>
      <c r="F8" s="70"/>
      <c r="G8" s="70"/>
      <c r="H8" s="70"/>
      <c r="I8" s="70"/>
      <c r="J8" s="70"/>
      <c r="K8" s="70"/>
      <c r="L8" s="70"/>
      <c r="M8" s="70"/>
      <c r="N8" s="70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customFormat="false" ht="27.75" hidden="false" customHeight="true" outlineLevel="0" collapsed="false">
      <c r="A9" s="61" t="s">
        <v>30</v>
      </c>
      <c r="B9" s="61" t="s">
        <v>2</v>
      </c>
      <c r="C9" s="61" t="s">
        <v>115</v>
      </c>
      <c r="D9" s="61" t="s">
        <v>32</v>
      </c>
      <c r="E9" s="85" t="s">
        <v>116</v>
      </c>
      <c r="F9" s="85"/>
      <c r="G9" s="85"/>
      <c r="H9" s="85"/>
      <c r="I9" s="85"/>
      <c r="J9" s="85"/>
      <c r="K9" s="85"/>
      <c r="L9" s="85"/>
      <c r="M9" s="85"/>
      <c r="N9" s="85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customFormat="false" ht="14.9" hidden="false" customHeight="false" outlineLevel="0" collapsed="false">
      <c r="A10" s="54" t="s">
        <v>58</v>
      </c>
      <c r="B10" s="54" t="s">
        <v>59</v>
      </c>
      <c r="C10" s="54" t="s">
        <v>117</v>
      </c>
      <c r="D10" s="69" t="n">
        <v>70</v>
      </c>
      <c r="E10" s="54" t="n">
        <v>70</v>
      </c>
      <c r="F10" s="54" t="n">
        <v>0</v>
      </c>
      <c r="G10" s="86" t="n">
        <v>0</v>
      </c>
      <c r="H10" s="86" t="n">
        <v>0</v>
      </c>
      <c r="I10" s="86" t="n">
        <v>0</v>
      </c>
      <c r="J10" s="86" t="n">
        <v>0</v>
      </c>
      <c r="K10" s="86" t="n">
        <v>0</v>
      </c>
      <c r="L10" s="86" t="n">
        <v>0</v>
      </c>
      <c r="M10" s="86" t="n">
        <v>0</v>
      </c>
      <c r="N10" s="86" t="n">
        <v>0</v>
      </c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customFormat="false" ht="14.9" hidden="false" customHeight="false" outlineLevel="0" collapsed="false">
      <c r="A11" s="54" t="s">
        <v>60</v>
      </c>
      <c r="B11" s="54" t="s">
        <v>61</v>
      </c>
      <c r="C11" s="54" t="s">
        <v>117</v>
      </c>
      <c r="D11" s="69" t="n">
        <v>10</v>
      </c>
      <c r="E11" s="54" t="n">
        <v>10</v>
      </c>
      <c r="F11" s="54" t="n">
        <v>10</v>
      </c>
      <c r="G11" s="54" t="n">
        <v>0</v>
      </c>
      <c r="H11" s="54" t="n">
        <v>0</v>
      </c>
      <c r="I11" s="54" t="n">
        <v>0</v>
      </c>
      <c r="J11" s="54" t="n">
        <v>0</v>
      </c>
      <c r="K11" s="54" t="n">
        <v>0</v>
      </c>
      <c r="L11" s="54" t="n">
        <v>0</v>
      </c>
      <c r="M11" s="54" t="n">
        <v>0</v>
      </c>
      <c r="N11" s="54" t="n">
        <v>0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customFormat="false" ht="14.9" hidden="false" customHeight="false" outlineLevel="0" collapsed="false">
      <c r="A12" s="54" t="s">
        <v>63</v>
      </c>
      <c r="B12" s="54" t="s">
        <v>64</v>
      </c>
      <c r="C12" s="54" t="s">
        <v>117</v>
      </c>
      <c r="D12" s="69" t="n">
        <v>100</v>
      </c>
      <c r="E12" s="54" t="n">
        <v>100</v>
      </c>
      <c r="F12" s="54" t="n">
        <v>100</v>
      </c>
      <c r="G12" s="54" t="n">
        <v>50</v>
      </c>
      <c r="H12" s="54" t="n">
        <v>25</v>
      </c>
      <c r="I12" s="54" t="n">
        <v>0</v>
      </c>
      <c r="J12" s="54" t="n">
        <v>0</v>
      </c>
      <c r="K12" s="54" t="n">
        <v>0</v>
      </c>
      <c r="L12" s="54" t="n">
        <v>0</v>
      </c>
      <c r="M12" s="54" t="n">
        <v>0</v>
      </c>
      <c r="N12" s="54" t="n">
        <v>0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customFormat="false" ht="15" hidden="false" customHeight="false" outlineLevel="0" collapsed="false">
      <c r="A13" s="54" t="s">
        <v>66</v>
      </c>
      <c r="B13" s="54" t="s">
        <v>67</v>
      </c>
      <c r="C13" s="54" t="s">
        <v>118</v>
      </c>
      <c r="D13" s="69" t="n">
        <v>220</v>
      </c>
      <c r="E13" s="69" t="n">
        <v>220</v>
      </c>
      <c r="F13" s="69" t="n">
        <v>220</v>
      </c>
      <c r="G13" s="69" t="n">
        <v>220</v>
      </c>
      <c r="H13" s="69" t="n">
        <v>220</v>
      </c>
      <c r="I13" s="54" t="n">
        <v>190</v>
      </c>
      <c r="J13" s="54" t="n">
        <v>0</v>
      </c>
      <c r="K13" s="54" t="n">
        <v>0</v>
      </c>
      <c r="L13" s="54" t="n">
        <v>0</v>
      </c>
      <c r="M13" s="54" t="n">
        <v>0</v>
      </c>
      <c r="N13" s="54" t="n">
        <v>0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customFormat="false" ht="15" hidden="false" customHeight="false" outlineLevel="0" collapsed="false">
      <c r="A14" s="54" t="s">
        <v>69</v>
      </c>
      <c r="B14" s="54" t="s">
        <v>70</v>
      </c>
      <c r="C14" s="54" t="s">
        <v>118</v>
      </c>
      <c r="D14" s="69" t="n">
        <v>90</v>
      </c>
      <c r="E14" s="54" t="n">
        <v>90</v>
      </c>
      <c r="F14" s="54" t="n">
        <v>90</v>
      </c>
      <c r="G14" s="54" t="n">
        <v>90</v>
      </c>
      <c r="H14" s="54" t="n">
        <v>90</v>
      </c>
      <c r="I14" s="54" t="n">
        <v>90</v>
      </c>
      <c r="J14" s="54" t="n">
        <v>90</v>
      </c>
      <c r="K14" s="54" t="n">
        <v>90</v>
      </c>
      <c r="L14" s="54" t="n">
        <v>0</v>
      </c>
      <c r="M14" s="54" t="n">
        <v>0</v>
      </c>
      <c r="N14" s="54" t="n">
        <v>0</v>
      </c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customFormat="false" ht="15" hidden="false" customHeight="false" outlineLevel="0" collapsed="false">
      <c r="A15" s="54" t="s">
        <v>71</v>
      </c>
      <c r="B15" s="54" t="s">
        <v>72</v>
      </c>
      <c r="C15" s="54" t="s">
        <v>118</v>
      </c>
      <c r="D15" s="69" t="n">
        <v>50</v>
      </c>
      <c r="E15" s="54" t="n">
        <v>50</v>
      </c>
      <c r="F15" s="54" t="n">
        <v>50</v>
      </c>
      <c r="G15" s="54" t="n">
        <v>50</v>
      </c>
      <c r="H15" s="54" t="n">
        <v>50</v>
      </c>
      <c r="I15" s="54" t="n">
        <v>50</v>
      </c>
      <c r="J15" s="54" t="n">
        <v>30</v>
      </c>
      <c r="K15" s="54" t="n">
        <v>30</v>
      </c>
      <c r="L15" s="54" t="n">
        <v>0</v>
      </c>
      <c r="M15" s="54" t="n">
        <v>0</v>
      </c>
      <c r="N15" s="54" t="n">
        <v>0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customFormat="false" ht="15" hidden="false" customHeight="false" outlineLevel="0" collapsed="false">
      <c r="A16" s="54" t="s">
        <v>73</v>
      </c>
      <c r="B16" s="54" t="s">
        <v>74</v>
      </c>
      <c r="C16" s="54" t="s">
        <v>118</v>
      </c>
      <c r="D16" s="69" t="n">
        <v>60</v>
      </c>
      <c r="E16" s="54" t="n">
        <v>60</v>
      </c>
      <c r="F16" s="54" t="n">
        <v>60</v>
      </c>
      <c r="G16" s="54" t="n">
        <v>60</v>
      </c>
      <c r="H16" s="54" t="n">
        <v>60</v>
      </c>
      <c r="I16" s="54" t="n">
        <v>60</v>
      </c>
      <c r="J16" s="54" t="n">
        <v>60</v>
      </c>
      <c r="K16" s="54" t="n">
        <v>60</v>
      </c>
      <c r="L16" s="54" t="n">
        <v>60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customFormat="false" ht="15" hidden="false" customHeight="false" outlineLevel="0" collapsed="false">
      <c r="A17" s="54" t="s">
        <v>76</v>
      </c>
      <c r="B17" s="54"/>
      <c r="C17" s="54"/>
      <c r="D17" s="69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customFormat="false" ht="15" hidden="false" customHeight="false" outlineLevel="0" collapsed="false">
      <c r="A18" s="54" t="s">
        <v>77</v>
      </c>
      <c r="B18" s="54"/>
      <c r="C18" s="54"/>
      <c r="D18" s="69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customFormat="false" ht="14.9" hidden="false" customHeight="false" outlineLevel="0" collapsed="false">
      <c r="A19" s="54" t="s">
        <v>79</v>
      </c>
      <c r="B19" s="54"/>
      <c r="C19" s="54"/>
      <c r="D19" s="69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customFormat="false" ht="14.9" hidden="false" customHeight="false" outlineLevel="0" collapsed="false">
      <c r="A20" s="54" t="s">
        <v>80</v>
      </c>
      <c r="B20" s="54"/>
      <c r="C20" s="54"/>
      <c r="D20" s="69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customFormat="false" ht="15.75" hidden="false" customHeight="true" outlineLevel="0" collapsed="false">
      <c r="A21" s="54" t="s">
        <v>83</v>
      </c>
      <c r="B21" s="54" t="s">
        <v>84</v>
      </c>
      <c r="C21" s="54" t="s">
        <v>119</v>
      </c>
      <c r="D21" s="69" t="n">
        <v>40</v>
      </c>
      <c r="E21" s="54" t="n">
        <v>40</v>
      </c>
      <c r="F21" s="54" t="n">
        <v>40</v>
      </c>
      <c r="G21" s="54" t="n">
        <v>40</v>
      </c>
      <c r="H21" s="54" t="n">
        <v>40</v>
      </c>
      <c r="I21" s="54" t="n">
        <v>40</v>
      </c>
      <c r="J21" s="54" t="n">
        <v>40</v>
      </c>
      <c r="K21" s="54" t="n">
        <v>40</v>
      </c>
      <c r="L21" s="54" t="n">
        <v>0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customFormat="false" ht="15.75" hidden="false" customHeight="true" outlineLevel="0" collapsed="false">
      <c r="A22" s="54" t="s">
        <v>85</v>
      </c>
      <c r="B22" s="54" t="s">
        <v>86</v>
      </c>
      <c r="C22" s="54" t="s">
        <v>119</v>
      </c>
      <c r="D22" s="69" t="n">
        <v>60</v>
      </c>
      <c r="E22" s="54" t="n">
        <v>60</v>
      </c>
      <c r="F22" s="54" t="n">
        <v>60</v>
      </c>
      <c r="G22" s="54" t="n">
        <v>60</v>
      </c>
      <c r="H22" s="54" t="n">
        <v>60</v>
      </c>
      <c r="I22" s="54" t="n">
        <v>60</v>
      </c>
      <c r="J22" s="54" t="n">
        <v>60</v>
      </c>
      <c r="K22" s="54" t="n">
        <v>60</v>
      </c>
      <c r="L22" s="54" t="n">
        <v>40</v>
      </c>
      <c r="M22" s="54" t="n">
        <v>0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customFormat="false" ht="15.75" hidden="false" customHeight="true" outlineLevel="0" collapsed="false">
      <c r="A23" s="54" t="s">
        <v>88</v>
      </c>
      <c r="B23" s="54"/>
      <c r="C23" s="54"/>
      <c r="D23" s="69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customFormat="false" ht="15.75" hidden="false" customHeight="true" outlineLevel="0" collapsed="false">
      <c r="A24" s="54" t="s">
        <v>90</v>
      </c>
      <c r="B24" s="54"/>
      <c r="C24" s="54"/>
      <c r="D24" s="69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customFormat="false" ht="15.75" hidden="false" customHeight="true" outlineLevel="0" collapsed="false">
      <c r="A25" s="54" t="s">
        <v>92</v>
      </c>
      <c r="B25" s="54"/>
      <c r="C25" s="54"/>
      <c r="D25" s="69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customFormat="false" ht="15.75" hidden="false" customHeight="true" outlineLevel="0" collapsed="false">
      <c r="A26" s="54" t="s">
        <v>94</v>
      </c>
      <c r="B26" s="54"/>
      <c r="C26" s="54"/>
      <c r="D26" s="69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customFormat="false" ht="15.75" hidden="false" customHeight="true" outlineLevel="0" collapsed="false">
      <c r="A27" s="54" t="s">
        <v>95</v>
      </c>
      <c r="B27" s="54"/>
      <c r="C27" s="54"/>
      <c r="D27" s="69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customFormat="false" ht="15.75" hidden="false" customHeight="true" outlineLevel="0" collapsed="false">
      <c r="A28" s="54" t="s">
        <v>96</v>
      </c>
      <c r="B28" s="54"/>
      <c r="C28" s="54"/>
      <c r="D28" s="69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customFormat="false" ht="15.75" hidden="false" customHeight="true" outlineLevel="0" collapsed="false">
      <c r="A29" s="54" t="s">
        <v>97</v>
      </c>
      <c r="B29" s="54"/>
      <c r="C29" s="54"/>
      <c r="D29" s="69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customFormat="false" ht="15.75" hidden="false" customHeight="true" outlineLevel="0" collapsed="false">
      <c r="A30" s="54" t="s">
        <v>98</v>
      </c>
      <c r="B30" s="54"/>
      <c r="C30" s="54"/>
      <c r="D30" s="69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customFormat="false" ht="15.75" hidden="false" customHeight="true" outlineLevel="0" collapsed="false">
      <c r="A31" s="54" t="s">
        <v>99</v>
      </c>
      <c r="B31" s="87"/>
      <c r="C31" s="54"/>
      <c r="D31" s="69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customFormat="false" ht="15.75" hidden="false" customHeight="true" outlineLevel="0" collapsed="false">
      <c r="A32" s="54" t="s">
        <v>100</v>
      </c>
      <c r="B32" s="54"/>
      <c r="C32" s="54"/>
      <c r="D32" s="69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customFormat="false" ht="15.75" hidden="false" customHeight="true" outlineLevel="0" collapsed="false">
      <c r="A33" s="54" t="s">
        <v>101</v>
      </c>
      <c r="B33" s="54"/>
      <c r="C33" s="54"/>
      <c r="D33" s="69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customFormat="false" ht="15.75" hidden="false" customHeight="true" outlineLevel="0" collapsed="false">
      <c r="A34" s="54" t="s">
        <v>102</v>
      </c>
      <c r="B34" s="54"/>
      <c r="C34" s="54"/>
      <c r="D34" s="69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customFormat="false" ht="15.75" hidden="false" customHeight="true" outlineLevel="0" collapsed="false">
      <c r="A35" s="54" t="s">
        <v>103</v>
      </c>
      <c r="B35" s="54"/>
      <c r="C35" s="54"/>
      <c r="D35" s="69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customFormat="false" ht="15.75" hidden="false" customHeight="true" outlineLevel="0" collapsed="false">
      <c r="A36" s="54" t="s">
        <v>105</v>
      </c>
      <c r="B36" s="54"/>
      <c r="C36" s="54"/>
      <c r="D36" s="69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customFormat="false" ht="15.75" hidden="false" customHeight="true" outlineLevel="0" collapsed="false">
      <c r="A37" s="54" t="s">
        <v>106</v>
      </c>
      <c r="B37" s="54"/>
      <c r="C37" s="54"/>
      <c r="D37" s="69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customFormat="false" ht="15.75" hidden="false" customHeight="true" outlineLevel="0" collapsed="false">
      <c r="A38" s="54" t="s">
        <v>107</v>
      </c>
      <c r="B38" s="54"/>
      <c r="C38" s="54"/>
      <c r="D38" s="69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customFormat="false" ht="15.75" hidden="false" customHeight="true" outlineLevel="0" collapsed="false">
      <c r="A39" s="54" t="s">
        <v>108</v>
      </c>
      <c r="B39" s="54"/>
      <c r="C39" s="54"/>
      <c r="D39" s="69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customFormat="false" ht="15.75" hidden="false" customHeight="true" outlineLevel="0" collapsed="false">
      <c r="A40" s="54" t="s">
        <v>110</v>
      </c>
      <c r="B40" s="54"/>
      <c r="C40" s="54"/>
      <c r="D40" s="69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customFormat="false" ht="15.75" hidden="false" customHeight="true" outlineLevel="0" collapsed="false">
      <c r="A41" s="54" t="s">
        <v>111</v>
      </c>
      <c r="B41" s="54"/>
      <c r="C41" s="54"/>
      <c r="D41" s="69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customFormat="false" ht="15.75" hidden="false" customHeight="true" outlineLevel="0" collapsed="false">
      <c r="A42" s="54" t="s">
        <v>112</v>
      </c>
      <c r="B42" s="54"/>
      <c r="C42" s="54"/>
      <c r="D42" s="69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6:C6"/>
    <mergeCell ref="A7:C7"/>
    <mergeCell ref="E9:N9"/>
  </mergeCells>
  <conditionalFormatting sqref="E3:N3">
    <cfRule type="cellIs" priority="2" operator="equal" aboveAverage="0" equalAverage="0" bottom="0" percent="0" rank="0" text="" dxfId="0">
      <formula>"S"</formula>
    </cfRule>
  </conditionalFormatting>
  <conditionalFormatting sqref="E3:N3">
    <cfRule type="cellIs" priority="3" operator="equal" aboveAverage="0" equalAverage="0" bottom="0" percent="0" rank="0" text="" dxfId="1">
      <formula>"D"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3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N12" activeCellId="0" sqref="N1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9.71"/>
    <col collapsed="false" customWidth="true" hidden="false" outlineLevel="0" max="3" min="3" style="0" width="16.43"/>
    <col collapsed="false" customWidth="true" hidden="false" outlineLevel="0" max="4" min="4" style="0" width="15.71"/>
    <col collapsed="false" customWidth="true" hidden="false" outlineLevel="0" max="5" min="5" style="0" width="3.57"/>
    <col collapsed="false" customWidth="true" hidden="false" outlineLevel="0" max="7" min="6" style="0" width="5.14"/>
    <col collapsed="false" customWidth="true" hidden="false" outlineLevel="0" max="8" min="8" style="0" width="3.86"/>
    <col collapsed="false" customWidth="true" hidden="false" outlineLevel="0" max="9" min="9" style="0" width="6.43"/>
    <col collapsed="false" customWidth="true" hidden="false" outlineLevel="0" max="10" min="10" style="0" width="3.86"/>
    <col collapsed="false" customWidth="true" hidden="false" outlineLevel="0" max="13" min="11" style="0" width="5.14"/>
    <col collapsed="false" customWidth="true" hidden="false" outlineLevel="0" max="14" min="14" style="0" width="3.86"/>
    <col collapsed="false" customWidth="true" hidden="false" outlineLevel="0" max="26" min="15" style="0" width="11.43"/>
  </cols>
  <sheetData>
    <row r="1" customFormat="false" ht="15" hidden="false" customHeight="false" outlineLevel="0" collapsed="false">
      <c r="A1" s="54"/>
      <c r="B1" s="54"/>
      <c r="C1" s="69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Format="false" ht="15" hidden="false" customHeight="false" outlineLevel="0" collapsed="false">
      <c r="A2" s="71"/>
      <c r="B2" s="71"/>
      <c r="C2" s="72"/>
      <c r="D2" s="72"/>
      <c r="E2" s="72"/>
      <c r="F2" s="88"/>
      <c r="G2" s="72"/>
      <c r="H2" s="72"/>
      <c r="I2" s="72"/>
      <c r="J2" s="72"/>
      <c r="K2" s="72"/>
      <c r="L2" s="72"/>
      <c r="M2" s="72"/>
      <c r="N2" s="72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customFormat="false" ht="15" hidden="false" customHeight="false" outlineLevel="0" collapsed="false">
      <c r="A3" s="74"/>
      <c r="B3" s="75"/>
      <c r="C3" s="72"/>
      <c r="D3" s="72"/>
      <c r="E3" s="89" t="str">
        <f aca="false">IF(E4=0," ",CHOOSE(WEEKDAY(E4,2),"L","M","X","J","V","S","D"))</f>
        <v>S</v>
      </c>
      <c r="F3" s="89" t="str">
        <f aca="false">IF(F4=0," ",CHOOSE(WEEKDAY(F4,2),"L","M","X","J","V","S","D"))</f>
        <v>D</v>
      </c>
      <c r="G3" s="89" t="str">
        <f aca="false">IF(G4=0," ",CHOOSE(WEEKDAY(G4,2),"L","M","X","J","V","S","D"))</f>
        <v>L</v>
      </c>
      <c r="H3" s="89" t="str">
        <f aca="false">IF(H4=0," ",CHOOSE(WEEKDAY(H4,2),"L","M","X","J","V","S","D"))</f>
        <v>M</v>
      </c>
      <c r="I3" s="89" t="str">
        <f aca="false">IF(I4=0," ",CHOOSE(WEEKDAY(I4,2),"L","M","X","J","V","S","D"))</f>
        <v>X</v>
      </c>
      <c r="J3" s="89" t="str">
        <f aca="false">IF(J4=0," ",CHOOSE(WEEKDAY(J4,2),"L","M","X","J","V","S","D"))</f>
        <v>J</v>
      </c>
      <c r="K3" s="89" t="str">
        <f aca="false">IF(K4=0," ",CHOOSE(WEEKDAY(K4,2),"L","M","X","J","V","S","D"))</f>
        <v>V</v>
      </c>
      <c r="L3" s="89" t="str">
        <f aca="false">IF(L4=0," ",CHOOSE(WEEKDAY(L4,2),"L","M","X","J","V","S","D"))</f>
        <v>S</v>
      </c>
      <c r="M3" s="89" t="str">
        <f aca="false">IF(M4=0," ",CHOOSE(WEEKDAY(M4,2),"L","M","X","J","V","S","D"))</f>
        <v>D</v>
      </c>
      <c r="N3" s="89" t="str">
        <f aca="false">IF(N4=0," ",CHOOSE(WEEKDAY(N4,2),"L","M","X","J","V","S","D"))</f>
        <v>L</v>
      </c>
      <c r="O3" s="89" t="str">
        <f aca="false">IF(O4=0," ",CHOOSE(WEEKDAY(O4,2),"L","M","X","J","V","S","D"))</f>
        <v>M</v>
      </c>
      <c r="P3" s="89" t="str">
        <f aca="false">IF(P4=0," ",CHOOSE(WEEKDAY(P4,2),"L","M","X","J","V","S","D"))</f>
        <v>X</v>
      </c>
      <c r="Q3" s="54"/>
      <c r="R3" s="54"/>
      <c r="S3" s="54"/>
      <c r="T3" s="54"/>
      <c r="U3" s="54"/>
      <c r="V3" s="54"/>
      <c r="W3" s="54"/>
      <c r="X3" s="54"/>
      <c r="Y3" s="54"/>
      <c r="Z3" s="54"/>
    </row>
    <row r="4" customFormat="false" ht="32.25" hidden="false" customHeight="false" outlineLevel="0" collapsed="false">
      <c r="A4" s="77"/>
      <c r="B4" s="77"/>
      <c r="C4" s="77"/>
      <c r="D4" s="77"/>
      <c r="E4" s="78" t="n">
        <v>44835</v>
      </c>
      <c r="F4" s="78" t="n">
        <v>44836</v>
      </c>
      <c r="G4" s="78" t="n">
        <v>44837</v>
      </c>
      <c r="H4" s="78" t="n">
        <v>44838</v>
      </c>
      <c r="I4" s="78" t="n">
        <v>44839</v>
      </c>
      <c r="J4" s="78" t="n">
        <v>44840</v>
      </c>
      <c r="K4" s="78" t="n">
        <v>44841</v>
      </c>
      <c r="L4" s="78" t="n">
        <v>44842</v>
      </c>
      <c r="M4" s="78" t="n">
        <v>44843</v>
      </c>
      <c r="N4" s="78" t="n">
        <v>44844</v>
      </c>
      <c r="O4" s="78" t="n">
        <v>44845</v>
      </c>
      <c r="P4" s="78" t="n">
        <v>44846</v>
      </c>
      <c r="Q4" s="54"/>
      <c r="R4" s="54"/>
      <c r="S4" s="54"/>
      <c r="T4" s="54"/>
      <c r="U4" s="54"/>
      <c r="V4" s="54"/>
      <c r="W4" s="54"/>
      <c r="X4" s="54"/>
      <c r="Y4" s="54"/>
      <c r="Z4" s="54"/>
    </row>
    <row r="5" customFormat="false" ht="15" hidden="false" customHeight="false" outlineLevel="0" collapsed="false">
      <c r="A5" s="77"/>
      <c r="B5" s="77"/>
      <c r="C5" s="77"/>
      <c r="D5" s="77"/>
      <c r="E5" s="90" t="str">
        <f aca="true">IF(AND(D4&lt;TODAY(),TODAY()&lt;(E4+1),E4&lt;&gt;""),"ACTUAL","")</f>
        <v/>
      </c>
      <c r="F5" s="90" t="str">
        <f aca="true">IF(AND(E4&lt;TODAY(),TODAY()&lt;(F4+1),F4&lt;&gt;""),"ACTUAL","")</f>
        <v/>
      </c>
      <c r="G5" s="90" t="str">
        <f aca="true">IF(AND(F4&lt;TODAY(),TODAY()&lt;(G4+1),G4&lt;&gt;""),"ACTUAL","")</f>
        <v/>
      </c>
      <c r="H5" s="90" t="str">
        <f aca="true">IF(AND(G4&lt;TODAY(),TODAY()&lt;(H4+1),H4&lt;&gt;""),"ACTUAL","")</f>
        <v/>
      </c>
      <c r="I5" s="90" t="str">
        <f aca="true">IF(AND(H4&lt;TODAY(),TODAY()&lt;(I4+1),I4&lt;&gt;""),"ACTUAL","")</f>
        <v/>
      </c>
      <c r="J5" s="90" t="str">
        <f aca="true">IF(AND(I4&lt;TODAY(),TODAY()&lt;(J4+1),J4&lt;&gt;""),"ACTUAL","")</f>
        <v/>
      </c>
      <c r="K5" s="90" t="str">
        <f aca="true">IF(AND(J4&lt;TODAY(),TODAY()&lt;(K4+1),K4&lt;&gt;""),"ACTUAL","")</f>
        <v/>
      </c>
      <c r="L5" s="90" t="str">
        <f aca="true">IF(AND(K4&lt;TODAY(),TODAY()&lt;(L4+1),L4&lt;&gt;""),"ACTUAL","")</f>
        <v/>
      </c>
      <c r="M5" s="90"/>
      <c r="N5" s="90" t="str">
        <f aca="true">IF(AND(M4&lt;TODAY(),TODAY()&lt;(N4+1),N4&lt;&gt;""),"ACTUAL","")</f>
        <v/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customFormat="false" ht="15" hidden="false" customHeight="false" outlineLevel="0" collapsed="false">
      <c r="A6" s="80" t="s">
        <v>120</v>
      </c>
      <c r="B6" s="80"/>
      <c r="C6" s="80"/>
      <c r="D6" s="81"/>
      <c r="E6" s="91" t="n">
        <f aca="false">SUM($E$10:E42)</f>
        <v>20</v>
      </c>
      <c r="F6" s="91" t="n">
        <f aca="false">SUM($E$7:F7)</f>
        <v>130</v>
      </c>
      <c r="G6" s="91" t="n">
        <f aca="false">SUM($E$7:G7)</f>
        <v>180</v>
      </c>
      <c r="H6" s="91" t="n">
        <f aca="false">SUM($E$7:H7)</f>
        <v>205</v>
      </c>
      <c r="I6" s="91" t="n">
        <f aca="false">SUM($E$7:I7)</f>
        <v>235</v>
      </c>
      <c r="J6" s="91" t="n">
        <f aca="false">SUM($E$7:J7)</f>
        <v>495</v>
      </c>
      <c r="K6" s="91" t="n">
        <f aca="false">SUM($E$7:K7)</f>
        <v>495</v>
      </c>
      <c r="L6" s="91" t="n">
        <f aca="false">SUM($E$7:L7)</f>
        <v>585</v>
      </c>
      <c r="M6" s="91" t="n">
        <f aca="false">SUM($E$7:M7)</f>
        <v>635</v>
      </c>
      <c r="N6" s="91" t="n">
        <f aca="false">SUM($E$7:N7)</f>
        <v>635</v>
      </c>
      <c r="O6" s="91" t="n">
        <f aca="false">SUM($E$7:O7)</f>
        <v>635</v>
      </c>
      <c r="P6" s="91" t="n">
        <f aca="false">SUM($E$7:P7)</f>
        <v>635</v>
      </c>
      <c r="Q6" s="54"/>
      <c r="R6" s="54"/>
      <c r="S6" s="54"/>
      <c r="T6" s="54"/>
      <c r="U6" s="54"/>
      <c r="V6" s="54"/>
      <c r="W6" s="54"/>
      <c r="X6" s="54"/>
      <c r="Y6" s="54"/>
      <c r="Z6" s="54"/>
    </row>
    <row r="7" customFormat="false" ht="15" hidden="false" customHeight="true" outlineLevel="0" collapsed="false">
      <c r="A7" s="80" t="s">
        <v>33</v>
      </c>
      <c r="B7" s="80"/>
      <c r="C7" s="80"/>
      <c r="D7" s="83" t="n">
        <f aca="false">SUM(E7:N7)</f>
        <v>635</v>
      </c>
      <c r="E7" s="92" t="n">
        <f aca="false">SUM(E10:E42)</f>
        <v>20</v>
      </c>
      <c r="F7" s="92" t="n">
        <f aca="false">SUM(F10:F42)</f>
        <v>110</v>
      </c>
      <c r="G7" s="92" t="n">
        <f aca="false">SUM(G10:G42)</f>
        <v>50</v>
      </c>
      <c r="H7" s="92" t="n">
        <f aca="false">SUM(H10:H42)</f>
        <v>25</v>
      </c>
      <c r="I7" s="92" t="n">
        <f aca="false">SUM(I10:I42)</f>
        <v>30</v>
      </c>
      <c r="J7" s="92" t="n">
        <f aca="false">SUM(J10:J42)</f>
        <v>260</v>
      </c>
      <c r="K7" s="92" t="n">
        <f aca="false">SUM(K10:K42)</f>
        <v>0</v>
      </c>
      <c r="L7" s="92" t="n">
        <f aca="false">SUM(L10:L42)</f>
        <v>90</v>
      </c>
      <c r="M7" s="92" t="n">
        <f aca="false">SUM(M10:M42)</f>
        <v>50</v>
      </c>
      <c r="N7" s="92" t="n">
        <f aca="false">SUM(N10:N42)</f>
        <v>0</v>
      </c>
      <c r="O7" s="92" t="n">
        <f aca="false">SUM(O10:O42)</f>
        <v>0</v>
      </c>
      <c r="P7" s="92" t="n">
        <f aca="false">SUM(P10:P42)</f>
        <v>0</v>
      </c>
      <c r="Q7" s="54"/>
      <c r="R7" s="54"/>
      <c r="S7" s="54"/>
      <c r="T7" s="54"/>
      <c r="U7" s="54"/>
      <c r="V7" s="54"/>
      <c r="W7" s="54"/>
      <c r="X7" s="54"/>
      <c r="Y7" s="54"/>
      <c r="Z7" s="54"/>
    </row>
    <row r="8" customFormat="false" ht="10.5" hidden="false" customHeight="true" outlineLevel="0" collapsed="false">
      <c r="A8" s="54"/>
      <c r="B8" s="54"/>
      <c r="C8" s="69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customFormat="false" ht="33" hidden="false" customHeight="true" outlineLevel="0" collapsed="false">
      <c r="A9" s="61" t="s">
        <v>30</v>
      </c>
      <c r="B9" s="61" t="s">
        <v>2</v>
      </c>
      <c r="C9" s="61" t="s">
        <v>115</v>
      </c>
      <c r="D9" s="61" t="s">
        <v>32</v>
      </c>
      <c r="E9" s="61" t="s">
        <v>116</v>
      </c>
      <c r="F9" s="61"/>
      <c r="G9" s="61"/>
      <c r="H9" s="61"/>
      <c r="I9" s="61"/>
      <c r="J9" s="61"/>
      <c r="K9" s="61"/>
      <c r="L9" s="61"/>
      <c r="M9" s="61"/>
      <c r="N9" s="61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customFormat="false" ht="14.9" hidden="false" customHeight="false" outlineLevel="0" collapsed="false">
      <c r="A10" s="54" t="s">
        <v>58</v>
      </c>
      <c r="B10" s="54" t="s">
        <v>59</v>
      </c>
      <c r="C10" s="54" t="s">
        <v>117</v>
      </c>
      <c r="D10" s="69" t="n">
        <v>70</v>
      </c>
      <c r="E10" s="54" t="n">
        <v>10</v>
      </c>
      <c r="F10" s="54" t="n">
        <v>0</v>
      </c>
      <c r="G10" s="54" t="n">
        <v>0</v>
      </c>
      <c r="H10" s="54" t="n">
        <v>0</v>
      </c>
      <c r="I10" s="54" t="n">
        <v>0</v>
      </c>
      <c r="J10" s="54" t="n">
        <v>0</v>
      </c>
      <c r="K10" s="54" t="n">
        <v>0</v>
      </c>
      <c r="L10" s="54" t="n">
        <v>0</v>
      </c>
      <c r="M10" s="54" t="n">
        <v>0</v>
      </c>
      <c r="N10" s="54" t="n">
        <v>0</v>
      </c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customFormat="false" ht="14.9" hidden="false" customHeight="false" outlineLevel="0" collapsed="false">
      <c r="A11" s="54" t="s">
        <v>60</v>
      </c>
      <c r="B11" s="54" t="s">
        <v>61</v>
      </c>
      <c r="C11" s="54" t="s">
        <v>117</v>
      </c>
      <c r="D11" s="69" t="n">
        <v>10</v>
      </c>
      <c r="E11" s="54" t="n">
        <v>10</v>
      </c>
      <c r="F11" s="54" t="n">
        <v>10</v>
      </c>
      <c r="G11" s="54" t="n">
        <v>0</v>
      </c>
      <c r="H11" s="54" t="n">
        <v>0</v>
      </c>
      <c r="I11" s="54" t="n">
        <v>0</v>
      </c>
      <c r="J11" s="54" t="n">
        <v>0</v>
      </c>
      <c r="K11" s="54" t="n">
        <v>0</v>
      </c>
      <c r="L11" s="54" t="n">
        <v>0</v>
      </c>
      <c r="M11" s="54" t="n">
        <v>0</v>
      </c>
      <c r="N11" s="54" t="n">
        <v>0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customFormat="false" ht="14.9" hidden="false" customHeight="false" outlineLevel="0" collapsed="false">
      <c r="A12" s="54" t="s">
        <v>63</v>
      </c>
      <c r="B12" s="54" t="s">
        <v>64</v>
      </c>
      <c r="C12" s="54" t="s">
        <v>117</v>
      </c>
      <c r="D12" s="69" t="n">
        <v>100</v>
      </c>
      <c r="E12" s="54" t="n">
        <v>0</v>
      </c>
      <c r="F12" s="54" t="n">
        <v>100</v>
      </c>
      <c r="G12" s="54" t="n">
        <v>50</v>
      </c>
      <c r="H12" s="54" t="n">
        <v>25</v>
      </c>
      <c r="I12" s="54" t="n">
        <v>0</v>
      </c>
      <c r="J12" s="54" t="n">
        <v>0</v>
      </c>
      <c r="K12" s="54" t="n">
        <v>0</v>
      </c>
      <c r="L12" s="54" t="n">
        <v>0</v>
      </c>
      <c r="M12" s="54" t="n">
        <v>0</v>
      </c>
      <c r="N12" s="54" t="n">
        <v>0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customFormat="false" ht="30" hidden="false" customHeight="false" outlineLevel="0" collapsed="false">
      <c r="A13" s="54" t="s">
        <v>66</v>
      </c>
      <c r="B13" s="54" t="s">
        <v>67</v>
      </c>
      <c r="C13" s="54" t="s">
        <v>118</v>
      </c>
      <c r="D13" s="69" t="n">
        <v>220</v>
      </c>
      <c r="E13" s="54" t="n">
        <v>0</v>
      </c>
      <c r="F13" s="54" t="n">
        <v>0</v>
      </c>
      <c r="G13" s="54" t="n">
        <v>0</v>
      </c>
      <c r="H13" s="54" t="n">
        <v>0</v>
      </c>
      <c r="I13" s="54" t="n">
        <v>30</v>
      </c>
      <c r="J13" s="54" t="n">
        <v>240</v>
      </c>
      <c r="K13" s="54" t="n">
        <v>0</v>
      </c>
      <c r="L13" s="54" t="n">
        <v>0</v>
      </c>
      <c r="M13" s="54" t="n">
        <v>0</v>
      </c>
      <c r="N13" s="54" t="n">
        <v>0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customFormat="false" ht="30" hidden="false" customHeight="false" outlineLevel="0" collapsed="false">
      <c r="A14" s="54" t="s">
        <v>69</v>
      </c>
      <c r="B14" s="54" t="s">
        <v>70</v>
      </c>
      <c r="C14" s="54" t="s">
        <v>118</v>
      </c>
      <c r="D14" s="69" t="n">
        <v>90</v>
      </c>
      <c r="E14" s="54" t="n">
        <v>0</v>
      </c>
      <c r="F14" s="54" t="n">
        <v>0</v>
      </c>
      <c r="G14" s="54" t="n">
        <v>0</v>
      </c>
      <c r="H14" s="54" t="n">
        <v>0</v>
      </c>
      <c r="I14" s="54" t="n">
        <v>0</v>
      </c>
      <c r="J14" s="54" t="n">
        <v>0</v>
      </c>
      <c r="K14" s="54" t="n">
        <v>0</v>
      </c>
      <c r="L14" s="54" t="n">
        <v>30</v>
      </c>
      <c r="M14" s="54" t="n">
        <v>0</v>
      </c>
      <c r="N14" s="54" t="n">
        <v>0</v>
      </c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customFormat="false" ht="30" hidden="false" customHeight="false" outlineLevel="0" collapsed="false">
      <c r="A15" s="54" t="s">
        <v>71</v>
      </c>
      <c r="B15" s="54" t="s">
        <v>72</v>
      </c>
      <c r="C15" s="54" t="s">
        <v>118</v>
      </c>
      <c r="D15" s="69" t="n">
        <v>50</v>
      </c>
      <c r="E15" s="54" t="n">
        <v>0</v>
      </c>
      <c r="F15" s="54" t="n">
        <v>0</v>
      </c>
      <c r="G15" s="54" t="n">
        <v>0</v>
      </c>
      <c r="H15" s="54" t="n">
        <v>0</v>
      </c>
      <c r="I15" s="54" t="n">
        <v>0</v>
      </c>
      <c r="J15" s="54" t="n">
        <v>20</v>
      </c>
      <c r="K15" s="54" t="n">
        <v>0</v>
      </c>
      <c r="L15" s="54" t="n">
        <v>10</v>
      </c>
      <c r="M15" s="54" t="n">
        <v>0</v>
      </c>
      <c r="N15" s="54" t="n">
        <v>0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customFormat="false" ht="15" hidden="false" customHeight="false" outlineLevel="0" collapsed="false">
      <c r="A16" s="54" t="s">
        <v>73</v>
      </c>
      <c r="B16" s="54" t="s">
        <v>74</v>
      </c>
      <c r="C16" s="54" t="s">
        <v>118</v>
      </c>
      <c r="D16" s="69" t="n">
        <v>60</v>
      </c>
      <c r="E16" s="54" t="n">
        <v>0</v>
      </c>
      <c r="F16" s="54" t="n">
        <v>0</v>
      </c>
      <c r="G16" s="54" t="n">
        <v>0</v>
      </c>
      <c r="H16" s="54" t="n">
        <v>0</v>
      </c>
      <c r="I16" s="54" t="n">
        <v>0</v>
      </c>
      <c r="J16" s="54" t="n">
        <v>0</v>
      </c>
      <c r="K16" s="54" t="n">
        <v>0</v>
      </c>
      <c r="L16" s="54" t="n">
        <v>0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customFormat="false" ht="15" hidden="false" customHeight="false" outlineLevel="0" collapsed="false">
      <c r="A17" s="54"/>
      <c r="B17" s="54"/>
      <c r="C17" s="54"/>
      <c r="D17" s="69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customFormat="false" ht="15" hidden="false" customHeight="false" outlineLevel="0" collapsed="false">
      <c r="A18" s="54"/>
      <c r="B18" s="54"/>
      <c r="C18" s="54"/>
      <c r="D18" s="69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customFormat="false" ht="15" hidden="false" customHeight="false" outlineLevel="0" collapsed="false">
      <c r="A19" s="54" t="s">
        <v>79</v>
      </c>
      <c r="B19" s="54" t="s">
        <v>79</v>
      </c>
      <c r="C19" s="54" t="s">
        <v>121</v>
      </c>
      <c r="D19" s="69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customFormat="false" ht="15" hidden="false" customHeight="false" outlineLevel="0" collapsed="false">
      <c r="A20" s="54" t="s">
        <v>80</v>
      </c>
      <c r="B20" s="54" t="s">
        <v>80</v>
      </c>
      <c r="C20" s="54" t="s">
        <v>122</v>
      </c>
      <c r="D20" s="69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customFormat="false" ht="15.75" hidden="false" customHeight="true" outlineLevel="0" collapsed="false">
      <c r="A21" s="54" t="s">
        <v>83</v>
      </c>
      <c r="B21" s="54" t="s">
        <v>84</v>
      </c>
      <c r="C21" s="54" t="s">
        <v>123</v>
      </c>
      <c r="D21" s="69" t="n">
        <v>40</v>
      </c>
      <c r="E21" s="54" t="n">
        <v>0</v>
      </c>
      <c r="F21" s="54" t="n">
        <v>0</v>
      </c>
      <c r="G21" s="54" t="n">
        <v>0</v>
      </c>
      <c r="H21" s="54" t="n">
        <v>0</v>
      </c>
      <c r="I21" s="54" t="n">
        <v>0</v>
      </c>
      <c r="J21" s="54" t="n">
        <v>0</v>
      </c>
      <c r="K21" s="54" t="n">
        <v>0</v>
      </c>
      <c r="L21" s="54" t="n">
        <v>30</v>
      </c>
      <c r="M21" s="54" t="n">
        <v>0</v>
      </c>
      <c r="N21" s="54" t="n">
        <v>0</v>
      </c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customFormat="false" ht="15.75" hidden="false" customHeight="true" outlineLevel="0" collapsed="false">
      <c r="A22" s="54" t="s">
        <v>85</v>
      </c>
      <c r="B22" s="54" t="s">
        <v>86</v>
      </c>
      <c r="C22" s="54" t="s">
        <v>123</v>
      </c>
      <c r="D22" s="93" t="n">
        <v>60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20</v>
      </c>
      <c r="M22" s="54" t="n">
        <v>50</v>
      </c>
      <c r="N22" s="54" t="n">
        <v>0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customFormat="false" ht="15.75" hidden="false" customHeight="true" outlineLevel="0" collapsed="false">
      <c r="A23" s="54" t="s">
        <v>88</v>
      </c>
      <c r="B23" s="54" t="s">
        <v>88</v>
      </c>
      <c r="C23" s="54" t="s">
        <v>121</v>
      </c>
      <c r="D23" s="69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customFormat="false" ht="15.75" hidden="false" customHeight="true" outlineLevel="0" collapsed="false">
      <c r="A24" s="54" t="s">
        <v>90</v>
      </c>
      <c r="B24" s="54" t="s">
        <v>90</v>
      </c>
      <c r="C24" s="54" t="s">
        <v>122</v>
      </c>
      <c r="D24" s="69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customFormat="false" ht="15.75" hidden="false" customHeight="true" outlineLevel="0" collapsed="false">
      <c r="A25" s="54" t="s">
        <v>92</v>
      </c>
      <c r="B25" s="54" t="s">
        <v>92</v>
      </c>
      <c r="C25" s="54" t="s">
        <v>122</v>
      </c>
      <c r="D25" s="69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customFormat="false" ht="15.75" hidden="false" customHeight="true" outlineLevel="0" collapsed="false">
      <c r="A26" s="54" t="s">
        <v>94</v>
      </c>
      <c r="B26" s="54" t="s">
        <v>94</v>
      </c>
      <c r="C26" s="54" t="s">
        <v>124</v>
      </c>
      <c r="D26" s="69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customFormat="false" ht="15.75" hidden="false" customHeight="true" outlineLevel="0" collapsed="false">
      <c r="A27" s="54" t="s">
        <v>95</v>
      </c>
      <c r="B27" s="54" t="s">
        <v>95</v>
      </c>
      <c r="C27" s="54" t="s">
        <v>121</v>
      </c>
      <c r="D27" s="69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customFormat="false" ht="15.75" hidden="false" customHeight="true" outlineLevel="0" collapsed="false">
      <c r="A28" s="54" t="s">
        <v>96</v>
      </c>
      <c r="B28" s="54" t="s">
        <v>96</v>
      </c>
      <c r="C28" s="54" t="s">
        <v>122</v>
      </c>
      <c r="D28" s="69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customFormat="false" ht="15.75" hidden="false" customHeight="true" outlineLevel="0" collapsed="false">
      <c r="A29" s="54" t="s">
        <v>97</v>
      </c>
      <c r="B29" s="54" t="s">
        <v>97</v>
      </c>
      <c r="C29" s="54" t="s">
        <v>122</v>
      </c>
      <c r="D29" s="69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customFormat="false" ht="15.75" hidden="false" customHeight="true" outlineLevel="0" collapsed="false">
      <c r="A30" s="54" t="s">
        <v>98</v>
      </c>
      <c r="B30" s="54" t="s">
        <v>98</v>
      </c>
      <c r="C30" s="54" t="s">
        <v>121</v>
      </c>
      <c r="D30" s="69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customFormat="false" ht="15.75" hidden="false" customHeight="true" outlineLevel="0" collapsed="false">
      <c r="A31" s="54" t="s">
        <v>99</v>
      </c>
      <c r="B31" s="54" t="s">
        <v>99</v>
      </c>
      <c r="C31" s="54" t="s">
        <v>122</v>
      </c>
      <c r="D31" s="69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customFormat="false" ht="15.75" hidden="false" customHeight="true" outlineLevel="0" collapsed="false">
      <c r="A32" s="54" t="s">
        <v>100</v>
      </c>
      <c r="B32" s="54" t="s">
        <v>100</v>
      </c>
      <c r="C32" s="54" t="s">
        <v>121</v>
      </c>
      <c r="D32" s="69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customFormat="false" ht="15.75" hidden="false" customHeight="true" outlineLevel="0" collapsed="false">
      <c r="A33" s="54" t="s">
        <v>101</v>
      </c>
      <c r="B33" s="54" t="s">
        <v>101</v>
      </c>
      <c r="C33" s="54" t="s">
        <v>124</v>
      </c>
      <c r="D33" s="69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customFormat="false" ht="15.75" hidden="false" customHeight="true" outlineLevel="0" collapsed="false">
      <c r="A34" s="54" t="s">
        <v>102</v>
      </c>
      <c r="B34" s="54" t="s">
        <v>102</v>
      </c>
      <c r="C34" s="54" t="s">
        <v>121</v>
      </c>
      <c r="D34" s="69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customFormat="false" ht="15.75" hidden="false" customHeight="true" outlineLevel="0" collapsed="false">
      <c r="A35" s="54" t="s">
        <v>103</v>
      </c>
      <c r="B35" s="54" t="s">
        <v>103</v>
      </c>
      <c r="C35" s="54" t="s">
        <v>122</v>
      </c>
      <c r="D35" s="69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customFormat="false" ht="15.75" hidden="false" customHeight="true" outlineLevel="0" collapsed="false">
      <c r="A36" s="54" t="s">
        <v>105</v>
      </c>
      <c r="B36" s="54" t="s">
        <v>105</v>
      </c>
      <c r="C36" s="54" t="s">
        <v>121</v>
      </c>
      <c r="D36" s="69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customFormat="false" ht="15.75" hidden="false" customHeight="true" outlineLevel="0" collapsed="false">
      <c r="A37" s="54" t="s">
        <v>106</v>
      </c>
      <c r="B37" s="54" t="s">
        <v>106</v>
      </c>
      <c r="C37" s="54" t="s">
        <v>124</v>
      </c>
      <c r="D37" s="69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customFormat="false" ht="15.75" hidden="false" customHeight="true" outlineLevel="0" collapsed="false">
      <c r="A38" s="54" t="s">
        <v>107</v>
      </c>
      <c r="B38" s="54" t="s">
        <v>107</v>
      </c>
      <c r="C38" s="54" t="s">
        <v>122</v>
      </c>
      <c r="D38" s="69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customFormat="false" ht="15.75" hidden="false" customHeight="true" outlineLevel="0" collapsed="false">
      <c r="A39" s="54" t="s">
        <v>108</v>
      </c>
      <c r="B39" s="54" t="s">
        <v>108</v>
      </c>
      <c r="C39" s="54" t="s">
        <v>121</v>
      </c>
      <c r="D39" s="69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customFormat="false" ht="15.75" hidden="false" customHeight="true" outlineLevel="0" collapsed="false">
      <c r="A40" s="54" t="s">
        <v>110</v>
      </c>
      <c r="B40" s="54" t="s">
        <v>110</v>
      </c>
      <c r="C40" s="54" t="s">
        <v>121</v>
      </c>
      <c r="D40" s="69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customFormat="false" ht="15.75" hidden="false" customHeight="true" outlineLevel="0" collapsed="false">
      <c r="A41" s="54" t="s">
        <v>111</v>
      </c>
      <c r="B41" s="54" t="s">
        <v>111</v>
      </c>
      <c r="C41" s="54" t="s">
        <v>124</v>
      </c>
      <c r="D41" s="69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customFormat="false" ht="15.75" hidden="false" customHeight="true" outlineLevel="0" collapsed="false">
      <c r="A42" s="54" t="s">
        <v>112</v>
      </c>
      <c r="B42" s="54" t="s">
        <v>112</v>
      </c>
      <c r="C42" s="54" t="s">
        <v>122</v>
      </c>
      <c r="D42" s="69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6:C6"/>
    <mergeCell ref="A7:C7"/>
    <mergeCell ref="E9:N9"/>
  </mergeCells>
  <conditionalFormatting sqref="E3:P3">
    <cfRule type="cellIs" priority="2" operator="equal" aboveAverage="0" equalAverage="0" bottom="0" percent="0" rank="0" text="" dxfId="2">
      <formula>"S"</formula>
    </cfRule>
  </conditionalFormatting>
  <conditionalFormatting sqref="E3:P3">
    <cfRule type="cellIs" priority="3" operator="equal" aboveAverage="0" equalAverage="0" bottom="0" percent="0" rank="0" text="" dxfId="3">
      <formula>"D"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4.4296875" defaultRowHeight="15" zeroHeight="false" outlineLevelRow="1" outlineLevelCol="0"/>
  <cols>
    <col collapsed="false" customWidth="true" hidden="false" outlineLevel="0" max="1" min="1" style="0" width="25.85"/>
    <col collapsed="false" customWidth="true" hidden="false" outlineLevel="0" max="3" min="2" style="0" width="8.85"/>
    <col collapsed="false" customWidth="true" hidden="false" outlineLevel="0" max="4" min="4" style="0" width="7.14"/>
    <col collapsed="false" customWidth="true" hidden="false" outlineLevel="0" max="6" min="5" style="0" width="9.71"/>
    <col collapsed="false" customWidth="true" hidden="false" outlineLevel="0" max="7" min="7" style="0" width="10.43"/>
    <col collapsed="false" customWidth="true" hidden="false" outlineLevel="0" max="9" min="8" style="0" width="11.14"/>
    <col collapsed="false" customWidth="true" hidden="false" outlineLevel="0" max="11" min="10" style="0" width="11.85"/>
    <col collapsed="false" customWidth="true" hidden="false" outlineLevel="0" max="26" min="12" style="0" width="10.71"/>
  </cols>
  <sheetData>
    <row r="1" customFormat="false" ht="15" hidden="false" customHeight="false" outlineLevel="0" collapsed="false">
      <c r="E1" s="94"/>
    </row>
    <row r="4" customFormat="false" ht="15" hidden="false" customHeight="false" outlineLevel="0" collapsed="false">
      <c r="E4" s="94"/>
    </row>
    <row r="5" customFormat="false" ht="15" hidden="false" customHeight="false" outlineLevel="0" collapsed="false">
      <c r="E5" s="94"/>
    </row>
    <row r="6" customFormat="false" ht="15" hidden="false" customHeight="false" outlineLevel="0" collapsed="false">
      <c r="E6" s="94"/>
    </row>
    <row r="7" customFormat="false" ht="15" hidden="false" customHeight="false" outlineLevel="0" collapsed="false">
      <c r="E7" s="94"/>
    </row>
    <row r="8" customFormat="false" ht="15" hidden="false" customHeight="false" outlineLevel="0" collapsed="false">
      <c r="E8" s="94"/>
    </row>
    <row r="10" customFormat="false" ht="15" hidden="false" customHeight="false" outlineLevel="0" collapsed="false">
      <c r="E10" s="94"/>
    </row>
    <row r="11" customFormat="false" ht="15" hidden="false" customHeight="false" outlineLevel="0" collapsed="false">
      <c r="E11" s="94"/>
    </row>
    <row r="13" customFormat="false" ht="15" hidden="false" customHeight="false" outlineLevel="0" collapsed="false">
      <c r="E13" s="94"/>
    </row>
    <row r="15" customFormat="false" ht="15" hidden="false" customHeight="false" outlineLevel="0" collapsed="false">
      <c r="E15" s="94"/>
    </row>
    <row r="16" customFormat="false" ht="15" hidden="false" customHeight="false" outlineLevel="0" collapsed="false">
      <c r="E16" s="94"/>
    </row>
    <row r="17" customFormat="false" ht="15" hidden="false" customHeight="false" outlineLevel="0" collapsed="false">
      <c r="E17" s="94"/>
    </row>
    <row r="18" customFormat="false" ht="15" hidden="false" customHeight="false" outlineLevel="0" collapsed="false">
      <c r="E18" s="94"/>
    </row>
    <row r="19" customFormat="false" ht="15" hidden="false" customHeight="false" outlineLevel="0" collapsed="false">
      <c r="E19" s="94"/>
    </row>
    <row r="20" customFormat="false" ht="15" hidden="false" customHeight="false" outlineLevel="0" collapsed="false">
      <c r="E20" s="94"/>
    </row>
    <row r="21" customFormat="false" ht="15.75" hidden="false" customHeight="true" outlineLevel="0" collapsed="false">
      <c r="E21" s="94"/>
    </row>
    <row r="22" customFormat="false" ht="15.75" hidden="false" customHeight="true" outlineLevel="0" collapsed="false">
      <c r="E22" s="94"/>
    </row>
    <row r="23" customFormat="false" ht="15.75" hidden="false" customHeight="true" outlineLevel="0" collapsed="false">
      <c r="E23" s="94"/>
      <c r="J23" s="6"/>
    </row>
    <row r="24" customFormat="false" ht="15.75" hidden="false" customHeight="true" outlineLevel="0" collapsed="false">
      <c r="E24" s="94"/>
    </row>
    <row r="25" customFormat="false" ht="15.75" hidden="false" customHeight="true" outlineLevel="0" collapsed="false">
      <c r="E25" s="94"/>
    </row>
    <row r="26" customFormat="false" ht="15.75" hidden="false" customHeight="true" outlineLevel="0" collapsed="false">
      <c r="A26" s="95" t="s">
        <v>125</v>
      </c>
      <c r="B26" s="95"/>
      <c r="C26" s="95"/>
    </row>
    <row r="27" customFormat="false" ht="15.75" hidden="false" customHeight="true" outlineLevel="0" collapsed="false">
      <c r="A27" s="95" t="s">
        <v>126</v>
      </c>
      <c r="B27" s="96" t="n">
        <f aca="false">'Pila-Sprint1'!C2</f>
        <v>790</v>
      </c>
      <c r="C27" s="78" t="n">
        <v>42278</v>
      </c>
      <c r="D27" s="78" t="n">
        <v>42279</v>
      </c>
      <c r="E27" s="78" t="n">
        <v>42282</v>
      </c>
      <c r="F27" s="78" t="n">
        <v>42283</v>
      </c>
      <c r="G27" s="78" t="n">
        <v>42284</v>
      </c>
      <c r="H27" s="78" t="n">
        <v>42285</v>
      </c>
      <c r="I27" s="78" t="n">
        <v>42286</v>
      </c>
      <c r="J27" s="78" t="n">
        <v>42289</v>
      </c>
      <c r="K27" s="78" t="n">
        <v>42290</v>
      </c>
      <c r="L27" s="78" t="n">
        <v>42291</v>
      </c>
    </row>
    <row r="28" customFormat="false" ht="15.75" hidden="false" customHeight="true" outlineLevel="0" collapsed="false">
      <c r="A28" s="95" t="s">
        <v>127</v>
      </c>
      <c r="B28" s="97"/>
      <c r="C28" s="97" t="n">
        <f aca="false">$B$27/10</f>
        <v>79</v>
      </c>
      <c r="D28" s="97" t="n">
        <f aca="false">$B$27/10</f>
        <v>79</v>
      </c>
      <c r="E28" s="97" t="n">
        <f aca="false">$B$27/10</f>
        <v>79</v>
      </c>
      <c r="F28" s="97" t="n">
        <f aca="false">$B$27/10</f>
        <v>79</v>
      </c>
      <c r="G28" s="97" t="n">
        <f aca="false">$B$27/10</f>
        <v>79</v>
      </c>
      <c r="H28" s="97" t="n">
        <f aca="false">$B$27/10</f>
        <v>79</v>
      </c>
      <c r="I28" s="97" t="n">
        <f aca="false">$B$27/10</f>
        <v>79</v>
      </c>
      <c r="J28" s="97" t="n">
        <f aca="false">$B$27/10</f>
        <v>79</v>
      </c>
      <c r="K28" s="97" t="n">
        <f aca="false">$B$27/10</f>
        <v>79</v>
      </c>
      <c r="L28" s="97" t="n">
        <f aca="false">$B$27/10</f>
        <v>79</v>
      </c>
      <c r="M28" s="97"/>
      <c r="N28" s="97"/>
      <c r="O28" s="97"/>
      <c r="P28" s="97"/>
      <c r="Q28" s="97"/>
    </row>
    <row r="29" customFormat="false" ht="15.75" hidden="false" customHeight="true" outlineLevel="1" collapsed="false">
      <c r="A29" s="95" t="s">
        <v>128</v>
      </c>
      <c r="B29" s="97"/>
      <c r="C29" s="97" t="n">
        <f aca="false">B27</f>
        <v>790</v>
      </c>
      <c r="D29" s="97" t="n">
        <f aca="false">$B$27-SUM($C$28:D28)</f>
        <v>632</v>
      </c>
      <c r="E29" s="97" t="n">
        <f aca="false">$B$27-SUM($C$28:E28)</f>
        <v>553</v>
      </c>
      <c r="F29" s="97" t="n">
        <f aca="false">$B$27-SUM($C$28:F28)</f>
        <v>474</v>
      </c>
      <c r="G29" s="97" t="n">
        <f aca="false">$B$27-SUM($C$28:G28)</f>
        <v>395</v>
      </c>
      <c r="H29" s="97" t="n">
        <f aca="false">$B$27-SUM($C$28:H28)</f>
        <v>316</v>
      </c>
      <c r="I29" s="97" t="n">
        <f aca="false">$B$27-SUM($C$28:I28)</f>
        <v>237</v>
      </c>
      <c r="J29" s="97" t="n">
        <f aca="false">$B$27-SUM($C$28:J28)</f>
        <v>158</v>
      </c>
      <c r="K29" s="97" t="n">
        <f aca="false">$B$27-SUM($C$28:K28)</f>
        <v>79</v>
      </c>
      <c r="L29" s="97" t="n">
        <f aca="false">$B$27-SUM($C$28:L28)</f>
        <v>0</v>
      </c>
      <c r="M29" s="97"/>
      <c r="N29" s="97"/>
      <c r="O29" s="97"/>
      <c r="P29" s="97"/>
      <c r="Q29" s="97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59.72"/>
    <col collapsed="false" customWidth="true" hidden="false" outlineLevel="0" max="2" min="2" style="0" width="30.42"/>
    <col collapsed="false" customWidth="true" hidden="false" outlineLevel="0" max="3" min="3" style="0" width="63.29"/>
    <col collapsed="false" customWidth="true" hidden="false" outlineLevel="0" max="26" min="4" style="0" width="10.71"/>
  </cols>
  <sheetData>
    <row r="1" customFormat="false" ht="39.75" hidden="false" customHeight="true" outlineLevel="0" collapsed="false">
      <c r="A1" s="98" t="s">
        <v>129</v>
      </c>
      <c r="B1" s="98" t="s">
        <v>130</v>
      </c>
      <c r="C1" s="98" t="s">
        <v>131</v>
      </c>
    </row>
    <row r="2" customFormat="false" ht="39.75" hidden="false" customHeight="true" outlineLevel="0" collapsed="false">
      <c r="A2" s="55" t="s">
        <v>132</v>
      </c>
      <c r="B2" s="55"/>
      <c r="C2" s="55"/>
    </row>
    <row r="3" customFormat="false" ht="39.75" hidden="false" customHeight="true" outlineLevel="0" collapsed="false">
      <c r="A3" s="55"/>
      <c r="B3" s="55"/>
      <c r="C3" s="55"/>
    </row>
    <row r="4" customFormat="false" ht="39.75" hidden="false" customHeight="true" outlineLevel="0" collapsed="false">
      <c r="A4" s="55"/>
      <c r="B4" s="55"/>
      <c r="C4" s="55"/>
    </row>
    <row r="5" customFormat="false" ht="39.75" hidden="false" customHeight="true" outlineLevel="0" collapsed="false">
      <c r="A5" s="55"/>
      <c r="B5" s="55"/>
      <c r="C5" s="55"/>
    </row>
    <row r="6" customFormat="false" ht="39.75" hidden="false" customHeight="true" outlineLevel="0" collapsed="false">
      <c r="A6" s="55"/>
      <c r="B6" s="55"/>
      <c r="C6" s="55"/>
    </row>
    <row r="7" customFormat="false" ht="39.75" hidden="false" customHeight="true" outlineLevel="0" collapsed="false"/>
    <row r="8" customFormat="false" ht="39.75" hidden="false" customHeight="true" outlineLevel="0" collapsed="false"/>
    <row r="9" customFormat="false" ht="39.75" hidden="false" customHeight="true" outlineLevel="0" collapsed="false"/>
    <row r="10" customFormat="false" ht="39.75" hidden="false" customHeight="true" outlineLevel="0" collapsed="false"/>
    <row r="11" customFormat="false" ht="39.75" hidden="false" customHeight="true" outlineLevel="0" collapsed="false"/>
    <row r="12" customFormat="false" ht="39.75" hidden="false" customHeight="true" outlineLevel="0" collapsed="false"/>
    <row r="13" customFormat="false" ht="39.75" hidden="false" customHeight="true" outlineLevel="0" collapsed="false"/>
    <row r="14" customFormat="false" ht="39.75" hidden="false" customHeight="true" outlineLevel="0" collapsed="false"/>
    <row r="15" customFormat="false" ht="39.75" hidden="false" customHeight="true" outlineLevel="0" collapsed="false"/>
    <row r="16" customFormat="false" ht="39.75" hidden="false" customHeight="true" outlineLevel="0" collapsed="false"/>
    <row r="17" customFormat="false" ht="39.75" hidden="false" customHeight="true" outlineLevel="0" collapsed="false"/>
    <row r="18" customFormat="false" ht="39.75" hidden="false" customHeight="true" outlineLevel="0" collapsed="false"/>
    <row r="19" customFormat="false" ht="39.75" hidden="false" customHeight="true" outlineLevel="0" collapsed="false"/>
    <row r="20" customFormat="false" ht="39.75" hidden="false" customHeight="true" outlineLevel="0" collapsed="false"/>
    <row r="21" customFormat="false" ht="39.75" hidden="false" customHeight="true" outlineLevel="0" collapsed="false"/>
    <row r="22" customFormat="false" ht="39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2022-10-19T18:04:05Z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