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_analisis\"/>
    </mc:Choice>
  </mc:AlternateContent>
  <xr:revisionPtr revIDLastSave="0" documentId="13_ncr:1_{C0F41A3D-D92E-493A-8402-36484FCEA071}" xr6:coauthVersionLast="47" xr6:coauthVersionMax="47" xr10:uidLastSave="{00000000-0000-0000-0000-000000000000}"/>
  <bookViews>
    <workbookView xWindow="-120" yWindow="-120" windowWidth="29040" windowHeight="15840" xr2:uid="{0B983F29-00F4-46F9-A1B9-89F97696AA34}"/>
  </bookViews>
  <sheets>
    <sheet name="Hoja2" sheetId="3" r:id="rId1"/>
    <sheet name="base_ventas_inconsistente" sheetId="2" r:id="rId2"/>
    <sheet name="Hoja1" sheetId="1" r:id="rId3"/>
  </sheets>
  <definedNames>
    <definedName name="DatosExternos_1" localSheetId="1" hidden="1">base_ventas_inconsistente!$A$1:$I$101</definedName>
  </definedNames>
  <calcPr calcId="191029"/>
  <pivotCaches>
    <pivotCache cacheId="3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9" i="2" l="1"/>
  <c r="E117" i="2"/>
  <c r="E115" i="2"/>
  <c r="E113" i="2"/>
  <c r="E111" i="2"/>
  <c r="E109" i="2"/>
  <c r="E105" i="2"/>
  <c r="E10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A0A2B1-BE8C-428C-B978-597D0DA8F946}" keepAlive="1" name="Consulta - base_ventas_inconsistente" description="Conexión a la consulta 'base_ventas_inconsistente' en el libro." type="5" refreshedVersion="8" background="1" saveData="1">
    <dbPr connection="Provider=Microsoft.Mashup.OleDb.1;Data Source=$Workbook$;Location=base_ventas_inconsistente;Extended Properties=&quot;&quot;" command="SELECT * FROM [base_ventas_inconsistente]"/>
  </connection>
</connections>
</file>

<file path=xl/sharedStrings.xml><?xml version="1.0" encoding="utf-8"?>
<sst xmlns="http://schemas.openxmlformats.org/spreadsheetml/2006/main" count="523" uniqueCount="209">
  <si>
    <t>Fecha</t>
  </si>
  <si>
    <t>Producto</t>
  </si>
  <si>
    <t>Cantidad</t>
  </si>
  <si>
    <t>Precio_Unitario</t>
  </si>
  <si>
    <t>Precio_Total</t>
  </si>
  <si>
    <t>Metodo_Pago</t>
  </si>
  <si>
    <t>Moneda</t>
  </si>
  <si>
    <t>Cliente</t>
  </si>
  <si>
    <t>Pais</t>
  </si>
  <si>
    <t>EUR</t>
  </si>
  <si>
    <t>Chad Shah</t>
  </si>
  <si>
    <t>Uruguay</t>
  </si>
  <si>
    <t>Credit Card</t>
  </si>
  <si>
    <t>MXN</t>
  </si>
  <si>
    <t>Vanessa Estrada</t>
  </si>
  <si>
    <t>Canada</t>
  </si>
  <si>
    <t>Bank Transfer</t>
  </si>
  <si>
    <t>USD</t>
  </si>
  <si>
    <t>Emma Villanueva</t>
  </si>
  <si>
    <t>Jamaica</t>
  </si>
  <si>
    <t>Cash</t>
  </si>
  <si>
    <t>Calvin Young</t>
  </si>
  <si>
    <t>Senegal</t>
  </si>
  <si>
    <t>John Lyons</t>
  </si>
  <si>
    <t>Belgium</t>
  </si>
  <si>
    <t>Jessica Allen</t>
  </si>
  <si>
    <t>Mauritania</t>
  </si>
  <si>
    <t>Jessica Adams</t>
  </si>
  <si>
    <t>Vanuatu</t>
  </si>
  <si>
    <t>Robin Rhodes</t>
  </si>
  <si>
    <t>Kelsey Lopez</t>
  </si>
  <si>
    <t>Anne Bush</t>
  </si>
  <si>
    <t>Kenya</t>
  </si>
  <si>
    <t>Kenneth Huff</t>
  </si>
  <si>
    <t>Martinique</t>
  </si>
  <si>
    <t>Jason Mcclure</t>
  </si>
  <si>
    <t>Guadeloupe</t>
  </si>
  <si>
    <t>Stephanie Guerrero</t>
  </si>
  <si>
    <t>Macedonia</t>
  </si>
  <si>
    <t>Steven Hoover</t>
  </si>
  <si>
    <t>Mark Bradshaw</t>
  </si>
  <si>
    <t>China</t>
  </si>
  <si>
    <t>Craig Walker</t>
  </si>
  <si>
    <t>Venezuela</t>
  </si>
  <si>
    <t>Martha Richards</t>
  </si>
  <si>
    <t>Yemen</t>
  </si>
  <si>
    <t>Whitney Hoover</t>
  </si>
  <si>
    <t>Mozambique</t>
  </si>
  <si>
    <t>Matthew Simon</t>
  </si>
  <si>
    <t>Kazakhstan</t>
  </si>
  <si>
    <t>Randy Gardner</t>
  </si>
  <si>
    <t>Togo</t>
  </si>
  <si>
    <t>Michael Parker</t>
  </si>
  <si>
    <t>Haiti</t>
  </si>
  <si>
    <t>Emily Garrison</t>
  </si>
  <si>
    <t>Bouvet Island (Bouvetoya)</t>
  </si>
  <si>
    <t>Claire Mendoza</t>
  </si>
  <si>
    <t>Chile</t>
  </si>
  <si>
    <t>Central African Republic</t>
  </si>
  <si>
    <t>Charlotte Noble</t>
  </si>
  <si>
    <t>Eritrea</t>
  </si>
  <si>
    <t>Tyler Mercado</t>
  </si>
  <si>
    <t>Guinea</t>
  </si>
  <si>
    <t>Barry Ramirez</t>
  </si>
  <si>
    <t>Luxembourg</t>
  </si>
  <si>
    <t>Jonathan Holder</t>
  </si>
  <si>
    <t>Russian Federation</t>
  </si>
  <si>
    <t>Steven Stanley</t>
  </si>
  <si>
    <t>Albania</t>
  </si>
  <si>
    <t>Taiwan</t>
  </si>
  <si>
    <t>Ashley Golden</t>
  </si>
  <si>
    <t>Donald Alvarez</t>
  </si>
  <si>
    <t>Netherlands Antilles</t>
  </si>
  <si>
    <t>Matthew Fox</t>
  </si>
  <si>
    <t>Malawi</t>
  </si>
  <si>
    <t>Jorge Jones</t>
  </si>
  <si>
    <t>Ukraine</t>
  </si>
  <si>
    <t>Maria Leach</t>
  </si>
  <si>
    <t>Seychelles</t>
  </si>
  <si>
    <t>Sandra Cummings</t>
  </si>
  <si>
    <t>Saint Barthelemy</t>
  </si>
  <si>
    <t>Denise Valencia</t>
  </si>
  <si>
    <t>Palau</t>
  </si>
  <si>
    <t>Steven Goodwin</t>
  </si>
  <si>
    <t>Zambia</t>
  </si>
  <si>
    <t>Robert Morrison</t>
  </si>
  <si>
    <t>Gambia</t>
  </si>
  <si>
    <t>Calvin Ramos</t>
  </si>
  <si>
    <t>Belarus</t>
  </si>
  <si>
    <t>Randy Salazar</t>
  </si>
  <si>
    <t>Chad Garcia</t>
  </si>
  <si>
    <t>Congo</t>
  </si>
  <si>
    <t>Dana Cohen</t>
  </si>
  <si>
    <t>Latvia</t>
  </si>
  <si>
    <t>Nancy Moreno</t>
  </si>
  <si>
    <t>Raymond Brown</t>
  </si>
  <si>
    <t>Kristina Dixon</t>
  </si>
  <si>
    <t>Brandon Macdonald</t>
  </si>
  <si>
    <t>Jordan</t>
  </si>
  <si>
    <t>Jacob Oconnor</t>
  </si>
  <si>
    <t>George Mcbride</t>
  </si>
  <si>
    <t>Nicaragua</t>
  </si>
  <si>
    <t>Nancy Jones</t>
  </si>
  <si>
    <t>El Salvador</t>
  </si>
  <si>
    <t>Mark Doyle</t>
  </si>
  <si>
    <t>Brandon Powell</t>
  </si>
  <si>
    <t>Malta</t>
  </si>
  <si>
    <t>Stacy Jones</t>
  </si>
  <si>
    <t>Lisa Beck</t>
  </si>
  <si>
    <t>Austria</t>
  </si>
  <si>
    <t>Sarah Shah</t>
  </si>
  <si>
    <t>Joshua Little</t>
  </si>
  <si>
    <t>Melissa Bell</t>
  </si>
  <si>
    <t>Saint Lucia</t>
  </si>
  <si>
    <t>Susan Reynolds</t>
  </si>
  <si>
    <t>Philip Young</t>
  </si>
  <si>
    <t>Papua New Guinea</t>
  </si>
  <si>
    <t>Uganda</t>
  </si>
  <si>
    <t>Matthew Lopez</t>
  </si>
  <si>
    <t>Niger</t>
  </si>
  <si>
    <t>Cassandra Fuller</t>
  </si>
  <si>
    <t>Slovenia</t>
  </si>
  <si>
    <t>Jesus Velez</t>
  </si>
  <si>
    <t>Rebecca Jackson</t>
  </si>
  <si>
    <t>France</t>
  </si>
  <si>
    <t>Stephen Hughes</t>
  </si>
  <si>
    <t>Chad</t>
  </si>
  <si>
    <t>Rita Smith</t>
  </si>
  <si>
    <t>Paige Massey</t>
  </si>
  <si>
    <t>South Africa</t>
  </si>
  <si>
    <t>Oscar Stokes</t>
  </si>
  <si>
    <t>Angela Jones</t>
  </si>
  <si>
    <t>Shawn Thompson</t>
  </si>
  <si>
    <t>Guatemala</t>
  </si>
  <si>
    <t>Jason Harris</t>
  </si>
  <si>
    <t>Benjamin Hernandez</t>
  </si>
  <si>
    <t>Brandy Wilson</t>
  </si>
  <si>
    <t>Netherlands</t>
  </si>
  <si>
    <t>William Cisneros</t>
  </si>
  <si>
    <t>Hungary</t>
  </si>
  <si>
    <t>Kerry Williams</t>
  </si>
  <si>
    <t>Jacqueline Schwartz</t>
  </si>
  <si>
    <t>Moldova</t>
  </si>
  <si>
    <t>William Potter</t>
  </si>
  <si>
    <t>Michelle Cook</t>
  </si>
  <si>
    <t>Patrick Greene</t>
  </si>
  <si>
    <t>Somalia</t>
  </si>
  <si>
    <t>Richard Smith</t>
  </si>
  <si>
    <t>Peru</t>
  </si>
  <si>
    <t>Laura Chavez</t>
  </si>
  <si>
    <t>Martin Manning</t>
  </si>
  <si>
    <t>Patrick Martinez</t>
  </si>
  <si>
    <t>Robert Stevenson</t>
  </si>
  <si>
    <t>Namibia</t>
  </si>
  <si>
    <t>Mitchell Reed</t>
  </si>
  <si>
    <t>Indonesia</t>
  </si>
  <si>
    <t>Christopher Sanchez</t>
  </si>
  <si>
    <t>Nicholas Merritt</t>
  </si>
  <si>
    <t>Slovakia (Slovak Republic)</t>
  </si>
  <si>
    <t>Caleb Carroll</t>
  </si>
  <si>
    <t>Croatia</t>
  </si>
  <si>
    <t>Lauren Collins</t>
  </si>
  <si>
    <t>Bulgaria</t>
  </si>
  <si>
    <t>Jennifer Scott</t>
  </si>
  <si>
    <t>Guinea-Bissau</t>
  </si>
  <si>
    <t>Jill Gordon</t>
  </si>
  <si>
    <t>Brittany Brown</t>
  </si>
  <si>
    <t>Lori Jones</t>
  </si>
  <si>
    <t>Kathryn Parrish</t>
  </si>
  <si>
    <t>George Monroe</t>
  </si>
  <si>
    <t>Anne Bray</t>
  </si>
  <si>
    <t>Corey Lopez Jr</t>
  </si>
  <si>
    <t>Mrs Lori White</t>
  </si>
  <si>
    <t>Brian Wright Dds</t>
  </si>
  <si>
    <t>Shannon Wolfe Phd</t>
  </si>
  <si>
    <t>Mrs Michelle Wright Md</t>
  </si>
  <si>
    <t>Matthew Huang Md</t>
  </si>
  <si>
    <t>Christopher Martinez Dds</t>
  </si>
  <si>
    <t>Trinidad And Tobago</t>
  </si>
  <si>
    <t>British Indian Ocean Territory (Chagos Archipelago)</t>
  </si>
  <si>
    <t>United Kingdom</t>
  </si>
  <si>
    <t>Cote D'Ivoire</t>
  </si>
  <si>
    <t>South Georgia And The South Sandwich Islands</t>
  </si>
  <si>
    <t>Wallis And Futuna</t>
  </si>
  <si>
    <t>French Guiana</t>
  </si>
  <si>
    <t>Saint Kitts And Nevis</t>
  </si>
  <si>
    <t>Aruba</t>
  </si>
  <si>
    <t>Micronesia</t>
  </si>
  <si>
    <t>Bosnia And Herzegovina</t>
  </si>
  <si>
    <t>Benin</t>
  </si>
  <si>
    <t>Isle Of Man</t>
  </si>
  <si>
    <t>Montenegro</t>
  </si>
  <si>
    <t>Antarctica (The Territory South Of 60 Deg S)</t>
  </si>
  <si>
    <t>Mayotte</t>
  </si>
  <si>
    <t>Monitor</t>
  </si>
  <si>
    <t>Smartphone</t>
  </si>
  <si>
    <t>Laptop</t>
  </si>
  <si>
    <t>Headphones</t>
  </si>
  <si>
    <t>Tablet</t>
  </si>
  <si>
    <t>Paypal</t>
  </si>
  <si>
    <t>Ventas totales</t>
  </si>
  <si>
    <t>Min</t>
  </si>
  <si>
    <t>Promedio</t>
  </si>
  <si>
    <t>Mediana</t>
  </si>
  <si>
    <t>Cantidad ventas</t>
  </si>
  <si>
    <t>Desviacion estandar P</t>
  </si>
  <si>
    <t>Desviacion estandar M</t>
  </si>
  <si>
    <t>Cantidad Productos Vendidos</t>
  </si>
  <si>
    <t>Cuenta de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</si>
</sst>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 &quot;$&quot;* #,##0_ ;_ &quot;$&quot;* \-#,##0_ ;_ &quot;$&quot;* &quot;-&quot;_ ;_ @_ "/>
    <numFmt numFmtId="164" formatCode="yyyy/mm/dd;@"/>
    <numFmt numFmtId="167" formatCode="_ &quot;$&quot;* #,##0.00_ ;_ &quot;$&quot;* \-#,##0.00_ ;_ &quot;$&quot;* &quot;-&quot;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9">
    <xf numFmtId="0" fontId="0" fillId="0" borderId="0" xfId="0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7" fontId="0" fillId="0" borderId="0" xfId="1" applyNumberFormat="1" applyFont="1"/>
    <xf numFmtId="2" fontId="0" fillId="0" borderId="0" xfId="1" applyNumberFormat="1" applyFont="1"/>
    <xf numFmtId="2" fontId="0" fillId="0" borderId="0" xfId="0" applyNumberFormat="1" applyFont="1"/>
    <xf numFmtId="0" fontId="0" fillId="0" borderId="0" xfId="0" pivotButton="1"/>
    <xf numFmtId="0" fontId="0" fillId="0" borderId="0" xfId="0" applyNumberFormat="1"/>
  </cellXfs>
  <cellStyles count="2">
    <cellStyle name="Moneda [0]" xfId="1" builtinId="7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1" formatCode="0"/>
    </dxf>
    <dxf>
      <numFmt numFmtId="0" formatCode="General"/>
    </dxf>
    <dxf>
      <numFmt numFmtId="164" formatCode="yyyy/mm/dd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[Libro3.xlsx]Hoja2!TablaDinámica23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Cuenta de Cliente por Metodo_Pago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Hoja2!$A$4:$A$7</c:f>
              <c:strCache>
                <c:ptCount val="4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Paypal</c:v>
                </c:pt>
              </c:strCache>
            </c:strRef>
          </c:cat>
          <c:val>
            <c:numRef>
              <c:f>Hoja2!$B$4:$B$7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20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6DA-4930-83FF-BFE12D95B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1449999"/>
        <c:axId val="1151452399"/>
      </c:barChart>
      <c:catAx>
        <c:axId val="1151449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51452399"/>
        <c:crosses val="autoZero"/>
        <c:auto val="1"/>
        <c:lblAlgn val="ctr"/>
        <c:lblOffset val="100"/>
        <c:noMultiLvlLbl val="0"/>
      </c:catAx>
      <c:valAx>
        <c:axId val="115145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5144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base_ventas_inconsistente!$C$1</c:f>
              <c:strCache>
                <c:ptCount val="1"/>
                <c:pt idx="0">
                  <c:v>Cantidad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base_ventas_inconsistente!$I$2:$I$101</c:f>
              <c:strCache>
                <c:ptCount val="100"/>
                <c:pt idx="0">
                  <c:v>Slovakia (Slovak Republic)</c:v>
                </c:pt>
                <c:pt idx="1">
                  <c:v>Chile</c:v>
                </c:pt>
                <c:pt idx="2">
                  <c:v>Canada</c:v>
                </c:pt>
                <c:pt idx="3">
                  <c:v>Trinidad And Tobago</c:v>
                </c:pt>
                <c:pt idx="4">
                  <c:v>Belarus</c:v>
                </c:pt>
                <c:pt idx="5">
                  <c:v>Latvia</c:v>
                </c:pt>
                <c:pt idx="6">
                  <c:v>Yemen</c:v>
                </c:pt>
                <c:pt idx="7">
                  <c:v>Slovakia (Slovak Republic)</c:v>
                </c:pt>
                <c:pt idx="8">
                  <c:v>Guadeloupe</c:v>
                </c:pt>
                <c:pt idx="9">
                  <c:v>Malawi</c:v>
                </c:pt>
                <c:pt idx="10">
                  <c:v>Moldova</c:v>
                </c:pt>
                <c:pt idx="11">
                  <c:v>Yemen</c:v>
                </c:pt>
                <c:pt idx="12">
                  <c:v>Uganda</c:v>
                </c:pt>
                <c:pt idx="13">
                  <c:v>Bouvet Island (Bouvetoya)</c:v>
                </c:pt>
                <c:pt idx="14">
                  <c:v>Chad</c:v>
                </c:pt>
                <c:pt idx="15">
                  <c:v>Guatemala</c:v>
                </c:pt>
                <c:pt idx="16">
                  <c:v>Haiti</c:v>
                </c:pt>
                <c:pt idx="17">
                  <c:v>El Salvador</c:v>
                </c:pt>
                <c:pt idx="18">
                  <c:v>British Indian Ocean Territory (Chagos Archipelago)</c:v>
                </c:pt>
                <c:pt idx="19">
                  <c:v>Saint Barthelemy</c:v>
                </c:pt>
                <c:pt idx="20">
                  <c:v>Somalia</c:v>
                </c:pt>
                <c:pt idx="21">
                  <c:v>Palau</c:v>
                </c:pt>
                <c:pt idx="22">
                  <c:v>France</c:v>
                </c:pt>
                <c:pt idx="23">
                  <c:v>Slovenia</c:v>
                </c:pt>
                <c:pt idx="24">
                  <c:v>United Kingdom</c:v>
                </c:pt>
                <c:pt idx="25">
                  <c:v>Macedonia</c:v>
                </c:pt>
                <c:pt idx="26">
                  <c:v>Uruguay</c:v>
                </c:pt>
                <c:pt idx="27">
                  <c:v>El Salvador</c:v>
                </c:pt>
                <c:pt idx="28">
                  <c:v>Cote D'Ivoire</c:v>
                </c:pt>
                <c:pt idx="29">
                  <c:v>South Georgia And The South Sandwich Islands</c:v>
                </c:pt>
                <c:pt idx="30">
                  <c:v>Taiwan</c:v>
                </c:pt>
                <c:pt idx="31">
                  <c:v>Wallis And Futuna</c:v>
                </c:pt>
                <c:pt idx="32">
                  <c:v>Ukraine</c:v>
                </c:pt>
                <c:pt idx="33">
                  <c:v>Peru</c:v>
                </c:pt>
                <c:pt idx="34">
                  <c:v>Uganda</c:v>
                </c:pt>
                <c:pt idx="35">
                  <c:v>French Guiana</c:v>
                </c:pt>
                <c:pt idx="36">
                  <c:v>Togo</c:v>
                </c:pt>
                <c:pt idx="37">
                  <c:v>Haiti</c:v>
                </c:pt>
                <c:pt idx="38">
                  <c:v>Somalia</c:v>
                </c:pt>
                <c:pt idx="39">
                  <c:v>Senegal</c:v>
                </c:pt>
                <c:pt idx="40">
                  <c:v>Saint Barthelemy</c:v>
                </c:pt>
                <c:pt idx="41">
                  <c:v>Russian Federation</c:v>
                </c:pt>
                <c:pt idx="42">
                  <c:v>Seychelles</c:v>
                </c:pt>
                <c:pt idx="43">
                  <c:v>Papua New Guinea</c:v>
                </c:pt>
                <c:pt idx="44">
                  <c:v>Senegal</c:v>
                </c:pt>
                <c:pt idx="45">
                  <c:v>Gambia</c:v>
                </c:pt>
                <c:pt idx="46">
                  <c:v>Nicaragua</c:v>
                </c:pt>
                <c:pt idx="47">
                  <c:v>Hungary</c:v>
                </c:pt>
                <c:pt idx="48">
                  <c:v>China</c:v>
                </c:pt>
                <c:pt idx="49">
                  <c:v>Saint Barthelemy</c:v>
                </c:pt>
                <c:pt idx="50">
                  <c:v>Togo</c:v>
                </c:pt>
                <c:pt idx="51">
                  <c:v>Guinea</c:v>
                </c:pt>
                <c:pt idx="52">
                  <c:v>Jamaica</c:v>
                </c:pt>
                <c:pt idx="53">
                  <c:v>South Africa</c:v>
                </c:pt>
                <c:pt idx="54">
                  <c:v>Saint Kitts And Nevis</c:v>
                </c:pt>
                <c:pt idx="55">
                  <c:v>Haiti</c:v>
                </c:pt>
                <c:pt idx="56">
                  <c:v>Vanuatu</c:v>
                </c:pt>
                <c:pt idx="57">
                  <c:v>Jordan</c:v>
                </c:pt>
                <c:pt idx="58">
                  <c:v>Russian Federation</c:v>
                </c:pt>
                <c:pt idx="59">
                  <c:v>Martinique</c:v>
                </c:pt>
                <c:pt idx="60">
                  <c:v>Venezuela</c:v>
                </c:pt>
                <c:pt idx="61">
                  <c:v>Aruba</c:v>
                </c:pt>
                <c:pt idx="62">
                  <c:v>Austria</c:v>
                </c:pt>
                <c:pt idx="63">
                  <c:v>Bulgaria</c:v>
                </c:pt>
                <c:pt idx="64">
                  <c:v>Malta</c:v>
                </c:pt>
                <c:pt idx="65">
                  <c:v>Micronesia</c:v>
                </c:pt>
                <c:pt idx="66">
                  <c:v>Saint Lucia</c:v>
                </c:pt>
                <c:pt idx="67">
                  <c:v>Belgium</c:v>
                </c:pt>
                <c:pt idx="68">
                  <c:v>Albania</c:v>
                </c:pt>
                <c:pt idx="69">
                  <c:v>Mauritania</c:v>
                </c:pt>
                <c:pt idx="70">
                  <c:v>Belgium</c:v>
                </c:pt>
                <c:pt idx="71">
                  <c:v>Namibia</c:v>
                </c:pt>
                <c:pt idx="72">
                  <c:v>Croatia</c:v>
                </c:pt>
                <c:pt idx="73">
                  <c:v>Netherlands Antilles</c:v>
                </c:pt>
                <c:pt idx="74">
                  <c:v>Central African Republic</c:v>
                </c:pt>
                <c:pt idx="75">
                  <c:v>South Africa</c:v>
                </c:pt>
                <c:pt idx="76">
                  <c:v>Hungary</c:v>
                </c:pt>
                <c:pt idx="77">
                  <c:v>Bosnia And Herzegovina</c:v>
                </c:pt>
                <c:pt idx="78">
                  <c:v>Benin</c:v>
                </c:pt>
                <c:pt idx="79">
                  <c:v>Indonesia</c:v>
                </c:pt>
                <c:pt idx="80">
                  <c:v>Netherlands</c:v>
                </c:pt>
                <c:pt idx="81">
                  <c:v>Isle Of Man</c:v>
                </c:pt>
                <c:pt idx="82">
                  <c:v>Montenegro</c:v>
                </c:pt>
                <c:pt idx="83">
                  <c:v>Guinea-Bissau</c:v>
                </c:pt>
                <c:pt idx="84">
                  <c:v>Antarctica (The Territory South Of 60 Deg S)</c:v>
                </c:pt>
                <c:pt idx="85">
                  <c:v>Niger</c:v>
                </c:pt>
                <c:pt idx="86">
                  <c:v>Bosnia And Herzegovina</c:v>
                </c:pt>
                <c:pt idx="87">
                  <c:v>Jordan</c:v>
                </c:pt>
                <c:pt idx="88">
                  <c:v>El Salvador</c:v>
                </c:pt>
                <c:pt idx="89">
                  <c:v>Eritrea</c:v>
                </c:pt>
                <c:pt idx="90">
                  <c:v>Mayotte</c:v>
                </c:pt>
                <c:pt idx="91">
                  <c:v>Congo</c:v>
                </c:pt>
                <c:pt idx="92">
                  <c:v>Jordan</c:v>
                </c:pt>
                <c:pt idx="93">
                  <c:v>Zambia</c:v>
                </c:pt>
                <c:pt idx="94">
                  <c:v>Kenya</c:v>
                </c:pt>
                <c:pt idx="95">
                  <c:v>Luxembourg</c:v>
                </c:pt>
                <c:pt idx="96">
                  <c:v>Mozambique</c:v>
                </c:pt>
                <c:pt idx="97">
                  <c:v>Kazakhstan</c:v>
                </c:pt>
                <c:pt idx="98">
                  <c:v>Guinea</c:v>
                </c:pt>
                <c:pt idx="99">
                  <c:v>Bouvet Island (Bouvetoya)</c:v>
                </c:pt>
              </c:strCache>
            </c:strRef>
          </c:cat>
          <c:val>
            <c:numRef>
              <c:f>base_ventas_inconsistente!$C$2:$C$101</c:f>
              <c:numCache>
                <c:formatCode>0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2</c:v>
                </c:pt>
                <c:pt idx="8">
                  <c:v>5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5</c:v>
                </c:pt>
                <c:pt idx="18">
                  <c:v>5</c:v>
                </c:pt>
                <c:pt idx="19">
                  <c:v>3</c:v>
                </c:pt>
                <c:pt idx="20">
                  <c:v>3</c:v>
                </c:pt>
                <c:pt idx="21">
                  <c:v>5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4</c:v>
                </c:pt>
                <c:pt idx="26">
                  <c:v>2</c:v>
                </c:pt>
                <c:pt idx="27">
                  <c:v>2</c:v>
                </c:pt>
                <c:pt idx="28">
                  <c:v>5</c:v>
                </c:pt>
                <c:pt idx="29">
                  <c:v>3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1</c:v>
                </c:pt>
                <c:pt idx="35">
                  <c:v>5</c:v>
                </c:pt>
                <c:pt idx="36">
                  <c:v>1</c:v>
                </c:pt>
                <c:pt idx="37">
                  <c:v>4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5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4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5</c:v>
                </c:pt>
                <c:pt idx="51">
                  <c:v>3</c:v>
                </c:pt>
                <c:pt idx="52">
                  <c:v>3</c:v>
                </c:pt>
                <c:pt idx="53">
                  <c:v>1</c:v>
                </c:pt>
                <c:pt idx="54">
                  <c:v>4</c:v>
                </c:pt>
                <c:pt idx="55">
                  <c:v>3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3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5</c:v>
                </c:pt>
                <c:pt idx="65">
                  <c:v>2</c:v>
                </c:pt>
                <c:pt idx="66">
                  <c:v>3</c:v>
                </c:pt>
                <c:pt idx="67">
                  <c:v>2</c:v>
                </c:pt>
                <c:pt idx="68">
                  <c:v>5</c:v>
                </c:pt>
                <c:pt idx="69">
                  <c:v>4</c:v>
                </c:pt>
                <c:pt idx="70">
                  <c:v>1</c:v>
                </c:pt>
                <c:pt idx="71">
                  <c:v>2</c:v>
                </c:pt>
                <c:pt idx="72">
                  <c:v>4</c:v>
                </c:pt>
                <c:pt idx="73">
                  <c:v>3</c:v>
                </c:pt>
                <c:pt idx="74">
                  <c:v>2</c:v>
                </c:pt>
                <c:pt idx="75">
                  <c:v>5</c:v>
                </c:pt>
                <c:pt idx="76">
                  <c:v>2</c:v>
                </c:pt>
                <c:pt idx="77">
                  <c:v>4</c:v>
                </c:pt>
                <c:pt idx="78">
                  <c:v>3</c:v>
                </c:pt>
                <c:pt idx="79">
                  <c:v>1</c:v>
                </c:pt>
                <c:pt idx="80">
                  <c:v>5</c:v>
                </c:pt>
                <c:pt idx="81">
                  <c:v>2</c:v>
                </c:pt>
                <c:pt idx="82">
                  <c:v>4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5</c:v>
                </c:pt>
                <c:pt idx="88">
                  <c:v>2</c:v>
                </c:pt>
                <c:pt idx="89">
                  <c:v>2</c:v>
                </c:pt>
                <c:pt idx="90">
                  <c:v>4</c:v>
                </c:pt>
                <c:pt idx="91">
                  <c:v>2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1</c:v>
                </c:pt>
                <c:pt idx="96">
                  <c:v>3</c:v>
                </c:pt>
                <c:pt idx="97">
                  <c:v>2</c:v>
                </c:pt>
                <c:pt idx="98">
                  <c:v>4</c:v>
                </c:pt>
                <c:pt idx="9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A9-407D-887B-D5A9F87761D7}"/>
            </c:ext>
          </c:extLst>
        </c:ser>
        <c:ser>
          <c:idx val="1"/>
          <c:order val="1"/>
          <c:tx>
            <c:strRef>
              <c:f>base_ventas_inconsistente!$I$1</c:f>
              <c:strCache>
                <c:ptCount val="1"/>
                <c:pt idx="0">
                  <c:v>Pais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base_ventas_inconsistente!$I$2:$I$101</c:f>
              <c:strCache>
                <c:ptCount val="100"/>
                <c:pt idx="0">
                  <c:v>Slovakia (Slovak Republic)</c:v>
                </c:pt>
                <c:pt idx="1">
                  <c:v>Chile</c:v>
                </c:pt>
                <c:pt idx="2">
                  <c:v>Canada</c:v>
                </c:pt>
                <c:pt idx="3">
                  <c:v>Trinidad And Tobago</c:v>
                </c:pt>
                <c:pt idx="4">
                  <c:v>Belarus</c:v>
                </c:pt>
                <c:pt idx="5">
                  <c:v>Latvia</c:v>
                </c:pt>
                <c:pt idx="6">
                  <c:v>Yemen</c:v>
                </c:pt>
                <c:pt idx="7">
                  <c:v>Slovakia (Slovak Republic)</c:v>
                </c:pt>
                <c:pt idx="8">
                  <c:v>Guadeloupe</c:v>
                </c:pt>
                <c:pt idx="9">
                  <c:v>Malawi</c:v>
                </c:pt>
                <c:pt idx="10">
                  <c:v>Moldova</c:v>
                </c:pt>
                <c:pt idx="11">
                  <c:v>Yemen</c:v>
                </c:pt>
                <c:pt idx="12">
                  <c:v>Uganda</c:v>
                </c:pt>
                <c:pt idx="13">
                  <c:v>Bouvet Island (Bouvetoya)</c:v>
                </c:pt>
                <c:pt idx="14">
                  <c:v>Chad</c:v>
                </c:pt>
                <c:pt idx="15">
                  <c:v>Guatemala</c:v>
                </c:pt>
                <c:pt idx="16">
                  <c:v>Haiti</c:v>
                </c:pt>
                <c:pt idx="17">
                  <c:v>El Salvador</c:v>
                </c:pt>
                <c:pt idx="18">
                  <c:v>British Indian Ocean Territory (Chagos Archipelago)</c:v>
                </c:pt>
                <c:pt idx="19">
                  <c:v>Saint Barthelemy</c:v>
                </c:pt>
                <c:pt idx="20">
                  <c:v>Somalia</c:v>
                </c:pt>
                <c:pt idx="21">
                  <c:v>Palau</c:v>
                </c:pt>
                <c:pt idx="22">
                  <c:v>France</c:v>
                </c:pt>
                <c:pt idx="23">
                  <c:v>Slovenia</c:v>
                </c:pt>
                <c:pt idx="24">
                  <c:v>United Kingdom</c:v>
                </c:pt>
                <c:pt idx="25">
                  <c:v>Macedonia</c:v>
                </c:pt>
                <c:pt idx="26">
                  <c:v>Uruguay</c:v>
                </c:pt>
                <c:pt idx="27">
                  <c:v>El Salvador</c:v>
                </c:pt>
                <c:pt idx="28">
                  <c:v>Cote D'Ivoire</c:v>
                </c:pt>
                <c:pt idx="29">
                  <c:v>South Georgia And The South Sandwich Islands</c:v>
                </c:pt>
                <c:pt idx="30">
                  <c:v>Taiwan</c:v>
                </c:pt>
                <c:pt idx="31">
                  <c:v>Wallis And Futuna</c:v>
                </c:pt>
                <c:pt idx="32">
                  <c:v>Ukraine</c:v>
                </c:pt>
                <c:pt idx="33">
                  <c:v>Peru</c:v>
                </c:pt>
                <c:pt idx="34">
                  <c:v>Uganda</c:v>
                </c:pt>
                <c:pt idx="35">
                  <c:v>French Guiana</c:v>
                </c:pt>
                <c:pt idx="36">
                  <c:v>Togo</c:v>
                </c:pt>
                <c:pt idx="37">
                  <c:v>Haiti</c:v>
                </c:pt>
                <c:pt idx="38">
                  <c:v>Somalia</c:v>
                </c:pt>
                <c:pt idx="39">
                  <c:v>Senegal</c:v>
                </c:pt>
                <c:pt idx="40">
                  <c:v>Saint Barthelemy</c:v>
                </c:pt>
                <c:pt idx="41">
                  <c:v>Russian Federation</c:v>
                </c:pt>
                <c:pt idx="42">
                  <c:v>Seychelles</c:v>
                </c:pt>
                <c:pt idx="43">
                  <c:v>Papua New Guinea</c:v>
                </c:pt>
                <c:pt idx="44">
                  <c:v>Senegal</c:v>
                </c:pt>
                <c:pt idx="45">
                  <c:v>Gambia</c:v>
                </c:pt>
                <c:pt idx="46">
                  <c:v>Nicaragua</c:v>
                </c:pt>
                <c:pt idx="47">
                  <c:v>Hungary</c:v>
                </c:pt>
                <c:pt idx="48">
                  <c:v>China</c:v>
                </c:pt>
                <c:pt idx="49">
                  <c:v>Saint Barthelemy</c:v>
                </c:pt>
                <c:pt idx="50">
                  <c:v>Togo</c:v>
                </c:pt>
                <c:pt idx="51">
                  <c:v>Guinea</c:v>
                </c:pt>
                <c:pt idx="52">
                  <c:v>Jamaica</c:v>
                </c:pt>
                <c:pt idx="53">
                  <c:v>South Africa</c:v>
                </c:pt>
                <c:pt idx="54">
                  <c:v>Saint Kitts And Nevis</c:v>
                </c:pt>
                <c:pt idx="55">
                  <c:v>Haiti</c:v>
                </c:pt>
                <c:pt idx="56">
                  <c:v>Vanuatu</c:v>
                </c:pt>
                <c:pt idx="57">
                  <c:v>Jordan</c:v>
                </c:pt>
                <c:pt idx="58">
                  <c:v>Russian Federation</c:v>
                </c:pt>
                <c:pt idx="59">
                  <c:v>Martinique</c:v>
                </c:pt>
                <c:pt idx="60">
                  <c:v>Venezuela</c:v>
                </c:pt>
                <c:pt idx="61">
                  <c:v>Aruba</c:v>
                </c:pt>
                <c:pt idx="62">
                  <c:v>Austria</c:v>
                </c:pt>
                <c:pt idx="63">
                  <c:v>Bulgaria</c:v>
                </c:pt>
                <c:pt idx="64">
                  <c:v>Malta</c:v>
                </c:pt>
                <c:pt idx="65">
                  <c:v>Micronesia</c:v>
                </c:pt>
                <c:pt idx="66">
                  <c:v>Saint Lucia</c:v>
                </c:pt>
                <c:pt idx="67">
                  <c:v>Belgium</c:v>
                </c:pt>
                <c:pt idx="68">
                  <c:v>Albania</c:v>
                </c:pt>
                <c:pt idx="69">
                  <c:v>Mauritania</c:v>
                </c:pt>
                <c:pt idx="70">
                  <c:v>Belgium</c:v>
                </c:pt>
                <c:pt idx="71">
                  <c:v>Namibia</c:v>
                </c:pt>
                <c:pt idx="72">
                  <c:v>Croatia</c:v>
                </c:pt>
                <c:pt idx="73">
                  <c:v>Netherlands Antilles</c:v>
                </c:pt>
                <c:pt idx="74">
                  <c:v>Central African Republic</c:v>
                </c:pt>
                <c:pt idx="75">
                  <c:v>South Africa</c:v>
                </c:pt>
                <c:pt idx="76">
                  <c:v>Hungary</c:v>
                </c:pt>
                <c:pt idx="77">
                  <c:v>Bosnia And Herzegovina</c:v>
                </c:pt>
                <c:pt idx="78">
                  <c:v>Benin</c:v>
                </c:pt>
                <c:pt idx="79">
                  <c:v>Indonesia</c:v>
                </c:pt>
                <c:pt idx="80">
                  <c:v>Netherlands</c:v>
                </c:pt>
                <c:pt idx="81">
                  <c:v>Isle Of Man</c:v>
                </c:pt>
                <c:pt idx="82">
                  <c:v>Montenegro</c:v>
                </c:pt>
                <c:pt idx="83">
                  <c:v>Guinea-Bissau</c:v>
                </c:pt>
                <c:pt idx="84">
                  <c:v>Antarctica (The Territory South Of 60 Deg S)</c:v>
                </c:pt>
                <c:pt idx="85">
                  <c:v>Niger</c:v>
                </c:pt>
                <c:pt idx="86">
                  <c:v>Bosnia And Herzegovina</c:v>
                </c:pt>
                <c:pt idx="87">
                  <c:v>Jordan</c:v>
                </c:pt>
                <c:pt idx="88">
                  <c:v>El Salvador</c:v>
                </c:pt>
                <c:pt idx="89">
                  <c:v>Eritrea</c:v>
                </c:pt>
                <c:pt idx="90">
                  <c:v>Mayotte</c:v>
                </c:pt>
                <c:pt idx="91">
                  <c:v>Congo</c:v>
                </c:pt>
                <c:pt idx="92">
                  <c:v>Jordan</c:v>
                </c:pt>
                <c:pt idx="93">
                  <c:v>Zambia</c:v>
                </c:pt>
                <c:pt idx="94">
                  <c:v>Kenya</c:v>
                </c:pt>
                <c:pt idx="95">
                  <c:v>Luxembourg</c:v>
                </c:pt>
                <c:pt idx="96">
                  <c:v>Mozambique</c:v>
                </c:pt>
                <c:pt idx="97">
                  <c:v>Kazakhstan</c:v>
                </c:pt>
                <c:pt idx="98">
                  <c:v>Guinea</c:v>
                </c:pt>
                <c:pt idx="99">
                  <c:v>Bouvet Island (Bouvetoya)</c:v>
                </c:pt>
              </c:strCache>
            </c:strRef>
          </c:cat>
          <c:val>
            <c:numRef>
              <c:f>base_ventas_inconsistente!$I$2:$I$101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A9-407D-887B-D5A9F8776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2935023"/>
        <c:axId val="492951823"/>
      </c:barChart>
      <c:catAx>
        <c:axId val="4929350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92951823"/>
        <c:crosses val="autoZero"/>
        <c:auto val="1"/>
        <c:lblAlgn val="ctr"/>
        <c:lblOffset val="100"/>
        <c:noMultiLvlLbl val="0"/>
      </c:catAx>
      <c:valAx>
        <c:axId val="492951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9293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</xdr:colOff>
      <xdr:row>11</xdr:row>
      <xdr:rowOff>90487</xdr:rowOff>
    </xdr:from>
    <xdr:to>
      <xdr:col>12</xdr:col>
      <xdr:colOff>42862</xdr:colOff>
      <xdr:row>25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BCADA8F-724D-F844-C155-42B9D2B57A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1076324</xdr:colOff>
      <xdr:row>101</xdr:row>
      <xdr:rowOff>138111</xdr:rowOff>
    </xdr:from>
    <xdr:to>
      <xdr:col>8</xdr:col>
      <xdr:colOff>3000375</xdr:colOff>
      <xdr:row>208</xdr:row>
      <xdr:rowOff>104775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815F534-939E-9711-3292-2FBC683EE9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varo" refreshedDate="45811.923672453704" createdVersion="8" refreshedVersion="8" minRefreshableVersion="3" recordCount="100" xr:uid="{5701D1E3-F6DE-45B7-8E13-A363DBE3659F}">
  <cacheSource type="worksheet">
    <worksheetSource name="base_ventas_inconsistente"/>
  </cacheSource>
  <cacheFields count="9">
    <cacheField name="Fecha" numFmtId="164">
      <sharedItems containsSemiMixedTypes="0" containsNonDate="0" containsDate="1" containsString="0" minDate="2023-06-02T00:00:00" maxDate="2025-05-24T00:00:00"/>
    </cacheField>
    <cacheField name="Producto" numFmtId="0">
      <sharedItems count="5">
        <s v="Monitor"/>
        <s v="Smartphone"/>
        <s v="Laptop"/>
        <s v="Headphones"/>
        <s v="Tablet"/>
      </sharedItems>
    </cacheField>
    <cacheField name="Cantidad" numFmtId="1">
      <sharedItems containsSemiMixedTypes="0" containsString="0" containsNumber="1" containsInteger="1" minValue="1" maxValue="5"/>
    </cacheField>
    <cacheField name="Precio_Unitario" numFmtId="2">
      <sharedItems containsSemiMixedTypes="0" containsString="0" containsNumber="1" minValue="102.5" maxValue="1495.43"/>
    </cacheField>
    <cacheField name="Precio_Total" numFmtId="2">
      <sharedItems containsSemiMixedTypes="0" containsString="0" containsNumber="1" minValue="171.09" maxValue="7201.65"/>
    </cacheField>
    <cacheField name="Metodo_Pago" numFmtId="0">
      <sharedItems count="4">
        <s v="Cash"/>
        <s v="Credit Card"/>
        <s v="Bank Transfer"/>
        <s v="Paypal"/>
      </sharedItems>
    </cacheField>
    <cacheField name="Moneda" numFmtId="0">
      <sharedItems count="3">
        <s v="EUR"/>
        <s v="MXN"/>
        <s v="USD"/>
      </sharedItems>
    </cacheField>
    <cacheField name="Cliente" numFmtId="0">
      <sharedItems count="100">
        <s v="Jacob Oconnor"/>
        <s v="Claire Mendoza"/>
        <s v="Vanessa Estrada"/>
        <s v="Raymond Brown"/>
        <s v="Calvin Ramos"/>
        <s v="Dana Cohen"/>
        <s v="Martha Richards"/>
        <s v="Nicholas Merritt"/>
        <s v="Jason Mcclure"/>
        <s v="Matthew Fox"/>
        <s v="Jacqueline Schwartz"/>
        <s v="Mark Doyle"/>
        <s v="Anne Bray"/>
        <s v="Emily Garrison"/>
        <s v="Stephen Hughes"/>
        <s v="Shawn Thompson"/>
        <s v="Brittany Brown"/>
        <s v="Rita Smith"/>
        <s v="William Potter"/>
        <s v="Jill Gordon"/>
        <s v="Patrick Greene"/>
        <s v="Denise Valencia"/>
        <s v="Rebecca Jackson"/>
        <s v="Cassandra Fuller"/>
        <s v="Kathryn Parrish"/>
        <s v="Stephanie Guerrero"/>
        <s v="Chad Shah"/>
        <s v="Michelle Cook"/>
        <s v="Oscar Stokes"/>
        <s v="Kerry Williams"/>
        <s v="Corey Lopez Jr"/>
        <s v="Kelsey Lopez"/>
        <s v="Jorge Jones"/>
        <s v="Richard Smith"/>
        <s v="Mrs Lori White"/>
        <s v="Joshua Little"/>
        <s v="Randy Gardner"/>
        <s v="Angela Jones"/>
        <s v="Laura Chavez"/>
        <s v="Calvin Young"/>
        <s v="Patrick Martinez"/>
        <s v="Jonathan Holder"/>
        <s v="Maria Leach"/>
        <s v="Philip Young"/>
        <s v="Lori Jones"/>
        <s v="Robert Morrison"/>
        <s v="George Mcbride"/>
        <s v="George Monroe"/>
        <s v="Mark Bradshaw"/>
        <s v="Sandra Cummings"/>
        <s v="Jesus Velez"/>
        <s v="Benjamin Hernandez"/>
        <s v="Emma Villanueva"/>
        <s v="Paige Massey"/>
        <s v="Randy Salazar"/>
        <s v="Michael Parker"/>
        <s v="Jessica Adams"/>
        <s v="Brian Wright Dds"/>
        <s v="Susan Reynolds"/>
        <s v="Kenneth Huff"/>
        <s v="Craig Walker"/>
        <s v="Melissa Bell"/>
        <s v="Lisa Beck"/>
        <s v="Lauren Collins"/>
        <s v="Brandon Powell"/>
        <s v="Nancy Moreno"/>
        <s v="Shannon Wolfe Phd"/>
        <s v="John Lyons"/>
        <s v="Steven Stanley"/>
        <s v="Jessica Allen"/>
        <s v="Steven Hoover"/>
        <s v="Robert Stevenson"/>
        <s v="Caleb Carroll"/>
        <s v="Donald Alvarez"/>
        <s v="Mrs Michelle Wright Md"/>
        <s v="Christopher Sanchez"/>
        <s v="William Cisneros"/>
        <s v="Robin Rhodes"/>
        <s v="Kristina Dixon"/>
        <s v="Mitchell Reed"/>
        <s v="Brandy Wilson"/>
        <s v="Matthew Huang Md"/>
        <s v="Martin Manning"/>
        <s v="Jennifer Scott"/>
        <s v="Stacy Jones"/>
        <s v="Matthew Lopez"/>
        <s v="Jason Harris"/>
        <s v="Sarah Shah"/>
        <s v="Nancy Jones"/>
        <s v="Charlotte Noble"/>
        <s v="Christopher Martinez Dds"/>
        <s v="Chad Garcia"/>
        <s v="Brandon Macdonald"/>
        <s v="Steven Goodwin"/>
        <s v="Anne Bush"/>
        <s v="Barry Ramirez"/>
        <s v="Whitney Hoover"/>
        <s v="Matthew Simon"/>
        <s v="Tyler Mercado"/>
        <s v="Ashley Golden"/>
      </sharedItems>
    </cacheField>
    <cacheField name="Pais" numFmtId="0">
      <sharedItems count="79">
        <s v="Slovakia (Slovak Republic)"/>
        <s v="Chile"/>
        <s v="Canada"/>
        <s v="Trinidad And Tobago"/>
        <s v="Belarus"/>
        <s v="Latvia"/>
        <s v="Yemen"/>
        <s v="Guadeloupe"/>
        <s v="Malawi"/>
        <s v="Moldova"/>
        <s v="Uganda"/>
        <s v="Bouvet Island (Bouvetoya)"/>
        <s v="Chad"/>
        <s v="Guatemala"/>
        <s v="Haiti"/>
        <s v="El Salvador"/>
        <s v="British Indian Ocean Territory (Chagos Archipelago)"/>
        <s v="Saint Barthelemy"/>
        <s v="Somalia"/>
        <s v="Palau"/>
        <s v="France"/>
        <s v="Slovenia"/>
        <s v="United Kingdom"/>
        <s v="Macedonia"/>
        <s v="Uruguay"/>
        <s v="Cote D'Ivoire"/>
        <s v="South Georgia And The South Sandwich Islands"/>
        <s v="Taiwan"/>
        <s v="Wallis And Futuna"/>
        <s v="Ukraine"/>
        <s v="Peru"/>
        <s v="French Guiana"/>
        <s v="Togo"/>
        <s v="Senegal"/>
        <s v="Russian Federation"/>
        <s v="Seychelles"/>
        <s v="Papua New Guinea"/>
        <s v="Gambia"/>
        <s v="Nicaragua"/>
        <s v="Hungary"/>
        <s v="China"/>
        <s v="Guinea"/>
        <s v="Jamaica"/>
        <s v="South Africa"/>
        <s v="Saint Kitts And Nevis"/>
        <s v="Vanuatu"/>
        <s v="Jordan"/>
        <s v="Martinique"/>
        <s v="Venezuela"/>
        <s v="Aruba"/>
        <s v="Austria"/>
        <s v="Bulgaria"/>
        <s v="Malta"/>
        <s v="Micronesia"/>
        <s v="Saint Lucia"/>
        <s v="Belgium"/>
        <s v="Albania"/>
        <s v="Mauritania"/>
        <s v="Namibia"/>
        <s v="Croatia"/>
        <s v="Netherlands Antilles"/>
        <s v="Central African Republic"/>
        <s v="Bosnia And Herzegovina"/>
        <s v="Benin"/>
        <s v="Indonesia"/>
        <s v="Netherlands"/>
        <s v="Isle Of Man"/>
        <s v="Montenegro"/>
        <s v="Guinea-Bissau"/>
        <s v="Antarctica (The Territory South Of 60 Deg S)"/>
        <s v="Niger"/>
        <s v="Eritrea"/>
        <s v="Mayotte"/>
        <s v="Congo"/>
        <s v="Zambia"/>
        <s v="Kenya"/>
        <s v="Luxembourg"/>
        <s v="Mozambique"/>
        <s v="Kazakhsta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d v="2023-06-02T00:00:00"/>
    <x v="0"/>
    <n v="1"/>
    <n v="812.31"/>
    <n v="812.31"/>
    <x v="0"/>
    <x v="0"/>
    <x v="0"/>
    <x v="0"/>
  </r>
  <r>
    <d v="2023-06-24T00:00:00"/>
    <x v="1"/>
    <n v="2"/>
    <n v="188.91"/>
    <n v="377.82"/>
    <x v="0"/>
    <x v="0"/>
    <x v="1"/>
    <x v="1"/>
  </r>
  <r>
    <d v="2023-07-05T00:00:00"/>
    <x v="2"/>
    <n v="5"/>
    <n v="983.65"/>
    <n v="4918.25"/>
    <x v="1"/>
    <x v="1"/>
    <x v="2"/>
    <x v="2"/>
  </r>
  <r>
    <d v="2023-07-08T00:00:00"/>
    <x v="3"/>
    <n v="3"/>
    <n v="754.02"/>
    <n v="2262.06"/>
    <x v="0"/>
    <x v="0"/>
    <x v="3"/>
    <x v="3"/>
  </r>
  <r>
    <d v="2023-07-10T00:00:00"/>
    <x v="0"/>
    <n v="3"/>
    <n v="666.86"/>
    <n v="2000.58"/>
    <x v="1"/>
    <x v="0"/>
    <x v="4"/>
    <x v="4"/>
  </r>
  <r>
    <d v="2023-07-10T00:00:00"/>
    <x v="0"/>
    <n v="4"/>
    <n v="124.46"/>
    <n v="497.84"/>
    <x v="2"/>
    <x v="0"/>
    <x v="5"/>
    <x v="5"/>
  </r>
  <r>
    <d v="2023-07-13T00:00:00"/>
    <x v="2"/>
    <n v="5"/>
    <n v="903.51"/>
    <n v="4517.55"/>
    <x v="3"/>
    <x v="0"/>
    <x v="6"/>
    <x v="6"/>
  </r>
  <r>
    <d v="2023-07-23T00:00:00"/>
    <x v="1"/>
    <n v="2"/>
    <n v="1250.25"/>
    <n v="2500.5"/>
    <x v="0"/>
    <x v="0"/>
    <x v="7"/>
    <x v="0"/>
  </r>
  <r>
    <d v="2023-08-07T00:00:00"/>
    <x v="0"/>
    <n v="5"/>
    <n v="713.79"/>
    <n v="3568.95"/>
    <x v="2"/>
    <x v="0"/>
    <x v="8"/>
    <x v="7"/>
  </r>
  <r>
    <d v="2023-08-10T00:00:00"/>
    <x v="2"/>
    <n v="2"/>
    <n v="328.68"/>
    <n v="657.36"/>
    <x v="3"/>
    <x v="1"/>
    <x v="9"/>
    <x v="8"/>
  </r>
  <r>
    <d v="2023-08-10T00:00:00"/>
    <x v="3"/>
    <n v="3"/>
    <n v="173.43"/>
    <n v="520.29"/>
    <x v="2"/>
    <x v="1"/>
    <x v="10"/>
    <x v="9"/>
  </r>
  <r>
    <d v="2023-08-18T00:00:00"/>
    <x v="4"/>
    <n v="4"/>
    <n v="1299.69"/>
    <n v="5198.76"/>
    <x v="3"/>
    <x v="1"/>
    <x v="11"/>
    <x v="6"/>
  </r>
  <r>
    <d v="2023-08-18T00:00:00"/>
    <x v="0"/>
    <n v="5"/>
    <n v="607.25"/>
    <n v="3036.25"/>
    <x v="0"/>
    <x v="2"/>
    <x v="12"/>
    <x v="10"/>
  </r>
  <r>
    <d v="2023-08-28T00:00:00"/>
    <x v="4"/>
    <n v="4"/>
    <n v="588.01"/>
    <n v="2352.04"/>
    <x v="2"/>
    <x v="1"/>
    <x v="13"/>
    <x v="11"/>
  </r>
  <r>
    <d v="2023-09-01T00:00:00"/>
    <x v="0"/>
    <n v="4"/>
    <n v="1283.73"/>
    <n v="5134.92"/>
    <x v="0"/>
    <x v="1"/>
    <x v="14"/>
    <x v="12"/>
  </r>
  <r>
    <d v="2023-09-08T00:00:00"/>
    <x v="1"/>
    <n v="4"/>
    <n v="1021.02"/>
    <n v="4084.08"/>
    <x v="3"/>
    <x v="2"/>
    <x v="15"/>
    <x v="13"/>
  </r>
  <r>
    <d v="2023-09-09T00:00:00"/>
    <x v="2"/>
    <n v="3"/>
    <n v="817.76"/>
    <n v="2453.2799999999997"/>
    <x v="0"/>
    <x v="0"/>
    <x v="16"/>
    <x v="14"/>
  </r>
  <r>
    <d v="2023-09-12T00:00:00"/>
    <x v="3"/>
    <n v="5"/>
    <n v="1356.14"/>
    <n v="6780.7000000000007"/>
    <x v="1"/>
    <x v="0"/>
    <x v="17"/>
    <x v="15"/>
  </r>
  <r>
    <d v="2023-09-20T00:00:00"/>
    <x v="3"/>
    <n v="5"/>
    <n v="503.63"/>
    <n v="2518.15"/>
    <x v="0"/>
    <x v="0"/>
    <x v="18"/>
    <x v="16"/>
  </r>
  <r>
    <d v="2023-10-09T00:00:00"/>
    <x v="2"/>
    <n v="3"/>
    <n v="631.67999999999995"/>
    <n v="1895.04"/>
    <x v="3"/>
    <x v="0"/>
    <x v="19"/>
    <x v="17"/>
  </r>
  <r>
    <d v="2023-10-10T00:00:00"/>
    <x v="1"/>
    <n v="3"/>
    <n v="1341.36"/>
    <n v="4024.08"/>
    <x v="3"/>
    <x v="2"/>
    <x v="20"/>
    <x v="18"/>
  </r>
  <r>
    <d v="2023-10-24T00:00:00"/>
    <x v="2"/>
    <n v="5"/>
    <n v="632.01"/>
    <n v="3160.05"/>
    <x v="0"/>
    <x v="0"/>
    <x v="21"/>
    <x v="19"/>
  </r>
  <r>
    <d v="2023-11-01T00:00:00"/>
    <x v="3"/>
    <n v="1"/>
    <n v="479.13"/>
    <n v="479.13"/>
    <x v="3"/>
    <x v="1"/>
    <x v="22"/>
    <x v="20"/>
  </r>
  <r>
    <d v="2023-11-21T00:00:00"/>
    <x v="4"/>
    <n v="1"/>
    <n v="340.38"/>
    <n v="340.38"/>
    <x v="3"/>
    <x v="1"/>
    <x v="23"/>
    <x v="21"/>
  </r>
  <r>
    <d v="2023-11-21T00:00:00"/>
    <x v="2"/>
    <n v="2"/>
    <n v="201.82"/>
    <n v="403.64"/>
    <x v="0"/>
    <x v="2"/>
    <x v="24"/>
    <x v="22"/>
  </r>
  <r>
    <d v="2023-12-01T00:00:00"/>
    <x v="2"/>
    <n v="4"/>
    <n v="996.76"/>
    <n v="3987.04"/>
    <x v="1"/>
    <x v="1"/>
    <x v="25"/>
    <x v="23"/>
  </r>
  <r>
    <d v="2023-12-22T00:00:00"/>
    <x v="4"/>
    <n v="2"/>
    <n v="1428.84"/>
    <n v="2857.68"/>
    <x v="3"/>
    <x v="0"/>
    <x v="26"/>
    <x v="24"/>
  </r>
  <r>
    <d v="2024-01-01T00:00:00"/>
    <x v="4"/>
    <n v="2"/>
    <n v="1137.8599999999999"/>
    <n v="2275.7199999999998"/>
    <x v="1"/>
    <x v="0"/>
    <x v="27"/>
    <x v="15"/>
  </r>
  <r>
    <d v="2024-01-07T00:00:00"/>
    <x v="3"/>
    <n v="5"/>
    <n v="283.62"/>
    <n v="1418.1"/>
    <x v="2"/>
    <x v="1"/>
    <x v="28"/>
    <x v="25"/>
  </r>
  <r>
    <d v="2024-01-15T00:00:00"/>
    <x v="0"/>
    <n v="3"/>
    <n v="1108.76"/>
    <n v="3326.2799999999997"/>
    <x v="0"/>
    <x v="1"/>
    <x v="29"/>
    <x v="26"/>
  </r>
  <r>
    <d v="2024-01-17T00:00:00"/>
    <x v="0"/>
    <n v="4"/>
    <n v="654.24"/>
    <n v="2616.96"/>
    <x v="2"/>
    <x v="0"/>
    <x v="30"/>
    <x v="27"/>
  </r>
  <r>
    <d v="2024-01-20T00:00:00"/>
    <x v="0"/>
    <n v="2"/>
    <n v="694.38"/>
    <n v="1388.76"/>
    <x v="3"/>
    <x v="2"/>
    <x v="31"/>
    <x v="28"/>
  </r>
  <r>
    <d v="2024-01-30T00:00:00"/>
    <x v="3"/>
    <n v="5"/>
    <n v="499.58"/>
    <n v="2497.9"/>
    <x v="3"/>
    <x v="2"/>
    <x v="32"/>
    <x v="29"/>
  </r>
  <r>
    <d v="2024-01-30T00:00:00"/>
    <x v="2"/>
    <n v="1"/>
    <n v="868.8"/>
    <n v="868.8"/>
    <x v="1"/>
    <x v="0"/>
    <x v="33"/>
    <x v="30"/>
  </r>
  <r>
    <d v="2024-01-31T00:00:00"/>
    <x v="0"/>
    <n v="1"/>
    <n v="1301.53"/>
    <n v="1301.53"/>
    <x v="2"/>
    <x v="1"/>
    <x v="34"/>
    <x v="10"/>
  </r>
  <r>
    <d v="2024-02-13T00:00:00"/>
    <x v="2"/>
    <n v="5"/>
    <n v="542.09"/>
    <n v="2710.4500000000003"/>
    <x v="1"/>
    <x v="2"/>
    <x v="35"/>
    <x v="31"/>
  </r>
  <r>
    <d v="2024-02-27T00:00:00"/>
    <x v="4"/>
    <n v="1"/>
    <n v="275.25"/>
    <n v="275.25"/>
    <x v="1"/>
    <x v="1"/>
    <x v="36"/>
    <x v="32"/>
  </r>
  <r>
    <d v="2024-03-18T00:00:00"/>
    <x v="3"/>
    <n v="4"/>
    <n v="318.87"/>
    <n v="1275.48"/>
    <x v="1"/>
    <x v="0"/>
    <x v="37"/>
    <x v="14"/>
  </r>
  <r>
    <d v="2024-03-19T00:00:00"/>
    <x v="2"/>
    <n v="2"/>
    <n v="673.12"/>
    <n v="1346.24"/>
    <x v="3"/>
    <x v="0"/>
    <x v="38"/>
    <x v="18"/>
  </r>
  <r>
    <d v="2024-03-22T00:00:00"/>
    <x v="4"/>
    <n v="1"/>
    <n v="660.27"/>
    <n v="660.27"/>
    <x v="0"/>
    <x v="1"/>
    <x v="39"/>
    <x v="33"/>
  </r>
  <r>
    <d v="2024-03-31T00:00:00"/>
    <x v="2"/>
    <n v="1"/>
    <n v="518.65"/>
    <n v="518.65"/>
    <x v="0"/>
    <x v="2"/>
    <x v="40"/>
    <x v="17"/>
  </r>
  <r>
    <d v="2024-05-02T00:00:00"/>
    <x v="3"/>
    <n v="5"/>
    <n v="515.65"/>
    <n v="2578.25"/>
    <x v="0"/>
    <x v="0"/>
    <x v="41"/>
    <x v="34"/>
  </r>
  <r>
    <d v="2024-05-25T00:00:00"/>
    <x v="4"/>
    <n v="3"/>
    <n v="605.21"/>
    <n v="1815.63"/>
    <x v="0"/>
    <x v="1"/>
    <x v="42"/>
    <x v="35"/>
  </r>
  <r>
    <d v="2024-06-17T00:00:00"/>
    <x v="2"/>
    <n v="3"/>
    <n v="1316.39"/>
    <n v="3949.17"/>
    <x v="0"/>
    <x v="0"/>
    <x v="43"/>
    <x v="36"/>
  </r>
  <r>
    <d v="2024-06-20T00:00:00"/>
    <x v="4"/>
    <n v="3"/>
    <n v="1025.27"/>
    <n v="3075.81"/>
    <x v="1"/>
    <x v="2"/>
    <x v="44"/>
    <x v="33"/>
  </r>
  <r>
    <d v="2024-07-18T00:00:00"/>
    <x v="1"/>
    <n v="4"/>
    <n v="628.67999999999995"/>
    <n v="2514.7199999999998"/>
    <x v="3"/>
    <x v="1"/>
    <x v="45"/>
    <x v="37"/>
  </r>
  <r>
    <d v="2024-07-18T00:00:00"/>
    <x v="3"/>
    <n v="2"/>
    <n v="1196.1300000000001"/>
    <n v="2392.2600000000002"/>
    <x v="1"/>
    <x v="2"/>
    <x v="46"/>
    <x v="38"/>
  </r>
  <r>
    <d v="2024-07-26T00:00:00"/>
    <x v="2"/>
    <n v="2"/>
    <n v="791.12"/>
    <n v="1582.24"/>
    <x v="2"/>
    <x v="0"/>
    <x v="47"/>
    <x v="39"/>
  </r>
  <r>
    <d v="2024-07-28T00:00:00"/>
    <x v="2"/>
    <n v="2"/>
    <n v="597.04"/>
    <n v="1194.08"/>
    <x v="2"/>
    <x v="0"/>
    <x v="48"/>
    <x v="40"/>
  </r>
  <r>
    <d v="2024-08-03T00:00:00"/>
    <x v="4"/>
    <n v="2"/>
    <n v="1116.04"/>
    <n v="2232.08"/>
    <x v="0"/>
    <x v="0"/>
    <x v="49"/>
    <x v="17"/>
  </r>
  <r>
    <d v="2024-08-11T00:00:00"/>
    <x v="4"/>
    <n v="5"/>
    <n v="1239.5"/>
    <n v="6197.5"/>
    <x v="1"/>
    <x v="0"/>
    <x v="50"/>
    <x v="32"/>
  </r>
  <r>
    <d v="2024-08-11T00:00:00"/>
    <x v="1"/>
    <n v="3"/>
    <n v="777.3"/>
    <n v="2331.8999999999996"/>
    <x v="2"/>
    <x v="2"/>
    <x v="51"/>
    <x v="41"/>
  </r>
  <r>
    <d v="2024-08-12T00:00:00"/>
    <x v="4"/>
    <n v="3"/>
    <n v="175.48"/>
    <n v="526.43999999999994"/>
    <x v="2"/>
    <x v="2"/>
    <x v="52"/>
    <x v="42"/>
  </r>
  <r>
    <d v="2024-08-20T00:00:00"/>
    <x v="2"/>
    <n v="1"/>
    <n v="1001.28"/>
    <n v="1001.28"/>
    <x v="2"/>
    <x v="0"/>
    <x v="53"/>
    <x v="43"/>
  </r>
  <r>
    <d v="2024-08-22T00:00:00"/>
    <x v="2"/>
    <n v="4"/>
    <n v="1197.55"/>
    <n v="4790.2"/>
    <x v="3"/>
    <x v="1"/>
    <x v="54"/>
    <x v="44"/>
  </r>
  <r>
    <d v="2024-08-26T00:00:00"/>
    <x v="1"/>
    <n v="3"/>
    <n v="942.01"/>
    <n v="2826.0299999999997"/>
    <x v="2"/>
    <x v="0"/>
    <x v="55"/>
    <x v="14"/>
  </r>
  <r>
    <d v="2024-09-03T00:00:00"/>
    <x v="1"/>
    <n v="2"/>
    <n v="686.57"/>
    <n v="1373.14"/>
    <x v="0"/>
    <x v="1"/>
    <x v="56"/>
    <x v="45"/>
  </r>
  <r>
    <d v="2024-09-03T00:00:00"/>
    <x v="3"/>
    <n v="2"/>
    <n v="1495.43"/>
    <n v="2990.86"/>
    <x v="2"/>
    <x v="2"/>
    <x v="57"/>
    <x v="46"/>
  </r>
  <r>
    <d v="2024-09-04T00:00:00"/>
    <x v="0"/>
    <n v="1"/>
    <n v="409.15"/>
    <n v="409.15"/>
    <x v="2"/>
    <x v="1"/>
    <x v="58"/>
    <x v="34"/>
  </r>
  <r>
    <d v="2024-09-07T00:00:00"/>
    <x v="2"/>
    <n v="3"/>
    <n v="957.75"/>
    <n v="2873.25"/>
    <x v="3"/>
    <x v="1"/>
    <x v="59"/>
    <x v="47"/>
  </r>
  <r>
    <d v="2024-09-07T00:00:00"/>
    <x v="1"/>
    <n v="1"/>
    <n v="429.04"/>
    <n v="429.04"/>
    <x v="2"/>
    <x v="1"/>
    <x v="60"/>
    <x v="48"/>
  </r>
  <r>
    <d v="2024-09-09T00:00:00"/>
    <x v="0"/>
    <n v="1"/>
    <n v="949.62"/>
    <n v="949.62"/>
    <x v="2"/>
    <x v="0"/>
    <x v="61"/>
    <x v="49"/>
  </r>
  <r>
    <d v="2024-09-19T00:00:00"/>
    <x v="0"/>
    <n v="2"/>
    <n v="853.48"/>
    <n v="1706.96"/>
    <x v="0"/>
    <x v="0"/>
    <x v="62"/>
    <x v="50"/>
  </r>
  <r>
    <d v="2024-10-02T00:00:00"/>
    <x v="4"/>
    <n v="1"/>
    <n v="1175.95"/>
    <n v="1175.95"/>
    <x v="3"/>
    <x v="0"/>
    <x v="63"/>
    <x v="51"/>
  </r>
  <r>
    <d v="2024-10-04T00:00:00"/>
    <x v="1"/>
    <n v="5"/>
    <n v="270.3"/>
    <n v="1351.5"/>
    <x v="1"/>
    <x v="0"/>
    <x v="64"/>
    <x v="52"/>
  </r>
  <r>
    <d v="2024-10-05T00:00:00"/>
    <x v="3"/>
    <n v="2"/>
    <n v="459.23"/>
    <n v="918.46"/>
    <x v="3"/>
    <x v="1"/>
    <x v="65"/>
    <x v="53"/>
  </r>
  <r>
    <d v="2024-10-05T00:00:00"/>
    <x v="0"/>
    <n v="3"/>
    <n v="893.68"/>
    <n v="2681.04"/>
    <x v="2"/>
    <x v="0"/>
    <x v="66"/>
    <x v="54"/>
  </r>
  <r>
    <d v="2024-10-15T00:00:00"/>
    <x v="1"/>
    <n v="2"/>
    <n v="890.42"/>
    <n v="1780.84"/>
    <x v="2"/>
    <x v="0"/>
    <x v="67"/>
    <x v="55"/>
  </r>
  <r>
    <d v="2024-10-25T00:00:00"/>
    <x v="1"/>
    <n v="5"/>
    <n v="1092.18"/>
    <n v="5460.9000000000005"/>
    <x v="0"/>
    <x v="2"/>
    <x v="68"/>
    <x v="56"/>
  </r>
  <r>
    <d v="2024-11-05T00:00:00"/>
    <x v="2"/>
    <n v="4"/>
    <n v="948.43"/>
    <n v="3793.72"/>
    <x v="2"/>
    <x v="0"/>
    <x v="69"/>
    <x v="57"/>
  </r>
  <r>
    <d v="2024-11-11T00:00:00"/>
    <x v="0"/>
    <n v="1"/>
    <n v="173.28"/>
    <n v="173.28"/>
    <x v="0"/>
    <x v="2"/>
    <x v="70"/>
    <x v="55"/>
  </r>
  <r>
    <d v="2024-11-12T00:00:00"/>
    <x v="3"/>
    <n v="2"/>
    <n v="102.5"/>
    <n v="205"/>
    <x v="1"/>
    <x v="1"/>
    <x v="71"/>
    <x v="58"/>
  </r>
  <r>
    <d v="2024-11-17T00:00:00"/>
    <x v="0"/>
    <n v="4"/>
    <n v="913.01"/>
    <n v="3652.04"/>
    <x v="0"/>
    <x v="0"/>
    <x v="72"/>
    <x v="59"/>
  </r>
  <r>
    <d v="2024-12-04T00:00:00"/>
    <x v="1"/>
    <n v="3"/>
    <n v="596.14"/>
    <n v="1788.42"/>
    <x v="3"/>
    <x v="0"/>
    <x v="73"/>
    <x v="60"/>
  </r>
  <r>
    <d v="2024-12-15T00:00:00"/>
    <x v="0"/>
    <n v="2"/>
    <n v="875.37"/>
    <n v="1750.74"/>
    <x v="0"/>
    <x v="0"/>
    <x v="74"/>
    <x v="61"/>
  </r>
  <r>
    <d v="2024-12-19T00:00:00"/>
    <x v="0"/>
    <n v="5"/>
    <n v="177.16"/>
    <n v="885.8"/>
    <x v="3"/>
    <x v="0"/>
    <x v="75"/>
    <x v="43"/>
  </r>
  <r>
    <d v="2025-01-02T00:00:00"/>
    <x v="4"/>
    <n v="2"/>
    <n v="256.56"/>
    <n v="513.12"/>
    <x v="1"/>
    <x v="1"/>
    <x v="76"/>
    <x v="39"/>
  </r>
  <r>
    <d v="2025-01-03T00:00:00"/>
    <x v="3"/>
    <n v="4"/>
    <n v="1208.96"/>
    <n v="4835.84"/>
    <x v="2"/>
    <x v="2"/>
    <x v="77"/>
    <x v="62"/>
  </r>
  <r>
    <d v="2025-01-04T00:00:00"/>
    <x v="0"/>
    <n v="3"/>
    <n v="830.36"/>
    <n v="2491.08"/>
    <x v="0"/>
    <x v="1"/>
    <x v="78"/>
    <x v="63"/>
  </r>
  <r>
    <d v="2025-01-04T00:00:00"/>
    <x v="1"/>
    <n v="1"/>
    <n v="171.09"/>
    <n v="171.09"/>
    <x v="2"/>
    <x v="1"/>
    <x v="79"/>
    <x v="64"/>
  </r>
  <r>
    <d v="2025-01-09T00:00:00"/>
    <x v="0"/>
    <n v="5"/>
    <n v="513.42999999999995"/>
    <n v="2567.1499999999996"/>
    <x v="2"/>
    <x v="1"/>
    <x v="80"/>
    <x v="65"/>
  </r>
  <r>
    <d v="2025-01-09T00:00:00"/>
    <x v="1"/>
    <n v="2"/>
    <n v="238.76"/>
    <n v="477.52"/>
    <x v="2"/>
    <x v="2"/>
    <x v="81"/>
    <x v="66"/>
  </r>
  <r>
    <d v="2025-01-15T00:00:00"/>
    <x v="1"/>
    <n v="4"/>
    <n v="548.33000000000004"/>
    <n v="2193.3200000000002"/>
    <x v="0"/>
    <x v="2"/>
    <x v="82"/>
    <x v="67"/>
  </r>
  <r>
    <d v="2025-01-18T00:00:00"/>
    <x v="0"/>
    <n v="3"/>
    <n v="758.36"/>
    <n v="2275.08"/>
    <x v="2"/>
    <x v="2"/>
    <x v="83"/>
    <x v="68"/>
  </r>
  <r>
    <d v="2025-01-30T00:00:00"/>
    <x v="4"/>
    <n v="3"/>
    <n v="1453.38"/>
    <n v="4360.1400000000003"/>
    <x v="1"/>
    <x v="2"/>
    <x v="84"/>
    <x v="69"/>
  </r>
  <r>
    <d v="2025-02-19T00:00:00"/>
    <x v="1"/>
    <n v="3"/>
    <n v="1074.9000000000001"/>
    <n v="3224.7000000000003"/>
    <x v="0"/>
    <x v="1"/>
    <x v="85"/>
    <x v="70"/>
  </r>
  <r>
    <d v="2025-02-24T00:00:00"/>
    <x v="3"/>
    <n v="3"/>
    <n v="663.62"/>
    <n v="1990.8600000000001"/>
    <x v="2"/>
    <x v="0"/>
    <x v="86"/>
    <x v="62"/>
  </r>
  <r>
    <d v="2025-03-06T00:00:00"/>
    <x v="2"/>
    <n v="5"/>
    <n v="1440.33"/>
    <n v="7201.65"/>
    <x v="1"/>
    <x v="2"/>
    <x v="87"/>
    <x v="46"/>
  </r>
  <r>
    <d v="2025-03-23T00:00:00"/>
    <x v="0"/>
    <n v="2"/>
    <n v="1296.78"/>
    <n v="2593.56"/>
    <x v="2"/>
    <x v="2"/>
    <x v="88"/>
    <x v="15"/>
  </r>
  <r>
    <d v="2025-03-26T00:00:00"/>
    <x v="1"/>
    <n v="2"/>
    <n v="771.72"/>
    <n v="1543.44"/>
    <x v="1"/>
    <x v="2"/>
    <x v="89"/>
    <x v="71"/>
  </r>
  <r>
    <d v="2025-04-09T00:00:00"/>
    <x v="4"/>
    <n v="4"/>
    <n v="747.66"/>
    <n v="2990.64"/>
    <x v="1"/>
    <x v="1"/>
    <x v="90"/>
    <x v="72"/>
  </r>
  <r>
    <d v="2025-04-15T00:00:00"/>
    <x v="1"/>
    <n v="2"/>
    <n v="968.37"/>
    <n v="1936.74"/>
    <x v="3"/>
    <x v="1"/>
    <x v="91"/>
    <x v="73"/>
  </r>
  <r>
    <d v="2025-04-15T00:00:00"/>
    <x v="0"/>
    <n v="4"/>
    <n v="912.12"/>
    <n v="3648.48"/>
    <x v="0"/>
    <x v="0"/>
    <x v="92"/>
    <x v="46"/>
  </r>
  <r>
    <d v="2025-04-26T00:00:00"/>
    <x v="1"/>
    <n v="2"/>
    <n v="333.09"/>
    <n v="666.18"/>
    <x v="1"/>
    <x v="1"/>
    <x v="93"/>
    <x v="74"/>
  </r>
  <r>
    <d v="2025-04-29T00:00:00"/>
    <x v="1"/>
    <n v="5"/>
    <n v="351.06"/>
    <n v="1755.3"/>
    <x v="2"/>
    <x v="0"/>
    <x v="94"/>
    <x v="75"/>
  </r>
  <r>
    <d v="2025-05-23T00:00:00"/>
    <x v="2"/>
    <n v="1"/>
    <n v="1258.23"/>
    <n v="1258.23"/>
    <x v="3"/>
    <x v="2"/>
    <x v="95"/>
    <x v="76"/>
  </r>
  <r>
    <d v="2025-01-01T00:00:00"/>
    <x v="1"/>
    <n v="3"/>
    <n v="1270.49"/>
    <n v="3811.4700000000003"/>
    <x v="3"/>
    <x v="1"/>
    <x v="96"/>
    <x v="77"/>
  </r>
  <r>
    <d v="2025-01-02T00:00:00"/>
    <x v="2"/>
    <n v="2"/>
    <n v="859.87"/>
    <n v="1719.74"/>
    <x v="2"/>
    <x v="0"/>
    <x v="97"/>
    <x v="78"/>
  </r>
  <r>
    <d v="2025-01-03T00:00:00"/>
    <x v="1"/>
    <n v="4"/>
    <n v="505.31"/>
    <n v="2021.24"/>
    <x v="2"/>
    <x v="1"/>
    <x v="98"/>
    <x v="41"/>
  </r>
  <r>
    <d v="2025-01-04T00:00:00"/>
    <x v="2"/>
    <n v="4"/>
    <n v="1461.15"/>
    <n v="5844.6"/>
    <x v="0"/>
    <x v="1"/>
    <x v="99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D47A16-B3C6-47C9-84FF-62E736085FDD}" name="TablaDinámica23" cacheId="39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">
  <location ref="A3:B7" firstHeaderRow="1" firstDataRow="1" firstDataCol="1"/>
  <pivotFields count="9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5">
        <item x="3"/>
        <item x="2"/>
        <item x="0"/>
        <item x="1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2"/>
        <item x="0"/>
        <item x="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items count="101">
        <item x="37"/>
        <item x="12"/>
        <item x="94"/>
        <item x="99"/>
        <item x="95"/>
        <item x="51"/>
        <item x="92"/>
        <item x="64"/>
        <item x="80"/>
        <item x="57"/>
        <item x="16"/>
        <item x="72"/>
        <item x="4"/>
        <item x="39"/>
        <item x="23"/>
        <item x="91"/>
        <item x="26"/>
        <item x="89"/>
        <item x="90"/>
        <item x="75"/>
        <item x="1"/>
        <item x="30"/>
        <item x="60"/>
        <item x="5"/>
        <item x="21"/>
        <item x="73"/>
        <item x="13"/>
        <item x="52"/>
        <item x="46"/>
        <item x="47"/>
        <item x="0"/>
        <item x="10"/>
        <item x="86"/>
        <item x="8"/>
        <item x="83"/>
        <item x="56"/>
        <item x="69"/>
        <item x="50"/>
        <item x="19"/>
        <item x="67"/>
        <item x="41"/>
        <item x="32"/>
        <item x="35"/>
        <item x="24"/>
        <item x="31"/>
        <item x="59"/>
        <item x="29"/>
        <item x="78"/>
        <item x="38"/>
        <item x="63"/>
        <item x="62"/>
        <item x="44"/>
        <item x="42"/>
        <item x="48"/>
        <item x="11"/>
        <item x="6"/>
        <item x="82"/>
        <item x="9"/>
        <item x="81"/>
        <item x="85"/>
        <item x="97"/>
        <item x="61"/>
        <item x="55"/>
        <item x="27"/>
        <item x="79"/>
        <item x="34"/>
        <item x="74"/>
        <item x="88"/>
        <item x="65"/>
        <item x="7"/>
        <item x="28"/>
        <item x="53"/>
        <item x="20"/>
        <item x="40"/>
        <item x="43"/>
        <item x="36"/>
        <item x="54"/>
        <item x="3"/>
        <item x="22"/>
        <item x="33"/>
        <item x="17"/>
        <item x="45"/>
        <item x="71"/>
        <item x="77"/>
        <item x="49"/>
        <item x="87"/>
        <item x="66"/>
        <item x="15"/>
        <item x="84"/>
        <item x="25"/>
        <item x="14"/>
        <item x="93"/>
        <item x="70"/>
        <item x="68"/>
        <item x="58"/>
        <item x="98"/>
        <item x="2"/>
        <item x="96"/>
        <item x="76"/>
        <item x="1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79">
        <item x="56"/>
        <item x="69"/>
        <item x="49"/>
        <item x="50"/>
        <item x="4"/>
        <item x="55"/>
        <item x="63"/>
        <item x="62"/>
        <item x="11"/>
        <item x="16"/>
        <item x="51"/>
        <item x="2"/>
        <item x="61"/>
        <item x="12"/>
        <item x="1"/>
        <item x="40"/>
        <item x="73"/>
        <item x="25"/>
        <item x="59"/>
        <item x="15"/>
        <item x="71"/>
        <item x="20"/>
        <item x="31"/>
        <item x="37"/>
        <item x="7"/>
        <item x="13"/>
        <item x="41"/>
        <item x="68"/>
        <item x="14"/>
        <item x="39"/>
        <item x="64"/>
        <item x="66"/>
        <item x="42"/>
        <item x="46"/>
        <item x="78"/>
        <item x="75"/>
        <item x="5"/>
        <item x="76"/>
        <item x="23"/>
        <item x="8"/>
        <item x="52"/>
        <item x="47"/>
        <item x="57"/>
        <item x="72"/>
        <item x="53"/>
        <item x="9"/>
        <item x="67"/>
        <item x="77"/>
        <item x="58"/>
        <item x="65"/>
        <item x="60"/>
        <item x="38"/>
        <item x="70"/>
        <item x="19"/>
        <item x="36"/>
        <item x="30"/>
        <item x="34"/>
        <item x="17"/>
        <item x="44"/>
        <item x="54"/>
        <item x="33"/>
        <item x="35"/>
        <item x="0"/>
        <item x="21"/>
        <item x="18"/>
        <item x="43"/>
        <item x="26"/>
        <item x="27"/>
        <item x="32"/>
        <item x="3"/>
        <item x="10"/>
        <item x="29"/>
        <item x="22"/>
        <item x="24"/>
        <item x="45"/>
        <item x="48"/>
        <item x="28"/>
        <item x="6"/>
        <item x="74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5"/>
  </rowFields>
  <rowItems count="4">
    <i>
      <x/>
    </i>
    <i>
      <x v="1"/>
    </i>
    <i>
      <x v="2"/>
    </i>
    <i>
      <x v="3"/>
    </i>
  </rowItems>
  <colItems count="1">
    <i/>
  </colItems>
  <dataFields count="1">
    <dataField name="Cuenta de Cliente" fld="7" subtotal="count" baseField="0" baseItem="0"/>
  </dataFields>
  <chartFormats count="1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E57B2C9C-6AED-4DDB-AB69-61854F7FB7EA}" autoFormatId="16" applyNumberFormats="0" applyBorderFormats="0" applyFontFormats="0" applyPatternFormats="0" applyAlignmentFormats="0" applyWidthHeightFormats="0">
  <queryTableRefresh nextId="19">
    <queryTableFields count="9">
      <queryTableField id="1" name="Fecha" tableColumnId="1"/>
      <queryTableField id="2" name="Producto" tableColumnId="2"/>
      <queryTableField id="3" name="Cantidad" tableColumnId="3"/>
      <queryTableField id="4" name="Precio_Unitario" tableColumnId="4"/>
      <queryTableField id="5" name="Precio_Total" tableColumnId="5"/>
      <queryTableField id="6" name="Metodo_Pago" tableColumnId="6"/>
      <queryTableField id="7" name="Moneda" tableColumnId="7"/>
      <queryTableField id="8" name="Cliente" tableColumnId="8"/>
      <queryTableField id="9" name="Pais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91ADED-0328-4B00-A9D1-CA54CB3394E7}" name="base_ventas_inconsistente" displayName="base_ventas_inconsistente" ref="A1:I101" tableType="queryTable" totalsRowShown="0">
  <autoFilter ref="A1:I101" xr:uid="{0D91ADED-0328-4B00-A9D1-CA54CB3394E7}"/>
  <sortState xmlns:xlrd2="http://schemas.microsoft.com/office/spreadsheetml/2017/richdata2" ref="A2:I101">
    <sortCondition ref="A1:A109"/>
  </sortState>
  <tableColumns count="9">
    <tableColumn id="1" xr3:uid="{3DF2E054-7EA3-40FA-BA72-8239105CD037}" uniqueName="1" name="Fecha" queryTableFieldId="1" dataDxfId="9"/>
    <tableColumn id="2" xr3:uid="{C646E6C8-6169-4A3C-81DD-48BD22DEF10C}" uniqueName="2" name="Producto" queryTableFieldId="2" dataDxfId="8"/>
    <tableColumn id="3" xr3:uid="{5028020E-609B-4C02-9002-B8DB7AC497F3}" uniqueName="3" name="Cantidad" queryTableFieldId="3" dataDxfId="7"/>
    <tableColumn id="4" xr3:uid="{AD575B2C-8D36-4241-AEFB-97D421DF2FDF}" uniqueName="4" name="Precio_Unitario" queryTableFieldId="4" dataDxfId="6"/>
    <tableColumn id="5" xr3:uid="{1767C202-6B78-4735-9C5B-D95BC1197CC7}" uniqueName="5" name="Precio_Total" queryTableFieldId="5" dataDxfId="5"/>
    <tableColumn id="6" xr3:uid="{A4B7D323-6F06-4078-85A7-7F467689F440}" uniqueName="6" name="Metodo_Pago" queryTableFieldId="6" dataDxfId="4"/>
    <tableColumn id="7" xr3:uid="{45EEFC8C-5E76-4529-A812-B6A79E288576}" uniqueName="7" name="Moneda" queryTableFieldId="7" dataDxfId="3"/>
    <tableColumn id="8" xr3:uid="{845CA239-AD45-4CA7-A659-5F728FB6F5B4}" uniqueName="8" name="Cliente" queryTableFieldId="8" dataDxfId="2"/>
    <tableColumn id="9" xr3:uid="{82D70F77-5924-4C4E-8FEB-4BA1E20A2248}" uniqueName="9" name="Pais" queryTableFieldId="9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59A6B-9178-4C10-BB31-1BF08BB6453B}">
  <dimension ref="A3:B7"/>
  <sheetViews>
    <sheetView tabSelected="1" workbookViewId="0">
      <selection activeCell="A4" sqref="A4:B26"/>
    </sheetView>
  </sheetViews>
  <sheetFormatPr baseColWidth="10" defaultRowHeight="15" x14ac:dyDescent="0.25"/>
  <cols>
    <col min="1" max="1" width="15.7109375" bestFit="1" customWidth="1"/>
    <col min="2" max="2" width="17" bestFit="1" customWidth="1"/>
  </cols>
  <sheetData>
    <row r="3" spans="1:2" x14ac:dyDescent="0.25">
      <c r="A3" s="7" t="s">
        <v>5</v>
      </c>
      <c r="B3" t="s">
        <v>208</v>
      </c>
    </row>
    <row r="4" spans="1:2" x14ac:dyDescent="0.25">
      <c r="A4" t="s">
        <v>16</v>
      </c>
      <c r="B4" s="8">
        <v>30</v>
      </c>
    </row>
    <row r="5" spans="1:2" x14ac:dyDescent="0.25">
      <c r="A5" t="s">
        <v>20</v>
      </c>
      <c r="B5" s="8">
        <v>28</v>
      </c>
    </row>
    <row r="6" spans="1:2" x14ac:dyDescent="0.25">
      <c r="A6" t="s">
        <v>12</v>
      </c>
      <c r="B6" s="8">
        <v>20</v>
      </c>
    </row>
    <row r="7" spans="1:2" x14ac:dyDescent="0.25">
      <c r="A7" t="s">
        <v>199</v>
      </c>
      <c r="B7" s="8">
        <v>22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6665E-B655-4771-A6AB-0F6E714A1522}">
  <dimension ref="A1:I120"/>
  <sheetViews>
    <sheetView topLeftCell="A79" workbookViewId="0">
      <selection sqref="A1:I101"/>
    </sheetView>
  </sheetViews>
  <sheetFormatPr baseColWidth="10" defaultRowHeight="15" x14ac:dyDescent="0.25"/>
  <cols>
    <col min="1" max="1" width="13.28515625" style="3" customWidth="1"/>
    <col min="2" max="2" width="21" customWidth="1"/>
    <col min="3" max="3" width="11.140625" style="1" bestFit="1" customWidth="1"/>
    <col min="4" max="4" width="17.140625" style="2" bestFit="1" customWidth="1"/>
    <col min="5" max="5" width="20.7109375" style="2" bestFit="1" customWidth="1"/>
    <col min="6" max="6" width="20.7109375" style="1" customWidth="1"/>
    <col min="7" max="7" width="19.7109375" customWidth="1"/>
    <col min="8" max="8" width="27.85546875" customWidth="1"/>
    <col min="9" max="9" width="54.42578125" customWidth="1"/>
    <col min="10" max="10" width="54.5703125" bestFit="1" customWidth="1"/>
  </cols>
  <sheetData>
    <row r="1" spans="1:9" x14ac:dyDescent="0.25">
      <c r="A1" s="3" t="s">
        <v>0</v>
      </c>
      <c r="B1" t="s">
        <v>1</v>
      </c>
      <c r="C1" s="1" t="s">
        <v>2</v>
      </c>
      <c r="D1" s="2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3">
        <v>45079</v>
      </c>
      <c r="B2" t="s">
        <v>194</v>
      </c>
      <c r="C2" s="1">
        <v>1</v>
      </c>
      <c r="D2" s="2">
        <v>812.31</v>
      </c>
      <c r="E2" s="2">
        <v>812.31</v>
      </c>
      <c r="F2" t="s">
        <v>20</v>
      </c>
      <c r="G2" t="s">
        <v>9</v>
      </c>
      <c r="H2" t="s">
        <v>99</v>
      </c>
      <c r="I2" t="s">
        <v>158</v>
      </c>
    </row>
    <row r="3" spans="1:9" x14ac:dyDescent="0.25">
      <c r="A3" s="3">
        <v>45101</v>
      </c>
      <c r="B3" t="s">
        <v>195</v>
      </c>
      <c r="C3" s="1">
        <v>2</v>
      </c>
      <c r="D3" s="2">
        <v>188.91</v>
      </c>
      <c r="E3" s="2">
        <v>377.82</v>
      </c>
      <c r="F3" t="s">
        <v>20</v>
      </c>
      <c r="G3" t="s">
        <v>9</v>
      </c>
      <c r="H3" t="s">
        <v>56</v>
      </c>
      <c r="I3" t="s">
        <v>57</v>
      </c>
    </row>
    <row r="4" spans="1:9" x14ac:dyDescent="0.25">
      <c r="A4" s="3">
        <v>45112</v>
      </c>
      <c r="B4" t="s">
        <v>196</v>
      </c>
      <c r="C4" s="1">
        <v>5</v>
      </c>
      <c r="D4" s="2">
        <v>983.65</v>
      </c>
      <c r="E4" s="2">
        <v>4918.25</v>
      </c>
      <c r="F4" t="s">
        <v>12</v>
      </c>
      <c r="G4" t="s">
        <v>13</v>
      </c>
      <c r="H4" t="s">
        <v>14</v>
      </c>
      <c r="I4" t="s">
        <v>15</v>
      </c>
    </row>
    <row r="5" spans="1:9" x14ac:dyDescent="0.25">
      <c r="A5" s="3">
        <v>45115</v>
      </c>
      <c r="B5" t="s">
        <v>197</v>
      </c>
      <c r="C5" s="1">
        <v>3</v>
      </c>
      <c r="D5" s="2">
        <v>754.02</v>
      </c>
      <c r="E5" s="2">
        <v>2262.06</v>
      </c>
      <c r="F5" t="s">
        <v>20</v>
      </c>
      <c r="G5" t="s">
        <v>9</v>
      </c>
      <c r="H5" t="s">
        <v>95</v>
      </c>
      <c r="I5" t="s">
        <v>178</v>
      </c>
    </row>
    <row r="6" spans="1:9" x14ac:dyDescent="0.25">
      <c r="A6" s="3">
        <v>45117</v>
      </c>
      <c r="B6" t="s">
        <v>194</v>
      </c>
      <c r="C6" s="1">
        <v>3</v>
      </c>
      <c r="D6" s="2">
        <v>666.86</v>
      </c>
      <c r="E6" s="2">
        <v>2000.58</v>
      </c>
      <c r="F6" t="s">
        <v>12</v>
      </c>
      <c r="G6" t="s">
        <v>9</v>
      </c>
      <c r="H6" t="s">
        <v>87</v>
      </c>
      <c r="I6" t="s">
        <v>88</v>
      </c>
    </row>
    <row r="7" spans="1:9" x14ac:dyDescent="0.25">
      <c r="A7" s="3">
        <v>45117</v>
      </c>
      <c r="B7" t="s">
        <v>194</v>
      </c>
      <c r="C7" s="1">
        <v>4</v>
      </c>
      <c r="D7" s="2">
        <v>124.46</v>
      </c>
      <c r="E7" s="2">
        <v>497.84</v>
      </c>
      <c r="F7" t="s">
        <v>16</v>
      </c>
      <c r="G7" t="s">
        <v>9</v>
      </c>
      <c r="H7" t="s">
        <v>92</v>
      </c>
      <c r="I7" t="s">
        <v>93</v>
      </c>
    </row>
    <row r="8" spans="1:9" x14ac:dyDescent="0.25">
      <c r="A8" s="3">
        <v>45120</v>
      </c>
      <c r="B8" t="s">
        <v>196</v>
      </c>
      <c r="C8" s="1">
        <v>5</v>
      </c>
      <c r="D8" s="2">
        <v>903.51</v>
      </c>
      <c r="E8" s="2">
        <v>4517.55</v>
      </c>
      <c r="F8" t="s">
        <v>199</v>
      </c>
      <c r="G8" t="s">
        <v>9</v>
      </c>
      <c r="H8" t="s">
        <v>44</v>
      </c>
      <c r="I8" t="s">
        <v>45</v>
      </c>
    </row>
    <row r="9" spans="1:9" x14ac:dyDescent="0.25">
      <c r="A9" s="3">
        <v>45130</v>
      </c>
      <c r="B9" t="s">
        <v>195</v>
      </c>
      <c r="C9" s="1">
        <v>2</v>
      </c>
      <c r="D9" s="2">
        <v>1250.25</v>
      </c>
      <c r="E9" s="2">
        <v>2500.5</v>
      </c>
      <c r="F9" t="s">
        <v>20</v>
      </c>
      <c r="G9" t="s">
        <v>9</v>
      </c>
      <c r="H9" t="s">
        <v>157</v>
      </c>
      <c r="I9" t="s">
        <v>158</v>
      </c>
    </row>
    <row r="10" spans="1:9" x14ac:dyDescent="0.25">
      <c r="A10" s="3">
        <v>45145</v>
      </c>
      <c r="B10" t="s">
        <v>194</v>
      </c>
      <c r="C10" s="1">
        <v>5</v>
      </c>
      <c r="D10" s="2">
        <v>713.79</v>
      </c>
      <c r="E10" s="2">
        <v>3568.95</v>
      </c>
      <c r="F10" t="s">
        <v>16</v>
      </c>
      <c r="G10" t="s">
        <v>9</v>
      </c>
      <c r="H10" t="s">
        <v>35</v>
      </c>
      <c r="I10" t="s">
        <v>36</v>
      </c>
    </row>
    <row r="11" spans="1:9" x14ac:dyDescent="0.25">
      <c r="A11" s="3">
        <v>45148</v>
      </c>
      <c r="B11" t="s">
        <v>196</v>
      </c>
      <c r="C11" s="1">
        <v>2</v>
      </c>
      <c r="D11" s="2">
        <v>328.68</v>
      </c>
      <c r="E11" s="2">
        <v>657.36</v>
      </c>
      <c r="F11" t="s">
        <v>199</v>
      </c>
      <c r="G11" t="s">
        <v>13</v>
      </c>
      <c r="H11" t="s">
        <v>73</v>
      </c>
      <c r="I11" t="s">
        <v>74</v>
      </c>
    </row>
    <row r="12" spans="1:9" x14ac:dyDescent="0.25">
      <c r="A12" s="3">
        <v>45148</v>
      </c>
      <c r="B12" t="s">
        <v>197</v>
      </c>
      <c r="C12" s="1">
        <v>3</v>
      </c>
      <c r="D12" s="2">
        <v>173.43</v>
      </c>
      <c r="E12" s="2">
        <v>520.29</v>
      </c>
      <c r="F12" t="s">
        <v>16</v>
      </c>
      <c r="G12" t="s">
        <v>13</v>
      </c>
      <c r="H12" t="s">
        <v>141</v>
      </c>
      <c r="I12" t="s">
        <v>142</v>
      </c>
    </row>
    <row r="13" spans="1:9" x14ac:dyDescent="0.25">
      <c r="A13" s="3">
        <v>45156</v>
      </c>
      <c r="B13" t="s">
        <v>198</v>
      </c>
      <c r="C13" s="1">
        <v>4</v>
      </c>
      <c r="D13" s="2">
        <v>1299.69</v>
      </c>
      <c r="E13" s="2">
        <v>5198.76</v>
      </c>
      <c r="F13" t="s">
        <v>199</v>
      </c>
      <c r="G13" t="s">
        <v>13</v>
      </c>
      <c r="H13" t="s">
        <v>104</v>
      </c>
      <c r="I13" t="s">
        <v>45</v>
      </c>
    </row>
    <row r="14" spans="1:9" x14ac:dyDescent="0.25">
      <c r="A14" s="3">
        <v>45156</v>
      </c>
      <c r="B14" t="s">
        <v>194</v>
      </c>
      <c r="C14" s="1">
        <v>5</v>
      </c>
      <c r="D14" s="2">
        <v>607.25</v>
      </c>
      <c r="E14" s="2">
        <v>3036.25</v>
      </c>
      <c r="F14" t="s">
        <v>20</v>
      </c>
      <c r="G14" t="s">
        <v>17</v>
      </c>
      <c r="H14" t="s">
        <v>170</v>
      </c>
      <c r="I14" t="s">
        <v>117</v>
      </c>
    </row>
    <row r="15" spans="1:9" x14ac:dyDescent="0.25">
      <c r="A15" s="3">
        <v>45166</v>
      </c>
      <c r="B15" t="s">
        <v>198</v>
      </c>
      <c r="C15" s="1">
        <v>4</v>
      </c>
      <c r="D15" s="2">
        <v>588.01</v>
      </c>
      <c r="E15" s="2">
        <v>2352.04</v>
      </c>
      <c r="F15" t="s">
        <v>16</v>
      </c>
      <c r="G15" t="s">
        <v>13</v>
      </c>
      <c r="H15" t="s">
        <v>54</v>
      </c>
      <c r="I15" t="s">
        <v>55</v>
      </c>
    </row>
    <row r="16" spans="1:9" x14ac:dyDescent="0.25">
      <c r="A16" s="3">
        <v>45170</v>
      </c>
      <c r="B16" t="s">
        <v>194</v>
      </c>
      <c r="C16" s="1">
        <v>4</v>
      </c>
      <c r="D16" s="2">
        <v>1283.73</v>
      </c>
      <c r="E16" s="2">
        <v>5134.92</v>
      </c>
      <c r="F16" t="s">
        <v>20</v>
      </c>
      <c r="G16" t="s">
        <v>13</v>
      </c>
      <c r="H16" t="s">
        <v>125</v>
      </c>
      <c r="I16" t="s">
        <v>126</v>
      </c>
    </row>
    <row r="17" spans="1:9" x14ac:dyDescent="0.25">
      <c r="A17" s="3">
        <v>45177</v>
      </c>
      <c r="B17" t="s">
        <v>195</v>
      </c>
      <c r="C17" s="1">
        <v>4</v>
      </c>
      <c r="D17" s="2">
        <v>1021.02</v>
      </c>
      <c r="E17" s="2">
        <v>4084.08</v>
      </c>
      <c r="F17" t="s">
        <v>199</v>
      </c>
      <c r="G17" t="s">
        <v>17</v>
      </c>
      <c r="H17" t="s">
        <v>132</v>
      </c>
      <c r="I17" t="s">
        <v>133</v>
      </c>
    </row>
    <row r="18" spans="1:9" x14ac:dyDescent="0.25">
      <c r="A18" s="3">
        <v>45178</v>
      </c>
      <c r="B18" t="s">
        <v>196</v>
      </c>
      <c r="C18" s="1">
        <v>3</v>
      </c>
      <c r="D18" s="2">
        <v>817.76</v>
      </c>
      <c r="E18" s="2">
        <v>2453.2799999999997</v>
      </c>
      <c r="F18" t="s">
        <v>20</v>
      </c>
      <c r="G18" t="s">
        <v>9</v>
      </c>
      <c r="H18" t="s">
        <v>166</v>
      </c>
      <c r="I18" t="s">
        <v>53</v>
      </c>
    </row>
    <row r="19" spans="1:9" x14ac:dyDescent="0.25">
      <c r="A19" s="3">
        <v>45181</v>
      </c>
      <c r="B19" t="s">
        <v>197</v>
      </c>
      <c r="C19" s="1">
        <v>5</v>
      </c>
      <c r="D19" s="2">
        <v>1356.14</v>
      </c>
      <c r="E19" s="2">
        <v>6780.7000000000007</v>
      </c>
      <c r="F19" t="s">
        <v>12</v>
      </c>
      <c r="G19" t="s">
        <v>9</v>
      </c>
      <c r="H19" t="s">
        <v>127</v>
      </c>
      <c r="I19" t="s">
        <v>103</v>
      </c>
    </row>
    <row r="20" spans="1:9" x14ac:dyDescent="0.25">
      <c r="A20" s="3">
        <v>45189</v>
      </c>
      <c r="B20" t="s">
        <v>197</v>
      </c>
      <c r="C20" s="1">
        <v>5</v>
      </c>
      <c r="D20" s="2">
        <v>503.63</v>
      </c>
      <c r="E20" s="2">
        <v>2518.15</v>
      </c>
      <c r="F20" t="s">
        <v>20</v>
      </c>
      <c r="G20" t="s">
        <v>9</v>
      </c>
      <c r="H20" t="s">
        <v>143</v>
      </c>
      <c r="I20" t="s">
        <v>179</v>
      </c>
    </row>
    <row r="21" spans="1:9" x14ac:dyDescent="0.25">
      <c r="A21" s="3">
        <v>45208</v>
      </c>
      <c r="B21" t="s">
        <v>196</v>
      </c>
      <c r="C21" s="1">
        <v>3</v>
      </c>
      <c r="D21" s="2">
        <v>631.67999999999995</v>
      </c>
      <c r="E21" s="2">
        <v>1895.04</v>
      </c>
      <c r="F21" t="s">
        <v>199</v>
      </c>
      <c r="G21" t="s">
        <v>9</v>
      </c>
      <c r="H21" t="s">
        <v>165</v>
      </c>
      <c r="I21" t="s">
        <v>80</v>
      </c>
    </row>
    <row r="22" spans="1:9" x14ac:dyDescent="0.25">
      <c r="A22" s="3">
        <v>45209</v>
      </c>
      <c r="B22" t="s">
        <v>195</v>
      </c>
      <c r="C22" s="1">
        <v>3</v>
      </c>
      <c r="D22" s="2">
        <v>1341.36</v>
      </c>
      <c r="E22" s="2">
        <v>4024.08</v>
      </c>
      <c r="F22" t="s">
        <v>199</v>
      </c>
      <c r="G22" t="s">
        <v>17</v>
      </c>
      <c r="H22" t="s">
        <v>145</v>
      </c>
      <c r="I22" t="s">
        <v>146</v>
      </c>
    </row>
    <row r="23" spans="1:9" x14ac:dyDescent="0.25">
      <c r="A23" s="3">
        <v>45223</v>
      </c>
      <c r="B23" t="s">
        <v>196</v>
      </c>
      <c r="C23" s="1">
        <v>5</v>
      </c>
      <c r="D23" s="2">
        <v>632.01</v>
      </c>
      <c r="E23" s="2">
        <v>3160.05</v>
      </c>
      <c r="F23" t="s">
        <v>20</v>
      </c>
      <c r="G23" t="s">
        <v>9</v>
      </c>
      <c r="H23" t="s">
        <v>81</v>
      </c>
      <c r="I23" t="s">
        <v>82</v>
      </c>
    </row>
    <row r="24" spans="1:9" x14ac:dyDescent="0.25">
      <c r="A24" s="3">
        <v>45231</v>
      </c>
      <c r="B24" t="s">
        <v>197</v>
      </c>
      <c r="C24" s="1">
        <v>1</v>
      </c>
      <c r="D24" s="2">
        <v>479.13</v>
      </c>
      <c r="E24" s="2">
        <v>479.13</v>
      </c>
      <c r="F24" t="s">
        <v>199</v>
      </c>
      <c r="G24" t="s">
        <v>13</v>
      </c>
      <c r="H24" t="s">
        <v>123</v>
      </c>
      <c r="I24" t="s">
        <v>124</v>
      </c>
    </row>
    <row r="25" spans="1:9" x14ac:dyDescent="0.25">
      <c r="A25" s="3">
        <v>45251</v>
      </c>
      <c r="B25" t="s">
        <v>198</v>
      </c>
      <c r="C25" s="1">
        <v>1</v>
      </c>
      <c r="D25" s="2">
        <v>340.38</v>
      </c>
      <c r="E25" s="2">
        <v>340.38</v>
      </c>
      <c r="F25" t="s">
        <v>199</v>
      </c>
      <c r="G25" t="s">
        <v>13</v>
      </c>
      <c r="H25" t="s">
        <v>120</v>
      </c>
      <c r="I25" t="s">
        <v>121</v>
      </c>
    </row>
    <row r="26" spans="1:9" x14ac:dyDescent="0.25">
      <c r="A26" s="3">
        <v>45251</v>
      </c>
      <c r="B26" t="s">
        <v>196</v>
      </c>
      <c r="C26" s="1">
        <v>2</v>
      </c>
      <c r="D26" s="2">
        <v>201.82</v>
      </c>
      <c r="E26" s="2">
        <v>403.64</v>
      </c>
      <c r="F26" t="s">
        <v>20</v>
      </c>
      <c r="G26" t="s">
        <v>17</v>
      </c>
      <c r="H26" t="s">
        <v>168</v>
      </c>
      <c r="I26" t="s">
        <v>180</v>
      </c>
    </row>
    <row r="27" spans="1:9" x14ac:dyDescent="0.25">
      <c r="A27" s="3">
        <v>45261</v>
      </c>
      <c r="B27" t="s">
        <v>196</v>
      </c>
      <c r="C27" s="1">
        <v>4</v>
      </c>
      <c r="D27" s="2">
        <v>996.76</v>
      </c>
      <c r="E27" s="2">
        <v>3987.04</v>
      </c>
      <c r="F27" t="s">
        <v>12</v>
      </c>
      <c r="G27" t="s">
        <v>13</v>
      </c>
      <c r="H27" t="s">
        <v>37</v>
      </c>
      <c r="I27" t="s">
        <v>38</v>
      </c>
    </row>
    <row r="28" spans="1:9" x14ac:dyDescent="0.25">
      <c r="A28" s="3">
        <v>45282</v>
      </c>
      <c r="B28" t="s">
        <v>198</v>
      </c>
      <c r="C28" s="1">
        <v>2</v>
      </c>
      <c r="D28" s="2">
        <v>1428.84</v>
      </c>
      <c r="E28" s="2">
        <v>2857.68</v>
      </c>
      <c r="F28" t="s">
        <v>199</v>
      </c>
      <c r="G28" t="s">
        <v>9</v>
      </c>
      <c r="H28" t="s">
        <v>10</v>
      </c>
      <c r="I28" t="s">
        <v>11</v>
      </c>
    </row>
    <row r="29" spans="1:9" x14ac:dyDescent="0.25">
      <c r="A29" s="3">
        <v>45292</v>
      </c>
      <c r="B29" t="s">
        <v>198</v>
      </c>
      <c r="C29" s="1">
        <v>2</v>
      </c>
      <c r="D29" s="2">
        <v>1137.8599999999999</v>
      </c>
      <c r="E29" s="2">
        <v>2275.7199999999998</v>
      </c>
      <c r="F29" t="s">
        <v>12</v>
      </c>
      <c r="G29" t="s">
        <v>9</v>
      </c>
      <c r="H29" t="s">
        <v>144</v>
      </c>
      <c r="I29" t="s">
        <v>103</v>
      </c>
    </row>
    <row r="30" spans="1:9" x14ac:dyDescent="0.25">
      <c r="A30" s="3">
        <v>45298</v>
      </c>
      <c r="B30" t="s">
        <v>197</v>
      </c>
      <c r="C30" s="1">
        <v>5</v>
      </c>
      <c r="D30" s="2">
        <v>283.62</v>
      </c>
      <c r="E30" s="2">
        <v>1418.1</v>
      </c>
      <c r="F30" t="s">
        <v>16</v>
      </c>
      <c r="G30" t="s">
        <v>13</v>
      </c>
      <c r="H30" t="s">
        <v>130</v>
      </c>
      <c r="I30" t="s">
        <v>181</v>
      </c>
    </row>
    <row r="31" spans="1:9" x14ac:dyDescent="0.25">
      <c r="A31" s="3">
        <v>45306</v>
      </c>
      <c r="B31" t="s">
        <v>194</v>
      </c>
      <c r="C31" s="1">
        <v>3</v>
      </c>
      <c r="D31" s="2">
        <v>1108.76</v>
      </c>
      <c r="E31" s="2">
        <v>3326.2799999999997</v>
      </c>
      <c r="F31" t="s">
        <v>20</v>
      </c>
      <c r="G31" t="s">
        <v>13</v>
      </c>
      <c r="H31" t="s">
        <v>140</v>
      </c>
      <c r="I31" t="s">
        <v>182</v>
      </c>
    </row>
    <row r="32" spans="1:9" x14ac:dyDescent="0.25">
      <c r="A32" s="3">
        <v>45308</v>
      </c>
      <c r="B32" t="s">
        <v>194</v>
      </c>
      <c r="C32" s="1">
        <v>4</v>
      </c>
      <c r="D32" s="2">
        <v>654.24</v>
      </c>
      <c r="E32" s="2">
        <v>2616.96</v>
      </c>
      <c r="F32" t="s">
        <v>16</v>
      </c>
      <c r="G32" t="s">
        <v>9</v>
      </c>
      <c r="H32" t="s">
        <v>171</v>
      </c>
      <c r="I32" t="s">
        <v>69</v>
      </c>
    </row>
    <row r="33" spans="1:9" x14ac:dyDescent="0.25">
      <c r="A33" s="3">
        <v>45311</v>
      </c>
      <c r="B33" t="s">
        <v>194</v>
      </c>
      <c r="C33" s="1">
        <v>2</v>
      </c>
      <c r="D33" s="2">
        <v>694.38</v>
      </c>
      <c r="E33" s="2">
        <v>1388.76</v>
      </c>
      <c r="F33" t="s">
        <v>199</v>
      </c>
      <c r="G33" t="s">
        <v>17</v>
      </c>
      <c r="H33" t="s">
        <v>30</v>
      </c>
      <c r="I33" t="s">
        <v>183</v>
      </c>
    </row>
    <row r="34" spans="1:9" x14ac:dyDescent="0.25">
      <c r="A34" s="3">
        <v>45321</v>
      </c>
      <c r="B34" t="s">
        <v>197</v>
      </c>
      <c r="C34" s="1">
        <v>5</v>
      </c>
      <c r="D34" s="2">
        <v>499.58</v>
      </c>
      <c r="E34" s="2">
        <v>2497.9</v>
      </c>
      <c r="F34" t="s">
        <v>199</v>
      </c>
      <c r="G34" t="s">
        <v>17</v>
      </c>
      <c r="H34" t="s">
        <v>75</v>
      </c>
      <c r="I34" t="s">
        <v>76</v>
      </c>
    </row>
    <row r="35" spans="1:9" x14ac:dyDescent="0.25">
      <c r="A35" s="3">
        <v>45321</v>
      </c>
      <c r="B35" t="s">
        <v>196</v>
      </c>
      <c r="C35" s="1">
        <v>1</v>
      </c>
      <c r="D35" s="2">
        <v>868.8</v>
      </c>
      <c r="E35" s="2">
        <v>868.8</v>
      </c>
      <c r="F35" t="s">
        <v>12</v>
      </c>
      <c r="G35" t="s">
        <v>9</v>
      </c>
      <c r="H35" t="s">
        <v>147</v>
      </c>
      <c r="I35" t="s">
        <v>148</v>
      </c>
    </row>
    <row r="36" spans="1:9" x14ac:dyDescent="0.25">
      <c r="A36" s="3">
        <v>45322</v>
      </c>
      <c r="B36" t="s">
        <v>194</v>
      </c>
      <c r="C36" s="1">
        <v>1</v>
      </c>
      <c r="D36" s="2">
        <v>1301.53</v>
      </c>
      <c r="E36" s="2">
        <v>1301.53</v>
      </c>
      <c r="F36" t="s">
        <v>16</v>
      </c>
      <c r="G36" t="s">
        <v>13</v>
      </c>
      <c r="H36" t="s">
        <v>172</v>
      </c>
      <c r="I36" t="s">
        <v>117</v>
      </c>
    </row>
    <row r="37" spans="1:9" x14ac:dyDescent="0.25">
      <c r="A37" s="3">
        <v>45335</v>
      </c>
      <c r="B37" t="s">
        <v>196</v>
      </c>
      <c r="C37" s="1">
        <v>5</v>
      </c>
      <c r="D37" s="2">
        <v>542.09</v>
      </c>
      <c r="E37" s="2">
        <v>2710.4500000000003</v>
      </c>
      <c r="F37" t="s">
        <v>12</v>
      </c>
      <c r="G37" t="s">
        <v>17</v>
      </c>
      <c r="H37" t="s">
        <v>111</v>
      </c>
      <c r="I37" t="s">
        <v>184</v>
      </c>
    </row>
    <row r="38" spans="1:9" x14ac:dyDescent="0.25">
      <c r="A38" s="3">
        <v>45349</v>
      </c>
      <c r="B38" t="s">
        <v>198</v>
      </c>
      <c r="C38" s="1">
        <v>1</v>
      </c>
      <c r="D38" s="2">
        <v>275.25</v>
      </c>
      <c r="E38" s="2">
        <v>275.25</v>
      </c>
      <c r="F38" t="s">
        <v>12</v>
      </c>
      <c r="G38" t="s">
        <v>13</v>
      </c>
      <c r="H38" t="s">
        <v>50</v>
      </c>
      <c r="I38" t="s">
        <v>51</v>
      </c>
    </row>
    <row r="39" spans="1:9" x14ac:dyDescent="0.25">
      <c r="A39" s="3">
        <v>45369</v>
      </c>
      <c r="B39" t="s">
        <v>197</v>
      </c>
      <c r="C39" s="1">
        <v>4</v>
      </c>
      <c r="D39" s="2">
        <v>318.87</v>
      </c>
      <c r="E39" s="2">
        <v>1275.48</v>
      </c>
      <c r="F39" t="s">
        <v>12</v>
      </c>
      <c r="G39" t="s">
        <v>9</v>
      </c>
      <c r="H39" t="s">
        <v>131</v>
      </c>
      <c r="I39" t="s">
        <v>53</v>
      </c>
    </row>
    <row r="40" spans="1:9" x14ac:dyDescent="0.25">
      <c r="A40" s="3">
        <v>45370</v>
      </c>
      <c r="B40" t="s">
        <v>196</v>
      </c>
      <c r="C40" s="1">
        <v>2</v>
      </c>
      <c r="D40" s="2">
        <v>673.12</v>
      </c>
      <c r="E40" s="2">
        <v>1346.24</v>
      </c>
      <c r="F40" t="s">
        <v>199</v>
      </c>
      <c r="G40" t="s">
        <v>9</v>
      </c>
      <c r="H40" t="s">
        <v>149</v>
      </c>
      <c r="I40" t="s">
        <v>146</v>
      </c>
    </row>
    <row r="41" spans="1:9" x14ac:dyDescent="0.25">
      <c r="A41" s="3">
        <v>45373</v>
      </c>
      <c r="B41" t="s">
        <v>198</v>
      </c>
      <c r="C41" s="1">
        <v>1</v>
      </c>
      <c r="D41" s="2">
        <v>660.27</v>
      </c>
      <c r="E41" s="2">
        <v>660.27</v>
      </c>
      <c r="F41" t="s">
        <v>20</v>
      </c>
      <c r="G41" t="s">
        <v>13</v>
      </c>
      <c r="H41" t="s">
        <v>21</v>
      </c>
      <c r="I41" t="s">
        <v>22</v>
      </c>
    </row>
    <row r="42" spans="1:9" x14ac:dyDescent="0.25">
      <c r="A42" s="3">
        <v>45382</v>
      </c>
      <c r="B42" t="s">
        <v>196</v>
      </c>
      <c r="C42" s="1">
        <v>1</v>
      </c>
      <c r="D42" s="2">
        <v>518.65</v>
      </c>
      <c r="E42" s="2">
        <v>518.65</v>
      </c>
      <c r="F42" t="s">
        <v>20</v>
      </c>
      <c r="G42" t="s">
        <v>17</v>
      </c>
      <c r="H42" t="s">
        <v>151</v>
      </c>
      <c r="I42" t="s">
        <v>80</v>
      </c>
    </row>
    <row r="43" spans="1:9" x14ac:dyDescent="0.25">
      <c r="A43" s="3">
        <v>45414</v>
      </c>
      <c r="B43" t="s">
        <v>197</v>
      </c>
      <c r="C43" s="1">
        <v>5</v>
      </c>
      <c r="D43" s="2">
        <v>515.65</v>
      </c>
      <c r="E43" s="2">
        <v>2578.25</v>
      </c>
      <c r="F43" t="s">
        <v>20</v>
      </c>
      <c r="G43" t="s">
        <v>9</v>
      </c>
      <c r="H43" t="s">
        <v>65</v>
      </c>
      <c r="I43" t="s">
        <v>66</v>
      </c>
    </row>
    <row r="44" spans="1:9" x14ac:dyDescent="0.25">
      <c r="A44" s="3">
        <v>45437</v>
      </c>
      <c r="B44" t="s">
        <v>198</v>
      </c>
      <c r="C44" s="1">
        <v>3</v>
      </c>
      <c r="D44" s="2">
        <v>605.21</v>
      </c>
      <c r="E44" s="2">
        <v>1815.63</v>
      </c>
      <c r="F44" t="s">
        <v>20</v>
      </c>
      <c r="G44" t="s">
        <v>13</v>
      </c>
      <c r="H44" t="s">
        <v>77</v>
      </c>
      <c r="I44" t="s">
        <v>78</v>
      </c>
    </row>
    <row r="45" spans="1:9" x14ac:dyDescent="0.25">
      <c r="A45" s="3">
        <v>45460</v>
      </c>
      <c r="B45" t="s">
        <v>196</v>
      </c>
      <c r="C45" s="1">
        <v>3</v>
      </c>
      <c r="D45" s="2">
        <v>1316.39</v>
      </c>
      <c r="E45" s="2">
        <v>3949.17</v>
      </c>
      <c r="F45" t="s">
        <v>20</v>
      </c>
      <c r="G45" t="s">
        <v>9</v>
      </c>
      <c r="H45" t="s">
        <v>115</v>
      </c>
      <c r="I45" t="s">
        <v>116</v>
      </c>
    </row>
    <row r="46" spans="1:9" x14ac:dyDescent="0.25">
      <c r="A46" s="3">
        <v>45463</v>
      </c>
      <c r="B46" t="s">
        <v>198</v>
      </c>
      <c r="C46" s="1">
        <v>3</v>
      </c>
      <c r="D46" s="2">
        <v>1025.27</v>
      </c>
      <c r="E46" s="2">
        <v>3075.81</v>
      </c>
      <c r="F46" t="s">
        <v>12</v>
      </c>
      <c r="G46" t="s">
        <v>17</v>
      </c>
      <c r="H46" t="s">
        <v>167</v>
      </c>
      <c r="I46" t="s">
        <v>22</v>
      </c>
    </row>
    <row r="47" spans="1:9" x14ac:dyDescent="0.25">
      <c r="A47" s="3">
        <v>45491</v>
      </c>
      <c r="B47" t="s">
        <v>195</v>
      </c>
      <c r="C47" s="1">
        <v>4</v>
      </c>
      <c r="D47" s="2">
        <v>628.67999999999995</v>
      </c>
      <c r="E47" s="2">
        <v>2514.7199999999998</v>
      </c>
      <c r="F47" t="s">
        <v>199</v>
      </c>
      <c r="G47" t="s">
        <v>13</v>
      </c>
      <c r="H47" t="s">
        <v>85</v>
      </c>
      <c r="I47" t="s">
        <v>86</v>
      </c>
    </row>
    <row r="48" spans="1:9" x14ac:dyDescent="0.25">
      <c r="A48" s="3">
        <v>45491</v>
      </c>
      <c r="B48" t="s">
        <v>197</v>
      </c>
      <c r="C48" s="1">
        <v>2</v>
      </c>
      <c r="D48" s="2">
        <v>1196.1300000000001</v>
      </c>
      <c r="E48" s="2">
        <v>2392.2600000000002</v>
      </c>
      <c r="F48" t="s">
        <v>12</v>
      </c>
      <c r="G48" t="s">
        <v>17</v>
      </c>
      <c r="H48" t="s">
        <v>100</v>
      </c>
      <c r="I48" t="s">
        <v>101</v>
      </c>
    </row>
    <row r="49" spans="1:9" x14ac:dyDescent="0.25">
      <c r="A49" s="3">
        <v>45499</v>
      </c>
      <c r="B49" t="s">
        <v>196</v>
      </c>
      <c r="C49" s="1">
        <v>2</v>
      </c>
      <c r="D49" s="2">
        <v>791.12</v>
      </c>
      <c r="E49" s="2">
        <v>1582.24</v>
      </c>
      <c r="F49" t="s">
        <v>16</v>
      </c>
      <c r="G49" t="s">
        <v>9</v>
      </c>
      <c r="H49" t="s">
        <v>169</v>
      </c>
      <c r="I49" t="s">
        <v>139</v>
      </c>
    </row>
    <row r="50" spans="1:9" x14ac:dyDescent="0.25">
      <c r="A50" s="3">
        <v>45501</v>
      </c>
      <c r="B50" t="s">
        <v>196</v>
      </c>
      <c r="C50" s="1">
        <v>2</v>
      </c>
      <c r="D50" s="2">
        <v>597.04</v>
      </c>
      <c r="E50" s="2">
        <v>1194.08</v>
      </c>
      <c r="F50" t="s">
        <v>16</v>
      </c>
      <c r="G50" t="s">
        <v>9</v>
      </c>
      <c r="H50" t="s">
        <v>40</v>
      </c>
      <c r="I50" t="s">
        <v>41</v>
      </c>
    </row>
    <row r="51" spans="1:9" x14ac:dyDescent="0.25">
      <c r="A51" s="3">
        <v>45507</v>
      </c>
      <c r="B51" t="s">
        <v>198</v>
      </c>
      <c r="C51" s="1">
        <v>2</v>
      </c>
      <c r="D51" s="2">
        <v>1116.04</v>
      </c>
      <c r="E51" s="2">
        <v>2232.08</v>
      </c>
      <c r="F51" t="s">
        <v>20</v>
      </c>
      <c r="G51" t="s">
        <v>9</v>
      </c>
      <c r="H51" t="s">
        <v>79</v>
      </c>
      <c r="I51" t="s">
        <v>80</v>
      </c>
    </row>
    <row r="52" spans="1:9" x14ac:dyDescent="0.25">
      <c r="A52" s="3">
        <v>45515</v>
      </c>
      <c r="B52" t="s">
        <v>198</v>
      </c>
      <c r="C52" s="1">
        <v>5</v>
      </c>
      <c r="D52" s="2">
        <v>1239.5</v>
      </c>
      <c r="E52" s="2">
        <v>6197.5</v>
      </c>
      <c r="F52" t="s">
        <v>12</v>
      </c>
      <c r="G52" t="s">
        <v>9</v>
      </c>
      <c r="H52" t="s">
        <v>122</v>
      </c>
      <c r="I52" t="s">
        <v>51</v>
      </c>
    </row>
    <row r="53" spans="1:9" x14ac:dyDescent="0.25">
      <c r="A53" s="3">
        <v>45515</v>
      </c>
      <c r="B53" t="s">
        <v>195</v>
      </c>
      <c r="C53" s="1">
        <v>3</v>
      </c>
      <c r="D53" s="2">
        <v>777.3</v>
      </c>
      <c r="E53" s="2">
        <v>2331.8999999999996</v>
      </c>
      <c r="F53" t="s">
        <v>16</v>
      </c>
      <c r="G53" t="s">
        <v>17</v>
      </c>
      <c r="H53" t="s">
        <v>135</v>
      </c>
      <c r="I53" t="s">
        <v>62</v>
      </c>
    </row>
    <row r="54" spans="1:9" x14ac:dyDescent="0.25">
      <c r="A54" s="3">
        <v>45516</v>
      </c>
      <c r="B54" t="s">
        <v>198</v>
      </c>
      <c r="C54" s="1">
        <v>3</v>
      </c>
      <c r="D54" s="2">
        <v>175.48</v>
      </c>
      <c r="E54" s="2">
        <v>526.43999999999994</v>
      </c>
      <c r="F54" t="s">
        <v>16</v>
      </c>
      <c r="G54" t="s">
        <v>17</v>
      </c>
      <c r="H54" t="s">
        <v>18</v>
      </c>
      <c r="I54" t="s">
        <v>19</v>
      </c>
    </row>
    <row r="55" spans="1:9" x14ac:dyDescent="0.25">
      <c r="A55" s="3">
        <v>45524</v>
      </c>
      <c r="B55" t="s">
        <v>196</v>
      </c>
      <c r="C55" s="1">
        <v>1</v>
      </c>
      <c r="D55" s="2">
        <v>1001.28</v>
      </c>
      <c r="E55" s="2">
        <v>1001.28</v>
      </c>
      <c r="F55" t="s">
        <v>16</v>
      </c>
      <c r="G55" t="s">
        <v>9</v>
      </c>
      <c r="H55" t="s">
        <v>128</v>
      </c>
      <c r="I55" t="s">
        <v>129</v>
      </c>
    </row>
    <row r="56" spans="1:9" x14ac:dyDescent="0.25">
      <c r="A56" s="3">
        <v>45526</v>
      </c>
      <c r="B56" t="s">
        <v>196</v>
      </c>
      <c r="C56" s="1">
        <v>4</v>
      </c>
      <c r="D56" s="2">
        <v>1197.55</v>
      </c>
      <c r="E56" s="2">
        <v>4790.2</v>
      </c>
      <c r="F56" t="s">
        <v>199</v>
      </c>
      <c r="G56" t="s">
        <v>13</v>
      </c>
      <c r="H56" t="s">
        <v>89</v>
      </c>
      <c r="I56" t="s">
        <v>185</v>
      </c>
    </row>
    <row r="57" spans="1:9" x14ac:dyDescent="0.25">
      <c r="A57" s="3">
        <v>45530</v>
      </c>
      <c r="B57" t="s">
        <v>195</v>
      </c>
      <c r="C57" s="1">
        <v>3</v>
      </c>
      <c r="D57" s="2">
        <v>942.01</v>
      </c>
      <c r="E57" s="2">
        <v>2826.0299999999997</v>
      </c>
      <c r="F57" t="s">
        <v>16</v>
      </c>
      <c r="G57" t="s">
        <v>9</v>
      </c>
      <c r="H57" t="s">
        <v>52</v>
      </c>
      <c r="I57" t="s">
        <v>53</v>
      </c>
    </row>
    <row r="58" spans="1:9" x14ac:dyDescent="0.25">
      <c r="A58" s="3">
        <v>45538</v>
      </c>
      <c r="B58" t="s">
        <v>195</v>
      </c>
      <c r="C58" s="1">
        <v>2</v>
      </c>
      <c r="D58" s="2">
        <v>686.57</v>
      </c>
      <c r="E58" s="2">
        <v>1373.14</v>
      </c>
      <c r="F58" t="s">
        <v>20</v>
      </c>
      <c r="G58" t="s">
        <v>13</v>
      </c>
      <c r="H58" t="s">
        <v>27</v>
      </c>
      <c r="I58" t="s">
        <v>28</v>
      </c>
    </row>
    <row r="59" spans="1:9" x14ac:dyDescent="0.25">
      <c r="A59" s="3">
        <v>45538</v>
      </c>
      <c r="B59" t="s">
        <v>197</v>
      </c>
      <c r="C59" s="1">
        <v>2</v>
      </c>
      <c r="D59" s="2">
        <v>1495.43</v>
      </c>
      <c r="E59" s="2">
        <v>2990.86</v>
      </c>
      <c r="F59" t="s">
        <v>16</v>
      </c>
      <c r="G59" t="s">
        <v>17</v>
      </c>
      <c r="H59" t="s">
        <v>173</v>
      </c>
      <c r="I59" t="s">
        <v>98</v>
      </c>
    </row>
    <row r="60" spans="1:9" x14ac:dyDescent="0.25">
      <c r="A60" s="3">
        <v>45539</v>
      </c>
      <c r="B60" t="s">
        <v>194</v>
      </c>
      <c r="C60" s="1">
        <v>1</v>
      </c>
      <c r="D60" s="2">
        <v>409.15</v>
      </c>
      <c r="E60" s="2">
        <v>409.15</v>
      </c>
      <c r="F60" t="s">
        <v>16</v>
      </c>
      <c r="G60" t="s">
        <v>13</v>
      </c>
      <c r="H60" t="s">
        <v>114</v>
      </c>
      <c r="I60" t="s">
        <v>66</v>
      </c>
    </row>
    <row r="61" spans="1:9" x14ac:dyDescent="0.25">
      <c r="A61" s="3">
        <v>45542</v>
      </c>
      <c r="B61" t="s">
        <v>196</v>
      </c>
      <c r="C61" s="1">
        <v>3</v>
      </c>
      <c r="D61" s="2">
        <v>957.75</v>
      </c>
      <c r="E61" s="2">
        <v>2873.25</v>
      </c>
      <c r="F61" t="s">
        <v>199</v>
      </c>
      <c r="G61" t="s">
        <v>13</v>
      </c>
      <c r="H61" t="s">
        <v>33</v>
      </c>
      <c r="I61" t="s">
        <v>34</v>
      </c>
    </row>
    <row r="62" spans="1:9" x14ac:dyDescent="0.25">
      <c r="A62" s="3">
        <v>45542</v>
      </c>
      <c r="B62" t="s">
        <v>195</v>
      </c>
      <c r="C62" s="1">
        <v>1</v>
      </c>
      <c r="D62" s="2">
        <v>429.04</v>
      </c>
      <c r="E62" s="2">
        <v>429.04</v>
      </c>
      <c r="F62" t="s">
        <v>16</v>
      </c>
      <c r="G62" t="s">
        <v>13</v>
      </c>
      <c r="H62" t="s">
        <v>42</v>
      </c>
      <c r="I62" t="s">
        <v>43</v>
      </c>
    </row>
    <row r="63" spans="1:9" x14ac:dyDescent="0.25">
      <c r="A63" s="3">
        <v>45544</v>
      </c>
      <c r="B63" t="s">
        <v>194</v>
      </c>
      <c r="C63" s="1">
        <v>1</v>
      </c>
      <c r="D63" s="2">
        <v>949.62</v>
      </c>
      <c r="E63" s="2">
        <v>949.62</v>
      </c>
      <c r="F63" t="s">
        <v>16</v>
      </c>
      <c r="G63" t="s">
        <v>9</v>
      </c>
      <c r="H63" t="s">
        <v>112</v>
      </c>
      <c r="I63" t="s">
        <v>186</v>
      </c>
    </row>
    <row r="64" spans="1:9" x14ac:dyDescent="0.25">
      <c r="A64" s="3">
        <v>45554</v>
      </c>
      <c r="B64" t="s">
        <v>194</v>
      </c>
      <c r="C64" s="1">
        <v>2</v>
      </c>
      <c r="D64" s="2">
        <v>853.48</v>
      </c>
      <c r="E64" s="2">
        <v>1706.96</v>
      </c>
      <c r="F64" t="s">
        <v>20</v>
      </c>
      <c r="G64" t="s">
        <v>9</v>
      </c>
      <c r="H64" t="s">
        <v>108</v>
      </c>
      <c r="I64" t="s">
        <v>109</v>
      </c>
    </row>
    <row r="65" spans="1:9" x14ac:dyDescent="0.25">
      <c r="A65" s="3">
        <v>45567</v>
      </c>
      <c r="B65" t="s">
        <v>198</v>
      </c>
      <c r="C65" s="1">
        <v>1</v>
      </c>
      <c r="D65" s="2">
        <v>1175.95</v>
      </c>
      <c r="E65" s="2">
        <v>1175.95</v>
      </c>
      <c r="F65" t="s">
        <v>199</v>
      </c>
      <c r="G65" t="s">
        <v>9</v>
      </c>
      <c r="H65" t="s">
        <v>161</v>
      </c>
      <c r="I65" t="s">
        <v>162</v>
      </c>
    </row>
    <row r="66" spans="1:9" x14ac:dyDescent="0.25">
      <c r="A66" s="3">
        <v>45569</v>
      </c>
      <c r="B66" t="s">
        <v>195</v>
      </c>
      <c r="C66" s="1">
        <v>5</v>
      </c>
      <c r="D66" s="2">
        <v>270.3</v>
      </c>
      <c r="E66" s="2">
        <v>1351.5</v>
      </c>
      <c r="F66" t="s">
        <v>12</v>
      </c>
      <c r="G66" t="s">
        <v>9</v>
      </c>
      <c r="H66" t="s">
        <v>105</v>
      </c>
      <c r="I66" t="s">
        <v>106</v>
      </c>
    </row>
    <row r="67" spans="1:9" x14ac:dyDescent="0.25">
      <c r="A67" s="3">
        <v>45570</v>
      </c>
      <c r="B67" t="s">
        <v>197</v>
      </c>
      <c r="C67" s="1">
        <v>2</v>
      </c>
      <c r="D67" s="2">
        <v>459.23</v>
      </c>
      <c r="E67" s="2">
        <v>918.46</v>
      </c>
      <c r="F67" t="s">
        <v>199</v>
      </c>
      <c r="G67" t="s">
        <v>13</v>
      </c>
      <c r="H67" t="s">
        <v>94</v>
      </c>
      <c r="I67" t="s">
        <v>187</v>
      </c>
    </row>
    <row r="68" spans="1:9" x14ac:dyDescent="0.25">
      <c r="A68" s="3">
        <v>45570</v>
      </c>
      <c r="B68" t="s">
        <v>194</v>
      </c>
      <c r="C68" s="1">
        <v>3</v>
      </c>
      <c r="D68" s="2">
        <v>893.68</v>
      </c>
      <c r="E68" s="2">
        <v>2681.04</v>
      </c>
      <c r="F68" t="s">
        <v>16</v>
      </c>
      <c r="G68" t="s">
        <v>9</v>
      </c>
      <c r="H68" t="s">
        <v>174</v>
      </c>
      <c r="I68" t="s">
        <v>113</v>
      </c>
    </row>
    <row r="69" spans="1:9" x14ac:dyDescent="0.25">
      <c r="A69" s="3">
        <v>45580</v>
      </c>
      <c r="B69" t="s">
        <v>195</v>
      </c>
      <c r="C69" s="1">
        <v>2</v>
      </c>
      <c r="D69" s="2">
        <v>890.42</v>
      </c>
      <c r="E69" s="2">
        <v>1780.84</v>
      </c>
      <c r="F69" t="s">
        <v>16</v>
      </c>
      <c r="G69" t="s">
        <v>9</v>
      </c>
      <c r="H69" t="s">
        <v>23</v>
      </c>
      <c r="I69" t="s">
        <v>24</v>
      </c>
    </row>
    <row r="70" spans="1:9" x14ac:dyDescent="0.25">
      <c r="A70" s="3">
        <v>45590</v>
      </c>
      <c r="B70" t="s">
        <v>195</v>
      </c>
      <c r="C70" s="1">
        <v>5</v>
      </c>
      <c r="D70" s="2">
        <v>1092.18</v>
      </c>
      <c r="E70" s="2">
        <v>5460.9000000000005</v>
      </c>
      <c r="F70" t="s">
        <v>20</v>
      </c>
      <c r="G70" t="s">
        <v>17</v>
      </c>
      <c r="H70" t="s">
        <v>67</v>
      </c>
      <c r="I70" t="s">
        <v>68</v>
      </c>
    </row>
    <row r="71" spans="1:9" x14ac:dyDescent="0.25">
      <c r="A71" s="3">
        <v>45601</v>
      </c>
      <c r="B71" t="s">
        <v>196</v>
      </c>
      <c r="C71" s="1">
        <v>4</v>
      </c>
      <c r="D71" s="2">
        <v>948.43</v>
      </c>
      <c r="E71" s="2">
        <v>3793.72</v>
      </c>
      <c r="F71" t="s">
        <v>16</v>
      </c>
      <c r="G71" t="s">
        <v>9</v>
      </c>
      <c r="H71" t="s">
        <v>25</v>
      </c>
      <c r="I71" t="s">
        <v>26</v>
      </c>
    </row>
    <row r="72" spans="1:9" x14ac:dyDescent="0.25">
      <c r="A72" s="3">
        <v>45607</v>
      </c>
      <c r="B72" t="s">
        <v>194</v>
      </c>
      <c r="C72" s="1">
        <v>1</v>
      </c>
      <c r="D72" s="2">
        <v>173.28</v>
      </c>
      <c r="E72" s="2">
        <v>173.28</v>
      </c>
      <c r="F72" t="s">
        <v>20</v>
      </c>
      <c r="G72" t="s">
        <v>17</v>
      </c>
      <c r="H72" t="s">
        <v>39</v>
      </c>
      <c r="I72" t="s">
        <v>24</v>
      </c>
    </row>
    <row r="73" spans="1:9" x14ac:dyDescent="0.25">
      <c r="A73" s="3">
        <v>45608</v>
      </c>
      <c r="B73" t="s">
        <v>197</v>
      </c>
      <c r="C73" s="1">
        <v>2</v>
      </c>
      <c r="D73" s="2">
        <v>102.5</v>
      </c>
      <c r="E73" s="2">
        <v>205</v>
      </c>
      <c r="F73" t="s">
        <v>12</v>
      </c>
      <c r="G73" t="s">
        <v>13</v>
      </c>
      <c r="H73" t="s">
        <v>152</v>
      </c>
      <c r="I73" t="s">
        <v>153</v>
      </c>
    </row>
    <row r="74" spans="1:9" x14ac:dyDescent="0.25">
      <c r="A74" s="3">
        <v>45613</v>
      </c>
      <c r="B74" t="s">
        <v>194</v>
      </c>
      <c r="C74" s="1">
        <v>4</v>
      </c>
      <c r="D74" s="2">
        <v>913.01</v>
      </c>
      <c r="E74" s="2">
        <v>3652.04</v>
      </c>
      <c r="F74" t="s">
        <v>20</v>
      </c>
      <c r="G74" t="s">
        <v>9</v>
      </c>
      <c r="H74" t="s">
        <v>159</v>
      </c>
      <c r="I74" t="s">
        <v>160</v>
      </c>
    </row>
    <row r="75" spans="1:9" x14ac:dyDescent="0.25">
      <c r="A75" s="3">
        <v>45630</v>
      </c>
      <c r="B75" t="s">
        <v>195</v>
      </c>
      <c r="C75" s="1">
        <v>3</v>
      </c>
      <c r="D75" s="2">
        <v>596.14</v>
      </c>
      <c r="E75" s="2">
        <v>1788.42</v>
      </c>
      <c r="F75" t="s">
        <v>199</v>
      </c>
      <c r="G75" t="s">
        <v>9</v>
      </c>
      <c r="H75" t="s">
        <v>71</v>
      </c>
      <c r="I75" t="s">
        <v>72</v>
      </c>
    </row>
    <row r="76" spans="1:9" x14ac:dyDescent="0.25">
      <c r="A76" s="3">
        <v>45641</v>
      </c>
      <c r="B76" t="s">
        <v>194</v>
      </c>
      <c r="C76" s="1">
        <v>2</v>
      </c>
      <c r="D76" s="2">
        <v>875.37</v>
      </c>
      <c r="E76" s="2">
        <v>1750.74</v>
      </c>
      <c r="F76" t="s">
        <v>20</v>
      </c>
      <c r="G76" t="s">
        <v>9</v>
      </c>
      <c r="H76" t="s">
        <v>175</v>
      </c>
      <c r="I76" t="s">
        <v>58</v>
      </c>
    </row>
    <row r="77" spans="1:9" x14ac:dyDescent="0.25">
      <c r="A77" s="3">
        <v>45645</v>
      </c>
      <c r="B77" t="s">
        <v>194</v>
      </c>
      <c r="C77" s="1">
        <v>5</v>
      </c>
      <c r="D77" s="2">
        <v>177.16</v>
      </c>
      <c r="E77" s="2">
        <v>885.8</v>
      </c>
      <c r="F77" t="s">
        <v>199</v>
      </c>
      <c r="G77" t="s">
        <v>9</v>
      </c>
      <c r="H77" t="s">
        <v>156</v>
      </c>
      <c r="I77" t="s">
        <v>129</v>
      </c>
    </row>
    <row r="78" spans="1:9" x14ac:dyDescent="0.25">
      <c r="A78" s="3">
        <v>45659</v>
      </c>
      <c r="B78" t="s">
        <v>198</v>
      </c>
      <c r="C78" s="1">
        <v>2</v>
      </c>
      <c r="D78" s="2">
        <v>256.56</v>
      </c>
      <c r="E78" s="2">
        <v>513.12</v>
      </c>
      <c r="F78" t="s">
        <v>12</v>
      </c>
      <c r="G78" t="s">
        <v>13</v>
      </c>
      <c r="H78" t="s">
        <v>138</v>
      </c>
      <c r="I78" t="s">
        <v>139</v>
      </c>
    </row>
    <row r="79" spans="1:9" x14ac:dyDescent="0.25">
      <c r="A79" s="3">
        <v>45660</v>
      </c>
      <c r="B79" t="s">
        <v>197</v>
      </c>
      <c r="C79" s="1">
        <v>4</v>
      </c>
      <c r="D79" s="2">
        <v>1208.96</v>
      </c>
      <c r="E79" s="2">
        <v>4835.84</v>
      </c>
      <c r="F79" t="s">
        <v>16</v>
      </c>
      <c r="G79" t="s">
        <v>17</v>
      </c>
      <c r="H79" t="s">
        <v>29</v>
      </c>
      <c r="I79" t="s">
        <v>188</v>
      </c>
    </row>
    <row r="80" spans="1:9" x14ac:dyDescent="0.25">
      <c r="A80" s="3">
        <v>45661</v>
      </c>
      <c r="B80" t="s">
        <v>194</v>
      </c>
      <c r="C80" s="1">
        <v>3</v>
      </c>
      <c r="D80" s="2">
        <v>830.36</v>
      </c>
      <c r="E80" s="2">
        <v>2491.08</v>
      </c>
      <c r="F80" t="s">
        <v>20</v>
      </c>
      <c r="G80" t="s">
        <v>13</v>
      </c>
      <c r="H80" t="s">
        <v>96</v>
      </c>
      <c r="I80" t="s">
        <v>189</v>
      </c>
    </row>
    <row r="81" spans="1:9" x14ac:dyDescent="0.25">
      <c r="A81" s="3">
        <v>45661</v>
      </c>
      <c r="B81" t="s">
        <v>195</v>
      </c>
      <c r="C81" s="1">
        <v>1</v>
      </c>
      <c r="D81" s="2">
        <v>171.09</v>
      </c>
      <c r="E81" s="2">
        <v>171.09</v>
      </c>
      <c r="F81" t="s">
        <v>16</v>
      </c>
      <c r="G81" t="s">
        <v>13</v>
      </c>
      <c r="H81" t="s">
        <v>154</v>
      </c>
      <c r="I81" t="s">
        <v>155</v>
      </c>
    </row>
    <row r="82" spans="1:9" x14ac:dyDescent="0.25">
      <c r="A82" s="3">
        <v>45666</v>
      </c>
      <c r="B82" t="s">
        <v>194</v>
      </c>
      <c r="C82" s="1">
        <v>5</v>
      </c>
      <c r="D82" s="2">
        <v>513.42999999999995</v>
      </c>
      <c r="E82" s="2">
        <v>2567.1499999999996</v>
      </c>
      <c r="F82" t="s">
        <v>16</v>
      </c>
      <c r="G82" t="s">
        <v>13</v>
      </c>
      <c r="H82" t="s">
        <v>136</v>
      </c>
      <c r="I82" t="s">
        <v>137</v>
      </c>
    </row>
    <row r="83" spans="1:9" x14ac:dyDescent="0.25">
      <c r="A83" s="3">
        <v>45666</v>
      </c>
      <c r="B83" t="s">
        <v>195</v>
      </c>
      <c r="C83" s="1">
        <v>2</v>
      </c>
      <c r="D83" s="2">
        <v>238.76</v>
      </c>
      <c r="E83" s="2">
        <v>477.52</v>
      </c>
      <c r="F83" t="s">
        <v>16</v>
      </c>
      <c r="G83" t="s">
        <v>17</v>
      </c>
      <c r="H83" t="s">
        <v>176</v>
      </c>
      <c r="I83" t="s">
        <v>190</v>
      </c>
    </row>
    <row r="84" spans="1:9" x14ac:dyDescent="0.25">
      <c r="A84" s="3">
        <v>45672</v>
      </c>
      <c r="B84" t="s">
        <v>195</v>
      </c>
      <c r="C84" s="1">
        <v>4</v>
      </c>
      <c r="D84" s="2">
        <v>548.33000000000004</v>
      </c>
      <c r="E84" s="2">
        <v>2193.3200000000002</v>
      </c>
      <c r="F84" t="s">
        <v>20</v>
      </c>
      <c r="G84" t="s">
        <v>17</v>
      </c>
      <c r="H84" t="s">
        <v>150</v>
      </c>
      <c r="I84" t="s">
        <v>191</v>
      </c>
    </row>
    <row r="85" spans="1:9" x14ac:dyDescent="0.25">
      <c r="A85" s="3">
        <v>45675</v>
      </c>
      <c r="B85" t="s">
        <v>194</v>
      </c>
      <c r="C85" s="1">
        <v>3</v>
      </c>
      <c r="D85" s="2">
        <v>758.36</v>
      </c>
      <c r="E85" s="2">
        <v>2275.08</v>
      </c>
      <c r="F85" t="s">
        <v>16</v>
      </c>
      <c r="G85" t="s">
        <v>17</v>
      </c>
      <c r="H85" t="s">
        <v>163</v>
      </c>
      <c r="I85" t="s">
        <v>164</v>
      </c>
    </row>
    <row r="86" spans="1:9" x14ac:dyDescent="0.25">
      <c r="A86" s="3">
        <v>45687</v>
      </c>
      <c r="B86" t="s">
        <v>198</v>
      </c>
      <c r="C86" s="1">
        <v>3</v>
      </c>
      <c r="D86" s="2">
        <v>1453.38</v>
      </c>
      <c r="E86" s="2">
        <v>4360.1400000000003</v>
      </c>
      <c r="F86" t="s">
        <v>12</v>
      </c>
      <c r="G86" t="s">
        <v>17</v>
      </c>
      <c r="H86" t="s">
        <v>107</v>
      </c>
      <c r="I86" t="s">
        <v>192</v>
      </c>
    </row>
    <row r="87" spans="1:9" x14ac:dyDescent="0.25">
      <c r="A87" s="3">
        <v>45707</v>
      </c>
      <c r="B87" t="s">
        <v>195</v>
      </c>
      <c r="C87" s="1">
        <v>3</v>
      </c>
      <c r="D87" s="2">
        <v>1074.9000000000001</v>
      </c>
      <c r="E87" s="2">
        <v>3224.7000000000003</v>
      </c>
      <c r="F87" t="s">
        <v>20</v>
      </c>
      <c r="G87" t="s">
        <v>13</v>
      </c>
      <c r="H87" t="s">
        <v>118</v>
      </c>
      <c r="I87" t="s">
        <v>119</v>
      </c>
    </row>
    <row r="88" spans="1:9" x14ac:dyDescent="0.25">
      <c r="A88" s="3">
        <v>45712</v>
      </c>
      <c r="B88" t="s">
        <v>197</v>
      </c>
      <c r="C88" s="1">
        <v>3</v>
      </c>
      <c r="D88" s="2">
        <v>663.62</v>
      </c>
      <c r="E88" s="2">
        <v>1990.8600000000001</v>
      </c>
      <c r="F88" t="s">
        <v>16</v>
      </c>
      <c r="G88" t="s">
        <v>9</v>
      </c>
      <c r="H88" t="s">
        <v>134</v>
      </c>
      <c r="I88" t="s">
        <v>188</v>
      </c>
    </row>
    <row r="89" spans="1:9" x14ac:dyDescent="0.25">
      <c r="A89" s="3">
        <v>45722</v>
      </c>
      <c r="B89" t="s">
        <v>196</v>
      </c>
      <c r="C89" s="1">
        <v>5</v>
      </c>
      <c r="D89" s="2">
        <v>1440.33</v>
      </c>
      <c r="E89" s="2">
        <v>7201.65</v>
      </c>
      <c r="F89" t="s">
        <v>12</v>
      </c>
      <c r="G89" t="s">
        <v>17</v>
      </c>
      <c r="H89" t="s">
        <v>110</v>
      </c>
      <c r="I89" t="s">
        <v>98</v>
      </c>
    </row>
    <row r="90" spans="1:9" x14ac:dyDescent="0.25">
      <c r="A90" s="3">
        <v>45739</v>
      </c>
      <c r="B90" t="s">
        <v>194</v>
      </c>
      <c r="C90" s="1">
        <v>2</v>
      </c>
      <c r="D90" s="2">
        <v>1296.78</v>
      </c>
      <c r="E90" s="2">
        <v>2593.56</v>
      </c>
      <c r="F90" t="s">
        <v>16</v>
      </c>
      <c r="G90" t="s">
        <v>17</v>
      </c>
      <c r="H90" t="s">
        <v>102</v>
      </c>
      <c r="I90" t="s">
        <v>103</v>
      </c>
    </row>
    <row r="91" spans="1:9" x14ac:dyDescent="0.25">
      <c r="A91" s="3">
        <v>45742</v>
      </c>
      <c r="B91" t="s">
        <v>195</v>
      </c>
      <c r="C91" s="1">
        <v>2</v>
      </c>
      <c r="D91" s="2">
        <v>771.72</v>
      </c>
      <c r="E91" s="2">
        <v>1543.44</v>
      </c>
      <c r="F91" t="s">
        <v>12</v>
      </c>
      <c r="G91" t="s">
        <v>17</v>
      </c>
      <c r="H91" t="s">
        <v>59</v>
      </c>
      <c r="I91" t="s">
        <v>60</v>
      </c>
    </row>
    <row r="92" spans="1:9" x14ac:dyDescent="0.25">
      <c r="A92" s="3">
        <v>45756</v>
      </c>
      <c r="B92" t="s">
        <v>198</v>
      </c>
      <c r="C92" s="1">
        <v>4</v>
      </c>
      <c r="D92" s="2">
        <v>747.66</v>
      </c>
      <c r="E92" s="2">
        <v>2990.64</v>
      </c>
      <c r="F92" t="s">
        <v>12</v>
      </c>
      <c r="G92" t="s">
        <v>13</v>
      </c>
      <c r="H92" t="s">
        <v>177</v>
      </c>
      <c r="I92" t="s">
        <v>193</v>
      </c>
    </row>
    <row r="93" spans="1:9" x14ac:dyDescent="0.25">
      <c r="A93" s="3">
        <v>45762</v>
      </c>
      <c r="B93" t="s">
        <v>195</v>
      </c>
      <c r="C93" s="1">
        <v>2</v>
      </c>
      <c r="D93" s="2">
        <v>968.37</v>
      </c>
      <c r="E93" s="2">
        <v>1936.74</v>
      </c>
      <c r="F93" t="s">
        <v>199</v>
      </c>
      <c r="G93" t="s">
        <v>13</v>
      </c>
      <c r="H93" t="s">
        <v>90</v>
      </c>
      <c r="I93" t="s">
        <v>91</v>
      </c>
    </row>
    <row r="94" spans="1:9" x14ac:dyDescent="0.25">
      <c r="A94" s="3">
        <v>45762</v>
      </c>
      <c r="B94" t="s">
        <v>194</v>
      </c>
      <c r="C94" s="1">
        <v>4</v>
      </c>
      <c r="D94" s="2">
        <v>912.12</v>
      </c>
      <c r="E94" s="2">
        <v>3648.48</v>
      </c>
      <c r="F94" t="s">
        <v>20</v>
      </c>
      <c r="G94" t="s">
        <v>9</v>
      </c>
      <c r="H94" t="s">
        <v>97</v>
      </c>
      <c r="I94" t="s">
        <v>98</v>
      </c>
    </row>
    <row r="95" spans="1:9" x14ac:dyDescent="0.25">
      <c r="A95" s="3">
        <v>45773</v>
      </c>
      <c r="B95" t="s">
        <v>195</v>
      </c>
      <c r="C95" s="1">
        <v>2</v>
      </c>
      <c r="D95" s="2">
        <v>333.09</v>
      </c>
      <c r="E95" s="2">
        <v>666.18</v>
      </c>
      <c r="F95" t="s">
        <v>12</v>
      </c>
      <c r="G95" t="s">
        <v>13</v>
      </c>
      <c r="H95" t="s">
        <v>83</v>
      </c>
      <c r="I95" t="s">
        <v>84</v>
      </c>
    </row>
    <row r="96" spans="1:9" x14ac:dyDescent="0.25">
      <c r="A96" s="3">
        <v>45776</v>
      </c>
      <c r="B96" t="s">
        <v>195</v>
      </c>
      <c r="C96" s="1">
        <v>5</v>
      </c>
      <c r="D96" s="2">
        <v>351.06</v>
      </c>
      <c r="E96" s="2">
        <v>1755.3</v>
      </c>
      <c r="F96" t="s">
        <v>16</v>
      </c>
      <c r="G96" t="s">
        <v>9</v>
      </c>
      <c r="H96" t="s">
        <v>31</v>
      </c>
      <c r="I96" t="s">
        <v>32</v>
      </c>
    </row>
    <row r="97" spans="1:9" x14ac:dyDescent="0.25">
      <c r="A97" s="3">
        <v>45800</v>
      </c>
      <c r="B97" t="s">
        <v>196</v>
      </c>
      <c r="C97" s="1">
        <v>1</v>
      </c>
      <c r="D97" s="2">
        <v>1258.23</v>
      </c>
      <c r="E97" s="2">
        <v>1258.23</v>
      </c>
      <c r="F97" t="s">
        <v>199</v>
      </c>
      <c r="G97" t="s">
        <v>17</v>
      </c>
      <c r="H97" t="s">
        <v>63</v>
      </c>
      <c r="I97" t="s">
        <v>64</v>
      </c>
    </row>
    <row r="98" spans="1:9" x14ac:dyDescent="0.25">
      <c r="A98" s="3">
        <v>45658</v>
      </c>
      <c r="B98" t="s">
        <v>195</v>
      </c>
      <c r="C98" s="1">
        <v>3</v>
      </c>
      <c r="D98" s="2">
        <v>1270.49</v>
      </c>
      <c r="E98" s="2">
        <v>3811.4700000000003</v>
      </c>
      <c r="F98" t="s">
        <v>199</v>
      </c>
      <c r="G98" t="s">
        <v>13</v>
      </c>
      <c r="H98" t="s">
        <v>46</v>
      </c>
      <c r="I98" t="s">
        <v>47</v>
      </c>
    </row>
    <row r="99" spans="1:9" x14ac:dyDescent="0.25">
      <c r="A99" s="3">
        <v>45659</v>
      </c>
      <c r="B99" t="s">
        <v>196</v>
      </c>
      <c r="C99" s="1">
        <v>2</v>
      </c>
      <c r="D99" s="2">
        <v>859.87</v>
      </c>
      <c r="E99" s="2">
        <v>1719.74</v>
      </c>
      <c r="F99" t="s">
        <v>16</v>
      </c>
      <c r="G99" t="s">
        <v>9</v>
      </c>
      <c r="H99" t="s">
        <v>48</v>
      </c>
      <c r="I99" t="s">
        <v>49</v>
      </c>
    </row>
    <row r="100" spans="1:9" x14ac:dyDescent="0.25">
      <c r="A100" s="3">
        <v>45660</v>
      </c>
      <c r="B100" t="s">
        <v>195</v>
      </c>
      <c r="C100" s="1">
        <v>4</v>
      </c>
      <c r="D100" s="2">
        <v>505.31</v>
      </c>
      <c r="E100" s="2">
        <v>2021.24</v>
      </c>
      <c r="F100" t="s">
        <v>16</v>
      </c>
      <c r="G100" t="s">
        <v>13</v>
      </c>
      <c r="H100" t="s">
        <v>61</v>
      </c>
      <c r="I100" t="s">
        <v>62</v>
      </c>
    </row>
    <row r="101" spans="1:9" x14ac:dyDescent="0.25">
      <c r="A101" s="3">
        <v>45661</v>
      </c>
      <c r="B101" t="s">
        <v>196</v>
      </c>
      <c r="C101" s="1">
        <v>4</v>
      </c>
      <c r="D101" s="2">
        <v>1461.15</v>
      </c>
      <c r="E101" s="2">
        <v>5844.6</v>
      </c>
      <c r="F101" t="s">
        <v>20</v>
      </c>
      <c r="G101" t="s">
        <v>13</v>
      </c>
      <c r="H101" t="s">
        <v>70</v>
      </c>
      <c r="I101" t="s">
        <v>55</v>
      </c>
    </row>
    <row r="102" spans="1:9" x14ac:dyDescent="0.25">
      <c r="A102"/>
      <c r="C102"/>
      <c r="D102"/>
      <c r="E102"/>
      <c r="F102"/>
    </row>
    <row r="103" spans="1:9" x14ac:dyDescent="0.25">
      <c r="A103"/>
      <c r="C103"/>
      <c r="D103"/>
      <c r="E103"/>
      <c r="F103"/>
    </row>
    <row r="104" spans="1:9" x14ac:dyDescent="0.25">
      <c r="A104"/>
      <c r="C104"/>
      <c r="D104"/>
      <c r="E104" t="s">
        <v>200</v>
      </c>
      <c r="F104"/>
    </row>
    <row r="105" spans="1:9" x14ac:dyDescent="0.25">
      <c r="A105"/>
      <c r="C105"/>
      <c r="D105"/>
      <c r="E105" s="4">
        <f>SUM(E2:E101)</f>
        <v>231267.58999999994</v>
      </c>
      <c r="F105"/>
    </row>
    <row r="106" spans="1:9" x14ac:dyDescent="0.25">
      <c r="A106"/>
      <c r="C106"/>
      <c r="D106"/>
      <c r="E106" t="s">
        <v>201</v>
      </c>
      <c r="F106"/>
    </row>
    <row r="107" spans="1:9" x14ac:dyDescent="0.25">
      <c r="A107"/>
      <c r="C107"/>
      <c r="D107"/>
      <c r="E107" s="4">
        <f>MIN(E2:E101)</f>
        <v>171.09</v>
      </c>
      <c r="F107"/>
    </row>
    <row r="108" spans="1:9" x14ac:dyDescent="0.25">
      <c r="A108"/>
      <c r="C108"/>
      <c r="D108"/>
      <c r="E108" t="s">
        <v>202</v>
      </c>
      <c r="F108"/>
    </row>
    <row r="109" spans="1:9" x14ac:dyDescent="0.25">
      <c r="A109"/>
      <c r="C109"/>
      <c r="D109"/>
      <c r="E109" s="4">
        <f>AVERAGE(E2:E101)</f>
        <v>2312.6758999999993</v>
      </c>
      <c r="F109"/>
    </row>
    <row r="110" spans="1:9" x14ac:dyDescent="0.25">
      <c r="E110" s="2" t="s">
        <v>204</v>
      </c>
    </row>
    <row r="111" spans="1:9" x14ac:dyDescent="0.25">
      <c r="E111" s="5">
        <f>COUNT(E2:E101)</f>
        <v>100</v>
      </c>
    </row>
    <row r="112" spans="1:9" x14ac:dyDescent="0.25">
      <c r="E112" s="2" t="s">
        <v>203</v>
      </c>
    </row>
    <row r="113" spans="5:5" x14ac:dyDescent="0.25">
      <c r="E113" s="4">
        <f>MEDIAN(E2:E101)</f>
        <v>2212.6999999999998</v>
      </c>
    </row>
    <row r="114" spans="5:5" x14ac:dyDescent="0.25">
      <c r="E114" s="2" t="s">
        <v>205</v>
      </c>
    </row>
    <row r="115" spans="5:5" x14ac:dyDescent="0.25">
      <c r="E115" s="4">
        <f>_xlfn.STDEV.P(E2:E101)</f>
        <v>1570.4627178975602</v>
      </c>
    </row>
    <row r="116" spans="5:5" x14ac:dyDescent="0.25">
      <c r="E116" s="2" t="s">
        <v>206</v>
      </c>
    </row>
    <row r="117" spans="5:5" x14ac:dyDescent="0.25">
      <c r="E117" s="2">
        <f>_xlfn.STDEV.S(E2:E101)</f>
        <v>1578.3744189418082</v>
      </c>
    </row>
    <row r="118" spans="5:5" x14ac:dyDescent="0.25">
      <c r="E118" s="2" t="s">
        <v>207</v>
      </c>
    </row>
    <row r="119" spans="5:5" x14ac:dyDescent="0.25">
      <c r="E119" s="2">
        <f>SUM(C2:C101)</f>
        <v>296</v>
      </c>
    </row>
    <row r="120" spans="5:5" x14ac:dyDescent="0.25">
      <c r="E120" s="6"/>
    </row>
  </sheetData>
  <conditionalFormatting sqref="B27">
    <cfRule type="duplicateValues" dxfId="0" priority="1"/>
  </conditionalFormatting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8ECEE-6B49-4378-A3E3-4A8C8825908E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w E A A B Q S w M E F A A C A A g A I q z C W h Y a L j C k A A A A 9 g A A A B I A H A B D b 2 5 m a W c v U G F j a 2 F n Z S 5 4 b W w g o h g A K K A U A A A A A A A A A A A A A A A A A A A A A A A A A A A A h Y 9 N D o I w G E S v Q r q n P 2 D U m I + y Y A u J i Y l x 2 5 Q K j V A M L Z a 7 u f B I X k G M o u 5 c z p u 3 m L l f b 5 C O b R N c V G 9 1 Z x L E M E W B M r I r t a k S N L h j u E Y p h 6 2 Q J 1 G p Y J K N 3 Y y 2 T F D t 3 H l D i P c e + x h 3 f U U i S h k 5 F P l O 1 q o V 6 C P r / 3 K o j X X C S I U 4 7 F 9 j e I T Z I s Z s t c Q U y A y h 0 O Y r R N P e Z / s D I R s a N / S K K x t m O Z A 5 A n l / 4 A 9 Q S w M E F A A C A A g A I q z C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K s w l p q V k G t Z g E A A J I C A A A T A B w A R m 9 y b X V s Y X M v U 2 V j d G l v b j E u b S C i G A A o o B Q A A A A A A A A A A A A A A A A A A A A A A A A A A A B 1 U U 1 r G z E Q v R v 8 H 8 T 2 Y o N Y E k g C a d h D W T e 0 h 3 w U b 0 5 x M W N p 6 g x o N U Y z u 0 l q 8 t 8 j x y 5 p 2 U Y X j e a 9 N / N m J O i U O J r 5 / j 6 + G I / G I 3 m A h N 6 s Q H D Z Y 1 S Q J U X H U U g 0 P 9 F U J q C O R y a f m 0 R r j D l T S 1 / O 2 H V t Z k w u K W B Z c 9 z R Z V L U n x d 3 g k k W E H p I v J j x Y w w M X h Y f 9 i i d 9 M X U 3 s 8 w U E u K q S p s Y U 3 N o W u j V O f W f M 1 0 T 3 F d n Z 0 e H R 1 b 8 6 N j x b k + B 6 z e w / K a I / 6 c 2 r 3 Z T 0 U W w Q p / g 2 c x m 8 Q t 9 5 T D I v t v Y J X p t 7 u c 4 j c E n / 1 O 9 t N Z c 3 / I f w l h 7 i B A k k p T 9 3 f h h j Z s H L Q r y r X f 6 z U J o v z i 1 O 6 N N 8 8 b l M m H N u x 2 W 1 y i e 4 A 8 q W a q 8 a D 4 Y s 2 2 y P 1 9 5 5 T / A I p P + g b U E J U 8 + A x 8 j 3 p 2 U u 5 a H C T o i J d 3 k R Q S D Z U H v G G F M F R f o b L n 5 S 2 s h 8 q r v F M P Q y u B d j 8 3 b A Q k / y R f p u M R x f 9 v 7 u I V U E s B A i 0 A F A A C A A g A I q z C W h Y a L j C k A A A A 9 g A A A B I A A A A A A A A A A A A A A A A A A A A A A E N v b m Z p Z y 9 Q Y W N r Y W d l L n h t b F B L A Q I t A B Q A A g A I A C K s w l o P y u m r p A A A A O k A A A A T A A A A A A A A A A A A A A A A A P A A A A B b Q 2 9 u d G V u d F 9 U e X B l c 1 0 u e G 1 s U E s B A i 0 A F A A C A A g A I q z C W m p W Q a 1 m A Q A A k g I A A B M A A A A A A A A A A A A A A A A A 4 Q E A A E Z v c m 1 1 b G F z L 1 N l Y 3 R p b 2 4 x L m 1 Q S w U G A A A A A A M A A w D C A A A A l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w 4 A A A A A A A C t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V f d m V u d G F z X 2 l u Y 2 9 u c 2 l z d G V u d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M z M 5 M T F j M y 0 2 M 2 Y 2 L T R h M j c t Y j R i N i 1 h Z T R i M D h h Z D d j N z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m F z Z V 9 2 Z W 5 0 Y X N f a W 5 j b 2 5 z a X N 0 Z W 5 0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D N U M D E 6 M z M 6 M D Q u M j A 3 M z E 1 M 1 o i I C 8 + P E V u d H J 5 I F R 5 c G U 9 I k Z p b G x D b 2 x 1 b W 5 U e X B l c y I g V m F s d W U 9 I n N D U V l E Q m d N R 0 J n W U c i I C 8 + P E V u d H J 5 I F R 5 c G U 9 I k Z p b G x D b 2 x 1 b W 5 O Y W 1 l c y I g V m F s d W U 9 I n N b J n F 1 b 3 Q 7 R m V j a G E m c X V v d D s s J n F 1 b 3 Q 7 U H J v Z H V j d G 8 m c X V v d D s s J n F 1 b 3 Q 7 Q 2 F u d G l k Y W Q m c X V v d D s s J n F 1 b 3 Q 7 U H J l Y 2 l v X 1 V u a X R h c m l v J n F 1 b 3 Q 7 L C Z x d W 9 0 O 1 B y Z W N p b 1 9 U b 3 R h b C Z x d W 9 0 O y w m c X V v d D t N Z X R v Z G 9 f U G F n b y Z x d W 9 0 O y w m c X V v d D t N b 2 5 l Z G E m c X V v d D s s J n F 1 b 3 Q 7 Q 2 x p Z W 5 0 Z S Z x d W 9 0 O y w m c X V v d D t Q Y W l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F z Z V 9 2 Z W 5 0 Y X N f a W 5 j b 2 5 z a X N 0 Z W 5 0 Z S 9 B d X R v U m V t b 3 Z l Z E N v b H V t b n M x L n t G Z W N o Y S w w f S Z x d W 9 0 O y w m c X V v d D t T Z W N 0 a W 9 u M S 9 i Y X N l X 3 Z l b n R h c 1 9 p b m N v b n N p c 3 R l b n R l L 0 F 1 d G 9 S Z W 1 v d m V k Q 2 9 s d W 1 u c z E u e 1 B y b 2 R 1 Y 3 R v L D F 9 J n F 1 b 3 Q 7 L C Z x d W 9 0 O 1 N l Y 3 R p b 2 4 x L 2 J h c 2 V f d m V u d G F z X 2 l u Y 2 9 u c 2 l z d G V u d G U v Q X V 0 b 1 J l b W 9 2 Z W R D b 2 x 1 b W 5 z M S 5 7 Q 2 F u d G l k Y W Q s M n 0 m c X V v d D s s J n F 1 b 3 Q 7 U 2 V j d G l v b j E v Y m F z Z V 9 2 Z W 5 0 Y X N f a W 5 j b 2 5 z a X N 0 Z W 5 0 Z S 9 B d X R v U m V t b 3 Z l Z E N v b H V t b n M x L n t Q c m V j a W 9 f V W 5 p d G F y a W 8 s M 3 0 m c X V v d D s s J n F 1 b 3 Q 7 U 2 V j d G l v b j E v Y m F z Z V 9 2 Z W 5 0 Y X N f a W 5 j b 2 5 z a X N 0 Z W 5 0 Z S 9 B d X R v U m V t b 3 Z l Z E N v b H V t b n M x L n t Q c m V j a W 9 f V G 9 0 Y W w s N H 0 m c X V v d D s s J n F 1 b 3 Q 7 U 2 V j d G l v b j E v Y m F z Z V 9 2 Z W 5 0 Y X N f a W 5 j b 2 5 z a X N 0 Z W 5 0 Z S 9 B d X R v U m V t b 3 Z l Z E N v b H V t b n M x L n t N Z X R v Z G 9 f U G F n b y w 1 f S Z x d W 9 0 O y w m c X V v d D t T Z W N 0 a W 9 u M S 9 i Y X N l X 3 Z l b n R h c 1 9 p b m N v b n N p c 3 R l b n R l L 0 F 1 d G 9 S Z W 1 v d m V k Q 2 9 s d W 1 u c z E u e 0 1 v b m V k Y S w 2 f S Z x d W 9 0 O y w m c X V v d D t T Z W N 0 a W 9 u M S 9 i Y X N l X 3 Z l b n R h c 1 9 p b m N v b n N p c 3 R l b n R l L 0 F 1 d G 9 S Z W 1 v d m V k Q 2 9 s d W 1 u c z E u e 0 N s a W V u d G U s N 3 0 m c X V v d D s s J n F 1 b 3 Q 7 U 2 V j d G l v b j E v Y m F z Z V 9 2 Z W 5 0 Y X N f a W 5 j b 2 5 z a X N 0 Z W 5 0 Z S 9 B d X R v U m V t b 3 Z l Z E N v b H V t b n M x L n t Q Y W l z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J h c 2 V f d m V u d G F z X 2 l u Y 2 9 u c 2 l z d G V u d G U v Q X V 0 b 1 J l b W 9 2 Z W R D b 2 x 1 b W 5 z M S 5 7 R m V j a G E s M H 0 m c X V v d D s s J n F 1 b 3 Q 7 U 2 V j d G l v b j E v Y m F z Z V 9 2 Z W 5 0 Y X N f a W 5 j b 2 5 z a X N 0 Z W 5 0 Z S 9 B d X R v U m V t b 3 Z l Z E N v b H V t b n M x L n t Q c m 9 k d W N 0 b y w x f S Z x d W 9 0 O y w m c X V v d D t T Z W N 0 a W 9 u M S 9 i Y X N l X 3 Z l b n R h c 1 9 p b m N v b n N p c 3 R l b n R l L 0 F 1 d G 9 S Z W 1 v d m V k Q 2 9 s d W 1 u c z E u e 0 N h b n R p Z G F k L D J 9 J n F 1 b 3 Q 7 L C Z x d W 9 0 O 1 N l Y 3 R p b 2 4 x L 2 J h c 2 V f d m V u d G F z X 2 l u Y 2 9 u c 2 l z d G V u d G U v Q X V 0 b 1 J l b W 9 2 Z W R D b 2 x 1 b W 5 z M S 5 7 U H J l Y 2 l v X 1 V u a X R h c m l v L D N 9 J n F 1 b 3 Q 7 L C Z x d W 9 0 O 1 N l Y 3 R p b 2 4 x L 2 J h c 2 V f d m V u d G F z X 2 l u Y 2 9 u c 2 l z d G V u d G U v Q X V 0 b 1 J l b W 9 2 Z W R D b 2 x 1 b W 5 z M S 5 7 U H J l Y 2 l v X 1 R v d G F s L D R 9 J n F 1 b 3 Q 7 L C Z x d W 9 0 O 1 N l Y 3 R p b 2 4 x L 2 J h c 2 V f d m V u d G F z X 2 l u Y 2 9 u c 2 l z d G V u d G U v Q X V 0 b 1 J l b W 9 2 Z W R D b 2 x 1 b W 5 z M S 5 7 T W V 0 b 2 R v X 1 B h Z 2 8 s N X 0 m c X V v d D s s J n F 1 b 3 Q 7 U 2 V j d G l v b j E v Y m F z Z V 9 2 Z W 5 0 Y X N f a W 5 j b 2 5 z a X N 0 Z W 5 0 Z S 9 B d X R v U m V t b 3 Z l Z E N v b H V t b n M x L n t N b 2 5 l Z G E s N n 0 m c X V v d D s s J n F 1 b 3 Q 7 U 2 V j d G l v b j E v Y m F z Z V 9 2 Z W 5 0 Y X N f a W 5 j b 2 5 z a X N 0 Z W 5 0 Z S 9 B d X R v U m V t b 3 Z l Z E N v b H V t b n M x L n t D b G l l b n R l L D d 9 J n F 1 b 3 Q 7 L C Z x d W 9 0 O 1 N l Y 3 R p b 2 4 x L 2 J h c 2 V f d m V u d G F z X 2 l u Y 2 9 u c 2 l z d G V u d G U v Q X V 0 b 1 J l b W 9 2 Z W R D b 2 x 1 b W 5 z M S 5 7 U G F p c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F z Z V 9 2 Z W 5 0 Y X N f a W 5 j b 2 5 z a X N 0 Z W 5 0 Z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l X 3 Z l b n R h c 1 9 p b m N v b n N p c 3 R l b n R l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V f d m V u d G F z X 2 l u Y 2 9 u c 2 l z d G V u d G U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e j q P Z 5 y h V P v Z f l h F T 5 K k M A A A A A A g A A A A A A E G Y A A A A B A A A g A A A A S i A c n s Y F 7 V 9 a j 4 o C w R l B p j H / H y P j 7 n C b Q Z O N Q X z n E a 8 A A A A A D o A A A A A C A A A g A A A A Y J 4 6 k z m T r B t p e w L 1 o 4 b o a J X X T S p v z j e n S s A n o 9 p + M L h Q A A A A E E D d 5 g x f t v B v D w i m B I m 9 f o J z g a S y 7 7 h E W L V 9 a H i L T G v T u w T n J F H 1 B q g i J j 4 M 6 Z g b R x l 2 U d L K W 0 C 1 z k j Y n T H m G N I K m R K W x h N h b h c R r f 9 8 R o R A A A A A 2 8 c A o l + d 1 + 7 2 i y 0 E G 0 j 6 P k Y c a 8 g x A V g 3 C T N V X u Q K N O 1 6 2 v C 2 Z X 2 a l W N N V d 9 O H O r d u S p W L F d h y q y U z 1 6 W u Q b f n Q = = < / D a t a M a s h u p > 
</file>

<file path=customXml/itemProps1.xml><?xml version="1.0" encoding="utf-8"?>
<ds:datastoreItem xmlns:ds="http://schemas.openxmlformats.org/officeDocument/2006/customXml" ds:itemID="{D6342BE5-DA74-4358-B157-50ABF614D4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base_ventas_inconsistente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Álvaro LLancavil</dc:creator>
  <cp:lastModifiedBy>Álvaro LLancavil</cp:lastModifiedBy>
  <dcterms:created xsi:type="dcterms:W3CDTF">2025-06-03T01:32:32Z</dcterms:created>
  <dcterms:modified xsi:type="dcterms:W3CDTF">2025-06-04T02:19:05Z</dcterms:modified>
</cp:coreProperties>
</file>