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Diego</v>
                </pt>
                <pt idx="1">
                  <v>Álvaro</v>
                </pt>
                <pt idx="2">
                  <v>Álvaro</v>
                </pt>
              </strCache>
            </strRef>
          </cat>
          <val>
            <numRef>
              <f>_Helpers!$B$48:$B$50</f>
              <numCache>
                <formatCode>General</formatCode>
                <ptCount val="3"/>
                <pt idx="0">
                  <v>12</v>
                </pt>
                <pt idx="1">
                  <v>11</v>
                </pt>
                <pt idx="2">
                  <v>11</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11</v>
                </pt>
                <pt idx="1">
                  <v>11</v>
                </pt>
                <pt idx="2">
                  <v>12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Diego</v>
                </pt>
              </strCache>
            </strRef>
          </tx>
          <spPr>
            <a:ln w="28000">
              <a:solidFill>
                <a:srgbClr val="C5A028"/>
              </a:solidFill>
              <a:prstDash val="solid"/>
            </a:ln>
          </spPr>
          <marker>
            <symbol val="none"/>
            <spPr>
              <a:ln>
                <a:prstDash val="solid"/>
              </a:ln>
            </spPr>
          </marker>
          <val>
            <numRef>
              <f>_Helpers!$B$53:$B$67</f>
              <numCache>
                <formatCode>General</formatCode>
                <ptCount val="15"/>
                <pt idx="0">
                  <v>5</v>
                </pt>
                <pt idx="1">
                  <v>5</v>
                </pt>
                <pt idx="2">
                  <v>5</v>
                </pt>
                <pt idx="3">
                  <v>5</v>
                </pt>
                <pt idx="4">
                  <v>5</v>
                </pt>
                <pt idx="5">
                  <v>8</v>
                </pt>
                <pt idx="6">
                  <v>10</v>
                </pt>
                <pt idx="7">
                  <v>10</v>
                </pt>
                <pt idx="8">
                  <v>12</v>
                </pt>
                <pt idx="9">
                  <v>12</v>
                </pt>
                <pt idx="10">
                  <v>12</v>
                </pt>
                <pt idx="11">
                  <v>12</v>
                </pt>
                <pt idx="12">
                  <v>12</v>
                </pt>
                <pt idx="13">
                  <v>12</v>
                </pt>
                <pt idx="14">
                  <v>12</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_Helpers!$D$52</f>
              <strCache>
                <ptCount val="1"/>
                <pt idx="0">
                  <v>Álvaro</v>
                </pt>
              </strCache>
            </strRef>
          </tx>
          <spPr>
            <a:ln w="28000">
              <a:solidFill>
                <a:srgbClr val="2E7D32"/>
              </a:solidFill>
              <a:prstDash val="solid"/>
            </a:ln>
          </spPr>
          <marker>
            <symbol val="none"/>
            <spPr>
              <a:ln>
                <a:prstDash val="solid"/>
              </a:ln>
            </spPr>
          </marker>
          <val>
            <numRef>
              <f>_Helpers!$D$53:$D$67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v>
                </pt>
                <pt idx="1">
                  <v>1</v>
                </pt>
                <pt idx="2">
                  <v>1</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v>
                </pt>
                <pt idx="1">
                  <v>3</v>
                </pt>
                <pt idx="2">
                  <v>3</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5</v>
                </pt>
                <pt idx="1">
                  <v>5</v>
                </pt>
                <pt idx="2">
                  <v>5</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IF(Puntuacion!$B$19=0,0,G34/Puntuacion!$B$19)</f>
        <v/>
      </c>
      <c r="I34" s="17">
        <f>Puntuacion!$B$19</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IF(Puntuacion!$B$19=0,0,G35/Puntuacion!$B$19)</f>
        <v/>
      </c>
      <c r="I35" s="17">
        <f>Puntuacion!$B$19</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IF(Puntuacion!$B$19=0,0,G36/Puntuacion!$B$19)</f>
        <v/>
      </c>
      <c r="I36" s="17">
        <f>Puntuacion!$B$19</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c r="G45" s="27" t="n"/>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c r="G46" s="27" t="n"/>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c r="G47" s="27" t="n"/>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c r="G48" s="27" t="n"/>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c r="G49" s="27" t="n"/>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c r="G50" s="27" t="n"/>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c r="G51" s="27" t="n"/>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c r="G52" s="27" t="n"/>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c r="G53" s="27" t="n"/>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c r="G54" s="27" t="n"/>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c r="G55" s="27" t="n"/>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c r="G56" s="27" t="n"/>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c r="G57" s="27" t="n"/>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c r="G58" s="27" t="n"/>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c r="G59" s="27" t="n"/>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c r="G60" s="27" t="n"/>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c r="G61" s="27" t="n"/>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c r="G62" s="27" t="n"/>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c r="G63" s="27" t="n"/>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c r="G64" s="27" t="n"/>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c r="G65" s="27" t="n"/>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c r="G66" s="27" t="n"/>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c r="G67" s="27" t="n"/>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c r="G68" s="27" t="n"/>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c r="G69" s="27" t="n"/>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c r="G70" s="27" t="n"/>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c r="G71" s="27" t="n"/>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c r="G72" s="27" t="n"/>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c r="G73" s="27" t="n"/>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c r="G74" s="27" t="n"/>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c r="G75" s="27" t="n"/>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Ganador 1A</t>
        </is>
      </c>
      <c r="E76" s="19" t="inlineStr">
        <is>
          <t>Ganador 2B</t>
        </is>
      </c>
      <c r="F76" s="27" t="n"/>
      <c r="G76" s="27" t="n"/>
      <c r="H76" s="16">
        <f>IF(AND(ISNUMBER(F76),ISNUMBER(G76)),"Finalizado","Pendiente")</f>
        <v/>
      </c>
      <c r="I76" s="19" t="n">
        <v>13</v>
      </c>
      <c r="J76" s="19" t="inlineStr">
        <is>
          <t>Dieciseisavos</t>
        </is>
      </c>
      <c r="K76" s="27" t="n"/>
    </row>
    <row r="77">
      <c r="A77" s="24" t="n">
        <v>74</v>
      </c>
      <c r="B77" s="24" t="inlineStr">
        <is>
          <t>29/06/2026</t>
        </is>
      </c>
      <c r="C77" s="24" t="inlineStr">
        <is>
          <t>16:30</t>
        </is>
      </c>
      <c r="D77" s="19" t="inlineStr">
        <is>
          <t>Ganador 1C</t>
        </is>
      </c>
      <c r="E77" s="19" t="inlineStr">
        <is>
          <t>Ganador 2D</t>
        </is>
      </c>
      <c r="F77" s="27" t="n"/>
      <c r="G77" s="27" t="n"/>
      <c r="H77" s="16">
        <f>IF(AND(ISNUMBER(F77),ISNUMBER(G77)),"Finalizado","Pendiente")</f>
        <v/>
      </c>
      <c r="I77" s="19" t="n">
        <v>13</v>
      </c>
      <c r="J77" s="19" t="inlineStr">
        <is>
          <t>Dieciseisavos</t>
        </is>
      </c>
      <c r="K77" s="27" t="n"/>
    </row>
    <row r="78">
      <c r="A78" s="26" t="n">
        <v>75</v>
      </c>
      <c r="B78" s="26" t="inlineStr">
        <is>
          <t>29/06/2026</t>
        </is>
      </c>
      <c r="C78" s="26" t="inlineStr">
        <is>
          <t>19:00</t>
        </is>
      </c>
      <c r="D78" s="19" t="inlineStr">
        <is>
          <t>Ganador 1E</t>
        </is>
      </c>
      <c r="E78" s="19" t="inlineStr">
        <is>
          <t>Ganador 2F</t>
        </is>
      </c>
      <c r="F78" s="27" t="n"/>
      <c r="G78" s="27" t="n"/>
      <c r="H78" s="16">
        <f>IF(AND(ISNUMBER(F78),ISNUMBER(G78)),"Finalizado","Pendiente")</f>
        <v/>
      </c>
      <c r="I78" s="19" t="n">
        <v>13</v>
      </c>
      <c r="J78" s="19" t="inlineStr">
        <is>
          <t>Dieciseisavos</t>
        </is>
      </c>
      <c r="K78" s="27" t="n"/>
    </row>
    <row r="79">
      <c r="A79" s="24" t="n">
        <v>76</v>
      </c>
      <c r="B79" s="24" t="inlineStr">
        <is>
          <t>29/06/2026</t>
        </is>
      </c>
      <c r="C79" s="24" t="inlineStr">
        <is>
          <t>12:00</t>
        </is>
      </c>
      <c r="D79" s="19" t="inlineStr">
        <is>
          <t>Ganador 1G</t>
        </is>
      </c>
      <c r="E79" s="19" t="inlineStr">
        <is>
          <t>Ganador 2H</t>
        </is>
      </c>
      <c r="F79" s="27" t="n"/>
      <c r="G79" s="27" t="n"/>
      <c r="H79" s="16">
        <f>IF(AND(ISNUMBER(F79),ISNUMBER(G79)),"Finalizado","Pendiente")</f>
        <v/>
      </c>
      <c r="I79" s="19" t="n">
        <v>13</v>
      </c>
      <c r="J79" s="19" t="inlineStr">
        <is>
          <t>Dieciseisavos</t>
        </is>
      </c>
      <c r="K79" s="27" t="n"/>
    </row>
    <row r="80">
      <c r="A80" s="26" t="n">
        <v>77</v>
      </c>
      <c r="B80" s="26" t="inlineStr">
        <is>
          <t>30/06/2026</t>
        </is>
      </c>
      <c r="C80" s="26" t="inlineStr">
        <is>
          <t>17:00</t>
        </is>
      </c>
      <c r="D80" s="19" t="inlineStr">
        <is>
          <t>Ganador 1I</t>
        </is>
      </c>
      <c r="E80" s="19" t="inlineStr">
        <is>
          <t>Ganador 2J</t>
        </is>
      </c>
      <c r="F80" s="27" t="n"/>
      <c r="G80" s="27" t="n"/>
      <c r="H80" s="16">
        <f>IF(AND(ISNUMBER(F80),ISNUMBER(G80)),"Finalizado","Pendiente")</f>
        <v/>
      </c>
      <c r="I80" s="19" t="n">
        <v>13</v>
      </c>
      <c r="J80" s="19" t="inlineStr">
        <is>
          <t>Dieciseisavos</t>
        </is>
      </c>
      <c r="K80" s="27" t="n"/>
    </row>
    <row r="81">
      <c r="A81" s="24" t="n">
        <v>78</v>
      </c>
      <c r="B81" s="24" t="inlineStr">
        <is>
          <t>30/06/2026</t>
        </is>
      </c>
      <c r="C81" s="24" t="inlineStr">
        <is>
          <t>12:00</t>
        </is>
      </c>
      <c r="D81" s="19" t="inlineStr">
        <is>
          <t>Ganador 1K</t>
        </is>
      </c>
      <c r="E81" s="19" t="inlineStr">
        <is>
          <t>Ganador 2L</t>
        </is>
      </c>
      <c r="F81" s="27" t="n"/>
      <c r="G81" s="27" t="n"/>
      <c r="H81" s="16">
        <f>IF(AND(ISNUMBER(F81),ISNUMBER(G81)),"Finalizado","Pendiente")</f>
        <v/>
      </c>
      <c r="I81" s="19" t="n">
        <v>13</v>
      </c>
      <c r="J81" s="19" t="inlineStr">
        <is>
          <t>Dieciseisavos</t>
        </is>
      </c>
      <c r="K81" s="27" t="n"/>
    </row>
    <row r="82">
      <c r="A82" s="26" t="n">
        <v>79</v>
      </c>
      <c r="B82" s="26" t="inlineStr">
        <is>
          <t>30/06/2026</t>
        </is>
      </c>
      <c r="C82" s="26" t="inlineStr">
        <is>
          <t>19:00</t>
        </is>
      </c>
      <c r="D82" s="19" t="inlineStr">
        <is>
          <t>Ganador 1B</t>
        </is>
      </c>
      <c r="E82" s="19" t="inlineStr">
        <is>
          <t>Ganador 2A</t>
        </is>
      </c>
      <c r="F82" s="27" t="n"/>
      <c r="G82" s="27" t="n"/>
      <c r="H82" s="16">
        <f>IF(AND(ISNUMBER(F82),ISNUMBER(G82)),"Finalizado","Pendiente")</f>
        <v/>
      </c>
      <c r="I82" s="19" t="n">
        <v>13</v>
      </c>
      <c r="J82" s="19" t="inlineStr">
        <is>
          <t>Dieciseisavos</t>
        </is>
      </c>
      <c r="K82" s="27" t="n"/>
    </row>
    <row r="83">
      <c r="A83" s="24" t="n">
        <v>80</v>
      </c>
      <c r="B83" s="24" t="inlineStr">
        <is>
          <t>01/07/2026</t>
        </is>
      </c>
      <c r="C83" s="24" t="inlineStr">
        <is>
          <t>12:00</t>
        </is>
      </c>
      <c r="D83" s="19" t="inlineStr">
        <is>
          <t>Ganador 1D</t>
        </is>
      </c>
      <c r="E83" s="19" t="inlineStr">
        <is>
          <t>Ganador 2C</t>
        </is>
      </c>
      <c r="F83" s="27" t="n"/>
      <c r="G83" s="27" t="n"/>
      <c r="H83" s="16">
        <f>IF(AND(ISNUMBER(F83),ISNUMBER(G83)),"Finalizado","Pendiente")</f>
        <v/>
      </c>
      <c r="I83" s="19" t="n">
        <v>13</v>
      </c>
      <c r="J83" s="19" t="inlineStr">
        <is>
          <t>Dieciseisavos</t>
        </is>
      </c>
      <c r="K83" s="27" t="n"/>
    </row>
    <row r="84">
      <c r="A84" s="26" t="n">
        <v>81</v>
      </c>
      <c r="B84" s="26" t="inlineStr">
        <is>
          <t>01/07/2026</t>
        </is>
      </c>
      <c r="C84" s="26" t="inlineStr">
        <is>
          <t>17:00</t>
        </is>
      </c>
      <c r="D84" s="19" t="inlineStr">
        <is>
          <t>Ganador 1F</t>
        </is>
      </c>
      <c r="E84" s="19" t="inlineStr">
        <is>
          <t>Ganador 2E</t>
        </is>
      </c>
      <c r="F84" s="27" t="n"/>
      <c r="G84" s="27" t="n"/>
      <c r="H84" s="16">
        <f>IF(AND(ISNUMBER(F84),ISNUMBER(G84)),"Finalizado","Pendiente")</f>
        <v/>
      </c>
      <c r="I84" s="19" t="n">
        <v>13</v>
      </c>
      <c r="J84" s="19" t="inlineStr">
        <is>
          <t>Dieciseisavos</t>
        </is>
      </c>
      <c r="K84" s="27" t="n"/>
    </row>
    <row r="85">
      <c r="A85" s="24" t="n">
        <v>82</v>
      </c>
      <c r="B85" s="24" t="inlineStr">
        <is>
          <t>01/07/2026</t>
        </is>
      </c>
      <c r="C85" s="24" t="inlineStr">
        <is>
          <t>13:00</t>
        </is>
      </c>
      <c r="D85" s="19" t="inlineStr">
        <is>
          <t>Ganador 1H</t>
        </is>
      </c>
      <c r="E85" s="19" t="inlineStr">
        <is>
          <t>Ganador 2G</t>
        </is>
      </c>
      <c r="F85" s="27" t="n"/>
      <c r="G85" s="27" t="n"/>
      <c r="H85" s="16">
        <f>IF(AND(ISNUMBER(F85),ISNUMBER(G85)),"Finalizado","Pendiente")</f>
        <v/>
      </c>
      <c r="I85" s="19" t="n">
        <v>13</v>
      </c>
      <c r="J85" s="19" t="inlineStr">
        <is>
          <t>Dieciseisavos</t>
        </is>
      </c>
      <c r="K85" s="27" t="n"/>
    </row>
    <row r="86">
      <c r="A86" s="26" t="n">
        <v>83</v>
      </c>
      <c r="B86" s="26" t="inlineStr">
        <is>
          <t>02/07/2026</t>
        </is>
      </c>
      <c r="C86" s="26" t="inlineStr">
        <is>
          <t>19:00</t>
        </is>
      </c>
      <c r="D86" s="19" t="inlineStr">
        <is>
          <t>Ganador 1J</t>
        </is>
      </c>
      <c r="E86" s="19" t="inlineStr">
        <is>
          <t>Ganador 2I</t>
        </is>
      </c>
      <c r="F86" s="27" t="n"/>
      <c r="G86" s="27" t="n"/>
      <c r="H86" s="16">
        <f>IF(AND(ISNUMBER(F86),ISNUMBER(G86)),"Finalizado","Pendiente")</f>
        <v/>
      </c>
      <c r="I86" s="19" t="n">
        <v>13</v>
      </c>
      <c r="J86" s="19" t="inlineStr">
        <is>
          <t>Dieciseisavos</t>
        </is>
      </c>
      <c r="K86" s="27" t="n"/>
    </row>
    <row r="87">
      <c r="A87" s="24" t="n">
        <v>84</v>
      </c>
      <c r="B87" s="24" t="inlineStr">
        <is>
          <t>02/07/2026</t>
        </is>
      </c>
      <c r="C87" s="24" t="inlineStr">
        <is>
          <t>12:00</t>
        </is>
      </c>
      <c r="D87" s="19" t="inlineStr">
        <is>
          <t>Ganador 1L</t>
        </is>
      </c>
      <c r="E87" s="19" t="inlineStr">
        <is>
          <t>Ganador 2K</t>
        </is>
      </c>
      <c r="F87" s="27" t="n"/>
      <c r="G87" s="27" t="n"/>
      <c r="H87" s="16">
        <f>IF(AND(ISNUMBER(F87),ISNUMBER(G87)),"Finalizado","Pendiente")</f>
        <v/>
      </c>
      <c r="I87" s="19" t="n">
        <v>13</v>
      </c>
      <c r="J87" s="19" t="inlineStr">
        <is>
          <t>Dieciseisavos</t>
        </is>
      </c>
      <c r="K87" s="27" t="n"/>
    </row>
    <row r="88">
      <c r="A88" s="26" t="n">
        <v>85</v>
      </c>
      <c r="B88" s="26" t="inlineStr">
        <is>
          <t>02/07/2026</t>
        </is>
      </c>
      <c r="C88" s="26" t="inlineStr">
        <is>
          <t>20:00</t>
        </is>
      </c>
      <c r="D88" s="19" t="inlineStr">
        <is>
          <t>Ganador 3A</t>
        </is>
      </c>
      <c r="E88" s="19" t="inlineStr">
        <is>
          <t>Ganador 3B</t>
        </is>
      </c>
      <c r="F88" s="27" t="n"/>
      <c r="G88" s="27" t="n"/>
      <c r="H88" s="16">
        <f>IF(AND(ISNUMBER(F88),ISNUMBER(G88)),"Finalizado","Pendiente")</f>
        <v/>
      </c>
      <c r="I88" s="19" t="n">
        <v>13</v>
      </c>
      <c r="J88" s="19" t="inlineStr">
        <is>
          <t>Dieciseisavos</t>
        </is>
      </c>
      <c r="K88" s="27" t="n"/>
    </row>
    <row r="89">
      <c r="A89" s="24" t="n">
        <v>86</v>
      </c>
      <c r="B89" s="24" t="inlineStr">
        <is>
          <t>03/07/2026</t>
        </is>
      </c>
      <c r="C89" s="24" t="inlineStr">
        <is>
          <t>18:00</t>
        </is>
      </c>
      <c r="D89" s="19" t="inlineStr">
        <is>
          <t>Ganador 3C</t>
        </is>
      </c>
      <c r="E89" s="19" t="inlineStr">
        <is>
          <t>Ganador 3D</t>
        </is>
      </c>
      <c r="F89" s="27" t="n"/>
      <c r="G89" s="27" t="n"/>
      <c r="H89" s="16">
        <f>IF(AND(ISNUMBER(F89),ISNUMBER(G89)),"Finalizado","Pendiente")</f>
        <v/>
      </c>
      <c r="I89" s="19" t="n">
        <v>13</v>
      </c>
      <c r="J89" s="19" t="inlineStr">
        <is>
          <t>Dieciseisavos</t>
        </is>
      </c>
      <c r="K89" s="27" t="n"/>
    </row>
    <row r="90">
      <c r="A90" s="26" t="n">
        <v>87</v>
      </c>
      <c r="B90" s="26" t="inlineStr">
        <is>
          <t>03/07/2026</t>
        </is>
      </c>
      <c r="C90" s="26" t="inlineStr">
        <is>
          <t>20:30</t>
        </is>
      </c>
      <c r="D90" s="19" t="inlineStr">
        <is>
          <t>Ganador 3E</t>
        </is>
      </c>
      <c r="E90" s="19" t="inlineStr">
        <is>
          <t>Ganador 3F</t>
        </is>
      </c>
      <c r="F90" s="27" t="n"/>
      <c r="G90" s="27" t="n"/>
      <c r="H90" s="16">
        <f>IF(AND(ISNUMBER(F90),ISNUMBER(G90)),"Finalizado","Pendiente")</f>
        <v/>
      </c>
      <c r="I90" s="19" t="n">
        <v>13</v>
      </c>
      <c r="J90" s="19" t="inlineStr">
        <is>
          <t>Dieciseisavos</t>
        </is>
      </c>
      <c r="K90" s="27" t="n"/>
    </row>
    <row r="91">
      <c r="A91" s="24" t="n">
        <v>88</v>
      </c>
      <c r="B91" s="24" t="inlineStr">
        <is>
          <t>03/07/2026</t>
        </is>
      </c>
      <c r="C91" s="24" t="inlineStr">
        <is>
          <t>13:00</t>
        </is>
      </c>
      <c r="D91" s="19" t="inlineStr">
        <is>
          <t>Ganador 3G</t>
        </is>
      </c>
      <c r="E91" s="19" t="inlineStr">
        <is>
          <t>Ganador 3H</t>
        </is>
      </c>
      <c r="F91" s="27" t="n"/>
      <c r="G91" s="27" t="n"/>
      <c r="H91" s="16">
        <f>IF(AND(ISNUMBER(F91),ISNUMBER(G91)),"Finalizado","Pendiente")</f>
        <v/>
      </c>
      <c r="I91" s="19" t="n">
        <v>13</v>
      </c>
      <c r="J91" s="19" t="inlineStr">
        <is>
          <t>Dieciseisavos</t>
        </is>
      </c>
      <c r="K91" s="27" t="n"/>
    </row>
    <row r="92">
      <c r="A92" s="26" t="n">
        <v>89</v>
      </c>
      <c r="B92" s="26" t="inlineStr">
        <is>
          <t>04/07/2026</t>
        </is>
      </c>
      <c r="C92" s="26" t="inlineStr">
        <is>
          <t>17:00</t>
        </is>
      </c>
      <c r="D92" s="19" t="inlineStr">
        <is>
          <t>Ganador Octavos 1</t>
        </is>
      </c>
      <c r="E92" s="19" t="inlineStr">
        <is>
          <t>Ganador Octavos 2</t>
        </is>
      </c>
      <c r="F92" s="27" t="n"/>
      <c r="G92" s="27" t="n"/>
      <c r="H92" s="16">
        <f>IF(AND(ISNUMBER(F92),ISNUMBER(G92)),"Finalizado","Pendiente")</f>
        <v/>
      </c>
      <c r="I92" s="19" t="n">
        <v>14</v>
      </c>
      <c r="J92" s="19" t="inlineStr">
        <is>
          <t>Octavos</t>
        </is>
      </c>
      <c r="K92" s="27" t="n"/>
    </row>
    <row r="93">
      <c r="A93" s="24" t="n">
        <v>90</v>
      </c>
      <c r="B93" s="24" t="inlineStr">
        <is>
          <t>04/07/2026</t>
        </is>
      </c>
      <c r="C93" s="24" t="inlineStr">
        <is>
          <t>12:00</t>
        </is>
      </c>
      <c r="D93" s="19" t="inlineStr">
        <is>
          <t>Ganador Octavos 3</t>
        </is>
      </c>
      <c r="E93" s="19" t="inlineStr">
        <is>
          <t>Ganador Octavos 4</t>
        </is>
      </c>
      <c r="F93" s="27" t="n"/>
      <c r="G93" s="27" t="n"/>
      <c r="H93" s="16">
        <f>IF(AND(ISNUMBER(F93),ISNUMBER(G93)),"Finalizado","Pendiente")</f>
        <v/>
      </c>
      <c r="I93" s="19" t="n">
        <v>14</v>
      </c>
      <c r="J93" s="19" t="inlineStr">
        <is>
          <t>Octavos</t>
        </is>
      </c>
      <c r="K93" s="27" t="n"/>
    </row>
    <row r="94">
      <c r="A94" s="26" t="n">
        <v>91</v>
      </c>
      <c r="B94" s="26" t="inlineStr">
        <is>
          <t>05/07/2026</t>
        </is>
      </c>
      <c r="C94" s="26" t="inlineStr">
        <is>
          <t>16:00</t>
        </is>
      </c>
      <c r="D94" s="19" t="inlineStr">
        <is>
          <t>Ganador Octavos 5</t>
        </is>
      </c>
      <c r="E94" s="19" t="inlineStr">
        <is>
          <t>Ganador Octavos 6</t>
        </is>
      </c>
      <c r="F94" s="27" t="n"/>
      <c r="G94" s="27" t="n"/>
      <c r="H94" s="16">
        <f>IF(AND(ISNUMBER(F94),ISNUMBER(G94)),"Finalizado","Pendiente")</f>
        <v/>
      </c>
      <c r="I94" s="19" t="n">
        <v>14</v>
      </c>
      <c r="J94" s="19" t="inlineStr">
        <is>
          <t>Octavos</t>
        </is>
      </c>
      <c r="K94" s="27" t="n"/>
    </row>
    <row r="95">
      <c r="A95" s="24" t="n">
        <v>92</v>
      </c>
      <c r="B95" s="24" t="inlineStr">
        <is>
          <t>05/07/2026</t>
        </is>
      </c>
      <c r="C95" s="24" t="inlineStr">
        <is>
          <t>18:00</t>
        </is>
      </c>
      <c r="D95" s="19" t="inlineStr">
        <is>
          <t>Ganador Octavos 7</t>
        </is>
      </c>
      <c r="E95" s="19" t="inlineStr">
        <is>
          <t>Ganador Octavos 8</t>
        </is>
      </c>
      <c r="F95" s="27" t="n"/>
      <c r="G95" s="27" t="n"/>
      <c r="H95" s="16">
        <f>IF(AND(ISNUMBER(F95),ISNUMBER(G95)),"Finalizado","Pendiente")</f>
        <v/>
      </c>
      <c r="I95" s="19" t="n">
        <v>14</v>
      </c>
      <c r="J95" s="19" t="inlineStr">
        <is>
          <t>Octavos</t>
        </is>
      </c>
      <c r="K95" s="27" t="n"/>
    </row>
    <row r="96">
      <c r="A96" s="26" t="n">
        <v>93</v>
      </c>
      <c r="B96" s="26" t="inlineStr">
        <is>
          <t>06/07/2026</t>
        </is>
      </c>
      <c r="C96" s="26" t="inlineStr">
        <is>
          <t>14:00</t>
        </is>
      </c>
      <c r="D96" s="19" t="inlineStr">
        <is>
          <t>Ganador Octavos 9</t>
        </is>
      </c>
      <c r="E96" s="19" t="inlineStr">
        <is>
          <t>Ganador Octavos 10</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Ganador Octavos 11</t>
        </is>
      </c>
      <c r="E97" s="19" t="inlineStr">
        <is>
          <t>Ganador Octavos 12</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Ganador Octavos 13</t>
        </is>
      </c>
      <c r="E98" s="19" t="inlineStr">
        <is>
          <t>Ganador Octavos 14</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Ganador Octavos 15</t>
        </is>
      </c>
      <c r="E99" s="19" t="inlineStr">
        <is>
          <t>Ganador Octavos 16</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Ganador Cuartos 1</t>
        </is>
      </c>
      <c r="E100" s="19" t="inlineStr">
        <is>
          <t>Ganador Cuartos 2</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Ganador Cuartos 3</t>
        </is>
      </c>
      <c r="E101" s="19" t="inlineStr">
        <is>
          <t>Ganador Cuartos 4</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8" sqref="B118"/>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10</v>
      </c>
      <c r="C9" t="inlineStr">
        <is>
          <t>pts</t>
        </is>
      </c>
    </row>
    <row r="10">
      <c r="A10" t="inlineStr">
        <is>
          <t>Diferencia de goles (90 min)</t>
        </is>
      </c>
      <c r="B10" s="32" t="n">
        <v>6</v>
      </c>
      <c r="C10" t="inlineStr">
        <is>
          <t>pts</t>
        </is>
      </c>
    </row>
    <row r="11">
      <c r="A11" t="inlineStr">
        <is>
          <t>Clasificado correcto</t>
        </is>
      </c>
      <c r="B11" s="32" t="n">
        <v>4</v>
      </c>
      <c r="C11" t="inlineStr">
        <is>
          <t>pts</t>
        </is>
      </c>
    </row>
    <row r="13">
      <c r="A13" s="21" t="inlineStr">
        <is>
          <t>BONUS RONDA PERFECTA</t>
        </is>
      </c>
    </row>
    <row r="14">
      <c r="A14" t="inlineStr">
        <is>
          <t>Octavos (8 clasificados)</t>
        </is>
      </c>
      <c r="B14" s="32" t="n">
        <v>15</v>
      </c>
      <c r="C14" t="inlineStr">
        <is>
          <t>pts</t>
        </is>
      </c>
    </row>
    <row r="15">
      <c r="A15" t="inlineStr">
        <is>
          <t>Cuartos (4 clasificados)</t>
        </is>
      </c>
      <c r="B15" s="32" t="n">
        <v>15</v>
      </c>
      <c r="C15" t="inlineStr">
        <is>
          <t>pts</t>
        </is>
      </c>
    </row>
    <row r="16">
      <c r="A16" t="inlineStr">
        <is>
          <t>Semifinales (2 clasificados)</t>
        </is>
      </c>
      <c r="B16" s="32" t="n">
        <v>15</v>
      </c>
      <c r="C16" t="inlineStr">
        <is>
          <t>pts</t>
        </is>
      </c>
    </row>
    <row r="18">
      <c r="A18" s="21" t="inlineStr">
        <is>
          <t>APUESTAS ESPECIALES</t>
        </is>
      </c>
    </row>
    <row r="19">
      <c r="A19" t="inlineStr">
        <is>
          <t>Cada acierto</t>
        </is>
      </c>
      <c r="B19" s="32" t="n">
        <v>10</v>
      </c>
      <c r="C19"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IF(AND(COUNTIFS(Partidos!$J$4:$J$107,"Octavos",Partidos!$H$4:$H$107,"Finalizado")=8,COUNTIFS(Partidos!$J$4:$J$107,"Octavos",Partidos!$H$4:$H$107,"Finalizado")&gt;0,SUMIFS(Pronosticos!$J$4:$J$315,Pronosticos!$D$4:$D$315,A2,Pronosticos!$I$4:$I$315,"Octavos")=8),Puntuacion!$B$14,0)</f>
        <v/>
      </c>
      <c r="L2">
        <f>IF(AND(COUNTIFS(Partidos!$J$4:$J$107,"Cuartos",Partidos!$H$4:$H$107,"Finalizado")=4,COUNTIFS(Partidos!$J$4:$J$107,"Cuartos",Partidos!$H$4:$H$107,"Finalizado")&gt;0,SUMIFS(Pronosticos!$J$4:$J$315,Pronosticos!$D$4:$D$315,A2,Pronosticos!$I$4:$I$315,"Cuartos")=4),Puntuacion!$B$15,0)</f>
        <v/>
      </c>
      <c r="M2">
        <f>IF(AND(COUNTIFS(Partidos!$J$4:$J$107,"Semifinal",Partidos!$H$4:$H$107,"Finalizado")=2,COUNTIFS(Partidos!$J$4:$J$107,"Semifinal",Partidos!$H$4:$H$107,"Finalizado")&gt;0,SUMIFS(Pronosticos!$J$4:$J$315,Pronosticos!$D$4:$D$315,A2,Pronosticos!$I$4:$I$315,"Semifinal")=2),Puntuacion!$B$16,0)</f>
        <v/>
      </c>
    </row>
    <row r="3">
      <c r="A3" t="inlineStr">
        <is>
          <t>Papá</t>
        </is>
      </c>
      <c r="B3">
        <f>SUMIFS(Pronosticos!$G$4:$G$315,Pronosticos!$D$4:$D$315,A3)</f>
        <v/>
      </c>
      <c r="C3">
        <f>K3+L3+M3</f>
        <v/>
      </c>
      <c r="D3">
        <f>IF(AND(Resumen!$B$34&lt;&gt;"",Papá!$B$111&lt;&gt;"",Papá!$B$111=Resumen!$B$34),Puntuacion!$B$19,0)+IF(AND(Resumen!$B$35&lt;&gt;"",Papá!$B$112&lt;&gt;"",Papá!$B$112=Resumen!$B$35),Puntuacion!$B$19,0)+IF(AND(Resumen!$B$36&lt;&gt;"",Papá!$B$113&lt;&gt;"",Papá!$B$113=Resumen!$B$36),Puntuacion!$B$19,0)+IF(AND(Resumen!$B$37&lt;&gt;"",Papá!$B$114&lt;&gt;"",Papá!$B$114=Resumen!$B$37),Puntuacion!$B$19,0)+IF(AND(Resumen!$B$38&lt;&gt;"",Papá!$B$115&lt;&gt;"",Papá!$B$115=Resumen!$B$38),Puntuacion!$B$19,0)+IF(AND(Resumen!$B$39&lt;&gt;"",Papá!$B$116&lt;&gt;"",Papá!$B$116=Resumen!$B$39),Puntuacion!$B$19,0)+IF(AND(Resumen!$B$40&lt;&gt;"",Papá!$B$117&lt;&gt;"",Papá!$B$117=Resumen!$B$40),Puntuacion!$B$19,0)+IF(AND(Resumen!$B$41&lt;&gt;"",Papá!$B$118&lt;&gt;"",Papá!$B$118=Resumen!$B$41),Puntuacion!$B$19,0)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IF(AND(COUNTIFS(Partidos!$J$4:$J$107,"Octavos",Partidos!$H$4:$H$107,"Finalizado")=8,COUNTIFS(Partidos!$J$4:$J$107,"Octavos",Partidos!$H$4:$H$107,"Finalizado")&gt;0,SUMIFS(Pronosticos!$J$4:$J$315,Pronosticos!$D$4:$D$315,A3,Pronosticos!$I$4:$I$315,"Octavos")=8),Puntuacion!$B$14,0)</f>
        <v/>
      </c>
      <c r="L3">
        <f>IF(AND(COUNTIFS(Partidos!$J$4:$J$107,"Cuartos",Partidos!$H$4:$H$107,"Finalizado")=4,COUNTIFS(Partidos!$J$4:$J$107,"Cuartos",Partidos!$H$4:$H$107,"Finalizado")&gt;0,SUMIFS(Pronosticos!$J$4:$J$315,Pronosticos!$D$4:$D$315,A3,Pronosticos!$I$4:$I$315,"Cuartos")=4),Puntuacion!$B$15,0)</f>
        <v/>
      </c>
      <c r="M3">
        <f>IF(AND(COUNTIFS(Partidos!$J$4:$J$107,"Semifinal",Partidos!$H$4:$H$107,"Finalizado")=2,COUNTIFS(Partidos!$J$4:$J$107,"Semifinal",Partidos!$H$4:$H$107,"Finalizado")&gt;0,SUMIFS(Pronosticos!$J$4:$J$315,Pronosticos!$D$4:$D$315,A3,Pronosticos!$I$4:$I$315,"Semifinal")=2),Puntuacion!$B$16,0)</f>
        <v/>
      </c>
    </row>
    <row r="4">
      <c r="A4" t="inlineStr">
        <is>
          <t>Diego</t>
        </is>
      </c>
      <c r="B4">
        <f>SUMIFS(Pronosticos!$G$4:$G$315,Pronosticos!$D$4:$D$315,A4)</f>
        <v/>
      </c>
      <c r="C4">
        <f>K4+L4+M4</f>
        <v/>
      </c>
      <c r="D4">
        <f>IF(AND(Resumen!$B$34&lt;&gt;"",Diego!$B$111&lt;&gt;"",Diego!$B$111=Resumen!$B$34),Puntuacion!$B$19,0)+IF(AND(Resumen!$B$35&lt;&gt;"",Diego!$B$112&lt;&gt;"",Diego!$B$112=Resumen!$B$35),Puntuacion!$B$19,0)+IF(AND(Resumen!$B$36&lt;&gt;"",Diego!$B$113&lt;&gt;"",Diego!$B$113=Resumen!$B$36),Puntuacion!$B$19,0)+IF(AND(Resumen!$B$37&lt;&gt;"",Diego!$B$114&lt;&gt;"",Diego!$B$114=Resumen!$B$37),Puntuacion!$B$19,0)+IF(AND(Resumen!$B$38&lt;&gt;"",Diego!$B$115&lt;&gt;"",Diego!$B$115=Resumen!$B$38),Puntuacion!$B$19,0)+IF(AND(Resumen!$B$39&lt;&gt;"",Diego!$B$116&lt;&gt;"",Diego!$B$116=Resumen!$B$39),Puntuacion!$B$19,0)+IF(AND(Resumen!$B$40&lt;&gt;"",Diego!$B$117&lt;&gt;"",Diego!$B$117=Resumen!$B$40),Puntuacion!$B$19,0)+IF(AND(Resumen!$B$41&lt;&gt;"",Diego!$B$118&lt;&gt;"",Diego!$B$118=Resumen!$B$41),Puntuacion!$B$19,0)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IF(AND(COUNTIFS(Partidos!$J$4:$J$107,"Octavos",Partidos!$H$4:$H$107,"Finalizado")=8,COUNTIFS(Partidos!$J$4:$J$107,"Octavos",Partidos!$H$4:$H$107,"Finalizado")&gt;0,SUMIFS(Pronosticos!$J$4:$J$315,Pronosticos!$D$4:$D$315,A4,Pronosticos!$I$4:$I$315,"Octavos")=8),Puntuacion!$B$14,0)</f>
        <v/>
      </c>
      <c r="L4">
        <f>IF(AND(COUNTIFS(Partidos!$J$4:$J$107,"Cuartos",Partidos!$H$4:$H$107,"Finalizado")=4,COUNTIFS(Partidos!$J$4:$J$107,"Cuartos",Partidos!$H$4:$H$107,"Finalizado")&gt;0,SUMIFS(Pronosticos!$J$4:$J$315,Pronosticos!$D$4:$D$315,A4,Pronosticos!$I$4:$I$315,"Cuartos")=4),Puntuacion!$B$15,0)</f>
        <v/>
      </c>
      <c r="M4">
        <f>IF(AND(COUNTIFS(Partidos!$J$4:$J$107,"Semifinal",Partidos!$H$4:$H$107,"Finalizado")=2,COUNTIFS(Partidos!$J$4:$J$107,"Semifinal",Partidos!$H$4:$H$107,"Finalizado")&gt;0,SUMIFS(Pronosticos!$J$4:$J$315,Pronosticos!$D$4:$D$315,A4,Pronosticos!$I$4:$I$315,"Semifinal")=2),Puntuacion!$B$16,0)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2026-06-22T22:27:08Z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