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80" windowWidth="18300" windowHeight="8175"/>
  </bookViews>
  <sheets>
    <sheet name="Creating HSL (High Speed Links)" sheetId="2" r:id="rId1"/>
  </sheets>
  <calcPr calcId="124519"/>
  <fileRecoveryPr repairLoad="1"/>
</workbook>
</file>

<file path=xl/calcChain.xml><?xml version="1.0" encoding="utf-8"?>
<calcChain xmlns="http://schemas.openxmlformats.org/spreadsheetml/2006/main">
  <c r="A114" i="2"/>
  <c r="A113"/>
  <c r="A112"/>
  <c r="A111"/>
  <c r="A110"/>
  <c r="A109"/>
  <c r="A22"/>
  <c r="A21"/>
  <c r="A20"/>
  <c r="A19"/>
  <c r="A18"/>
  <c r="A17"/>
  <c r="A102"/>
  <c r="A106"/>
  <c r="A105"/>
  <c r="A104"/>
  <c r="A103"/>
  <c r="A101"/>
  <c r="A100"/>
  <c r="A99"/>
  <c r="A98"/>
  <c r="A97"/>
  <c r="A96"/>
  <c r="A95"/>
  <c r="A94"/>
  <c r="A88"/>
  <c r="A92"/>
  <c r="A91"/>
  <c r="A90"/>
  <c r="A89"/>
  <c r="A87"/>
  <c r="A86"/>
  <c r="A85"/>
  <c r="A84"/>
  <c r="A83"/>
  <c r="A82"/>
  <c r="A81"/>
  <c r="A80"/>
  <c r="A74"/>
  <c r="A78"/>
  <c r="A77"/>
  <c r="A76"/>
  <c r="A75"/>
  <c r="A73"/>
  <c r="A72"/>
  <c r="A71"/>
  <c r="A70"/>
  <c r="A69"/>
  <c r="A68"/>
  <c r="A67"/>
  <c r="A66"/>
  <c r="A60"/>
  <c r="A64"/>
  <c r="A63"/>
  <c r="A62"/>
  <c r="A61"/>
  <c r="A59"/>
  <c r="A58"/>
  <c r="A57"/>
  <c r="A56"/>
  <c r="A55"/>
  <c r="A54"/>
  <c r="A53"/>
  <c r="A52"/>
  <c r="A46"/>
  <c r="A50"/>
  <c r="A49"/>
  <c r="A48"/>
  <c r="A47"/>
  <c r="A45"/>
  <c r="A44"/>
  <c r="A43"/>
  <c r="A42"/>
  <c r="A41"/>
  <c r="A40"/>
  <c r="A39"/>
  <c r="A38"/>
  <c r="A32"/>
  <c r="A35"/>
  <c r="A36"/>
  <c r="A34"/>
  <c r="A33"/>
  <c r="A31"/>
  <c r="A30"/>
  <c r="A29"/>
  <c r="A28"/>
  <c r="A27"/>
  <c r="A26"/>
  <c r="A25"/>
  <c r="A24"/>
  <c r="R8" l="1"/>
  <c r="R7"/>
  <c r="R6"/>
  <c r="R5"/>
  <c r="R4"/>
  <c r="R3"/>
  <c r="R1"/>
  <c r="A12" s="1"/>
  <c r="C2" l="1"/>
</calcChain>
</file>

<file path=xl/sharedStrings.xml><?xml version="1.0" encoding="utf-8"?>
<sst xmlns="http://schemas.openxmlformats.org/spreadsheetml/2006/main" count="8" uniqueCount="5">
  <si>
    <t xml:space="preserve">## !****************************************! ##  </t>
  </si>
  <si>
    <t>!*** Creating HSL (High Speed Links) - Alvaro R. Mendoza ******!</t>
  </si>
  <si>
    <t>!**************************************************************!</t>
  </si>
  <si>
    <t>Installed BSCU</t>
  </si>
  <si>
    <t>## Step // Verify current BCSU´s configuration //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</si>
</sst>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Fill="1" applyBorder="1"/>
    <xf numFmtId="0" fontId="1" fillId="0" borderId="5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 applyBorder="1"/>
    <xf numFmtId="0" fontId="0" fillId="0" borderId="9" xfId="0" applyFill="1" applyBorder="1" applyAlignment="1"/>
    <xf numFmtId="0" fontId="0" fillId="3" borderId="0" xfId="0" applyFill="1"/>
    <xf numFmtId="0" fontId="0" fillId="0" borderId="0" xfId="0" applyFill="1" applyBorder="1" applyAlignment="1"/>
    <xf numFmtId="0" fontId="1" fillId="0" borderId="10" xfId="0" applyFont="1" applyFill="1" applyBorder="1"/>
    <xf numFmtId="0" fontId="0" fillId="0" borderId="0" xfId="0" applyFill="1" applyBorder="1"/>
    <xf numFmtId="0" fontId="0" fillId="0" borderId="5" xfId="0" applyFill="1" applyBorder="1" applyAlignment="1"/>
    <xf numFmtId="0" fontId="1" fillId="0" borderId="0" xfId="0" applyFont="1" applyFill="1" applyBorder="1"/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73"/>
  <sheetViews>
    <sheetView tabSelected="1" workbookViewId="0">
      <selection activeCell="A2" sqref="A2:B2"/>
    </sheetView>
  </sheetViews>
  <sheetFormatPr baseColWidth="10" defaultRowHeight="15"/>
  <cols>
    <col min="1" max="1" width="12.28515625" style="9" customWidth="1"/>
    <col min="2" max="2" width="4.5703125" style="9" customWidth="1"/>
    <col min="3" max="3" width="11.42578125" style="9"/>
    <col min="4" max="4" width="11.85546875" style="9" bestFit="1" customWidth="1"/>
    <col min="5" max="17" width="11.42578125" style="9"/>
    <col min="18" max="18" width="11.42578125" style="11"/>
    <col min="19" max="16384" width="11.42578125" style="9"/>
  </cols>
  <sheetData>
    <row r="1" spans="1:18" ht="15.75" thickBot="1">
      <c r="A1" s="6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1">
        <f ca="1">TODAY()</f>
        <v>40386</v>
      </c>
    </row>
    <row r="2" spans="1:18" ht="15.75" thickBot="1">
      <c r="A2" s="15" t="s">
        <v>3</v>
      </c>
      <c r="B2" s="16"/>
      <c r="C2" s="3" t="str">
        <f>IF(SUM(R3:R8)&lt;&gt;1,CONCATENATE("0&amp;&amp;",(SUM(R3:R8)-1)),"0")</f>
        <v>0&amp;&amp;5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8">
      <c r="A3" s="1"/>
      <c r="B3" s="1"/>
      <c r="C3" s="12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1">
        <f>IF(C3=0,1,0)</f>
        <v>1</v>
      </c>
    </row>
    <row r="4" spans="1:18">
      <c r="A4" s="1"/>
      <c r="B4" s="1"/>
      <c r="C4" s="13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11">
        <f>IF(C4=1,1,0)</f>
        <v>1</v>
      </c>
    </row>
    <row r="5" spans="1:18">
      <c r="A5" s="1"/>
      <c r="B5" s="1"/>
      <c r="C5" s="13">
        <v>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1">
        <f>IF(C5=2,1,0)</f>
        <v>1</v>
      </c>
    </row>
    <row r="6" spans="1:18">
      <c r="A6" s="1"/>
      <c r="B6" s="1"/>
      <c r="C6" s="13">
        <v>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1">
        <f>IF(C6=3,1,0)</f>
        <v>1</v>
      </c>
    </row>
    <row r="7" spans="1:18">
      <c r="A7" s="1"/>
      <c r="B7" s="1"/>
      <c r="C7" s="13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1">
        <f>IF(C7=4,1,0)</f>
        <v>1</v>
      </c>
    </row>
    <row r="8" spans="1:18" ht="15.75" thickBot="1">
      <c r="A8" s="1"/>
      <c r="B8" s="1"/>
      <c r="C8" s="14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1">
        <f>IF(C8=5,1,0)</f>
        <v>1</v>
      </c>
    </row>
    <row r="9" spans="1:18">
      <c r="A9" s="1"/>
      <c r="B9" s="1"/>
      <c r="C9" s="8"/>
      <c r="D9" s="4"/>
      <c r="E9" s="1"/>
      <c r="F9" s="2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8">
      <c r="A10" s="5" t="s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8">
      <c r="A11" s="5" t="s">
        <v>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8">
      <c r="A12" s="5" t="str">
        <f ca="1">CONCATENATE("!*** Date: ",YEAR(R1),"-",MONTH(R1),"-",DAY(R1)," ******************************************!")</f>
        <v>!*** Date: 2010-7-27 ******************************************!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8">
      <c r="A13" s="5" t="s">
        <v>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8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8">
      <c r="A15" s="5" t="s">
        <v>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8">
      <c r="A16" s="5" t="s">
        <v>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5" t="str">
        <f>IF($C$3=0,CONCATENATE("ZWTI:P:BCSU,",$C$3,";"),"")</f>
        <v>ZWTI:P:BCSU,0;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5" t="str">
        <f>IF($C$4=1,CONCATENATE("ZWTI:P:BCSU,",$C$4,";"),"")</f>
        <v>ZWTI:P:BCSU,1;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5" t="str">
        <f>IF($C$5=2,CONCATENATE("ZWTI:P:BCSU,",$C$5,";"),"")</f>
        <v>ZWTI:P:BCSU,2;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5" t="str">
        <f>IF($C$6=3,CONCATENATE("ZWTI:P:BCSU,",$C$6,";"),"")</f>
        <v>ZWTI:P:BCSU,3;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5" t="str">
        <f>IF($C$7=4,CONCATENATE("ZWTI:P:BCSU,",$C$7,";"),"")</f>
        <v>ZWTI:P:BCSU,4;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5" t="str">
        <f>IF($C$8=5,CONCATENATE("ZWTI:P:BCSU,",$C$8,";"),"")</f>
        <v>ZWTI:P:BCSU,5;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5" t="str">
        <f>IF(C3=0,CONCATENATE("## Step // Change BCSU-",C3," HW configuration to allow HSL //"),"")</f>
        <v>## Step // Change BCSU-0 HW configuration to allow HSL //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5" t="str">
        <f>IF(C3=0,CONCATENATE("ZWTI:P:BCSU,",C3,";"),"")</f>
        <v>ZWTI:P:BCSU,0;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>
      <c r="A26" s="5" t="str">
        <f>IF(C3=0,CONCATENATE("ZUSC:BCSU,",C3,":SP;"),"")</f>
        <v>ZUSC:BCSU,0:SP;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5" t="str">
        <f>IF(C3=0,CONCATENATE("ZUSC:BCSU,",C3,":TE,FCD;"),"")</f>
        <v>ZUSC:BCSU,0:TE,FCD;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5" t="str">
        <f>IF(C3=0,CONCATENATE("ZUSC:BCSU,",C3,":SE,FCD;"),"")</f>
        <v>ZUSC:BCSU,0:SE,FCD;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5" t="str">
        <f>IF(C3=0,CONCATENATE("ZUSC:BCSU,",C3,":SE,FCD;"),"")</f>
        <v>ZUSC:BCSU,0:SE,FCD;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5" t="str">
        <f>IF(C3=0,CONCATENATE("ZWUD:BCSU,",C3,":AS7_C,13;"),"")</f>
        <v>ZWUD:BCSU,0:AS7_C,13;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5" t="str">
        <f>IF(C3=0,CONCATENATE("ZWTQ:BCSU,",C3,":AS7_C,13;"),"")</f>
        <v>ZWTQ:BCSU,0:AS7_C,13;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5" t="str">
        <f>IF(C3=0,"ZWTP:BCSU,0:AS7_C,13,8::CCS7,4,288,TSL,0&amp;&amp;31,1:LAPD,4,290&amp;&amp;291,TSL,0&amp;&amp;31,1:LAPD,4,296&amp;&amp;299,TSL,0&amp;&amp;31,2;","")</f>
        <v>ZWTP:BCSU,0:AS7_C,13,8::CCS7,4,288,TSL,0&amp;&amp;31,1:LAPD,4,290&amp;&amp;291,TSL,0&amp;&amp;31,1:LAPD,4,296&amp;&amp;299,TSL,0&amp;&amp;31,2;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5" t="str">
        <f>IF(C3=0,CONCATENATE("ZWUC:BCSU,",C3,":AS7_C,13;"),"")</f>
        <v>ZWUC:BCSU,0:AS7_C,13;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>
      <c r="A34" s="5" t="str">
        <f>IF(C3=0,CONCATENATE("ZUSC:BCSU,",C3,":SE;"),"")</f>
        <v>ZUSC:BCSU,0:SE;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>
      <c r="A35" s="5" t="str">
        <f>IF(C3=0,CONCATENATE("ZUSC:BCSU,",C3,":TE;"),"")</f>
        <v>ZUSC:BCSU,0:TE;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>
      <c r="A36" s="5" t="str">
        <f>IF(C3=0,CONCATENATE("ZUDU:BCSU,",C3,";"),"")</f>
        <v>ZUDU:BCSU,0;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>
      <c r="A38" s="5" t="str">
        <f>IF(C4=1,CONCATENATE("## Step // Change BCSU-",C4," HW configuration to allow HSL //"),"")</f>
        <v>## Step // Change BCSU-1 HW configuration to allow HSL //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5" t="str">
        <f>IF(C4=1,CONCATENATE("ZWTI:P:BCSU,",C4,";"),"")</f>
        <v>ZWTI:P:BCSU,1;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5" t="str">
        <f>IF(C4=1,CONCATENATE("ZUSC:BCSU,",C4,":SP;"),"")</f>
        <v>ZUSC:BCSU,1:SP;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5" t="str">
        <f>IF(C4=1,CONCATENATE("ZUSC:BCSU,",C4,":TE,FCD;"),"")</f>
        <v>ZUSC:BCSU,1:TE,FCD;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5" t="str">
        <f>IF(C4=1,CONCATENATE("ZUSC:BCSU,",C4,":SE,FCD;"),"")</f>
        <v>ZUSC:BCSU,1:SE,FCD;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5" t="str">
        <f>IF(C4=1,CONCATENATE("ZUSC:BCSU,",C4,":SE,FCD;"),"")</f>
        <v>ZUSC:BCSU,1:SE,FCD;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5" t="str">
        <f>IF(C4=1,CONCATENATE("ZWUD:BCSU,",C4,":AS7_C,13;"),"")</f>
        <v>ZWUD:BCSU,1:AS7_C,13;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5" t="str">
        <f>IF(C4=1,CONCATENATE("ZWTQ:BCSU,",C4,":AS7_C,13;"),"")</f>
        <v>ZWTQ:BCSU,1:AS7_C,13;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5" t="str">
        <f>IF(C4=1,"ZWTP:BCSU,1:AS7_C,13,8::CCS7,4,304,TSL,0&amp;&amp;31,1:LAPD,4,306&amp;&amp;307,TSL,0&amp;&amp;31,1:LAPD,4,312&amp;&amp;315,TSL,0&amp;&amp;31,2;","")</f>
        <v>ZWTP:BCSU,1:AS7_C,13,8::CCS7,4,304,TSL,0&amp;&amp;31,1:LAPD,4,306&amp;&amp;307,TSL,0&amp;&amp;31,1:LAPD,4,312&amp;&amp;315,TSL,0&amp;&amp;31,2;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5" t="str">
        <f>IF(C4=1,CONCATENATE("ZWUC:BCSU,",C4,":AS7_C,13;"),"")</f>
        <v>ZWUC:BCSU,1:AS7_C,13;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>
      <c r="A48" s="5" t="str">
        <f>IF(C4=1,CONCATENATE("ZUSC:BCSU,",C4,":SE;"),"")</f>
        <v>ZUSC:BCSU,1:SE;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>
      <c r="A49" s="5" t="str">
        <f>IF(C4=1,CONCATENATE("ZUSC:BCSU,",C4,":TE;"),"")</f>
        <v>ZUSC:BCSU,1:TE;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>
      <c r="A50" s="5" t="str">
        <f>IF(C4=1,CONCATENATE("ZUDU:BCSU,",C4,";"),"")</f>
        <v>ZUDU:BCSU,1;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>
      <c r="A52" s="5" t="str">
        <f>IF(C5=2,CONCATENATE("## Step // Change BCSU-",C5," HW configuration to allow HSL //"),"")</f>
        <v>## Step // Change BCSU-2 HW configuration to allow HSL //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>
      <c r="A53" s="5" t="str">
        <f>IF(C5=2,CONCATENATE("ZWTI:P:BCSU,",C5,";"),"")</f>
        <v>ZWTI:P:BCSU,2;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>
      <c r="A54" s="5" t="str">
        <f>IF(C5=2,CONCATENATE("ZUSC:BCSU,",C5,":SP;"),"")</f>
        <v>ZUSC:BCSU,2:SP;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>
      <c r="A55" s="5" t="str">
        <f>IF(C5=2,CONCATENATE("ZUSC:BCSU,",C5,":TE,FCD;"),"")</f>
        <v>ZUSC:BCSU,2:TE,FCD;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>
      <c r="A56" s="5" t="str">
        <f>IF(C5=2,CONCATENATE("ZUSC:BCSU,",C5,":SE,FCD;"),"")</f>
        <v>ZUSC:BCSU,2:SE,FCD;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>
      <c r="A57" s="5" t="str">
        <f>IF(C5=2,CONCATENATE("ZUSC:BCSU,",C5,":SE,FCD;"),"")</f>
        <v>ZUSC:BCSU,2:SE,FCD;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>
      <c r="A58" s="5" t="str">
        <f>IF(C5=2,CONCATENATE("ZWUD:BCSU,",C5,":AS7_C,13;"),"")</f>
        <v>ZWUD:BCSU,2:AS7_C,13;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>
      <c r="A59" s="5" t="str">
        <f>IF(C5=2,CONCATENATE("ZWTQ:BCSU,",C5,":AS7_C,13;"),"")</f>
        <v>ZWTQ:BCSU,2:AS7_C,13;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>
      <c r="A60" s="5" t="str">
        <f>IF(C5=2,"ZWTP:BCSU,2:AS7_C,13,8::CCS7,4,384,TSL,0&amp;&amp;31,1:LAPD,4,386&amp;&amp;387,TSL,0&amp;&amp;31,1:LAPD,4,392&amp;&amp;395,TSL,0&amp;&amp;31,2;","")</f>
        <v>ZWTP:BCSU,2:AS7_C,13,8::CCS7,4,384,TSL,0&amp;&amp;31,1:LAPD,4,386&amp;&amp;387,TSL,0&amp;&amp;31,1:LAPD,4,392&amp;&amp;395,TSL,0&amp;&amp;31,2;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>
      <c r="A61" s="5" t="str">
        <f>IF(C5=2,CONCATENATE("ZWUC:BCSU,",C5,":AS7_C,13;"),"")</f>
        <v>ZWUC:BCSU,2:AS7_C,13;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>
      <c r="A62" s="5" t="str">
        <f>IF(C5=2,CONCATENATE("ZUSC:BCSU,",C5,":SE;"),"")</f>
        <v>ZUSC:BCSU,2:SE;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>
      <c r="A63" s="5" t="str">
        <f>IF(C5=2,CONCATENATE("ZUSC:BCSU,",C5,":TE;"),"")</f>
        <v>ZUSC:BCSU,2:TE;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>
      <c r="A64" s="5" t="str">
        <f>IF(C5=2,CONCATENATE("ZUDU:BCSU,",C5,";"),"")</f>
        <v>ZUDU:BCSU,2;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>
      <c r="A66" s="5" t="str">
        <f>IF(C6=3,CONCATENATE("## Step // Change BCSU-",C6," HW configuration to allow HSL //"),"")</f>
        <v>## Step // Change BCSU-3 HW configuration to allow HSL //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>
      <c r="A67" s="5" t="str">
        <f>IF(C6=3,CONCATENATE("ZWTI:P:BCSU,",C6,";"),"")</f>
        <v>ZWTI:P:BCSU,3;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>
      <c r="A68" s="5" t="str">
        <f>IF(C6=3,CONCATENATE("ZUSC:BCSU,",C6,":SP;"),"")</f>
        <v>ZUSC:BCSU,3:SP;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>
      <c r="A69" s="5" t="str">
        <f>IF(C6=3,CONCATENATE("ZUSC:BCSU,",C6,":TE,FCD;"),"")</f>
        <v>ZUSC:BCSU,3:TE,FCD;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>
      <c r="A70" s="5" t="str">
        <f>IF(C6=3,CONCATENATE("ZUSC:BCSU,",C6,":SE,FCD;"),"")</f>
        <v>ZUSC:BCSU,3:SE,FCD;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>
      <c r="A71" s="5" t="str">
        <f>IF(C6=3,CONCATENATE("ZUSC:BCSU,",C6,":SE,FCD;"),"")</f>
        <v>ZUSC:BCSU,3:SE,FCD;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>
      <c r="A72" s="5" t="str">
        <f>IF(C6=3,CONCATENATE("ZWUD:BCSU,",C6,":AS7_C,13;"),"")</f>
        <v>ZWUD:BCSU,3:AS7_C,13;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>
      <c r="A73" s="5" t="str">
        <f>IF(C6=3,CONCATENATE("ZWTQ:BCSU,",C6,":AS7_C,13;"),"")</f>
        <v>ZWTQ:BCSU,3:AS7_C,13;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>
      <c r="A74" s="5" t="str">
        <f>IF(C6=3,"ZWTP:BCSU,3:AS7_C,13,8::CCS7,4,400,TSL,0&amp;&amp;31,1:LAPD,4,402&amp;&amp;403,TSL,0&amp;&amp;31,1:LAPD,4,408&amp;&amp;411,TSL,0&amp;&amp;31,2;","")</f>
        <v>ZWTP:BCSU,3:AS7_C,13,8::CCS7,4,400,TSL,0&amp;&amp;31,1:LAPD,4,402&amp;&amp;403,TSL,0&amp;&amp;31,1:LAPD,4,408&amp;&amp;411,TSL,0&amp;&amp;31,2;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>
      <c r="A75" s="5" t="str">
        <f>IF(C6=3,CONCATENATE("ZWUC:BCSU,",C6,":AS7_C,13;"),"")</f>
        <v>ZWUC:BCSU,3:AS7_C,13;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>
      <c r="A76" s="5" t="str">
        <f>IF(C6=3,CONCATENATE("ZUSC:BCSU,",C6,":SE;"),"")</f>
        <v>ZUSC:BCSU,3:SE;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>
      <c r="A77" s="5" t="str">
        <f>IF(C6=3,CONCATENATE("ZUSC:BCSU,",C6,":TE;"),"")</f>
        <v>ZUSC:BCSU,3:TE;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>
      <c r="A78" s="5" t="str">
        <f>IF(C6=3,CONCATENATE("ZUDU:BCSU,",C6,";"),"")</f>
        <v>ZUDU:BCSU,3;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>
      <c r="A80" s="5" t="str">
        <f>IF(C7=4,CONCATENATE("## Step // Change BCSU-",C7," HW configuration to allow HSL //"),"")</f>
        <v>## Step // Change BCSU-4 HW configuration to allow HSL //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>
      <c r="A81" s="5" t="str">
        <f>IF(C7=4,CONCATENATE("ZWTI:P:BCSU,",C7,";"),"")</f>
        <v>ZWTI:P:BCSU,4;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>
      <c r="A82" s="5" t="str">
        <f>IF(C7=4,CONCATENATE("ZUSC:BCSU,",C7,":SP;"),"")</f>
        <v>ZUSC:BCSU,4:SP;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>
      <c r="A83" s="5" t="str">
        <f>IF(C7=4,CONCATENATE("ZUSC:BCSU,",C7,":TE,FCD;"),"")</f>
        <v>ZUSC:BCSU,4:TE,FCD;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>
      <c r="A84" s="5" t="str">
        <f>IF(C7=4,CONCATENATE("ZUSC:BCSU,",C7,":SE,FCD;"),"")</f>
        <v>ZUSC:BCSU,4:SE,FCD;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>
      <c r="A85" s="5" t="str">
        <f>IF(C7=4,CONCATENATE("ZUSC:BCSU,",C7,":SE,FCD;"),"")</f>
        <v>ZUSC:BCSU,4:SE,FCD;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>
      <c r="A86" s="5" t="str">
        <f>IF(C7=4,CONCATENATE("ZWUD:BCSU,",C7,":AS7_C,13;"),"")</f>
        <v>ZWUD:BCSU,4:AS7_C,13;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>
      <c r="A87" s="5" t="str">
        <f>IF(C7=4,CONCATENATE("ZWTQ:BCSU,",C7,":AS7_C,13;"),"")</f>
        <v>ZWTQ:BCSU,4:AS7_C,13;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>
      <c r="A88" s="5" t="str">
        <f>IF(C7=4,"ZWTP:BCSU,4:AS7_C,13,8::CCS7,4,416,TSL,0&amp;&amp;31,1:LAPD,4,418&amp;&amp;419,TSL,0&amp;&amp;31,1:LAPD,4,424&amp;&amp;427,TSL,0&amp;&amp;31,2;","")</f>
        <v>ZWTP:BCSU,4:AS7_C,13,8::CCS7,4,416,TSL,0&amp;&amp;31,1:LAPD,4,418&amp;&amp;419,TSL,0&amp;&amp;31,1:LAPD,4,424&amp;&amp;427,TSL,0&amp;&amp;31,2;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>
      <c r="A89" s="5" t="str">
        <f>IF(C7=4,CONCATENATE("ZWUC:BCSU,",C7,":AS7_C,13;"),"")</f>
        <v>ZWUC:BCSU,4:AS7_C,13;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>
      <c r="A90" s="5" t="str">
        <f>IF(C7=4,CONCATENATE("ZUSC:BCSU,",C7,":SE;"),"")</f>
        <v>ZUSC:BCSU,4:SE;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>
      <c r="A91" s="5" t="str">
        <f>IF(C7=4,CONCATENATE("ZUSC:BCSU,",C7,":TE;"),"")</f>
        <v>ZUSC:BCSU,4:TE;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>
      <c r="A92" s="5" t="str">
        <f>IF(C7=4,CONCATENATE("ZUDU:BCSU,",C7,";"),"")</f>
        <v>ZUDU:BCSU,4;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>
      <c r="A94" s="5" t="str">
        <f>IF(C8=5,CONCATENATE("## Step // Change BCSU-",C8," HW configuration to allow HSL //"),"")</f>
        <v>## Step // Change BCSU-5 HW configuration to allow HSL //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>
      <c r="A95" s="5" t="str">
        <f>IF(C8=5,CONCATENATE("ZWTI:P:BCSU,",C8,";"),"")</f>
        <v>ZWTI:P:BCSU,5;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>
      <c r="A96" s="5" t="str">
        <f>IF(C8=5,CONCATENATE("ZUSC:BCSU,",C8,":SP;"),"")</f>
        <v>ZUSC:BCSU,5:SP;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>
      <c r="A97" s="5" t="str">
        <f>IF(C8=5,CONCATENATE("ZUSC:BCSU,",C8,":TE,FCD;"),"")</f>
        <v>ZUSC:BCSU,5:TE,FCD;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>
      <c r="A98" s="5" t="str">
        <f>IF(C8=5,CONCATENATE("ZUSC:BCSU,",C8,":SE,FCD;"),"")</f>
        <v>ZUSC:BCSU,5:SE,FCD;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>
      <c r="A99" s="5" t="str">
        <f>IF(C8=5,CONCATENATE("ZUSC:BCSU,",C8,":SE,FCD;"),"")</f>
        <v>ZUSC:BCSU,5:SE,FCD;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>
      <c r="A100" s="5" t="str">
        <f>IF(C8=5,CONCATENATE("ZWUD:BCSU,",C8,":AS7_C,13;"),"")</f>
        <v>ZWUD:BCSU,5:AS7_C,13;</v>
      </c>
      <c r="B100" s="4"/>
      <c r="C100" s="4"/>
      <c r="D10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>
      <c r="A101" s="5" t="str">
        <f>IF(C8=5,CONCATENATE("ZWTQ:BCSU,",C8,":AS7_C,13;"),"")</f>
        <v>ZWTQ:BCSU,5:AS7_C,13;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>
      <c r="A102" s="5" t="str">
        <f>IF(C8=5,"ZWTP:BCSU,5:AS7_C,13,8::CCS7,4,432,TSL,0&amp;&amp;31,1:LAPD,4,434&amp;&amp;435,TSL,0&amp;&amp;31,1:LAPD,4,440&amp;&amp;443,TSL,0&amp;&amp;31,2;","")</f>
        <v>ZWTP:BCSU,5:AS7_C,13,8::CCS7,4,432,TSL,0&amp;&amp;31,1:LAPD,4,434&amp;&amp;435,TSL,0&amp;&amp;31,1:LAPD,4,440&amp;&amp;443,TSL,0&amp;&amp;31,2;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>
      <c r="A103" s="5" t="str">
        <f>IF(C8=5,CONCATENATE("ZWUC:BCSU,",C8,":AS7_C,13;"),"")</f>
        <v>ZWUC:BCSU,5:AS7_C,13;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>
      <c r="A104" s="5" t="str">
        <f>IF(C8=5,CONCATENATE("ZUSC:BCSU,",C8,":SE;"),"")</f>
        <v>ZUSC:BCSU,5:SE;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>
      <c r="A105" s="5" t="str">
        <f>IF(C8=5,CONCATENATE("ZUSC:BCSU,",C8,":TE;"),"")</f>
        <v>ZUSC:BCSU,5:TE;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>
      <c r="A106" s="5" t="str">
        <f>IF(C8=5,CONCATENATE("ZUDU:BCSU,",C8,";"),"")</f>
        <v>ZUDU:BCSU,5;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>
      <c r="A108" s="5" t="s">
        <v>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>
      <c r="A109" s="5" t="str">
        <f>IF($C$3=0,CONCATENATE("ZWTI:P:BCSU,",$C$3,";"),"")</f>
        <v>ZWTI:P:BCSU,0;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>
      <c r="A110" s="5" t="str">
        <f>IF($C$4=1,CONCATENATE("ZWTI:P:BCSU,",$C$4,";"),"")</f>
        <v>ZWTI:P:BCSU,1;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>
      <c r="A111" s="5" t="str">
        <f>IF($C$5=2,CONCATENATE("ZWTI:P:BCSU,",$C$5,";"),"")</f>
        <v>ZWTI:P:BCSU,2;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>
      <c r="A112" s="5" t="str">
        <f>IF($C$6=3,CONCATENATE("ZWTI:P:BCSU,",$C$6,";"),"")</f>
        <v>ZWTI:P:BCSU,3;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>
      <c r="A113" s="5" t="str">
        <f>IF($C$7=4,CONCATENATE("ZWTI:P:BCSU,",$C$7,";"),"")</f>
        <v>ZWTI:P:BCSU,4;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>
      <c r="A114" s="5" t="str">
        <f>IF($C$8=5,CONCATENATE("ZWTI:P:BCSU,",$C$8,";"),"")</f>
        <v>ZWTI:P:BCSU,5;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>
      <c r="A116" s="5" t="s">
        <v>0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>
      <c r="A155" s="7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>
      <c r="A175" s="6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>
      <c r="A184" s="5"/>
      <c r="B184" s="4"/>
      <c r="C184" s="4"/>
      <c r="D184" s="4"/>
      <c r="E184" s="4"/>
      <c r="F18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1:17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1:17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1:17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1:17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1:17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1:17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pans="1:1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1:17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1:17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1:17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pans="1:17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1:17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1:17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1:17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1:17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pans="1:17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1:17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pans="1:17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1:17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1:17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7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1:17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7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7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1:17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7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1:17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>
      <c r="A273" s="10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</sheetData>
  <sheetProtection password="B6E0" sheet="1" objects="1" scenarios="1"/>
  <protectedRanges>
    <protectedRange sqref="C3:C8" name="Rango1"/>
  </protectedRanges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Creating HSL (High Speed Links)</vt:lpstr>
    </vt:vector>
  </TitlesOfParts>
  <Company>Álvaro Raúl Mendoza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R. Mendoza</dc:creator>
  <cp:lastModifiedBy>Alvaro</cp:lastModifiedBy>
  <dcterms:created xsi:type="dcterms:W3CDTF">2009-12-04T18:17:11Z</dcterms:created>
  <dcterms:modified xsi:type="dcterms:W3CDTF">2010-07-27T18:28:34Z</dcterms:modified>
</cp:coreProperties>
</file>