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3_ncr:1_{E98EF2AC-E80B-486F-AE52-75BC190004E8}" xr6:coauthVersionLast="32" xr6:coauthVersionMax="32" xr10:uidLastSave="{00000000-0000-0000-0000-000000000000}"/>
  <bookViews>
    <workbookView xWindow="0" yWindow="0" windowWidth="24000" windowHeight="9525" xr2:uid="{00000000-000D-0000-FFFF-FFFF00000000}"/>
  </bookViews>
  <sheets>
    <sheet name="Hoja1" sheetId="1" r:id="rId1"/>
    <sheet name="Hoja2" sheetId="2" r:id="rId2"/>
    <sheet name="Hoja3" sheetId="3" r:id="rId3"/>
  </sheets>
  <calcPr calcId="179017"/>
</workbook>
</file>

<file path=xl/calcChain.xml><?xml version="1.0" encoding="utf-8"?>
<calcChain xmlns="http://schemas.openxmlformats.org/spreadsheetml/2006/main">
  <c r="B2" i="1" l="1"/>
  <c r="I8" i="1" l="1"/>
  <c r="M8" i="1" s="1"/>
  <c r="I4" i="1"/>
  <c r="M4" i="1" s="1"/>
  <c r="B5" i="1"/>
  <c r="I5" i="1" s="1"/>
  <c r="I2" i="1"/>
  <c r="M2" i="1" s="1"/>
  <c r="B3" i="1"/>
  <c r="I3" i="1" s="1"/>
  <c r="M3" i="1" s="1"/>
  <c r="D3" i="1"/>
  <c r="N3" i="1" s="1"/>
  <c r="D4" i="1"/>
  <c r="N4" i="1" s="1"/>
  <c r="D8" i="1"/>
  <c r="N8" i="1" s="1"/>
  <c r="B7" i="1"/>
  <c r="D7" i="1" s="1"/>
  <c r="N7" i="1" s="1"/>
  <c r="B6" i="1"/>
  <c r="D6" i="1" s="1"/>
  <c r="N6" i="1" s="1"/>
  <c r="D2" i="1" l="1"/>
  <c r="N2" i="1" s="1"/>
  <c r="I7" i="1"/>
  <c r="M7" i="1" s="1"/>
  <c r="I6" i="1"/>
  <c r="M6" i="1" s="1"/>
  <c r="M5" i="1"/>
  <c r="D5" i="1"/>
  <c r="J6" i="1"/>
  <c r="J2" i="1"/>
  <c r="J5" i="1" l="1"/>
  <c r="N5" i="1"/>
  <c r="J7" i="1"/>
  <c r="J8" i="1"/>
  <c r="J3" i="1"/>
  <c r="J4" i="1"/>
</calcChain>
</file>

<file path=xl/sharedStrings.xml><?xml version="1.0" encoding="utf-8"?>
<sst xmlns="http://schemas.openxmlformats.org/spreadsheetml/2006/main" count="32" uniqueCount="13">
  <si>
    <t>Miembro</t>
  </si>
  <si>
    <t>Alejandro Román</t>
  </si>
  <si>
    <t>Álvaro Domínguez</t>
  </si>
  <si>
    <t>Miguel Ángel Baños</t>
  </si>
  <si>
    <t>Alejandro Garrido</t>
  </si>
  <si>
    <t>Andrés Fernández</t>
  </si>
  <si>
    <t>Jesús Sosa</t>
  </si>
  <si>
    <t>Álvaro Sánchez</t>
  </si>
  <si>
    <t>Rendimiento</t>
  </si>
  <si>
    <t>Desviación</t>
  </si>
  <si>
    <t>Horas reales</t>
  </si>
  <si>
    <t>SP Reales completados</t>
  </si>
  <si>
    <t>SP Estimados (esta semana)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</si>
</sst>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center"/>
    </xf>
    <xf numFmtId="0" fontId="2" fillId="5" borderId="0" xfId="1" applyAlignment="1">
      <alignment horizontal="center"/>
    </xf>
    <xf numFmtId="0" fontId="2" fillId="5" borderId="0" xfId="1"/>
  </cellXfs>
  <cellStyles count="2">
    <cellStyle name="Neutral" xfId="1" builtinId="28"/>
    <cellStyle name="Normal" xfId="0" builtinId="0"/>
  </cellStyles>
  <dxfs count="1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colors>
    <mruColors>
      <color rgb="FF212683"/>
      <color rgb="FF00DEDE"/>
      <color rgb="FF993300"/>
      <color rgb="FF33CCCC"/>
      <color rgb="FF00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Hoja1!$M$1</c:f>
              <c:strCache>
                <c:ptCount val="1"/>
                <c:pt idx="0">
                  <c:v>Rendimiento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6D-48FD-BAE8-90C428035322}"/>
                </c:ext>
              </c:extLst>
            </c:dLbl>
            <c:dLbl>
              <c:idx val="4"/>
              <c:layout>
                <c:manualLayout>
                  <c:x val="0"/>
                  <c:y val="-2.30711556056137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26D-48FD-BAE8-90C428035322}"/>
                </c:ext>
              </c:extLst>
            </c:dLbl>
            <c:dLbl>
              <c:idx val="5"/>
              <c:layout>
                <c:manualLayout>
                  <c:x val="1.058201058200903E-3"/>
                  <c:y val="-2.09737778232851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26D-48FD-BAE8-90C428035322}"/>
                </c:ext>
              </c:extLst>
            </c:dLbl>
            <c:dLbl>
              <c:idx val="6"/>
              <c:layout>
                <c:manualLayout>
                  <c:x val="0"/>
                  <c:y val="-1.67790222586281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26D-48FD-BAE8-90C4280353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Hoja1!$L$2:$L$8</c:f>
              <c:strCache>
                <c:ptCount val="7"/>
                <c:pt idx="0">
                  <c:v>Alejandro Román</c:v>
                </c:pt>
                <c:pt idx="1">
                  <c:v>Álvaro Domínguez</c:v>
                </c:pt>
                <c:pt idx="2">
                  <c:v>Miguel Ángel Baños</c:v>
                </c:pt>
                <c:pt idx="3">
                  <c:v>Alejandro Garrido</c:v>
                </c:pt>
                <c:pt idx="4">
                  <c:v>Andrés Fernández</c:v>
                </c:pt>
                <c:pt idx="5">
                  <c:v>Jesús Sosa</c:v>
                </c:pt>
                <c:pt idx="6">
                  <c:v>Álvaro Sánchez</c:v>
                </c:pt>
              </c:strCache>
            </c:strRef>
          </c:cat>
          <c:val>
            <c:numRef>
              <c:f>Hoja1!$M$2:$M$8</c:f>
              <c:numCache>
                <c:formatCode>General</c:formatCode>
                <c:ptCount val="7"/>
                <c:pt idx="0">
                  <c:v>88</c:v>
                </c:pt>
                <c:pt idx="1">
                  <c:v>111</c:v>
                </c:pt>
                <c:pt idx="2">
                  <c:v>81</c:v>
                </c:pt>
                <c:pt idx="3">
                  <c:v>59</c:v>
                </c:pt>
                <c:pt idx="4">
                  <c:v>95</c:v>
                </c:pt>
                <c:pt idx="5">
                  <c:v>95</c:v>
                </c:pt>
                <c:pt idx="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6D-48FD-BAE8-90C4280353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367104"/>
        <c:axId val="198023360"/>
      </c:barChart>
      <c:catAx>
        <c:axId val="200367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023360"/>
        <c:crosses val="autoZero"/>
        <c:auto val="1"/>
        <c:lblAlgn val="ctr"/>
        <c:lblOffset val="100"/>
        <c:noMultiLvlLbl val="0"/>
      </c:catAx>
      <c:valAx>
        <c:axId val="1980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71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3600" b="1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36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9</xdr:row>
      <xdr:rowOff>68034</xdr:rowOff>
    </xdr:from>
    <xdr:to>
      <xdr:col>8</xdr:col>
      <xdr:colOff>857250</xdr:colOff>
      <xdr:row>41</xdr:row>
      <xdr:rowOff>27214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A6EF00-EC4E-48D8-A04E-41A294C4F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EA7573-6DEB-4564-A84E-181251A5E09F}" name="Table2" displayName="Table2" ref="A1:E8" totalsRowShown="0" headerRowDxfId="11" dataDxfId="10">
  <autoFilter ref="A1:E8" xr:uid="{A9087340-591B-4F0F-AEB3-34D277FA196A}"/>
  <tableColumns count="5">
    <tableColumn id="1" xr3:uid="{8F92CB3B-8B54-458E-8E49-3D3E92D320C6}" name="Miembro"/>
    <tableColumn id="2" xr3:uid="{D8E5A923-47C9-4FE6-BFBA-0693C7A2FE5B}" name="SP Estimados (esta semana)" dataDxfId="9"/>
    <tableColumn id="3" xr3:uid="{99F57447-8ACE-4D5E-993F-7638AD67D301}" name="SP Reales completados" dataDxfId="8"/>
    <tableColumn id="4" xr3:uid="{2FEFB0C9-0244-4814-AE3B-A90686460067}" name="Desviación" dataDxfId="7">
      <calculatedColumnFormula>(ABS(B2-C2)/B2)*100</calculatedColumnFormula>
    </tableColumn>
    <tableColumn id="5" xr3:uid="{B2393DE2-1A0C-42B0-BEB6-ADD9E3920671}" name="Horas reales" dataDxfId="6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BC83C3-0DF0-43B6-9466-D863A1C25DB9}" name="Table3" displayName="Table3" ref="H1:J8" totalsRowShown="0" headerRowDxfId="5">
  <autoFilter ref="H1:J8" xr:uid="{1DFF99CD-2980-4BCE-B37A-07AF8B606F33}"/>
  <tableColumns count="3">
    <tableColumn id="1" xr3:uid="{D3D4D790-92D1-413E-913A-FBEE0E284042}" name="Miembro"/>
    <tableColumn id="2" xr3:uid="{139AE897-522C-4DEC-A532-B72609CCE840}" name="Rendimiento" dataDxfId="4">
      <calculatedColumnFormula>TRUNC((((Table2[[#This Row],[SP Reales completados]]/Table2[[#This Row],[SP Estimados (esta semana)]]) + ((Table2[[#This Row],[SP Reales completados]]/2)/Table2[[#This Row],[Horas reales]]))/2)*100)</calculatedColumnFormula>
    </tableColumn>
    <tableColumn id="3" xr3:uid="{FFBF626B-BAD2-4000-BE8B-DADC299A437F}" name="Desviación" dataDxfId="3">
      <calculatedColumnFormula>TRUNC(Table2[[#This Row],[Desviación]])</calculatedColumnFormula>
    </tableColumn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C02E39-CDE0-4808-916F-74679D9487F9}" name="Table35" displayName="Table35" ref="L1:N8" totalsRowShown="0" headerRowDxfId="2">
  <autoFilter ref="L1:N8" xr:uid="{0114544C-9B48-472A-987B-48CE0029F380}"/>
  <tableColumns count="3">
    <tableColumn id="1" xr3:uid="{C653248D-3148-404A-B571-7DC19B3817A7}" name="Miembro"/>
    <tableColumn id="2" xr3:uid="{228B0A4D-F7D1-422D-8C68-214AC76FAC6D}" name="Rendimiento" dataDxfId="1"/>
    <tableColumn id="3" xr3:uid="{364A839A-72FB-4FBA-B1B9-50B180368C63}" name="Desviación" dataDxfId="0">
      <calculatedColumnFormula>TRUNC(Table2[[#This Row],[Desviación]])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zoomScale="70" zoomScaleNormal="70" workbookViewId="0">
      <selection activeCell="C5" sqref="C5"/>
    </sheetView>
  </sheetViews>
  <sheetFormatPr baseColWidth="10" defaultColWidth="8.85546875" defaultRowHeight="15" x14ac:dyDescent="0.25"/>
  <cols>
    <col min="1" max="1" width="19.5703125" customWidth="1"/>
    <col min="2" max="2" width="40" customWidth="1"/>
    <col min="3" max="3" width="35.5703125" customWidth="1"/>
    <col min="4" max="4" width="17.140625" customWidth="1"/>
    <col min="5" max="5" width="22" customWidth="1"/>
    <col min="8" max="8" width="22.42578125" customWidth="1"/>
    <col min="9" max="9" width="20.7109375" customWidth="1"/>
    <col min="10" max="10" width="18.140625" customWidth="1"/>
    <col min="12" max="12" width="28" customWidth="1"/>
    <col min="13" max="13" width="25.42578125" customWidth="1"/>
    <col min="14" max="14" width="20" customWidth="1"/>
  </cols>
  <sheetData>
    <row r="1" spans="1:14" x14ac:dyDescent="0.25">
      <c r="A1" s="5" t="s">
        <v>0</v>
      </c>
      <c r="B1" s="5" t="s">
        <v>12</v>
      </c>
      <c r="C1" s="5" t="s">
        <v>11</v>
      </c>
      <c r="D1" s="5" t="s">
        <v>9</v>
      </c>
      <c r="E1" s="5" t="s">
        <v>10</v>
      </c>
      <c r="F1" s="2"/>
      <c r="G1" s="2"/>
      <c r="H1" s="5" t="s">
        <v>0</v>
      </c>
      <c r="I1" s="5" t="s">
        <v>8</v>
      </c>
      <c r="J1" s="5" t="s">
        <v>9</v>
      </c>
      <c r="L1" s="5" t="s">
        <v>0</v>
      </c>
      <c r="M1" s="5" t="s">
        <v>8</v>
      </c>
      <c r="N1" s="1" t="s">
        <v>9</v>
      </c>
    </row>
    <row r="2" spans="1:14" x14ac:dyDescent="0.25">
      <c r="A2" t="s">
        <v>1</v>
      </c>
      <c r="B2" s="1">
        <f>21/2</f>
        <v>10.5</v>
      </c>
      <c r="C2" s="1">
        <v>10.5</v>
      </c>
      <c r="D2" s="1">
        <f>(ABS(B2-C2)/B2)*100</f>
        <v>0</v>
      </c>
      <c r="E2" s="1">
        <v>6.77</v>
      </c>
      <c r="F2" s="3"/>
      <c r="G2" s="3"/>
      <c r="H2" t="s">
        <v>1</v>
      </c>
      <c r="I2" s="1">
        <f>TRUNC((((Table2[[#This Row],[SP Reales completados]]/Table2[[#This Row],[SP Estimados (esta semana)]]) + ((Table2[[#This Row],[SP Reales completados]]/2)/Table2[[#This Row],[Horas reales]]))/2)*100)</f>
        <v>88</v>
      </c>
      <c r="J2" s="1">
        <f>TRUNC(Table2[[#This Row],[Desviación]])</f>
        <v>0</v>
      </c>
      <c r="L2" t="s">
        <v>1</v>
      </c>
      <c r="M2" s="1">
        <f>Table3[[#This Row],[Rendimiento]]</f>
        <v>88</v>
      </c>
      <c r="N2" s="1">
        <f>TRUNC(Table2[[#This Row],[Desviación]])</f>
        <v>0</v>
      </c>
    </row>
    <row r="3" spans="1:14" x14ac:dyDescent="0.25">
      <c r="A3" t="s">
        <v>2</v>
      </c>
      <c r="B3" s="1">
        <f>24/2</f>
        <v>12</v>
      </c>
      <c r="C3" s="1">
        <v>12</v>
      </c>
      <c r="D3" s="1">
        <f t="shared" ref="D3:D8" si="0">(ABS(B3-C3)/B3)*100</f>
        <v>0</v>
      </c>
      <c r="E3" s="1">
        <v>4.8499999999999996</v>
      </c>
      <c r="F3" s="4"/>
      <c r="G3" s="4"/>
      <c r="H3" t="s">
        <v>2</v>
      </c>
      <c r="I3" s="1">
        <f>TRUNC((((Table2[[#This Row],[SP Reales completados]]/Table2[[#This Row],[SP Estimados (esta semana)]]) + ((Table2[[#This Row],[SP Reales completados]]/2)/Table2[[#This Row],[Horas reales]]))/2)*100)</f>
        <v>111</v>
      </c>
      <c r="J3" s="1">
        <f>TRUNC(Table2[[#This Row],[Desviación]])</f>
        <v>0</v>
      </c>
      <c r="L3" t="s">
        <v>2</v>
      </c>
      <c r="M3" s="1">
        <f>Table3[[#This Row],[Rendimiento]]</f>
        <v>111</v>
      </c>
      <c r="N3" s="1">
        <f>TRUNC(Table2[[#This Row],[Desviación]])</f>
        <v>0</v>
      </c>
    </row>
    <row r="4" spans="1:14" x14ac:dyDescent="0.25">
      <c r="A4" t="s">
        <v>3</v>
      </c>
      <c r="B4" s="1">
        <v>8</v>
      </c>
      <c r="C4" s="1">
        <v>8</v>
      </c>
      <c r="D4" s="1">
        <f t="shared" si="0"/>
        <v>0</v>
      </c>
      <c r="E4" s="1">
        <v>6.33</v>
      </c>
      <c r="F4" s="3"/>
      <c r="G4" s="3"/>
      <c r="H4" t="s">
        <v>3</v>
      </c>
      <c r="I4" s="1">
        <f>TRUNC((((Table2[[#This Row],[SP Reales completados]]/Table2[[#This Row],[SP Estimados (esta semana)]]) + ((Table2[[#This Row],[SP Reales completados]]/2)/Table2[[#This Row],[Horas reales]]))/2)*100)</f>
        <v>81</v>
      </c>
      <c r="J4" s="1">
        <f>TRUNC(Table2[[#This Row],[Desviación]])</f>
        <v>0</v>
      </c>
      <c r="L4" t="s">
        <v>3</v>
      </c>
      <c r="M4" s="1">
        <f>Table3[[#This Row],[Rendimiento]]</f>
        <v>81</v>
      </c>
      <c r="N4" s="1">
        <f>TRUNC(Table2[[#This Row],[Desviación]])</f>
        <v>0</v>
      </c>
    </row>
    <row r="5" spans="1:14" x14ac:dyDescent="0.25">
      <c r="A5" s="7" t="s">
        <v>4</v>
      </c>
      <c r="B5" s="6">
        <f>21/2</f>
        <v>10.5</v>
      </c>
      <c r="C5" s="6">
        <v>2</v>
      </c>
      <c r="D5" s="6">
        <f>(ABS(B5-C5)/B5)*100</f>
        <v>80.952380952380949</v>
      </c>
      <c r="E5" s="6">
        <v>1</v>
      </c>
      <c r="F5" s="7"/>
      <c r="G5" s="7"/>
      <c r="H5" s="7" t="s">
        <v>4</v>
      </c>
      <c r="I5" s="6">
        <f>TRUNC((((Table2[[#This Row],[SP Reales completados]]/Table2[[#This Row],[SP Estimados (esta semana)]]) + ((Table2[[#This Row],[SP Reales completados]]/2)/Table2[[#This Row],[Horas reales]]))/2)*100)</f>
        <v>59</v>
      </c>
      <c r="J5" s="6">
        <f>TRUNC(Table2[[#This Row],[Desviación]])</f>
        <v>80</v>
      </c>
      <c r="L5" s="7" t="s">
        <v>4</v>
      </c>
      <c r="M5" s="6">
        <f>Table3[[#This Row],[Rendimiento]]</f>
        <v>59</v>
      </c>
      <c r="N5" s="6">
        <f>TRUNC(Table2[[#This Row],[Desviación]])</f>
        <v>80</v>
      </c>
    </row>
    <row r="6" spans="1:14" x14ac:dyDescent="0.25">
      <c r="A6" t="s">
        <v>5</v>
      </c>
      <c r="B6" s="1">
        <f>24/2</f>
        <v>12</v>
      </c>
      <c r="C6" s="1">
        <v>12</v>
      </c>
      <c r="D6" s="1">
        <f>(ABS(B6-C6)/B6)*100</f>
        <v>0</v>
      </c>
      <c r="E6" s="1">
        <v>6.57</v>
      </c>
      <c r="F6" s="3"/>
      <c r="G6" s="3"/>
      <c r="H6" t="s">
        <v>5</v>
      </c>
      <c r="I6" s="1">
        <f>TRUNC((((Table2[[#This Row],[SP Reales completados]]/Table2[[#This Row],[SP Estimados (esta semana)]]) + ((Table2[[#This Row],[SP Reales completados]]/2)/Table2[[#This Row],[Horas reales]]))/2)*100)</f>
        <v>95</v>
      </c>
      <c r="J6" s="1">
        <f>TRUNC(Table2[[#This Row],[Desviación]])</f>
        <v>0</v>
      </c>
      <c r="L6" t="s">
        <v>5</v>
      </c>
      <c r="M6" s="1">
        <f>Table3[[#This Row],[Rendimiento]]</f>
        <v>95</v>
      </c>
      <c r="N6" s="1">
        <f>TRUNC(Table2[[#This Row],[Desviación]])</f>
        <v>0</v>
      </c>
    </row>
    <row r="7" spans="1:14" x14ac:dyDescent="0.25">
      <c r="A7" t="s">
        <v>6</v>
      </c>
      <c r="B7" s="1">
        <f>24/2</f>
        <v>12</v>
      </c>
      <c r="C7" s="1">
        <v>12</v>
      </c>
      <c r="D7" s="1">
        <f t="shared" si="0"/>
        <v>0</v>
      </c>
      <c r="E7" s="1">
        <v>6.55</v>
      </c>
      <c r="F7" s="4"/>
      <c r="G7" s="4"/>
      <c r="H7" t="s">
        <v>6</v>
      </c>
      <c r="I7" s="1">
        <f>TRUNC((((Table2[[#This Row],[SP Reales completados]]/Table2[[#This Row],[SP Estimados (esta semana)]]) + ((Table2[[#This Row],[SP Reales completados]]/2)/Table2[[#This Row],[Horas reales]]))/2)*100)</f>
        <v>95</v>
      </c>
      <c r="J7" s="1">
        <f>TRUNC(Table2[[#This Row],[Desviación]])</f>
        <v>0</v>
      </c>
      <c r="L7" t="s">
        <v>6</v>
      </c>
      <c r="M7" s="1">
        <f>Table3[[#This Row],[Rendimiento]]</f>
        <v>95</v>
      </c>
      <c r="N7" s="1">
        <f>TRUNC(Table2[[#This Row],[Desviación]])</f>
        <v>0</v>
      </c>
    </row>
    <row r="8" spans="1:14" x14ac:dyDescent="0.25">
      <c r="A8" t="s">
        <v>7</v>
      </c>
      <c r="B8" s="1">
        <v>11</v>
      </c>
      <c r="C8" s="1">
        <v>11</v>
      </c>
      <c r="D8" s="1">
        <f t="shared" si="0"/>
        <v>0</v>
      </c>
      <c r="E8" s="1">
        <v>5.67</v>
      </c>
      <c r="F8" s="3"/>
      <c r="G8" s="3"/>
      <c r="H8" t="s">
        <v>7</v>
      </c>
      <c r="I8" s="1">
        <f>TRUNC((((Table2[[#This Row],[SP Reales completados]]/Table2[[#This Row],[SP Estimados (esta semana)]]) + ((Table2[[#This Row],[SP Reales completados]]/2)/Table2[[#This Row],[Horas reales]]))/2)*100)</f>
        <v>98</v>
      </c>
      <c r="J8" s="1">
        <f>TRUNC(Table2[[#This Row],[Desviación]])</f>
        <v>0</v>
      </c>
      <c r="L8" t="s">
        <v>7</v>
      </c>
      <c r="M8" s="1">
        <f>Table3[[#This Row],[Rendimiento]]</f>
        <v>98</v>
      </c>
      <c r="N8" s="1">
        <f>TRUNC(Table2[[#This Row],[Desviación]])</f>
        <v>0</v>
      </c>
    </row>
    <row r="9" spans="1:14" x14ac:dyDescent="0.25">
      <c r="I9" s="1"/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2018-05-10T18:49:41Z</dcterms:modified>
</cp:coreProperties>
</file>