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filterPrivacy="1" defaultThemeVersion="124226"/>
  <xr:revisionPtr revIDLastSave="0" documentId="13_ncr:1_{087B20E5-B272-413B-82E9-F7E7C9BD58FB}" xr6:coauthVersionLast="32" xr6:coauthVersionMax="32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  <sheet name="Hoja2" sheetId="2" r:id="rId2"/>
    <sheet name="Hoja3" sheetId="3" r:id="rId3"/>
  </sheets>
  <calcPr calcId="179017"/>
</workbook>
</file>

<file path=xl/calcChain.xml><?xml version="1.0" encoding="utf-8"?>
<calcChain xmlns="http://schemas.openxmlformats.org/spreadsheetml/2006/main">
  <c r="C6" i="1" l="1"/>
  <c r="B2" i="1"/>
  <c r="I2" i="1"/>
  <c r="I3" i="1"/>
  <c r="I4" i="1"/>
  <c r="I5" i="1"/>
  <c r="I6" i="1"/>
  <c r="I7" i="1"/>
  <c r="I8" i="1"/>
  <c r="N8" i="1" l="1"/>
  <c r="M8" i="1"/>
  <c r="N7" i="1"/>
  <c r="N5" i="1"/>
  <c r="N4" i="1"/>
  <c r="N3" i="1"/>
  <c r="M3" i="1"/>
  <c r="D5" i="1"/>
  <c r="J5" i="1" s="1"/>
  <c r="J3" i="1"/>
  <c r="J8" i="1"/>
  <c r="D6" i="1"/>
  <c r="J6" i="1" s="1"/>
  <c r="E8" i="1"/>
  <c r="E7" i="1"/>
  <c r="E6" i="1"/>
  <c r="E5" i="1"/>
  <c r="E4" i="1"/>
  <c r="E3" i="1"/>
  <c r="E2" i="1"/>
  <c r="D2" i="1"/>
  <c r="J2" i="1" s="1"/>
  <c r="N2" i="1" l="1"/>
  <c r="N6" i="1"/>
  <c r="D3" i="1"/>
  <c r="D4" i="1"/>
  <c r="J4" i="1" s="1"/>
  <c r="D7" i="1"/>
  <c r="J7" i="1" s="1"/>
  <c r="D8" i="1"/>
</calcChain>
</file>

<file path=xl/sharedStrings.xml><?xml version="1.0" encoding="utf-8"?>
<sst xmlns="http://schemas.openxmlformats.org/spreadsheetml/2006/main" count="32" uniqueCount="13">
  <si>
    <t>Miembro</t>
  </si>
  <si>
    <t>Alejandro Román</t>
  </si>
  <si>
    <t>Álvaro Domínguez</t>
  </si>
  <si>
    <t>Miguel Ángel Baños</t>
  </si>
  <si>
    <t>Alejandro Garrido</t>
  </si>
  <si>
    <t>Andrés Fernández</t>
  </si>
  <si>
    <t>Jesús Sosa</t>
  </si>
  <si>
    <t>Álvaro Sánchez</t>
  </si>
  <si>
    <t>ESTIMADO(TOTAL)</t>
  </si>
  <si>
    <t>Rendimiento</t>
  </si>
  <si>
    <t>Desviación</t>
  </si>
  <si>
    <t>SP Estimados</t>
  </si>
  <si>
    <t>SP Reales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</si>
</sst>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12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colors>
    <mruColors>
      <color rgb="FF212683"/>
      <color rgb="FF00DEDE"/>
      <color rgb="FF993300"/>
      <color rgb="FF33CCCC"/>
      <color rgb="FF00FF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sz="3600"/>
              <a:t>Overall performance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Hoja1!$M$1</c:f>
              <c:strCache>
                <c:ptCount val="1"/>
                <c:pt idx="0">
                  <c:v>Rendimiento</c:v>
                </c:pt>
              </c:strCache>
            </c:strRef>
          </c:tx>
          <c:spPr>
            <a:solidFill>
              <a:srgbClr val="212683"/>
            </a:solidFill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16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A00-4472-AA0C-B05DF0A0FB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2000"/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Hoja1!$L$2:$L$8</c:f>
              <c:strCache>
                <c:ptCount val="7"/>
                <c:pt idx="0">
                  <c:v>Alejandro Román</c:v>
                </c:pt>
                <c:pt idx="1">
                  <c:v>Álvaro Domínguez</c:v>
                </c:pt>
                <c:pt idx="2">
                  <c:v>Miguel Ángel Baños</c:v>
                </c:pt>
                <c:pt idx="3">
                  <c:v>Alejandro Garrido</c:v>
                </c:pt>
                <c:pt idx="4">
                  <c:v>Andrés Fernández</c:v>
                </c:pt>
                <c:pt idx="5">
                  <c:v>Jesús Sosa</c:v>
                </c:pt>
                <c:pt idx="6">
                  <c:v>Álvaro Sánchez</c:v>
                </c:pt>
              </c:strCache>
            </c:strRef>
          </c:cat>
          <c:val>
            <c:numRef>
              <c:f>Hoja1!$M$2:$M$8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87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00-4472-AA0C-B05DF0A0FB03}"/>
            </c:ext>
          </c:extLst>
        </c:ser>
        <c:ser>
          <c:idx val="1"/>
          <c:order val="1"/>
          <c:tx>
            <c:strRef>
              <c:f>Hoja1!$N$1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sz="2000"/>
                      <a:t>28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A00-4472-AA0C-B05DF0A0FB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2000"/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Hoja1!$L$2:$L$8</c:f>
              <c:strCache>
                <c:ptCount val="7"/>
                <c:pt idx="0">
                  <c:v>Alejandro Román</c:v>
                </c:pt>
                <c:pt idx="1">
                  <c:v>Álvaro Domínguez</c:v>
                </c:pt>
                <c:pt idx="2">
                  <c:v>Miguel Ángel Baños</c:v>
                </c:pt>
                <c:pt idx="3">
                  <c:v>Alejandro Garrido</c:v>
                </c:pt>
                <c:pt idx="4">
                  <c:v>Andrés Fernández</c:v>
                </c:pt>
                <c:pt idx="5">
                  <c:v>Jesús Sosa</c:v>
                </c:pt>
                <c:pt idx="6">
                  <c:v>Álvaro Sánchez</c:v>
                </c:pt>
              </c:strCache>
            </c:strRef>
          </c:cat>
          <c:val>
            <c:numRef>
              <c:f>Hoja1!$N$2:$N$8</c:f>
              <c:numCache>
                <c:formatCode>General</c:formatCode>
                <c:ptCount val="7"/>
                <c:pt idx="0">
                  <c:v>71</c:v>
                </c:pt>
                <c:pt idx="1">
                  <c:v>50</c:v>
                </c:pt>
                <c:pt idx="2">
                  <c:v>25</c:v>
                </c:pt>
                <c:pt idx="3">
                  <c:v>45</c:v>
                </c:pt>
                <c:pt idx="4">
                  <c:v>8</c:v>
                </c:pt>
                <c:pt idx="5">
                  <c:v>40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A00-4472-AA0C-B05DF0A0FB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0367104"/>
        <c:axId val="198023360"/>
      </c:barChart>
      <c:catAx>
        <c:axId val="200367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023360"/>
        <c:crosses val="autoZero"/>
        <c:auto val="1"/>
        <c:lblAlgn val="ctr"/>
        <c:lblOffset val="100"/>
        <c:noMultiLvlLbl val="0"/>
      </c:catAx>
      <c:valAx>
        <c:axId val="19802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600"/>
            </a:pPr>
            <a:endParaRPr lang="es-ES"/>
          </a:p>
        </c:txPr>
        <c:crossAx val="200367104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619123</xdr:colOff>
      <xdr:row>10</xdr:row>
      <xdr:rowOff>16327</xdr:rowOff>
    </xdr:from>
    <xdr:to>
      <xdr:col>8</xdr:col>
      <xdr:colOff>1319893</xdr:colOff>
      <xdr:row>36</xdr:row>
      <xdr:rowOff>163286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AB71D8-E782-449A-8184-FC22749F5E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EA7573-6DEB-4564-A84E-181251A5E09F}" name="Table2" displayName="Table2" ref="A1:E8" totalsRowShown="0" headerRowDxfId="11" dataDxfId="10">
  <autoFilter ref="A1:E8" xr:uid="{A9087340-591B-4F0F-AEB3-34D277FA196A}"/>
  <tableColumns count="5">
    <tableColumn id="1" xr3:uid="{8F92CB3B-8B54-458E-8E49-3D3E92D320C6}" name="Miembro"/>
    <tableColumn id="2" xr3:uid="{D8E5A923-47C9-4FE6-BFBA-0693C7A2FE5B}" name="SP Estimados" dataDxfId="9"/>
    <tableColumn id="3" xr3:uid="{99F57447-8ACE-4D5E-993F-7638AD67D301}" name="SP Reales" dataDxfId="8"/>
    <tableColumn id="4" xr3:uid="{2FEFB0C9-0244-4814-AE3B-A90686460067}" name="Desviación" dataDxfId="7">
      <calculatedColumnFormula>(ABS(B2-C2)/B2)*100</calculatedColumnFormula>
    </tableColumn>
    <tableColumn id="5" xr3:uid="{B2393DE2-1A0C-42B0-BEB6-ADD9E3920671}" name="ESTIMADO(TOTAL)" dataDxfId="6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9BC83C3-0DF0-43B6-9466-D863A1C25DB9}" name="Table3" displayName="Table3" ref="H1:J8" totalsRowShown="0" headerRowDxfId="5">
  <autoFilter ref="H1:J8" xr:uid="{1DFF99CD-2980-4BCE-B37A-07AF8B606F33}"/>
  <tableColumns count="3">
    <tableColumn id="1" xr3:uid="{D3D4D790-92D1-413E-913A-FBEE0E284042}" name="Miembro"/>
    <tableColumn id="2" xr3:uid="{139AE897-522C-4DEC-A532-B72609CCE840}" name="Rendimiento" dataDxfId="0">
      <calculatedColumnFormula>TRUNC((Table2[[#This Row],[SP Reales]]/(Table2[[#This Row],[SP Estimados]]))*100)</calculatedColumnFormula>
    </tableColumn>
    <tableColumn id="3" xr3:uid="{FFBF626B-BAD2-4000-BE8B-DADC299A437F}" name="Desviación" dataDxfId="4">
      <calculatedColumnFormula>TRUNC(Table2[[#This Row],[Desviación]])</calculatedColumnFormula>
    </tableColumn>
  </tableColumns>
  <tableStyleInfo name="TableStyleMedium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AC02E39-CDE0-4808-916F-74679D9487F9}" name="Table35" displayName="Table35" ref="L1:N8" totalsRowShown="0" headerRowDxfId="3">
  <autoFilter ref="L1:N8" xr:uid="{0114544C-9B48-472A-987B-48CE0029F380}"/>
  <tableColumns count="3">
    <tableColumn id="1" xr3:uid="{C653248D-3148-404A-B571-7DC19B3817A7}" name="Miembro"/>
    <tableColumn id="2" xr3:uid="{228B0A4D-F7D1-422D-8C68-214AC76FAC6D}" name="Rendimiento" dataDxfId="2">
      <calculatedColumnFormula>TRUNC((Table2[[#This Row],[SP Reales]]/(Table2[[#This Row],[SP Estimados]]/2))*100)</calculatedColumnFormula>
    </tableColumn>
    <tableColumn id="3" xr3:uid="{364A839A-72FB-4FBA-B1B9-50B180368C63}" name="Desviación" dataDxfId="1">
      <calculatedColumnFormula>TRUNC(Table2[[#This Row],[Desviación]])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"/>
  <sheetViews>
    <sheetView tabSelected="1" zoomScale="70" zoomScaleNormal="70" workbookViewId="0">
      <selection activeCell="C7" sqref="C7"/>
    </sheetView>
  </sheetViews>
  <sheetFormatPr defaultColWidth="8.85546875" defaultRowHeight="15" x14ac:dyDescent="0.25"/>
  <cols>
    <col min="1" max="1" width="19.5703125" customWidth="1"/>
    <col min="2" max="2" width="17.7109375" customWidth="1"/>
    <col min="3" max="3" width="16" customWidth="1"/>
    <col min="4" max="4" width="17.140625" customWidth="1"/>
    <col min="5" max="5" width="22" customWidth="1"/>
    <col min="8" max="8" width="22.42578125" customWidth="1"/>
    <col min="9" max="9" width="20.7109375" customWidth="1"/>
    <col min="10" max="10" width="18.140625" customWidth="1"/>
    <col min="12" max="12" width="28" customWidth="1"/>
    <col min="13" max="13" width="25.42578125" customWidth="1"/>
    <col min="14" max="14" width="20" customWidth="1"/>
  </cols>
  <sheetData>
    <row r="1" spans="1:14" x14ac:dyDescent="0.25">
      <c r="A1" s="5" t="s">
        <v>0</v>
      </c>
      <c r="B1" s="5" t="s">
        <v>11</v>
      </c>
      <c r="C1" s="5" t="s">
        <v>12</v>
      </c>
      <c r="D1" s="5" t="s">
        <v>10</v>
      </c>
      <c r="E1" s="5" t="s">
        <v>8</v>
      </c>
      <c r="F1" s="2"/>
      <c r="G1" s="2"/>
      <c r="H1" s="5" t="s">
        <v>0</v>
      </c>
      <c r="I1" s="5" t="s">
        <v>9</v>
      </c>
      <c r="J1" s="5" t="s">
        <v>10</v>
      </c>
      <c r="L1" s="5" t="s">
        <v>0</v>
      </c>
      <c r="M1" s="5" t="s">
        <v>9</v>
      </c>
      <c r="N1" s="5" t="s">
        <v>10</v>
      </c>
    </row>
    <row r="2" spans="1:14" x14ac:dyDescent="0.25">
      <c r="A2" t="s">
        <v>1</v>
      </c>
      <c r="B2" s="1">
        <f>21</f>
        <v>21</v>
      </c>
      <c r="C2" s="1">
        <v>6</v>
      </c>
      <c r="D2" s="1">
        <f>(ABS(B2-C2)/B2)*100</f>
        <v>71.428571428571431</v>
      </c>
      <c r="E2" s="1">
        <f>Table2[[#This Row],[SP Estimados]]</f>
        <v>21</v>
      </c>
      <c r="F2" s="3"/>
      <c r="G2" s="3"/>
      <c r="H2" t="s">
        <v>1</v>
      </c>
      <c r="I2" s="1">
        <f>TRUNC((Table2[[#This Row],[SP Reales]]/(Table2[[#This Row],[SP Estimados]]))*100)</f>
        <v>28</v>
      </c>
      <c r="J2" s="1">
        <f>TRUNC(Table2[[#This Row],[Desviación]])</f>
        <v>71</v>
      </c>
      <c r="L2" t="s">
        <v>1</v>
      </c>
      <c r="M2" s="1">
        <v>100</v>
      </c>
      <c r="N2" s="1">
        <f>TRUNC(Table2[[#This Row],[Desviación]])</f>
        <v>71</v>
      </c>
    </row>
    <row r="3" spans="1:14" x14ac:dyDescent="0.25">
      <c r="A3" t="s">
        <v>2</v>
      </c>
      <c r="B3" s="1">
        <v>12</v>
      </c>
      <c r="C3" s="1">
        <v>6</v>
      </c>
      <c r="D3" s="1">
        <f t="shared" ref="D3:D8" si="0">(ABS(B3-C3)/B3)*100</f>
        <v>50</v>
      </c>
      <c r="E3" s="1">
        <f>Table2[[#This Row],[SP Estimados]]</f>
        <v>12</v>
      </c>
      <c r="F3" s="4"/>
      <c r="G3" s="4"/>
      <c r="H3" t="s">
        <v>2</v>
      </c>
      <c r="I3" s="1">
        <f>TRUNC((Table2[[#This Row],[SP Reales]]/(Table2[[#This Row],[SP Estimados]]))*100)</f>
        <v>50</v>
      </c>
      <c r="J3" s="1">
        <f>TRUNC(Table2[[#This Row],[Desviación]])</f>
        <v>50</v>
      </c>
      <c r="L3" t="s">
        <v>2</v>
      </c>
      <c r="M3" s="1">
        <f>TRUNC((Table2[[#This Row],[SP Reales]]/(Table2[[#This Row],[SP Estimados]]/2))*100)</f>
        <v>100</v>
      </c>
      <c r="N3" s="1">
        <f>TRUNC(Table2[[#This Row],[Desviación]])</f>
        <v>50</v>
      </c>
    </row>
    <row r="4" spans="1:14" x14ac:dyDescent="0.25">
      <c r="A4" t="s">
        <v>3</v>
      </c>
      <c r="B4" s="1">
        <v>8</v>
      </c>
      <c r="C4" s="1">
        <v>6</v>
      </c>
      <c r="D4" s="1">
        <f t="shared" si="0"/>
        <v>25</v>
      </c>
      <c r="E4" s="1">
        <f>Table2[[#This Row],[SP Estimados]]</f>
        <v>8</v>
      </c>
      <c r="F4" s="3"/>
      <c r="G4" s="3"/>
      <c r="H4" t="s">
        <v>3</v>
      </c>
      <c r="I4" s="1">
        <f>TRUNC((Table2[[#This Row],[SP Reales]]/(Table2[[#This Row],[SP Estimados]]))*100)</f>
        <v>75</v>
      </c>
      <c r="J4" s="1">
        <f>TRUNC(Table2[[#This Row],[Desviación]])</f>
        <v>25</v>
      </c>
      <c r="L4" t="s">
        <v>3</v>
      </c>
      <c r="M4" s="1">
        <v>100</v>
      </c>
      <c r="N4" s="1">
        <f>TRUNC(Table2[[#This Row],[Desviación]])</f>
        <v>25</v>
      </c>
    </row>
    <row r="5" spans="1:14" x14ac:dyDescent="0.25">
      <c r="A5" t="s">
        <v>4</v>
      </c>
      <c r="B5" s="1">
        <v>11</v>
      </c>
      <c r="C5" s="1">
        <v>6</v>
      </c>
      <c r="D5" s="1">
        <f>(ABS(B5-C5)/B5)*100</f>
        <v>45.454545454545453</v>
      </c>
      <c r="E5" s="1">
        <f>Table2[[#This Row],[SP Estimados]]</f>
        <v>11</v>
      </c>
      <c r="F5" s="4"/>
      <c r="G5" s="4"/>
      <c r="H5" t="s">
        <v>4</v>
      </c>
      <c r="I5" s="1">
        <f>TRUNC((Table2[[#This Row],[SP Reales]]/(Table2[[#This Row],[SP Estimados]]))*100)</f>
        <v>54</v>
      </c>
      <c r="J5" s="1">
        <f>TRUNC(Table2[[#This Row],[Desviación]])</f>
        <v>45</v>
      </c>
      <c r="L5" t="s">
        <v>4</v>
      </c>
      <c r="M5" s="1">
        <v>100</v>
      </c>
      <c r="N5" s="1">
        <f>TRUNC(Table2[[#This Row],[Desviación]])</f>
        <v>45</v>
      </c>
    </row>
    <row r="6" spans="1:14" x14ac:dyDescent="0.25">
      <c r="A6" t="s">
        <v>5</v>
      </c>
      <c r="B6" s="1">
        <v>12</v>
      </c>
      <c r="C6" s="1">
        <f>2+9+1+1</f>
        <v>13</v>
      </c>
      <c r="D6" s="1">
        <f>(ABS(B6-C6)/B6)*100</f>
        <v>8.3333333333333321</v>
      </c>
      <c r="E6" s="1">
        <f>Table2[[#This Row],[SP Estimados]]</f>
        <v>12</v>
      </c>
      <c r="F6" s="3"/>
      <c r="G6" s="3"/>
      <c r="H6" t="s">
        <v>5</v>
      </c>
      <c r="I6" s="1">
        <f>TRUNC((Table2[[#This Row],[SP Reales]]/(Table2[[#This Row],[SP Estimados]]))*100)</f>
        <v>108</v>
      </c>
      <c r="J6" s="1">
        <f>TRUNC(Table2[[#This Row],[Desviación]])</f>
        <v>8</v>
      </c>
      <c r="L6" t="s">
        <v>5</v>
      </c>
      <c r="M6" s="1">
        <v>87</v>
      </c>
      <c r="N6" s="1">
        <f>TRUNC(Table2[[#This Row],[Desviación]])</f>
        <v>8</v>
      </c>
    </row>
    <row r="7" spans="1:14" x14ac:dyDescent="0.25">
      <c r="A7" t="s">
        <v>6</v>
      </c>
      <c r="B7" s="1">
        <v>10</v>
      </c>
      <c r="C7" s="1">
        <v>6</v>
      </c>
      <c r="D7" s="1">
        <f t="shared" si="0"/>
        <v>40</v>
      </c>
      <c r="E7" s="1">
        <f>Table2[[#This Row],[SP Estimados]]</f>
        <v>10</v>
      </c>
      <c r="F7" s="4"/>
      <c r="G7" s="4"/>
      <c r="H7" t="s">
        <v>6</v>
      </c>
      <c r="I7" s="1">
        <f>TRUNC((Table2[[#This Row],[SP Reales]]/(Table2[[#This Row],[SP Estimados]]))*100)</f>
        <v>60</v>
      </c>
      <c r="J7" s="1">
        <f>TRUNC(Table2[[#This Row],[Desviación]])</f>
        <v>40</v>
      </c>
      <c r="L7" t="s">
        <v>6</v>
      </c>
      <c r="M7" s="1">
        <v>100</v>
      </c>
      <c r="N7" s="1">
        <f>TRUNC(Table2[[#This Row],[Desviación]])</f>
        <v>40</v>
      </c>
    </row>
    <row r="8" spans="1:14" x14ac:dyDescent="0.25">
      <c r="A8" t="s">
        <v>7</v>
      </c>
      <c r="B8" s="1">
        <v>12</v>
      </c>
      <c r="C8" s="1">
        <v>6</v>
      </c>
      <c r="D8" s="1">
        <f t="shared" si="0"/>
        <v>50</v>
      </c>
      <c r="E8" s="1">
        <f>Table2[[#This Row],[SP Estimados]]</f>
        <v>12</v>
      </c>
      <c r="F8" s="3"/>
      <c r="G8" s="3"/>
      <c r="H8" t="s">
        <v>7</v>
      </c>
      <c r="I8" s="1">
        <f>TRUNC((Table2[[#This Row],[SP Reales]]/(Table2[[#This Row],[SP Estimados]]))*100)</f>
        <v>50</v>
      </c>
      <c r="J8" s="1">
        <f>TRUNC(Table2[[#This Row],[Desviación]])</f>
        <v>50</v>
      </c>
      <c r="L8" t="s">
        <v>7</v>
      </c>
      <c r="M8" s="1">
        <f>TRUNC((Table2[[#This Row],[SP Reales]]/(Table2[[#This Row],[SP Estimados]]/2))*100)</f>
        <v>100</v>
      </c>
      <c r="N8" s="1">
        <f>TRUNC(Table2[[#This Row],[Desviación]])</f>
        <v>50</v>
      </c>
    </row>
  </sheetData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2018-05-10T14:36:32Z</dcterms:modified>
</cp:coreProperties>
</file>