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redavid\Desktop\Projects\opensource\kanschedule\public\reference\"/>
    </mc:Choice>
  </mc:AlternateContent>
  <xr:revisionPtr revIDLastSave="0" documentId="13_ncr:1_{DF8D1D6E-83E0-4A38-AC64-8AAE99065C34}" xr6:coauthVersionLast="47" xr6:coauthVersionMax="47" xr10:uidLastSave="{00000000-0000-0000-0000-000000000000}"/>
  <bookViews>
    <workbookView xWindow="-120" yWindow="-120" windowWidth="20730" windowHeight="11760" xr2:uid="{49A8AD54-475A-47BE-A1FA-50AB35883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5" i="1" l="1"/>
  <c r="D234" i="1"/>
  <c r="C234" i="1"/>
  <c r="D233" i="1"/>
  <c r="C233" i="1"/>
  <c r="C232" i="1"/>
  <c r="F231" i="1"/>
  <c r="C231" i="1"/>
  <c r="F230" i="1"/>
  <c r="C230" i="1"/>
  <c r="C229" i="1"/>
  <c r="F228" i="1"/>
  <c r="D228" i="1"/>
  <c r="C228" i="1"/>
  <c r="F227" i="1"/>
  <c r="D227" i="1"/>
  <c r="C227" i="1"/>
  <c r="C226" i="1"/>
  <c r="C225" i="1"/>
  <c r="C224" i="1"/>
  <c r="D223" i="1"/>
  <c r="C223" i="1"/>
  <c r="C222" i="1"/>
  <c r="C221" i="1"/>
  <c r="F220" i="1"/>
  <c r="C220" i="1"/>
  <c r="F219" i="1"/>
  <c r="C219" i="1"/>
  <c r="F218" i="1"/>
  <c r="C218" i="1"/>
  <c r="F217" i="1"/>
  <c r="C217" i="1"/>
  <c r="F216" i="1"/>
  <c r="D216" i="1"/>
  <c r="C216" i="1"/>
  <c r="F215" i="1"/>
  <c r="D215" i="1"/>
  <c r="C215" i="1"/>
  <c r="F214" i="1"/>
  <c r="D214" i="1"/>
  <c r="C214" i="1"/>
  <c r="F213" i="1"/>
  <c r="C213" i="1"/>
  <c r="F212" i="1"/>
  <c r="C212" i="1"/>
  <c r="F211" i="1"/>
  <c r="C211" i="1"/>
  <c r="F210" i="1"/>
  <c r="C210" i="1"/>
  <c r="F209" i="1"/>
  <c r="D209" i="1"/>
  <c r="C209" i="1"/>
  <c r="F208" i="1"/>
  <c r="C208" i="1"/>
  <c r="F207" i="1"/>
  <c r="C207" i="1"/>
  <c r="F206" i="1"/>
  <c r="C206" i="1"/>
  <c r="F205" i="1"/>
  <c r="D205" i="1"/>
  <c r="C205" i="1"/>
  <c r="D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D197" i="1"/>
  <c r="C197" i="1"/>
  <c r="F196" i="1"/>
  <c r="C196" i="1"/>
  <c r="F195" i="1"/>
  <c r="D195" i="1"/>
  <c r="C195" i="1"/>
  <c r="F194" i="1"/>
  <c r="D194" i="1"/>
  <c r="C194" i="1"/>
  <c r="F193" i="1"/>
  <c r="D193" i="1"/>
  <c r="C193" i="1"/>
  <c r="F192" i="1"/>
  <c r="C192" i="1"/>
  <c r="F191" i="1"/>
  <c r="D191" i="1"/>
  <c r="C191" i="1"/>
  <c r="F190" i="1"/>
  <c r="D190" i="1"/>
  <c r="C190" i="1"/>
  <c r="F189" i="1"/>
  <c r="D189" i="1"/>
  <c r="C189" i="1"/>
  <c r="F188" i="1"/>
  <c r="C188" i="1"/>
  <c r="F187" i="1"/>
  <c r="D187" i="1"/>
  <c r="C187" i="1"/>
  <c r="D186" i="1"/>
  <c r="C186" i="1"/>
  <c r="F185" i="1"/>
  <c r="D185" i="1"/>
  <c r="C185" i="1"/>
  <c r="F184" i="1"/>
  <c r="D184" i="1"/>
  <c r="C184" i="1"/>
  <c r="F183" i="1"/>
  <c r="D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D177" i="1"/>
  <c r="C177" i="1"/>
  <c r="F176" i="1"/>
  <c r="D176" i="1"/>
  <c r="C176" i="1"/>
  <c r="F175" i="1"/>
  <c r="D175" i="1"/>
  <c r="C175" i="1"/>
  <c r="F174" i="1"/>
  <c r="C174" i="1"/>
  <c r="F173" i="1"/>
  <c r="C173" i="1"/>
  <c r="F172" i="1"/>
  <c r="C172" i="1"/>
  <c r="F171" i="1"/>
  <c r="D171" i="1"/>
  <c r="C171" i="1"/>
  <c r="F170" i="1"/>
  <c r="C170" i="1"/>
  <c r="F169" i="1"/>
  <c r="D169" i="1"/>
  <c r="C169" i="1"/>
  <c r="F168" i="1"/>
  <c r="D168" i="1"/>
  <c r="C168" i="1"/>
  <c r="F167" i="1"/>
  <c r="C167" i="1"/>
  <c r="F166" i="1"/>
  <c r="C166" i="1"/>
  <c r="F165" i="1"/>
  <c r="C165" i="1"/>
  <c r="F164" i="1"/>
  <c r="C164" i="1"/>
  <c r="F163" i="1"/>
  <c r="D163" i="1"/>
  <c r="C163" i="1"/>
  <c r="F162" i="1"/>
  <c r="D162" i="1"/>
  <c r="C162" i="1"/>
  <c r="F161" i="1"/>
  <c r="C161" i="1"/>
  <c r="F160" i="1"/>
  <c r="C160" i="1"/>
  <c r="F159" i="1"/>
  <c r="C159" i="1"/>
  <c r="F158" i="1"/>
  <c r="D158" i="1"/>
  <c r="C158" i="1"/>
  <c r="F157" i="1"/>
  <c r="C157" i="1"/>
  <c r="F156" i="1"/>
  <c r="C156" i="1"/>
  <c r="F155" i="1"/>
  <c r="D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D147" i="1"/>
  <c r="C147" i="1"/>
  <c r="F146" i="1"/>
  <c r="D146" i="1"/>
  <c r="C146" i="1"/>
  <c r="F145" i="1"/>
  <c r="C145" i="1"/>
  <c r="F144" i="1"/>
  <c r="C144" i="1"/>
  <c r="F143" i="1"/>
  <c r="D143" i="1"/>
  <c r="C143" i="1"/>
  <c r="F142" i="1"/>
  <c r="D142" i="1"/>
  <c r="C142" i="1"/>
  <c r="F141" i="1"/>
  <c r="D141" i="1"/>
  <c r="C141" i="1"/>
  <c r="D140" i="1"/>
  <c r="C140" i="1"/>
  <c r="F139" i="1"/>
  <c r="D139" i="1"/>
  <c r="C139" i="1"/>
  <c r="F138" i="1"/>
  <c r="C138" i="1"/>
  <c r="F137" i="1"/>
  <c r="D137" i="1"/>
  <c r="C137" i="1"/>
  <c r="F136" i="1"/>
  <c r="C136" i="1"/>
  <c r="C135" i="1"/>
  <c r="F134" i="1"/>
  <c r="D134" i="1"/>
  <c r="C134" i="1"/>
  <c r="F133" i="1"/>
  <c r="D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D124" i="1"/>
  <c r="C124" i="1"/>
  <c r="F123" i="1"/>
  <c r="D123" i="1"/>
  <c r="C123" i="1"/>
  <c r="F122" i="1"/>
  <c r="D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C91" i="1"/>
  <c r="F90" i="1"/>
  <c r="C90" i="1"/>
  <c r="F89" i="1"/>
  <c r="C89" i="1"/>
  <c r="C88" i="1"/>
  <c r="C87" i="1"/>
  <c r="F86" i="1"/>
  <c r="C86" i="1"/>
  <c r="F85" i="1"/>
  <c r="C85" i="1"/>
  <c r="F84" i="1"/>
  <c r="C84" i="1"/>
  <c r="F83" i="1"/>
  <c r="C83" i="1"/>
  <c r="C82" i="1"/>
  <c r="F81" i="1"/>
  <c r="C81" i="1"/>
  <c r="F80" i="1"/>
  <c r="C80" i="1"/>
  <c r="F79" i="1"/>
  <c r="C79" i="1"/>
  <c r="K78" i="1"/>
  <c r="J78" i="1"/>
  <c r="F78" i="1" s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K70" i="1"/>
  <c r="J70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C51" i="1"/>
  <c r="C50" i="1"/>
  <c r="C49" i="1"/>
  <c r="C48" i="1"/>
  <c r="C47" i="1"/>
  <c r="C46" i="1"/>
  <c r="C45" i="1"/>
  <c r="D44" i="1"/>
  <c r="C44" i="1"/>
  <c r="F43" i="1"/>
  <c r="C43" i="1"/>
  <c r="F42" i="1"/>
  <c r="C42" i="1"/>
  <c r="C41" i="1"/>
  <c r="C40" i="1"/>
  <c r="C39" i="1"/>
  <c r="C38" i="1"/>
  <c r="F37" i="1"/>
  <c r="C37" i="1"/>
  <c r="C36" i="1"/>
  <c r="C35" i="1"/>
  <c r="C34" i="1"/>
  <c r="F33" i="1"/>
  <c r="C33" i="1"/>
  <c r="F32" i="1"/>
  <c r="C32" i="1"/>
  <c r="F31" i="1"/>
  <c r="C31" i="1"/>
  <c r="D30" i="1"/>
  <c r="C30" i="1"/>
  <c r="F29" i="1"/>
  <c r="C29" i="1"/>
  <c r="F28" i="1"/>
  <c r="C28" i="1"/>
  <c r="F27" i="1"/>
  <c r="C27" i="1"/>
  <c r="F26" i="1"/>
  <c r="C26" i="1"/>
  <c r="F25" i="1"/>
  <c r="D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D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B1" i="1" s="1"/>
  <c r="F3" i="1"/>
  <c r="C3" i="1"/>
  <c r="F2" i="1"/>
  <c r="C2" i="1"/>
  <c r="B2" i="1"/>
</calcChain>
</file>

<file path=xl/sharedStrings.xml><?xml version="1.0" encoding="utf-8"?>
<sst xmlns="http://schemas.openxmlformats.org/spreadsheetml/2006/main" count="1079" uniqueCount="481">
  <si>
    <t>Current Pricing</t>
  </si>
  <si>
    <t>Equipment Valuation</t>
  </si>
  <si>
    <t xml:space="preserve">Default </t>
  </si>
  <si>
    <t>Standard Location</t>
  </si>
  <si>
    <t>Alternative Location</t>
  </si>
  <si>
    <t>Equipment Annual Calibration Cost</t>
  </si>
  <si>
    <t>Accred. or NO</t>
  </si>
  <si>
    <t xml:space="preserve"> Chart Recorder Pressure (10,000psi Max)</t>
  </si>
  <si>
    <t>In House</t>
  </si>
  <si>
    <t>Mobile lab</t>
  </si>
  <si>
    <t>In house ONLY</t>
  </si>
  <si>
    <t>CAL CRCAL10K</t>
  </si>
  <si>
    <t xml:space="preserve"> Chart Recorder Pressure (30,000psi Max)</t>
  </si>
  <si>
    <t>CAL CRCAL30K</t>
  </si>
  <si>
    <t xml:space="preserve"> Chart Recorder Temperature</t>
  </si>
  <si>
    <t>CALCRCALPRESSTEMP</t>
  </si>
  <si>
    <t xml:space="preserve"> Air Probe</t>
  </si>
  <si>
    <t>Dim. Field Lab</t>
  </si>
  <si>
    <t>CAL DCALAIRPROBE</t>
  </si>
  <si>
    <t xml:space="preserve"> Ball Gage</t>
  </si>
  <si>
    <t>CAL DCALBALLGAGE</t>
  </si>
  <si>
    <t xml:space="preserve"> Borescope Block                                                                            </t>
  </si>
  <si>
    <t>CAL DCALBORESCOPEBLK</t>
  </si>
  <si>
    <t xml:space="preserve"> Caliper, Up to 12"</t>
  </si>
  <si>
    <t>CAL DCALCALIPER12</t>
  </si>
  <si>
    <t xml:space="preserve"> Caliper, Up to 24"</t>
  </si>
  <si>
    <t>CAL DCALCALIPER24</t>
  </si>
  <si>
    <t xml:space="preserve"> Caliper, Up to 60"</t>
  </si>
  <si>
    <t>CAL DCALCALIPER60</t>
  </si>
  <si>
    <t xml:space="preserve"> Crimper</t>
  </si>
  <si>
    <t>CAL DCALCRIMPER</t>
  </si>
  <si>
    <t xml:space="preserve"> Crimper Die, Per Die</t>
  </si>
  <si>
    <t>CAL DCALCRIMPERDIE</t>
  </si>
  <si>
    <t xml:space="preserve"> Depth Micrometer, Up to 12"</t>
  </si>
  <si>
    <t>CAL DCALDEPTHMIC12</t>
  </si>
  <si>
    <t xml:space="preserve"> Depth Micrometer, Up to 6"</t>
  </si>
  <si>
    <t>CAL DCALDEPTHMIC6</t>
  </si>
  <si>
    <t xml:space="preserve"> Indicator, Dial or Digital, Up to 6"                                                     </t>
  </si>
  <si>
    <t>CAL DCALDIAL6</t>
  </si>
  <si>
    <t xml:space="preserve"> Hardness Tester</t>
  </si>
  <si>
    <t>On Site ONLY</t>
  </si>
  <si>
    <t>CAL DCALHARDNESSTESTER</t>
  </si>
  <si>
    <t xml:space="preserve"> Height Gage, Up to 24"</t>
  </si>
  <si>
    <t>CAL DCALHEIGHTGAGE24</t>
  </si>
  <si>
    <t xml:space="preserve"> Height Gage, Up to 48"</t>
  </si>
  <si>
    <t>CAL DCALHEIGHTGAGE48</t>
  </si>
  <si>
    <t xml:space="preserve"> Height Gage, Up to 72"</t>
  </si>
  <si>
    <t>CAL DCALHEIGHTGAGE72</t>
  </si>
  <si>
    <t xml:space="preserve"> Inside Micrometer, Up to 12"                                                             </t>
  </si>
  <si>
    <t>CAL DCALIDMIC12</t>
  </si>
  <si>
    <t xml:space="preserve"> Inside Micrometer, Up to 36"                                                             </t>
  </si>
  <si>
    <t>CAL DCALIDMIC36</t>
  </si>
  <si>
    <t xml:space="preserve"> Inside Micrometer, Up to 72"                                                             </t>
  </si>
  <si>
    <t>CAL DCALIDMIC72</t>
  </si>
  <si>
    <t xml:space="preserve"> Intrimik, Up to 3"                                                                       </t>
  </si>
  <si>
    <t>CAL DCALINTRIMIK3</t>
  </si>
  <si>
    <t>Jeep Meter Holiday Detector up to 5kVDC</t>
  </si>
  <si>
    <t>CAL ECALINSULTEST&lt;5 (Jeep)</t>
  </si>
  <si>
    <t xml:space="preserve"> Length Standard, Up to 15"                                                               </t>
  </si>
  <si>
    <t>CAL DCALLENGTHSTD15</t>
  </si>
  <si>
    <t xml:space="preserve"> Length Standard, Up to 30"                                                               </t>
  </si>
  <si>
    <t>CAL DCALLENGTHSTD30</t>
  </si>
  <si>
    <t xml:space="preserve"> Length Standard, Up to 40"                                                               </t>
  </si>
  <si>
    <t>CAL DCALLENGTHSTD40</t>
  </si>
  <si>
    <t xml:space="preserve"> Length Standard, Up to 6"                                                                </t>
  </si>
  <si>
    <t>CAL DCALLENGTHSTD6</t>
  </si>
  <si>
    <t xml:space="preserve"> Level                                                                                    </t>
  </si>
  <si>
    <t>CAL DCALLEVEL</t>
  </si>
  <si>
    <t xml:space="preserve"> OD Micrometer, Up to 12"</t>
  </si>
  <si>
    <t>CAL DCALMIC12</t>
  </si>
  <si>
    <t xml:space="preserve"> OD Micrometer, Up to 18"</t>
  </si>
  <si>
    <t>CAL DCALMIC18</t>
  </si>
  <si>
    <t xml:space="preserve"> OD Micrometer, Up to 30"</t>
  </si>
  <si>
    <t>CAL DCALMIC30</t>
  </si>
  <si>
    <t>Adjustable Micrometer (0.1" to 12")</t>
  </si>
  <si>
    <t xml:space="preserve">CAL DCALADJMIC12               </t>
  </si>
  <si>
    <t>Adjustable Micrometer (12" to 24")</t>
  </si>
  <si>
    <t xml:space="preserve">CAL DCALADJMIC24               </t>
  </si>
  <si>
    <t>Adjustable Micrometer (24" to 40")</t>
  </si>
  <si>
    <t xml:space="preserve">CAL DCALADJMIC40               </t>
  </si>
  <si>
    <t xml:space="preserve"> Pitch Angle Calculator                                                                   </t>
  </si>
  <si>
    <t>CAL DCALPITCHANGLECALCULATOR</t>
  </si>
  <si>
    <t xml:space="preserve"> Plug Gage, Up to 2"                                                                      </t>
  </si>
  <si>
    <t>CAL DCALPLUGGAGE2</t>
  </si>
  <si>
    <t xml:space="preserve"> Plug Gage, Up to 6"                                                                      </t>
  </si>
  <si>
    <t>CAL DCALPLUGGAGE6</t>
  </si>
  <si>
    <t xml:space="preserve"> Plug Gage, Greater than 6"                                                               </t>
  </si>
  <si>
    <t>CAL DCALPLUGGAGE6+</t>
  </si>
  <si>
    <t xml:space="preserve"> Profilometer Roughness Gage                                                              </t>
  </si>
  <si>
    <t>CAL DCALPROFILOMETROUGHNES</t>
  </si>
  <si>
    <t xml:space="preserve"> Protractor, Digital                                                                      </t>
  </si>
  <si>
    <t>CAL DCALPROTRACTORDIGITAL</t>
  </si>
  <si>
    <t xml:space="preserve"> Protractor, Vernier                                                                      </t>
  </si>
  <si>
    <t>CAL DCALPROTRACTORVERNIER</t>
  </si>
  <si>
    <t xml:space="preserve"> Radius Gage, Per Leaf</t>
  </si>
  <si>
    <t>CAL DCALRADIUSGAGE</t>
  </si>
  <si>
    <t xml:space="preserve"> Ring Gage, Up to 2"                                                                      </t>
  </si>
  <si>
    <t>CAL DCALRINGGAGE2</t>
  </si>
  <si>
    <t xml:space="preserve"> Ring Gage, Up to 4"                                                                      </t>
  </si>
  <si>
    <t>CAL DCALRINGGAGE6</t>
  </si>
  <si>
    <t xml:space="preserve"> Ring Gage, Greater than 6"                                                               </t>
  </si>
  <si>
    <t>CAL DCALRINGGAGE6+</t>
  </si>
  <si>
    <t xml:space="preserve"> Steel Rule, Up to 144"                                                                   </t>
  </si>
  <si>
    <t>CAL DCALSTEELRULE144</t>
  </si>
  <si>
    <t xml:space="preserve"> Steel Rule, Up to 24"                                                                    </t>
  </si>
  <si>
    <t>CAL DCALSTEELRULE24</t>
  </si>
  <si>
    <t xml:space="preserve"> Steel Rule, Up to 72"                                                                    </t>
  </si>
  <si>
    <t>CAL DCALSTEELRULE72</t>
  </si>
  <si>
    <t xml:space="preserve"> Step Gage                                                                                </t>
  </si>
  <si>
    <t>CAL DCALSTEPGAGE</t>
  </si>
  <si>
    <t xml:space="preserve"> Surface Plate, Per 1 sq. ft                                                              </t>
  </si>
  <si>
    <t>On Site Only</t>
  </si>
  <si>
    <t>CAL DCALSURFACEPLATE1</t>
  </si>
  <si>
    <t xml:space="preserve"> Surface Plate, Up to 10 sq. ft                                                           </t>
  </si>
  <si>
    <t>CAL DCALSURFACEPLATE10</t>
  </si>
  <si>
    <t xml:space="preserve"> Tape Measure, Up to 100'                                                                 </t>
  </si>
  <si>
    <t>CAL DCALTAPEMEASURE100</t>
  </si>
  <si>
    <t xml:space="preserve"> Tape Measure, Up to 25'                                                                  </t>
  </si>
  <si>
    <t>CAL DCALTAPEMEASURE25</t>
  </si>
  <si>
    <t xml:space="preserve"> Tape Measure, Up to 50'                                                                  </t>
  </si>
  <si>
    <t>CAL DCALTAPEMEASURE50</t>
  </si>
  <si>
    <t xml:space="preserve"> Thread Plug, Up to 2"                                                                    </t>
  </si>
  <si>
    <t>CAL DCALTHREADPLUG2</t>
  </si>
  <si>
    <t xml:space="preserve"> Thread Plug, Up to 4"                                                                    </t>
  </si>
  <si>
    <t>CAL DCALTHREADPLUG6</t>
  </si>
  <si>
    <t xml:space="preserve"> Thread Plug, Greater than 6"                                                             </t>
  </si>
  <si>
    <t>CAL DCALTHREADPLUG6+</t>
  </si>
  <si>
    <t xml:space="preserve"> Thread Ring, Up to 2"                                                                    </t>
  </si>
  <si>
    <t>CAL DCALTHREADRING2</t>
  </si>
  <si>
    <t xml:space="preserve"> Thread Ring, Up to 6"                                                                    </t>
  </si>
  <si>
    <t>CAL DCALTHREADRING6</t>
  </si>
  <si>
    <t xml:space="preserve"> Thread Ring, Greater than 6"                                                             </t>
  </si>
  <si>
    <t>CAL DCALTHREADRING6+</t>
  </si>
  <si>
    <t>(ERAD)Electronic Torque Wrench 700 ft/lbs Max</t>
  </si>
  <si>
    <t>CAL ECAL.7K</t>
  </si>
  <si>
    <t>(ERAD)Electronic Torque Wrench 10,000 ft/lbs Max</t>
  </si>
  <si>
    <t>CAL ECAL10K</t>
  </si>
  <si>
    <t>(ERAD)Electric Torque Wrench 2,000 ft/lbs Max</t>
  </si>
  <si>
    <t>CAL ECAL2K</t>
  </si>
  <si>
    <t>(ERAD)Electric Torque Wrench 5,000 ft/lbs Max</t>
  </si>
  <si>
    <t>CAL ECAL5K</t>
  </si>
  <si>
    <t xml:space="preserve"> Audiometer                                                                </t>
  </si>
  <si>
    <t>CAL ECALAUDIOMETER</t>
  </si>
  <si>
    <t xml:space="preserve"> Battery Tester</t>
  </si>
  <si>
    <t>CAL ECALBATTERY</t>
  </si>
  <si>
    <t xml:space="preserve"> Battery Charger</t>
  </si>
  <si>
    <t>CAL ECALBATTERYCHARGER</t>
  </si>
  <si>
    <t xml:space="preserve"> Electrical Clamp Meter (Amp Clamp)</t>
  </si>
  <si>
    <t>CAL ECALCM</t>
  </si>
  <si>
    <t xml:space="preserve"> Conductivity Meter                                                                       </t>
  </si>
  <si>
    <t>CAL ECALCONDUCTIVITYMETER</t>
  </si>
  <si>
    <t xml:space="preserve"> Decade Box</t>
  </si>
  <si>
    <t>CAL ECALDECADEBOX</t>
  </si>
  <si>
    <t xml:space="preserve"> Digital Thermometer</t>
  </si>
  <si>
    <t>CAL ECALDIGITALTHERMOMETER</t>
  </si>
  <si>
    <t xml:space="preserve"> Dry Block Calibrator (Temp.)</t>
  </si>
  <si>
    <t>CAL ECALDRYBLOCKCALIBRATOR</t>
  </si>
  <si>
    <t xml:space="preserve"> Ground Testers</t>
  </si>
  <si>
    <t>CAL ECALGROUNDTESTER</t>
  </si>
  <si>
    <t>Insulation Tester, 1kvDC to 5kvDC</t>
  </si>
  <si>
    <t>CAL ECALINSULTEST&lt;5</t>
  </si>
  <si>
    <t>Insulation Tester, Greater than 5kvDC</t>
  </si>
  <si>
    <t>CAL ECALINSULTEST&gt;5</t>
  </si>
  <si>
    <t xml:space="preserve"> IR (Infrared Thermometer)</t>
  </si>
  <si>
    <t>CAL ECALIR</t>
  </si>
  <si>
    <t xml:space="preserve">Insulation Tester, up to 1kvDC </t>
  </si>
  <si>
    <t>CAL ECALINSULTEST</t>
  </si>
  <si>
    <t xml:space="preserve"> Locator                                                                </t>
  </si>
  <si>
    <t>CAL ECALLOCATOR</t>
  </si>
  <si>
    <t xml:space="preserve"> Digital Multimeter</t>
  </si>
  <si>
    <t>CAL ECALMM</t>
  </si>
  <si>
    <t xml:space="preserve"> Digital Multimeter, Bench Top (&lt;4.5 Digit)</t>
  </si>
  <si>
    <t>CAL ECALMULTIMETERBENCHTOP</t>
  </si>
  <si>
    <t xml:space="preserve"> Gas Detectors                                                                            </t>
  </si>
  <si>
    <t>CAL ECALO2CAL</t>
  </si>
  <si>
    <t xml:space="preserve"> Simple Electrical Tester (On Site) (i.e. Phase Meter)</t>
  </si>
  <si>
    <t>CAL ECALPHASEMETER</t>
  </si>
  <si>
    <t xml:space="preserve"> Process Meter (Process Calibrator)</t>
  </si>
  <si>
    <t>CAL ECALRTDPROCESSCALIBRATOR</t>
  </si>
  <si>
    <t xml:space="preserve"> Oscilloscope (O-Scope) up to 1100Mhz</t>
  </si>
  <si>
    <t>CAL ECALSCOPE</t>
  </si>
  <si>
    <t xml:space="preserve">Thermal Imaging Cameras (IR measure ONLY)                                                                   </t>
  </si>
  <si>
    <t>CAL ECALTHERMALCAMERA</t>
  </si>
  <si>
    <t xml:space="preserve"> Thermocouple Thermometer</t>
  </si>
  <si>
    <t>CAL ECALTHERMOCOUPLEMETER</t>
  </si>
  <si>
    <t xml:space="preserve"> Thickness Cal Standard                                                                   </t>
  </si>
  <si>
    <t>CAL ECALTHICKNESSCALSTANDARD</t>
  </si>
  <si>
    <t xml:space="preserve"> Thickness Gage                                                                           </t>
  </si>
  <si>
    <t>CAL ECALTHICKNESSGAGE</t>
  </si>
  <si>
    <t xml:space="preserve"> Ultrasonic Thickness Tester                                                             </t>
  </si>
  <si>
    <t>CAL ECALULTRASONICTHICKNES</t>
  </si>
  <si>
    <t xml:space="preserve"> Welder</t>
  </si>
  <si>
    <t>CAL ECALWELDER</t>
  </si>
  <si>
    <t xml:space="preserve"> Force Gage Up to 500</t>
  </si>
  <si>
    <t>CAL FCALFORCEGAGE</t>
  </si>
  <si>
    <t xml:space="preserve"> Force Gage Up to 1K</t>
  </si>
  <si>
    <t>CAL FCALFORCEGAGE1</t>
  </si>
  <si>
    <t xml:space="preserve"> Hydraulic Pressure Gauge (30,000psi Max)                                                            </t>
  </si>
  <si>
    <t>CAL GCAL30K-H</t>
  </si>
  <si>
    <t xml:space="preserve"> Hydraulic Pressure Gauge (10,000psi Max)                                                           </t>
  </si>
  <si>
    <t>CAL GCAL-H</t>
  </si>
  <si>
    <t xml:space="preserve"> Pneumatic Pressure Gauge, Up to 300psi                                                            </t>
  </si>
  <si>
    <t>CAL GCALPNEUMATIC300</t>
  </si>
  <si>
    <t xml:space="preserve"> Pneumatic Pressure Gauge, Up to 3000psi                                                           </t>
  </si>
  <si>
    <t>CAL GCALPNEUMATIC3000</t>
  </si>
  <si>
    <t xml:space="preserve"> Torque Multiplier 10,000 ft/lbs (output)</t>
  </si>
  <si>
    <t>CAL GMCAL10K</t>
  </si>
  <si>
    <t xml:space="preserve"> Torque Multiplier 12,000 ft/lbs (output)</t>
  </si>
  <si>
    <t>CAL GMCAL12K</t>
  </si>
  <si>
    <t xml:space="preserve"> Torque Multiplier 2000 ft/lbs (output)</t>
  </si>
  <si>
    <t>CAL GMCAL2K</t>
  </si>
  <si>
    <t xml:space="preserve"> Torque Multiplier 5000 ft/lbs (output)</t>
  </si>
  <si>
    <t>CAL GMCAL5K</t>
  </si>
  <si>
    <t>Hydraulic Torque Wrench 700 ft/lbs (size 0.7)</t>
  </si>
  <si>
    <t>CAL HCAL.7K</t>
  </si>
  <si>
    <t>Hydraulic Torque Wrench 10,000 ft/lbs (size 10)</t>
  </si>
  <si>
    <t>CAL HCAL10K</t>
  </si>
  <si>
    <t>Hydraulic Torque Wrench 20,000 ft/lbs (size 20)</t>
  </si>
  <si>
    <t>CAL HCAL20K</t>
  </si>
  <si>
    <t>Hydraulic Torque Wrench 25K ft/lbs (size 25 above)</t>
  </si>
  <si>
    <t>CAL HCAL25K</t>
  </si>
  <si>
    <t>Hydraulic Torque Wrench 2000 ft/lbs (size 2)</t>
  </si>
  <si>
    <t>CAL HCAL2K</t>
  </si>
  <si>
    <t>Hydraulic Torque Wrench 5000 ft/lbs (size 4)</t>
  </si>
  <si>
    <t>CAL HCAL5K</t>
  </si>
  <si>
    <t>Hose Test</t>
  </si>
  <si>
    <t>JACKPOT</t>
  </si>
  <si>
    <t>WINNER</t>
  </si>
  <si>
    <t>CAL HOSETEST</t>
  </si>
  <si>
    <t>Hose Testing Unit</t>
  </si>
  <si>
    <t>CAL HOSETR</t>
  </si>
  <si>
    <t>Manual Torque Wrench 100 ft/lbs Max</t>
  </si>
  <si>
    <t>CAL MCAL.1K</t>
  </si>
  <si>
    <t>Manual Torque Wrench 250 ft/lbs Max</t>
  </si>
  <si>
    <t>CAL MCAL.25K</t>
  </si>
  <si>
    <t>Manual Torque Wrench 700 ft/lbs Max</t>
  </si>
  <si>
    <t>CAL MCAL.7K</t>
  </si>
  <si>
    <t>Manual Torque Wrench 2000 ft/lbs Max</t>
  </si>
  <si>
    <t>CAL MCAL2K</t>
  </si>
  <si>
    <t xml:space="preserve"> Pneumatic Wrench 700 ft/lbs Max                                                          </t>
  </si>
  <si>
    <t>CAL PCAL.7K</t>
  </si>
  <si>
    <t xml:space="preserve"> Pneumatic Wrench 2000 ft/lbs Max                                                         </t>
  </si>
  <si>
    <t>CAL PCAL2K</t>
  </si>
  <si>
    <t xml:space="preserve"> Pneumatic Wrench 5000 ft/lbs Max                                                         </t>
  </si>
  <si>
    <t>CAL PCAL5K</t>
  </si>
  <si>
    <t xml:space="preserve"> Pneumatic Wrench 10,000 ft/lbs Max                                                       </t>
  </si>
  <si>
    <t>CAL PCAL10K</t>
  </si>
  <si>
    <t xml:space="preserve"> Pressure Calibrator</t>
  </si>
  <si>
    <t>CAL PCALPRESSURECALIBRATOR</t>
  </si>
  <si>
    <t xml:space="preserve"> Pressure Module                                                                          </t>
  </si>
  <si>
    <t>CAL PCALPRESSUREMODULE</t>
  </si>
  <si>
    <t xml:space="preserve"> Pressure Transducer                                                                      </t>
  </si>
  <si>
    <t>CAL PCALPRESSURETRANSDUCER</t>
  </si>
  <si>
    <t xml:space="preserve"> Optical Micrometer                                                                       </t>
  </si>
  <si>
    <t xml:space="preserve">CAL DCALOPTICALMICROMETER      </t>
  </si>
  <si>
    <t xml:space="preserve"> Rate Daily</t>
  </si>
  <si>
    <t>CAL RATE DAILY</t>
  </si>
  <si>
    <t>Pneumatic Screw Driver (Clutch Type, Single Point)</t>
  </si>
  <si>
    <t>CAL PCALPNEUMATICSCREWDRIVER</t>
  </si>
  <si>
    <t xml:space="preserve"> Scale 500 lbs                                                                            </t>
  </si>
  <si>
    <t>CAL SCAL.5K</t>
  </si>
  <si>
    <t xml:space="preserve"> Spring Scale                                                                             </t>
  </si>
  <si>
    <t>CAL SCALSPRINGSCALE</t>
  </si>
  <si>
    <t xml:space="preserve"> Weight Scale Up to 150lbs                                                                </t>
  </si>
  <si>
    <t>In house</t>
  </si>
  <si>
    <t>CAL SCALWEIGHTSCALE150</t>
  </si>
  <si>
    <t xml:space="preserve"> Torque Transducer Cal up to 500 ft/lbs                                                   </t>
  </si>
  <si>
    <t>CAL TCAL &lt;0.5K</t>
  </si>
  <si>
    <t xml:space="preserve"> Torque Transducer up to 1,000 ft/lbs                                                     </t>
  </si>
  <si>
    <t>CAL TCAL &lt;1K</t>
  </si>
  <si>
    <t xml:space="preserve"> Torque Transducer up to 20,000 ft/lbs                                                    </t>
  </si>
  <si>
    <t>CAL TCAL &lt;20K</t>
  </si>
  <si>
    <t xml:space="preserve"> Torque Transducer up to 5,000 ft/lbs                                                     </t>
  </si>
  <si>
    <t>CAL TCAL &lt;5K</t>
  </si>
  <si>
    <t xml:space="preserve"> Tensioner Pressure                                                                       </t>
  </si>
  <si>
    <t>CAL TCAL-P</t>
  </si>
  <si>
    <t>Paint Thickness Meter</t>
  </si>
  <si>
    <t>CAL DCALPAINTTHICKNESSMETE</t>
  </si>
  <si>
    <t>Torque Indicator</t>
  </si>
  <si>
    <t>CAL TORQUE INDICATOR</t>
  </si>
  <si>
    <t xml:space="preserve"> Cable Tensiometer w/ Chart                                                               </t>
  </si>
  <si>
    <t xml:space="preserve">CAL TCALCABLETENSIOMETER       </t>
  </si>
  <si>
    <t xml:space="preserve"> Cable Tensiometer w/o Chart                                                              </t>
  </si>
  <si>
    <t xml:space="preserve">CAL TCALCABLETENSIOMETERWO     </t>
  </si>
  <si>
    <t xml:space="preserve"> Tachometer</t>
  </si>
  <si>
    <t>CAL ECALTACHOMETER</t>
  </si>
  <si>
    <t xml:space="preserve"> Power Supply</t>
  </si>
  <si>
    <t>CAL ECALPOWERSUPPLY</t>
  </si>
  <si>
    <t>(Oven)Temperature Uniformity Survey, 1 Point (TUS)</t>
  </si>
  <si>
    <t>CAL ECALTUS 1PT</t>
  </si>
  <si>
    <t>(Oven)Temperature Uniformity Survey, 2 Point (TUS)</t>
  </si>
  <si>
    <t>CAL ECALTUS 2PT</t>
  </si>
  <si>
    <t>(Oven)Temperature Uniformity Survey, 3 Point (TUS)</t>
  </si>
  <si>
    <t>CAL ECALTUS 3PT</t>
  </si>
  <si>
    <t>(Oven)Temperature Controller System Accuracy Test (SAT)</t>
  </si>
  <si>
    <t xml:space="preserve">CAL ECALSAT1PT                 </t>
  </si>
  <si>
    <t>Angle Block</t>
  </si>
  <si>
    <t>in House</t>
  </si>
  <si>
    <t>DCAL Angle Block</t>
  </si>
  <si>
    <t xml:space="preserve"> Power Analyzer                                                                           </t>
  </si>
  <si>
    <t xml:space="preserve">CAL ECALPOWERANALYZER          </t>
  </si>
  <si>
    <t xml:space="preserve"> Soldering Station</t>
  </si>
  <si>
    <t>CAL ECALSOLDERSTATION</t>
  </si>
  <si>
    <t xml:space="preserve"> Pin Gage</t>
  </si>
  <si>
    <t>CAL DCALPINGAGE</t>
  </si>
  <si>
    <t xml:space="preserve"> Optical Comparator</t>
  </si>
  <si>
    <t xml:space="preserve">CAL DCALOPTICALCOMPARATOR     </t>
  </si>
  <si>
    <t>Static tester (ESD Mat/ ESD Wrist Strap)</t>
  </si>
  <si>
    <t>CAL ECALESDSTESTER</t>
  </si>
  <si>
    <t xml:space="preserve"> Micro/Milli-ohm Meter</t>
  </si>
  <si>
    <t>CAL ECALMICRO-OHMMETER</t>
  </si>
  <si>
    <t>Hipot Tester</t>
  </si>
  <si>
    <t>CAL ECALHIPOTTESTER</t>
  </si>
  <si>
    <t xml:space="preserve"> Stopwatch</t>
  </si>
  <si>
    <t>CAL ECALSTOPWATCH</t>
  </si>
  <si>
    <t>Panel Meter</t>
  </si>
  <si>
    <t>CAL ECALPANELMETER</t>
  </si>
  <si>
    <t xml:space="preserve">DAQ Data Aquisistion </t>
  </si>
  <si>
    <t>CAL ECALDAQ-I.H</t>
  </si>
  <si>
    <t>Combination Square</t>
  </si>
  <si>
    <t>CAL DCALCOMBINATIONSQUARE</t>
  </si>
  <si>
    <t>Bore Gage up to 3"</t>
  </si>
  <si>
    <t>CAL DCALBOREGAGEUNDER3"</t>
  </si>
  <si>
    <t xml:space="preserve"> Roughness Standard</t>
  </si>
  <si>
    <t>CAL DCALROUGHNESSSTD</t>
  </si>
  <si>
    <t xml:space="preserve"> Taper Gage</t>
  </si>
  <si>
    <t>CAL DCALTAPERGAGE</t>
  </si>
  <si>
    <t>Thermocouple</t>
  </si>
  <si>
    <t>CAL TCALTHERMOCOUPLE</t>
  </si>
  <si>
    <t>Loop Calibrator (4-20mA)</t>
  </si>
  <si>
    <t>CAL ECALmALOOPCALIBRATOR</t>
  </si>
  <si>
    <t>Loop Calibrator (Frequency)</t>
  </si>
  <si>
    <t>CAL ECALFREQLOOPCALIBRATOR</t>
  </si>
  <si>
    <t xml:space="preserve"> 1-2-3 Block (123)</t>
  </si>
  <si>
    <t>CAL DCAL1-2-3BLOCK</t>
  </si>
  <si>
    <t xml:space="preserve"> 2-4-6 Block (246)</t>
  </si>
  <si>
    <t>CAL DCAL2-4-6BLOCK</t>
  </si>
  <si>
    <t>Cylindrical Square</t>
  </si>
  <si>
    <t>CAL DCALCYLINDERICALSQUARE</t>
  </si>
  <si>
    <t xml:space="preserve"> Screw Pitch Gage</t>
  </si>
  <si>
    <t>CAL DCALSCREWPITCHGAGE</t>
  </si>
  <si>
    <t xml:space="preserve"> Threadwire Set                                                                           </t>
  </si>
  <si>
    <t>CAL DCALTHREADWIRESET</t>
  </si>
  <si>
    <t>Pee Dee Wire set</t>
  </si>
  <si>
    <t>CAL DCALPEEDEEWIRESET</t>
  </si>
  <si>
    <t xml:space="preserve"> Chamfer Gage                                                                             </t>
  </si>
  <si>
    <t>CAL DCALCHAMFERGAGE</t>
  </si>
  <si>
    <t xml:space="preserve"> Remote                                                                                   </t>
  </si>
  <si>
    <t xml:space="preserve">CAL RCAL                       </t>
  </si>
  <si>
    <t xml:space="preserve"> 3 Phase Grounding Cables Remote                                                          </t>
  </si>
  <si>
    <t xml:space="preserve">CAL RCAL3PHASEGROUND           </t>
  </si>
  <si>
    <t xml:space="preserve"> Audiometers Remote                                                                       </t>
  </si>
  <si>
    <t xml:space="preserve">CAL RCALAUDIOMETER             </t>
  </si>
  <si>
    <t xml:space="preserve"> Electrical Clamp Meter Remote                                                            </t>
  </si>
  <si>
    <t xml:space="preserve">CAL RCALCM                     </t>
  </si>
  <si>
    <t xml:space="preserve"> Electrical Digital Caliper Remote                                                        </t>
  </si>
  <si>
    <t xml:space="preserve">CAL RCALDC                     </t>
  </si>
  <si>
    <t xml:space="preserve"> Fiber Optic Meter Remote                                                                 </t>
  </si>
  <si>
    <t xml:space="preserve">CAL RCALFIBEROPTICMETER        </t>
  </si>
  <si>
    <t xml:space="preserve"> Fiber Optic Source Remote                                                                </t>
  </si>
  <si>
    <t xml:space="preserve">CAL RCALFIBEROPTICSOURCE       </t>
  </si>
  <si>
    <t xml:space="preserve"> Ground Testers Remote                                                                    </t>
  </si>
  <si>
    <t xml:space="preserve">CAL RCALGROUNDTESTER           </t>
  </si>
  <si>
    <t xml:space="preserve"> High Voltage Digital Indicators Remote                                                   </t>
  </si>
  <si>
    <t xml:space="preserve">CAL RCALHVDVI                  </t>
  </si>
  <si>
    <t xml:space="preserve"> High Voltage Protective Extending Sticks Remote                                          </t>
  </si>
  <si>
    <t xml:space="preserve">CAL RCALHVEXTENDO              </t>
  </si>
  <si>
    <t xml:space="preserve"> High Voltage Gloves Class 0 Remote                                                       </t>
  </si>
  <si>
    <t xml:space="preserve">CAL RCALHVGLOVESCLASS0         </t>
  </si>
  <si>
    <t xml:space="preserve"> High Voltage Gloves Class 1 Remote                                                       </t>
  </si>
  <si>
    <t xml:space="preserve">CAL RCALHVGLOVESCLASS1         </t>
  </si>
  <si>
    <t xml:space="preserve"> High Voltage Gloves Class 2 Remote                                                       </t>
  </si>
  <si>
    <t xml:space="preserve">CAL RCALHVGLOVESCLASS2         </t>
  </si>
  <si>
    <t xml:space="preserve"> High Voltage Gloves Class 3 Remote                                                       </t>
  </si>
  <si>
    <t xml:space="preserve">CAL RCALHVGLOVESCLASS3         </t>
  </si>
  <si>
    <t xml:space="preserve"> High Voltage Gloves Class 4 Remote                                                       </t>
  </si>
  <si>
    <t xml:space="preserve">CAL RCALHVGLOVESCLASS4         </t>
  </si>
  <si>
    <t xml:space="preserve"> High Voltage Protective Stick Remote                                                     </t>
  </si>
  <si>
    <t xml:space="preserve">CAL RCALHVSHOTGUNSTICK         </t>
  </si>
  <si>
    <t xml:space="preserve"> Electrical Infrared Meter Remote                                                         </t>
  </si>
  <si>
    <t xml:space="preserve">CAL RCALIR                     </t>
  </si>
  <si>
    <t xml:space="preserve"> Electrical Insulation Tester Remote                                                      </t>
  </si>
  <si>
    <t xml:space="preserve">CAL RCALITE                    </t>
  </si>
  <si>
    <t xml:space="preserve">Laser Shaft Alignment System	                                                                 </t>
  </si>
  <si>
    <t>Mobile Lab</t>
  </si>
  <si>
    <t xml:space="preserve">CAL ECALSHAFTALIGNMENTSYSTEM </t>
  </si>
  <si>
    <t xml:space="preserve"> Electrical Multimeter Remote                                                             </t>
  </si>
  <si>
    <t xml:space="preserve">CAL RCALMM                     </t>
  </si>
  <si>
    <t xml:space="preserve"> Shaft Alignment Fixture Remote                                                           </t>
  </si>
  <si>
    <t xml:space="preserve">CAL RCALSHAFTHOG               </t>
  </si>
  <si>
    <t xml:space="preserve"> Single Phase Ground Cables Remote                                                        </t>
  </si>
  <si>
    <t xml:space="preserve">CAL RCALSINGLEPHASEGROUND      </t>
  </si>
  <si>
    <t xml:space="preserve"> Electrical Thermometer Probe Remote                                                      </t>
  </si>
  <si>
    <t xml:space="preserve">CAL RCALTHP                    </t>
  </si>
  <si>
    <t xml:space="preserve"> Electrical Single Input Thermometer Remote                                               </t>
  </si>
  <si>
    <t xml:space="preserve">CAL RCALTHS                    </t>
  </si>
  <si>
    <t xml:space="preserve"> Transformer Tester Remote                                                                </t>
  </si>
  <si>
    <t xml:space="preserve">CAL RCALTRANSFORMERTESTER      </t>
  </si>
  <si>
    <t xml:space="preserve"> Digital Transformer Ratio Meters Remote                                                  </t>
  </si>
  <si>
    <t xml:space="preserve">CAL RCALTRNSFMRRATIOMETER      </t>
  </si>
  <si>
    <t xml:space="preserve"> Hydraulic Gauge Remote                                                                   </t>
  </si>
  <si>
    <t xml:space="preserve">CAL RGCAL-H                    </t>
  </si>
  <si>
    <t xml:space="preserve"> Adjustable Parallel                                                                      </t>
  </si>
  <si>
    <t xml:space="preserve">CAL DCALADJPARALLEL            </t>
  </si>
  <si>
    <t xml:space="preserve"> Angle Gage, Per Leaf                                                                     </t>
  </si>
  <si>
    <t xml:space="preserve">CAL DCALANGLEGAGE              </t>
  </si>
  <si>
    <t xml:space="preserve"> Brinell Scope                                                                            </t>
  </si>
  <si>
    <t xml:space="preserve">CAL DCALBRINELLSCOPE           </t>
  </si>
  <si>
    <t xml:space="preserve"> Combination Square                                                                       </t>
  </si>
  <si>
    <t xml:space="preserve">CAL DCALCOMBINATIONSQUARE      </t>
  </si>
  <si>
    <t xml:space="preserve"> Drift Gage, Up to 2"</t>
  </si>
  <si>
    <t xml:space="preserve">CAL DCALDRIFTGAGE2             </t>
  </si>
  <si>
    <t xml:space="preserve"> Drift Gage, Up to 4"</t>
  </si>
  <si>
    <t xml:space="preserve">CAL DCALDRIFTGAGE4             </t>
  </si>
  <si>
    <t xml:space="preserve"> Drift Gage, Greater than 4"</t>
  </si>
  <si>
    <t xml:space="preserve">CAL DCALDRIFTGAGE4+            </t>
  </si>
  <si>
    <t xml:space="preserve"> Durometer                                                                                </t>
  </si>
  <si>
    <t xml:space="preserve">CAL DCALDUROMETER              </t>
  </si>
  <si>
    <t xml:space="preserve"> Flatness Block                                                                           </t>
  </si>
  <si>
    <t xml:space="preserve">CAL DCALFLATNESSBLOCK          </t>
  </si>
  <si>
    <t xml:space="preserve"> Laser Level</t>
  </si>
  <si>
    <t xml:space="preserve">CAL DCALLASERLEVEL             </t>
  </si>
  <si>
    <t xml:space="preserve"> Lead Setting Block                                                                       </t>
  </si>
  <si>
    <t>CAL DCALLEADSETTINGBLOCK</t>
  </si>
  <si>
    <t xml:space="preserve"> Pee Dee Wire Set                                                                         </t>
  </si>
  <si>
    <t xml:space="preserve">CAL DCALPEEDEEWIRESET          </t>
  </si>
  <si>
    <t xml:space="preserve">Telescoping Gage                                                                         </t>
  </si>
  <si>
    <t>CAL DCALTELESCOPINGGAGE</t>
  </si>
  <si>
    <t xml:space="preserve">Thread Roll Set                                                                          </t>
  </si>
  <si>
    <t xml:space="preserve">CAL DCALTHREADROLLSET          </t>
  </si>
  <si>
    <t xml:space="preserve">V-Block                                                                                  </t>
  </si>
  <si>
    <t xml:space="preserve">CAL DCALV-BLOCK                </t>
  </si>
  <si>
    <t xml:space="preserve">Documentation Fee                                                                        </t>
  </si>
  <si>
    <t xml:space="preserve">CAL DOCUMENTATION FEE          </t>
  </si>
  <si>
    <t xml:space="preserve">Motor Tester                                                                             </t>
  </si>
  <si>
    <t>CAL ECALMOTORTESTER</t>
  </si>
  <si>
    <t xml:space="preserve"> Ruler Medium (4" to 35")                                                                 </t>
  </si>
  <si>
    <t xml:space="preserve">CAL RULER MEDIUM               </t>
  </si>
  <si>
    <t xml:space="preserve">Partner Program                                                                           </t>
  </si>
  <si>
    <t xml:space="preserve">CAL PARTNER PROGRAM            </t>
  </si>
  <si>
    <t xml:space="preserve">Remote Partner Program                                                                    </t>
  </si>
  <si>
    <t xml:space="preserve">CAL PARTNER PROGRAM REMOTE     </t>
  </si>
  <si>
    <t xml:space="preserve">Rate Daily-In House                                                                      </t>
  </si>
  <si>
    <t xml:space="preserve">CAL RATE DAILY-I.H             </t>
  </si>
  <si>
    <t>Manual Preset 100 ft/lbs Max</t>
  </si>
  <si>
    <t>CAL MPCAL.1K</t>
  </si>
  <si>
    <t>Manual Preset 250 ft/lbs Max</t>
  </si>
  <si>
    <t>CAL MPCAL.25K</t>
  </si>
  <si>
    <t>Manual Preset 700 ft/lbs Max</t>
  </si>
  <si>
    <t>CAL MPCAL.7K</t>
  </si>
  <si>
    <t>Manual Preset 2000 ft/lbs Max</t>
  </si>
  <si>
    <t>CAL MPCAL2K</t>
  </si>
  <si>
    <t>Simple Electrical Standard (In House)</t>
  </si>
  <si>
    <t>CAL ECALSIMPLEELECTRICALTESTER</t>
  </si>
  <si>
    <t>Calibration Hydraulic Gauge High Accuracy Grade 4A 0.1 or Lower Accuracy</t>
  </si>
  <si>
    <t>CAL GCAL-HA-H</t>
  </si>
  <si>
    <t>Calibration Hydraulic Gauge High Accuracy Grade  4A 0.1 or Lower Accuracy-In House</t>
  </si>
  <si>
    <t>CAL GCAL-HA-H-I.H</t>
  </si>
  <si>
    <t>Calibration Pneumatic Gauge High Accuracy Grade  4A 0.1 or Lower Accuracy</t>
  </si>
  <si>
    <t>CAL GCAL-HA-P</t>
  </si>
  <si>
    <t>Calibration Pneumatic Gauge High Accuracy Grade  4A 0.1 or Lower Accuracy-In House</t>
  </si>
  <si>
    <t>CAL GCAL-HA-P-I.H</t>
  </si>
  <si>
    <t>Calibration AC/DC Surge/Hipot Tester 10kv+</t>
  </si>
  <si>
    <t>CAL ECALHIPOTTESTER 10Kv+</t>
  </si>
  <si>
    <t>Feeler Gage (per blade)</t>
  </si>
  <si>
    <t>CAL DCALFEELERGAGE</t>
  </si>
  <si>
    <t>Straight line measurement (linear)</t>
  </si>
  <si>
    <t xml:space="preserve">CAL DCALLINEARMEASURE	</t>
  </si>
  <si>
    <t xml:space="preserve"> Depth Micrometer, Up to 24"</t>
  </si>
  <si>
    <t>CAL DCALDEPTHMIC24</t>
  </si>
  <si>
    <t xml:space="preserve"> Digital Multimeter, Bench Top (&gt;4.5 Digit)</t>
  </si>
  <si>
    <t xml:space="preserve"> Thread Plug, Up to 6"                                                                    </t>
  </si>
  <si>
    <t xml:space="preserve"> Ring Gage, Up to 6"                                                                      </t>
  </si>
  <si>
    <t>Inspection Fall Equipment, Harness</t>
  </si>
  <si>
    <t>ISP PPEHARNESS</t>
  </si>
  <si>
    <t>Inspection Fall Equipment, Lanyard</t>
  </si>
  <si>
    <t>ISP PPELANYARD</t>
  </si>
  <si>
    <t>Inspection Fall Equipment, Lift Strap</t>
  </si>
  <si>
    <t>ISP PPELIFTSTRAP</t>
  </si>
  <si>
    <t>Product Code</t>
  </si>
  <si>
    <t>Time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</si>
</sst>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1E1E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44" fontId="3" fillId="0" borderId="4" xfId="1" applyFont="1" applyFill="1" applyBorder="1"/>
    <xf numFmtId="4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44" fontId="0" fillId="0" borderId="2" xfId="1" applyFont="1" applyBorder="1"/>
    <xf numFmtId="0" fontId="0" fillId="0" borderId="5" xfId="0" applyBorder="1"/>
    <xf numFmtId="44" fontId="0" fillId="0" borderId="5" xfId="1" applyFont="1" applyBorder="1"/>
    <xf numFmtId="44" fontId="0" fillId="0" borderId="4" xfId="1" applyFont="1" applyFill="1" applyBorder="1"/>
    <xf numFmtId="44" fontId="0" fillId="0" borderId="4" xfId="1" applyFont="1" applyBorder="1"/>
    <xf numFmtId="0" fontId="2" fillId="0" borderId="2" xfId="0" applyFont="1" applyBorder="1"/>
    <xf numFmtId="0" fontId="6" fillId="2" borderId="1" xfId="0" applyFont="1" applyFill="1" applyBorder="1" applyAlignment="1">
      <alignment vertical="center" wrapText="1"/>
    </xf>
    <xf numFmtId="44" fontId="0" fillId="0" borderId="0" xfId="1" applyFont="1" applyFill="1" applyBorder="1"/>
    <xf numFmtId="44" fontId="7" fillId="0" borderId="5" xfId="1" applyFont="1" applyBorder="1"/>
    <xf numFmtId="44" fontId="7" fillId="0" borderId="4" xfId="1" applyFont="1" applyBorder="1"/>
    <xf numFmtId="0" fontId="0" fillId="0" borderId="0" xfId="1" applyNumberFormat="1" applyFont="1" applyFill="1" applyBorder="1"/>
    <xf numFmtId="0" fontId="8" fillId="0" borderId="1" xfId="2" applyFill="1" applyBorder="1" applyAlignment="1">
      <alignment horizontal="left" vertical="center" wrapText="1"/>
    </xf>
    <xf numFmtId="44" fontId="0" fillId="0" borderId="5" xfId="1" applyFont="1" applyFill="1" applyBorder="1"/>
    <xf numFmtId="8" fontId="4" fillId="2" borderId="1" xfId="0" applyNumberFormat="1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9" fillId="0" borderId="2" xfId="0" applyFont="1" applyBorder="1"/>
    <xf numFmtId="44" fontId="7" fillId="0" borderId="5" xfId="1" applyFont="1" applyFill="1" applyBorder="1"/>
    <xf numFmtId="0" fontId="6" fillId="2" borderId="0" xfId="0" applyFont="1" applyFill="1" applyAlignment="1">
      <alignment vertical="center" wrapText="1"/>
    </xf>
    <xf numFmtId="44" fontId="0" fillId="0" borderId="0" xfId="1" applyFont="1"/>
    <xf numFmtId="0" fontId="2" fillId="0" borderId="0" xfId="0" applyFont="1"/>
    <xf numFmtId="44" fontId="2" fillId="0" borderId="4" xfId="1" applyFont="1" applyBorder="1"/>
    <xf numFmtId="44" fontId="0" fillId="0" borderId="2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2914-449E-4FF9-828C-D87A9F617CD7}">
  <dimension ref="A1:M235"/>
  <sheetViews>
    <sheetView tabSelected="1" workbookViewId="0">
      <selection activeCell="D1" sqref="D1"/>
    </sheetView>
  </sheetViews>
  <sheetFormatPr defaultRowHeight="15" x14ac:dyDescent="0.25"/>
  <cols>
    <col min="1" max="1" width="72.5703125" bestFit="1" customWidth="1"/>
    <col min="4" max="4" width="10.28515625" bestFit="1" customWidth="1"/>
    <col min="5" max="5" width="13.140625" bestFit="1" customWidth="1"/>
    <col min="6" max="6" width="20" bestFit="1" customWidth="1"/>
    <col min="8" max="8" width="16.85546875" bestFit="1" customWidth="1"/>
    <col min="9" max="9" width="19.140625" bestFit="1" customWidth="1"/>
    <col min="10" max="10" width="20" bestFit="1" customWidth="1"/>
    <col min="11" max="11" width="34.140625" bestFit="1" customWidth="1"/>
    <col min="12" max="12" width="13.28515625" bestFit="1" customWidth="1"/>
    <col min="13" max="13" width="33" bestFit="1" customWidth="1"/>
  </cols>
  <sheetData>
    <row r="1" spans="1:13" ht="26.25" thickBot="1" x14ac:dyDescent="0.3">
      <c r="A1" s="1"/>
      <c r="B1">
        <f>COUNTIF(C2:C151, "?*")</f>
        <v>0</v>
      </c>
      <c r="C1" s="2"/>
      <c r="D1" s="3" t="s">
        <v>0</v>
      </c>
      <c r="E1" s="4" t="s">
        <v>480</v>
      </c>
      <c r="F1" s="4" t="s">
        <v>1</v>
      </c>
      <c r="G1" s="4" t="s">
        <v>2</v>
      </c>
      <c r="H1" s="4" t="s">
        <v>3</v>
      </c>
      <c r="I1" s="5" t="s">
        <v>4</v>
      </c>
      <c r="J1" s="6" t="s">
        <v>1</v>
      </c>
      <c r="K1" s="7" t="s">
        <v>5</v>
      </c>
      <c r="L1" s="6" t="s">
        <v>6</v>
      </c>
      <c r="M1" s="6" t="s">
        <v>479</v>
      </c>
    </row>
    <row r="2" spans="1:13" ht="39" thickBot="1" x14ac:dyDescent="0.3">
      <c r="A2" t="s">
        <v>7</v>
      </c>
      <c r="B2" t="e">
        <f ca="1">OFFSET($E$8,,,COUNTIF($E$8:$E$157, "?*"))</f>
        <v>#REF!</v>
      </c>
      <c r="C2" s="1" t="str">
        <f>IFERROR(VLOOKUP(ROWS(C2:$E$8), $B$8:$C$307, 2, 0), "")</f>
        <v/>
      </c>
      <c r="D2" s="8">
        <v>158</v>
      </c>
      <c r="E2" s="9">
        <v>45</v>
      </c>
      <c r="F2" s="10">
        <f>J2+(K2/5)</f>
        <v>6120</v>
      </c>
      <c r="G2" s="9" t="s">
        <v>8</v>
      </c>
      <c r="H2" s="9" t="s">
        <v>9</v>
      </c>
      <c r="I2" s="11" t="s">
        <v>10</v>
      </c>
      <c r="J2" s="12">
        <v>6000</v>
      </c>
      <c r="K2" s="13">
        <v>600</v>
      </c>
      <c r="M2" s="1" t="s">
        <v>11</v>
      </c>
    </row>
    <row r="3" spans="1:13" ht="39" thickBot="1" x14ac:dyDescent="0.3">
      <c r="A3" t="s">
        <v>12</v>
      </c>
      <c r="C3" s="1" t="str">
        <f>IFERROR(VLOOKUP(ROWS(C3:$E$8), $B$8:$C$307, 2, 0), "")</f>
        <v/>
      </c>
      <c r="D3" s="8">
        <v>197</v>
      </c>
      <c r="E3" s="9">
        <v>45</v>
      </c>
      <c r="F3" s="10">
        <f t="shared" ref="F3:F69" si="0">J3+(K3/5)</f>
        <v>6185</v>
      </c>
      <c r="G3" s="9" t="s">
        <v>8</v>
      </c>
      <c r="H3" s="9" t="s">
        <v>9</v>
      </c>
      <c r="I3" s="11" t="s">
        <v>10</v>
      </c>
      <c r="J3" s="12">
        <v>6000</v>
      </c>
      <c r="K3" s="13">
        <v>925</v>
      </c>
      <c r="M3" s="1" t="s">
        <v>13</v>
      </c>
    </row>
    <row r="4" spans="1:13" ht="15.75" thickBot="1" x14ac:dyDescent="0.3">
      <c r="A4" t="s">
        <v>14</v>
      </c>
      <c r="C4" s="1" t="str">
        <f>IFERROR(VLOOKUP(ROWS(C4:$E$8), $B$8:$C$307, 2, 0), "")</f>
        <v/>
      </c>
      <c r="D4" s="8">
        <v>299</v>
      </c>
      <c r="E4" s="9">
        <v>60</v>
      </c>
      <c r="F4" s="10">
        <f t="shared" si="0"/>
        <v>18400</v>
      </c>
      <c r="G4" s="9" t="s">
        <v>8</v>
      </c>
      <c r="H4" s="9" t="s">
        <v>8</v>
      </c>
      <c r="I4" s="11" t="s">
        <v>10</v>
      </c>
      <c r="J4" s="12">
        <v>18000</v>
      </c>
      <c r="K4" s="14">
        <v>2000</v>
      </c>
      <c r="M4" t="s">
        <v>15</v>
      </c>
    </row>
    <row r="5" spans="1:13" ht="15.75" thickBot="1" x14ac:dyDescent="0.3">
      <c r="A5" t="s">
        <v>16</v>
      </c>
      <c r="C5" s="1" t="str">
        <f>IFERROR(VLOOKUP(ROWS(C5:$E$8), $B$8:$C$307, 2, 0), "")</f>
        <v/>
      </c>
      <c r="D5" s="8">
        <v>19</v>
      </c>
      <c r="E5" s="9">
        <v>18</v>
      </c>
      <c r="F5" s="10">
        <f>J5+(K5/5)</f>
        <v>15100</v>
      </c>
      <c r="G5" s="9" t="s">
        <v>8</v>
      </c>
      <c r="H5" s="9" t="s">
        <v>8</v>
      </c>
      <c r="I5" s="9" t="s">
        <v>17</v>
      </c>
      <c r="J5" s="12">
        <v>15000</v>
      </c>
      <c r="K5" s="14">
        <v>500</v>
      </c>
      <c r="M5" t="s">
        <v>18</v>
      </c>
    </row>
    <row r="6" spans="1:13" ht="39" thickBot="1" x14ac:dyDescent="0.3">
      <c r="A6" s="1" t="s">
        <v>19</v>
      </c>
      <c r="C6" s="1" t="str">
        <f>IFERROR(VLOOKUP(ROWS(C6:$E$8), $B$8:$C$307, 2, 0), "")</f>
        <v/>
      </c>
      <c r="D6" s="8">
        <v>24</v>
      </c>
      <c r="E6" s="9">
        <v>15</v>
      </c>
      <c r="F6" s="10">
        <f t="shared" si="0"/>
        <v>15100</v>
      </c>
      <c r="G6" s="9" t="s">
        <v>8</v>
      </c>
      <c r="H6" s="9" t="s">
        <v>8</v>
      </c>
      <c r="I6" s="9" t="s">
        <v>17</v>
      </c>
      <c r="J6" s="12">
        <v>15000</v>
      </c>
      <c r="K6" s="14">
        <v>500</v>
      </c>
      <c r="M6" s="1" t="s">
        <v>20</v>
      </c>
    </row>
    <row r="7" spans="1:13" ht="15.75" thickBot="1" x14ac:dyDescent="0.3">
      <c r="A7" t="s">
        <v>21</v>
      </c>
      <c r="C7" s="1" t="str">
        <f>IFERROR(VLOOKUP(ROWS(C7:$E$8), $B$8:$C$307, 2, 0), "")</f>
        <v/>
      </c>
      <c r="D7" s="8">
        <v>85</v>
      </c>
      <c r="E7" s="9">
        <v>15</v>
      </c>
      <c r="F7" s="10">
        <f t="shared" si="0"/>
        <v>15100</v>
      </c>
      <c r="G7" s="9" t="s">
        <v>8</v>
      </c>
      <c r="H7" s="9" t="s">
        <v>8</v>
      </c>
      <c r="I7" s="11" t="s">
        <v>10</v>
      </c>
      <c r="J7" s="12">
        <v>15000</v>
      </c>
      <c r="K7" s="14">
        <v>500</v>
      </c>
      <c r="M7" t="s">
        <v>22</v>
      </c>
    </row>
    <row r="8" spans="1:13" ht="15.75" thickBot="1" x14ac:dyDescent="0.3">
      <c r="A8" t="s">
        <v>23</v>
      </c>
      <c r="C8" s="1" t="str">
        <f>IFERROR(VLOOKUP(ROWS(C$8:$E8), $B$8:$C$307, 2, 0), "")</f>
        <v/>
      </c>
      <c r="D8" s="8">
        <v>32</v>
      </c>
      <c r="E8" s="9">
        <v>11.77</v>
      </c>
      <c r="F8" s="10">
        <f>J8+(K8/5)</f>
        <v>1256</v>
      </c>
      <c r="G8" s="9" t="s">
        <v>8</v>
      </c>
      <c r="H8" s="9" t="s">
        <v>8</v>
      </c>
      <c r="I8" s="9" t="s">
        <v>17</v>
      </c>
      <c r="J8" s="12">
        <v>1200</v>
      </c>
      <c r="K8" s="14">
        <v>280</v>
      </c>
      <c r="L8">
        <v>1</v>
      </c>
      <c r="M8" t="s">
        <v>24</v>
      </c>
    </row>
    <row r="9" spans="1:13" ht="15.75" thickBot="1" x14ac:dyDescent="0.3">
      <c r="A9" t="s">
        <v>25</v>
      </c>
      <c r="C9" s="1" t="str">
        <f>IFERROR(VLOOKUP(ROWS(C$8:$E9), $B$8:$C$307, 2, 0), "")</f>
        <v/>
      </c>
      <c r="D9" s="8">
        <v>49</v>
      </c>
      <c r="E9" s="9">
        <v>13.77</v>
      </c>
      <c r="F9" s="10">
        <f t="shared" si="0"/>
        <v>1256</v>
      </c>
      <c r="G9" s="9" t="s">
        <v>8</v>
      </c>
      <c r="H9" s="9" t="s">
        <v>8</v>
      </c>
      <c r="I9" s="9" t="s">
        <v>17</v>
      </c>
      <c r="J9" s="12">
        <v>1200</v>
      </c>
      <c r="K9" s="14">
        <v>280</v>
      </c>
      <c r="L9">
        <v>1</v>
      </c>
      <c r="M9" t="s">
        <v>26</v>
      </c>
    </row>
    <row r="10" spans="1:13" ht="15.75" thickBot="1" x14ac:dyDescent="0.3">
      <c r="A10" t="s">
        <v>27</v>
      </c>
      <c r="C10" s="1" t="str">
        <f>IFERROR(VLOOKUP(ROWS(C$8:$E10), $B$8:$C$307, 2, 0), "")</f>
        <v/>
      </c>
      <c r="D10" s="8">
        <v>73</v>
      </c>
      <c r="E10" s="9">
        <v>13.77</v>
      </c>
      <c r="F10" s="10">
        <f t="shared" si="0"/>
        <v>1256</v>
      </c>
      <c r="G10" s="9" t="s">
        <v>8</v>
      </c>
      <c r="H10" s="9" t="s">
        <v>8</v>
      </c>
      <c r="I10" s="11" t="s">
        <v>17</v>
      </c>
      <c r="J10" s="12">
        <v>1200</v>
      </c>
      <c r="K10" s="14">
        <v>280</v>
      </c>
      <c r="L10">
        <v>1</v>
      </c>
      <c r="M10" t="s">
        <v>28</v>
      </c>
    </row>
    <row r="11" spans="1:13" ht="15.75" thickBot="1" x14ac:dyDescent="0.3">
      <c r="A11" t="s">
        <v>29</v>
      </c>
      <c r="C11" s="1" t="str">
        <f>IFERROR(VLOOKUP(ROWS(C$8:$E11), $B$8:$C$307, 2, 0), "")</f>
        <v/>
      </c>
      <c r="D11" s="8">
        <v>31.5</v>
      </c>
      <c r="E11" s="9">
        <v>11.9</v>
      </c>
      <c r="F11" s="10">
        <f>J11+(K11/5)</f>
        <v>6100</v>
      </c>
      <c r="G11" s="9" t="s">
        <v>8</v>
      </c>
      <c r="H11" s="9" t="s">
        <v>8</v>
      </c>
      <c r="I11" s="9" t="s">
        <v>17</v>
      </c>
      <c r="J11" s="12">
        <v>6000</v>
      </c>
      <c r="K11" s="14">
        <v>500</v>
      </c>
      <c r="M11" t="s">
        <v>30</v>
      </c>
    </row>
    <row r="12" spans="1:13" ht="15.75" thickBot="1" x14ac:dyDescent="0.3">
      <c r="A12" t="s">
        <v>31</v>
      </c>
      <c r="C12" s="1" t="str">
        <f>IFERROR(VLOOKUP(ROWS(C$8:$E12), $B$8:$C$307, 2, 0), "")</f>
        <v/>
      </c>
      <c r="D12" s="8">
        <v>18.5</v>
      </c>
      <c r="E12" s="9">
        <v>11.9</v>
      </c>
      <c r="F12" s="10">
        <f t="shared" si="0"/>
        <v>2040</v>
      </c>
      <c r="G12" s="9" t="s">
        <v>8</v>
      </c>
      <c r="H12" s="9" t="s">
        <v>8</v>
      </c>
      <c r="I12" s="9" t="s">
        <v>17</v>
      </c>
      <c r="J12" s="12">
        <v>2000</v>
      </c>
      <c r="K12" s="14">
        <v>200</v>
      </c>
      <c r="M12" t="s">
        <v>32</v>
      </c>
    </row>
    <row r="13" spans="1:13" ht="15.75" thickBot="1" x14ac:dyDescent="0.3">
      <c r="C13" s="1" t="str">
        <f>IFERROR(VLOOKUP(ROWS(C$8:$E13), $B$8:$C$307, 2, 0), "")</f>
        <v/>
      </c>
      <c r="D13" s="8">
        <f>IFERROR(ROUND(R13*103%,0),N13)</f>
        <v>0</v>
      </c>
      <c r="E13" s="9"/>
      <c r="F13" s="10"/>
      <c r="G13" s="9"/>
      <c r="H13" s="9"/>
      <c r="I13" s="11"/>
      <c r="J13" s="12"/>
      <c r="K13" s="14"/>
    </row>
    <row r="14" spans="1:13" ht="15.75" thickBot="1" x14ac:dyDescent="0.3">
      <c r="A14" t="s">
        <v>33</v>
      </c>
      <c r="C14" s="1" t="str">
        <f>IFERROR(VLOOKUP(ROWS(C$8:$E14), $B$8:$C$307, 2, 0), "")</f>
        <v/>
      </c>
      <c r="D14" s="8">
        <v>56</v>
      </c>
      <c r="E14" s="9">
        <v>18.5</v>
      </c>
      <c r="F14" s="10">
        <f t="shared" si="0"/>
        <v>2448</v>
      </c>
      <c r="G14" s="9" t="s">
        <v>8</v>
      </c>
      <c r="H14" s="9" t="s">
        <v>8</v>
      </c>
      <c r="I14" s="11" t="s">
        <v>17</v>
      </c>
      <c r="J14" s="12">
        <v>2400</v>
      </c>
      <c r="K14" s="14">
        <v>240</v>
      </c>
      <c r="L14">
        <v>1</v>
      </c>
      <c r="M14" t="s">
        <v>34</v>
      </c>
    </row>
    <row r="15" spans="1:13" ht="15.75" thickBot="1" x14ac:dyDescent="0.3">
      <c r="A15" t="s">
        <v>35</v>
      </c>
      <c r="C15" s="1" t="str">
        <f>IFERROR(VLOOKUP(ROWS(C$8:$E15), $B$8:$C$307, 2, 0), "")</f>
        <v/>
      </c>
      <c r="D15" s="8">
        <v>56</v>
      </c>
      <c r="E15" s="9">
        <v>18.5</v>
      </c>
      <c r="F15" s="10">
        <f t="shared" si="0"/>
        <v>2448</v>
      </c>
      <c r="G15" s="9" t="s">
        <v>8</v>
      </c>
      <c r="H15" s="9" t="s">
        <v>8</v>
      </c>
      <c r="I15" s="9" t="s">
        <v>17</v>
      </c>
      <c r="J15" s="12">
        <v>2400</v>
      </c>
      <c r="K15" s="14">
        <v>240</v>
      </c>
      <c r="L15">
        <v>1</v>
      </c>
      <c r="M15" t="s">
        <v>36</v>
      </c>
    </row>
    <row r="16" spans="1:13" ht="39" thickBot="1" x14ac:dyDescent="0.3">
      <c r="A16" t="s">
        <v>37</v>
      </c>
      <c r="C16" s="1" t="str">
        <f>IFERROR(VLOOKUP(ROWS(C$8:$E16), $B$8:$C$307, 2, 0), "")</f>
        <v/>
      </c>
      <c r="D16" s="8">
        <v>32.5</v>
      </c>
      <c r="E16" s="9">
        <v>16.399999999999999</v>
      </c>
      <c r="F16" s="10">
        <f t="shared" si="0"/>
        <v>6120</v>
      </c>
      <c r="G16" s="9" t="s">
        <v>8</v>
      </c>
      <c r="H16" s="9" t="s">
        <v>8</v>
      </c>
      <c r="I16" s="9" t="s">
        <v>17</v>
      </c>
      <c r="J16" s="12">
        <v>6000</v>
      </c>
      <c r="K16" s="14">
        <v>600</v>
      </c>
      <c r="L16">
        <v>1</v>
      </c>
      <c r="M16" s="1" t="s">
        <v>38</v>
      </c>
    </row>
    <row r="17" spans="1:13" ht="51.75" thickBot="1" x14ac:dyDescent="0.3">
      <c r="A17" s="1" t="s">
        <v>39</v>
      </c>
      <c r="C17" s="1" t="str">
        <f>IFERROR(VLOOKUP(ROWS(C$8:$E17), $B$8:$C$307, 2, 0), "")</f>
        <v/>
      </c>
      <c r="D17" s="8">
        <v>169</v>
      </c>
      <c r="E17" s="9">
        <v>30</v>
      </c>
      <c r="F17" s="10">
        <f t="shared" si="0"/>
        <v>720</v>
      </c>
      <c r="G17" s="9" t="s">
        <v>40</v>
      </c>
      <c r="H17" s="9" t="s">
        <v>40</v>
      </c>
      <c r="I17" s="11" t="s">
        <v>40</v>
      </c>
      <c r="J17" s="12">
        <v>600</v>
      </c>
      <c r="K17" s="14">
        <v>600</v>
      </c>
      <c r="M17" s="1" t="s">
        <v>41</v>
      </c>
    </row>
    <row r="18" spans="1:13" ht="15.75" thickBot="1" x14ac:dyDescent="0.3">
      <c r="A18" t="s">
        <v>42</v>
      </c>
      <c r="C18" s="1" t="str">
        <f>IFERROR(VLOOKUP(ROWS(C$8:$E18), $B$8:$C$307, 2, 0), "")</f>
        <v/>
      </c>
      <c r="D18" s="8">
        <v>42</v>
      </c>
      <c r="E18" s="15">
        <v>18</v>
      </c>
      <c r="F18" s="10">
        <f t="shared" si="0"/>
        <v>2040</v>
      </c>
      <c r="G18" s="9" t="s">
        <v>8</v>
      </c>
      <c r="H18" s="9" t="s">
        <v>8</v>
      </c>
      <c r="I18" s="11" t="s">
        <v>17</v>
      </c>
      <c r="J18" s="12">
        <v>2000</v>
      </c>
      <c r="K18" s="14">
        <v>200</v>
      </c>
      <c r="L18">
        <v>1</v>
      </c>
      <c r="M18" t="s">
        <v>43</v>
      </c>
    </row>
    <row r="19" spans="1:13" ht="15.75" thickBot="1" x14ac:dyDescent="0.3">
      <c r="A19" t="s">
        <v>44</v>
      </c>
      <c r="C19" s="1" t="str">
        <f>IFERROR(VLOOKUP(ROWS(C$8:$E19), $B$8:$C$307, 2, 0), "")</f>
        <v/>
      </c>
      <c r="D19" s="8">
        <v>56</v>
      </c>
      <c r="E19" s="15">
        <v>18</v>
      </c>
      <c r="F19" s="10">
        <f t="shared" si="0"/>
        <v>2040</v>
      </c>
      <c r="G19" s="9" t="s">
        <v>40</v>
      </c>
      <c r="H19" s="9" t="s">
        <v>40</v>
      </c>
      <c r="I19" s="11" t="s">
        <v>17</v>
      </c>
      <c r="J19" s="12">
        <v>2000</v>
      </c>
      <c r="K19" s="14">
        <v>200</v>
      </c>
      <c r="L19">
        <v>1</v>
      </c>
      <c r="M19" t="s">
        <v>45</v>
      </c>
    </row>
    <row r="20" spans="1:13" ht="15.75" thickBot="1" x14ac:dyDescent="0.3">
      <c r="A20" t="s">
        <v>46</v>
      </c>
      <c r="C20" s="1" t="str">
        <f>IFERROR(VLOOKUP(ROWS(C$8:$E20), $B$8:$C$307, 2, 0), "")</f>
        <v/>
      </c>
      <c r="D20" s="8">
        <v>69</v>
      </c>
      <c r="E20" s="15">
        <v>18</v>
      </c>
      <c r="F20" s="10">
        <f t="shared" si="0"/>
        <v>2040</v>
      </c>
      <c r="G20" s="9" t="s">
        <v>40</v>
      </c>
      <c r="H20" s="9" t="s">
        <v>40</v>
      </c>
      <c r="I20" s="11" t="s">
        <v>17</v>
      </c>
      <c r="J20" s="12">
        <v>2000</v>
      </c>
      <c r="K20" s="14">
        <v>200</v>
      </c>
      <c r="M20" t="s">
        <v>47</v>
      </c>
    </row>
    <row r="21" spans="1:13" ht="39" thickBot="1" x14ac:dyDescent="0.3">
      <c r="A21" t="s">
        <v>48</v>
      </c>
      <c r="C21" s="1" t="str">
        <f>IFERROR(VLOOKUP(ROWS(C$8:$E21), $B$8:$C$307, 2, 0), "")</f>
        <v/>
      </c>
      <c r="D21" s="8">
        <v>32.5</v>
      </c>
      <c r="E21" s="15">
        <v>13.9</v>
      </c>
      <c r="F21" s="10">
        <f t="shared" si="0"/>
        <v>2040</v>
      </c>
      <c r="G21" s="9" t="s">
        <v>8</v>
      </c>
      <c r="H21" s="9" t="s">
        <v>8</v>
      </c>
      <c r="I21" s="9" t="s">
        <v>17</v>
      </c>
      <c r="J21" s="12">
        <v>2000</v>
      </c>
      <c r="K21" s="14">
        <v>200</v>
      </c>
      <c r="L21">
        <v>1</v>
      </c>
      <c r="M21" s="1" t="s">
        <v>49</v>
      </c>
    </row>
    <row r="22" spans="1:13" ht="39" thickBot="1" x14ac:dyDescent="0.3">
      <c r="A22" t="s">
        <v>50</v>
      </c>
      <c r="C22" s="1" t="str">
        <f>IFERROR(VLOOKUP(ROWS(C$8:$E22), $B$8:$C$307, 2, 0), "")</f>
        <v/>
      </c>
      <c r="D22" s="8">
        <v>44</v>
      </c>
      <c r="E22" s="15">
        <v>13.9</v>
      </c>
      <c r="F22" s="10">
        <f t="shared" si="0"/>
        <v>2040</v>
      </c>
      <c r="G22" s="9" t="s">
        <v>8</v>
      </c>
      <c r="H22" s="9" t="s">
        <v>8</v>
      </c>
      <c r="I22" s="9" t="s">
        <v>17</v>
      </c>
      <c r="J22" s="12">
        <v>2000</v>
      </c>
      <c r="K22" s="14">
        <v>200</v>
      </c>
      <c r="L22">
        <v>1</v>
      </c>
      <c r="M22" s="1" t="s">
        <v>51</v>
      </c>
    </row>
    <row r="23" spans="1:13" ht="39" thickBot="1" x14ac:dyDescent="0.3">
      <c r="A23" t="s">
        <v>52</v>
      </c>
      <c r="C23" s="1" t="str">
        <f>IFERROR(VLOOKUP(ROWS(C$8:$E23), $B$8:$C$307, 2, 0), "")</f>
        <v/>
      </c>
      <c r="D23" s="8">
        <v>56</v>
      </c>
      <c r="E23" s="15">
        <v>13.9</v>
      </c>
      <c r="F23" s="10">
        <f t="shared" si="0"/>
        <v>2040</v>
      </c>
      <c r="G23" s="9" t="s">
        <v>8</v>
      </c>
      <c r="H23" s="9" t="s">
        <v>8</v>
      </c>
      <c r="I23" s="9" t="s">
        <v>17</v>
      </c>
      <c r="J23" s="12">
        <v>2000</v>
      </c>
      <c r="K23" s="14">
        <v>200</v>
      </c>
      <c r="L23">
        <v>1</v>
      </c>
      <c r="M23" s="1" t="s">
        <v>53</v>
      </c>
    </row>
    <row r="24" spans="1:13" ht="39" thickBot="1" x14ac:dyDescent="0.3">
      <c r="A24" t="s">
        <v>54</v>
      </c>
      <c r="C24" s="1" t="str">
        <f>IFERROR(VLOOKUP(ROWS(C$8:$E24), $B$8:$C$307, 2, 0), "")</f>
        <v/>
      </c>
      <c r="D24" s="8">
        <v>18.5</v>
      </c>
      <c r="E24" s="9">
        <v>20</v>
      </c>
      <c r="F24" s="10">
        <f t="shared" si="0"/>
        <v>0</v>
      </c>
      <c r="G24" s="9" t="s">
        <v>8</v>
      </c>
      <c r="H24" s="9" t="s">
        <v>8</v>
      </c>
      <c r="I24" s="9" t="s">
        <v>17</v>
      </c>
      <c r="J24" s="12"/>
      <c r="K24" s="14"/>
      <c r="M24" s="1" t="s">
        <v>55</v>
      </c>
    </row>
    <row r="25" spans="1:13" ht="64.5" thickBot="1" x14ac:dyDescent="0.3">
      <c r="A25" s="16" t="s">
        <v>56</v>
      </c>
      <c r="C25" s="1" t="str">
        <f>IFERROR(VLOOKUP(ROWS(C$8:$E25), $B$8:$C$307, 2, 0), "")</f>
        <v/>
      </c>
      <c r="D25" s="8">
        <f>IFERROR(ROUND(R25*103%,0),N25)</f>
        <v>0</v>
      </c>
      <c r="E25" s="9">
        <v>60</v>
      </c>
      <c r="F25" s="10">
        <f t="shared" si="0"/>
        <v>48750</v>
      </c>
      <c r="G25" s="9" t="s">
        <v>8</v>
      </c>
      <c r="H25" s="9" t="s">
        <v>8</v>
      </c>
      <c r="I25" s="11" t="s">
        <v>10</v>
      </c>
      <c r="J25" s="12">
        <v>48000</v>
      </c>
      <c r="K25" s="14">
        <v>3750</v>
      </c>
      <c r="M25" s="16" t="s">
        <v>57</v>
      </c>
    </row>
    <row r="26" spans="1:13" ht="51.75" thickBot="1" x14ac:dyDescent="0.3">
      <c r="A26" t="s">
        <v>58</v>
      </c>
      <c r="C26" s="1" t="str">
        <f>IFERROR(VLOOKUP(ROWS(C$8:$E26), $B$8:$C$307, 2, 0), "")</f>
        <v/>
      </c>
      <c r="D26" s="8">
        <v>32.5</v>
      </c>
      <c r="E26" s="9">
        <v>11.9</v>
      </c>
      <c r="F26" s="10">
        <f t="shared" si="0"/>
        <v>12024</v>
      </c>
      <c r="G26" s="9" t="s">
        <v>8</v>
      </c>
      <c r="H26" s="9" t="s">
        <v>8</v>
      </c>
      <c r="I26" s="11" t="s">
        <v>17</v>
      </c>
      <c r="J26" s="12">
        <v>12000</v>
      </c>
      <c r="K26" s="14">
        <v>120</v>
      </c>
      <c r="M26" s="1" t="s">
        <v>59</v>
      </c>
    </row>
    <row r="27" spans="1:13" ht="51.75" thickBot="1" x14ac:dyDescent="0.3">
      <c r="A27" t="s">
        <v>60</v>
      </c>
      <c r="C27" s="1" t="str">
        <f>IFERROR(VLOOKUP(ROWS(C$8:$E27), $B$8:$C$307, 2, 0), "")</f>
        <v/>
      </c>
      <c r="D27" s="8">
        <v>44</v>
      </c>
      <c r="E27" s="9">
        <v>11.9</v>
      </c>
      <c r="F27" s="10">
        <f t="shared" si="0"/>
        <v>12024</v>
      </c>
      <c r="G27" s="9" t="s">
        <v>8</v>
      </c>
      <c r="H27" s="9" t="s">
        <v>8</v>
      </c>
      <c r="I27" s="11" t="s">
        <v>17</v>
      </c>
      <c r="J27" s="12">
        <v>12000</v>
      </c>
      <c r="K27" s="14">
        <v>120</v>
      </c>
      <c r="M27" s="1" t="s">
        <v>61</v>
      </c>
    </row>
    <row r="28" spans="1:13" ht="51.75" thickBot="1" x14ac:dyDescent="0.3">
      <c r="A28" t="s">
        <v>62</v>
      </c>
      <c r="C28" s="1" t="str">
        <f>IFERROR(VLOOKUP(ROWS(C$8:$E28), $B$8:$C$307, 2, 0), "")</f>
        <v/>
      </c>
      <c r="D28" s="8">
        <v>56</v>
      </c>
      <c r="E28" s="9">
        <v>11.9</v>
      </c>
      <c r="F28" s="10">
        <f t="shared" si="0"/>
        <v>12024</v>
      </c>
      <c r="G28" s="9" t="s">
        <v>8</v>
      </c>
      <c r="H28" s="9" t="s">
        <v>8</v>
      </c>
      <c r="I28" s="11" t="s">
        <v>17</v>
      </c>
      <c r="J28" s="12">
        <v>12000</v>
      </c>
      <c r="K28" s="14">
        <v>120</v>
      </c>
      <c r="M28" s="1" t="s">
        <v>63</v>
      </c>
    </row>
    <row r="29" spans="1:13" ht="51.75" thickBot="1" x14ac:dyDescent="0.3">
      <c r="A29" t="s">
        <v>64</v>
      </c>
      <c r="C29" s="1" t="str">
        <f>IFERROR(VLOOKUP(ROWS(C$8:$E29), $B$8:$C$307, 2, 0), "")</f>
        <v/>
      </c>
      <c r="D29" s="8">
        <v>26</v>
      </c>
      <c r="E29" s="9">
        <v>11.9</v>
      </c>
      <c r="F29" s="10">
        <f t="shared" si="0"/>
        <v>12024</v>
      </c>
      <c r="G29" s="9" t="s">
        <v>8</v>
      </c>
      <c r="H29" s="9" t="s">
        <v>8</v>
      </c>
      <c r="I29" s="9" t="s">
        <v>17</v>
      </c>
      <c r="J29" s="12">
        <v>12000</v>
      </c>
      <c r="K29" s="14">
        <v>120</v>
      </c>
      <c r="M29" s="1" t="s">
        <v>65</v>
      </c>
    </row>
    <row r="30" spans="1:13" ht="39" thickBot="1" x14ac:dyDescent="0.3">
      <c r="A30" t="s">
        <v>66</v>
      </c>
      <c r="C30" s="1" t="str">
        <f>IFERROR(VLOOKUP(ROWS(C$8:$E30), $B$8:$C$307, 2, 0), "")</f>
        <v/>
      </c>
      <c r="D30" s="8">
        <f>IFERROR(ROUNDUP(R30*103%,0),N30)</f>
        <v>0</v>
      </c>
      <c r="E30" s="9">
        <v>11.9</v>
      </c>
      <c r="F30" s="10">
        <v>15000</v>
      </c>
      <c r="G30" s="9" t="s">
        <v>8</v>
      </c>
      <c r="H30" s="9" t="s">
        <v>8</v>
      </c>
      <c r="I30" s="9" t="s">
        <v>10</v>
      </c>
      <c r="J30" s="12"/>
      <c r="K30" s="14"/>
      <c r="M30" s="1" t="s">
        <v>67</v>
      </c>
    </row>
    <row r="31" spans="1:13" ht="39" thickBot="1" x14ac:dyDescent="0.3">
      <c r="A31" s="1" t="s">
        <v>68</v>
      </c>
      <c r="C31" s="1" t="str">
        <f>IFERROR(VLOOKUP(ROWS(C$8:$E31), $B$8:$C$307, 2, 0), "")</f>
        <v/>
      </c>
      <c r="D31" s="8">
        <v>28</v>
      </c>
      <c r="E31" s="15">
        <v>13.9</v>
      </c>
      <c r="F31" s="10">
        <f t="shared" si="0"/>
        <v>2040</v>
      </c>
      <c r="G31" s="9" t="s">
        <v>8</v>
      </c>
      <c r="H31" s="9" t="s">
        <v>8</v>
      </c>
      <c r="I31" s="9" t="s">
        <v>17</v>
      </c>
      <c r="J31" s="12">
        <v>2000</v>
      </c>
      <c r="K31" s="14">
        <v>200</v>
      </c>
      <c r="L31">
        <v>1</v>
      </c>
      <c r="M31" s="1" t="s">
        <v>69</v>
      </c>
    </row>
    <row r="32" spans="1:13" ht="39" thickBot="1" x14ac:dyDescent="0.3">
      <c r="A32" s="1" t="s">
        <v>70</v>
      </c>
      <c r="C32" s="1" t="str">
        <f>IFERROR(VLOOKUP(ROWS(C$8:$E32), $B$8:$C$307, 2, 0), "")</f>
        <v/>
      </c>
      <c r="D32" s="8">
        <v>42</v>
      </c>
      <c r="E32" s="15">
        <v>13.9</v>
      </c>
      <c r="F32" s="10">
        <f t="shared" si="0"/>
        <v>2040</v>
      </c>
      <c r="G32" s="9" t="s">
        <v>8</v>
      </c>
      <c r="H32" s="9" t="s">
        <v>8</v>
      </c>
      <c r="I32" s="9" t="s">
        <v>17</v>
      </c>
      <c r="J32" s="12">
        <v>2000</v>
      </c>
      <c r="K32" s="14">
        <v>200</v>
      </c>
      <c r="L32">
        <v>1</v>
      </c>
      <c r="M32" s="1" t="s">
        <v>71</v>
      </c>
    </row>
    <row r="33" spans="1:13" ht="39" thickBot="1" x14ac:dyDescent="0.3">
      <c r="A33" s="1" t="s">
        <v>72</v>
      </c>
      <c r="C33" s="1" t="str">
        <f>IFERROR(VLOOKUP(ROWS(C$8:$E33), $B$8:$C$307, 2, 0), "")</f>
        <v/>
      </c>
      <c r="D33" s="8">
        <v>49</v>
      </c>
      <c r="E33" s="15">
        <v>13.9</v>
      </c>
      <c r="F33" s="10">
        <f t="shared" si="0"/>
        <v>2040</v>
      </c>
      <c r="G33" s="9" t="s">
        <v>8</v>
      </c>
      <c r="H33" s="9" t="s">
        <v>8</v>
      </c>
      <c r="I33" s="9" t="s">
        <v>17</v>
      </c>
      <c r="J33" s="12">
        <v>2000</v>
      </c>
      <c r="K33" s="14">
        <v>200</v>
      </c>
      <c r="L33">
        <v>1</v>
      </c>
      <c r="M33" s="1" t="s">
        <v>73</v>
      </c>
    </row>
    <row r="34" spans="1:13" ht="15.75" thickBot="1" x14ac:dyDescent="0.3">
      <c r="A34" t="s">
        <v>74</v>
      </c>
      <c r="C34" s="1" t="str">
        <f>IFERROR(VLOOKUP(ROWS(C$8:$E34), $B$8:$C$307, 2, 0), "")</f>
        <v/>
      </c>
      <c r="D34" s="8">
        <v>28</v>
      </c>
      <c r="E34" s="9">
        <v>14</v>
      </c>
      <c r="F34" s="10">
        <v>2040</v>
      </c>
      <c r="G34" s="9" t="s">
        <v>8</v>
      </c>
      <c r="H34" s="9" t="s">
        <v>8</v>
      </c>
      <c r="I34" s="9" t="s">
        <v>17</v>
      </c>
      <c r="J34" s="12">
        <v>2000</v>
      </c>
      <c r="K34" s="14">
        <v>200</v>
      </c>
      <c r="L34">
        <v>1</v>
      </c>
      <c r="M34" t="s">
        <v>75</v>
      </c>
    </row>
    <row r="35" spans="1:13" ht="15.75" thickBot="1" x14ac:dyDescent="0.3">
      <c r="A35" t="s">
        <v>76</v>
      </c>
      <c r="C35" s="1" t="str">
        <f>IFERROR(VLOOKUP(ROWS(C$8:$E35), $B$8:$C$307, 2, 0), "")</f>
        <v/>
      </c>
      <c r="D35" s="8">
        <v>34</v>
      </c>
      <c r="E35" s="9">
        <v>17</v>
      </c>
      <c r="F35" s="10">
        <v>2040</v>
      </c>
      <c r="G35" s="9" t="s">
        <v>8</v>
      </c>
      <c r="H35" s="9" t="s">
        <v>8</v>
      </c>
      <c r="I35" s="9" t="s">
        <v>17</v>
      </c>
      <c r="J35" s="12">
        <v>2000</v>
      </c>
      <c r="K35" s="14">
        <v>200</v>
      </c>
      <c r="L35">
        <v>1</v>
      </c>
      <c r="M35" t="s">
        <v>77</v>
      </c>
    </row>
    <row r="36" spans="1:13" ht="15.75" thickBot="1" x14ac:dyDescent="0.3">
      <c r="A36" t="s">
        <v>78</v>
      </c>
      <c r="C36" s="1" t="str">
        <f>IFERROR(VLOOKUP(ROWS(C$8:$E36), $B$8:$C$307, 2, 0), "")</f>
        <v/>
      </c>
      <c r="D36" s="8">
        <v>42</v>
      </c>
      <c r="E36" s="9">
        <v>20</v>
      </c>
      <c r="F36" s="10">
        <v>2040</v>
      </c>
      <c r="G36" s="9" t="s">
        <v>8</v>
      </c>
      <c r="H36" s="9" t="s">
        <v>8</v>
      </c>
      <c r="I36" s="9" t="s">
        <v>17</v>
      </c>
      <c r="J36" s="12">
        <v>2000</v>
      </c>
      <c r="K36" s="14">
        <v>200</v>
      </c>
      <c r="L36">
        <v>1</v>
      </c>
      <c r="M36" t="s">
        <v>79</v>
      </c>
    </row>
    <row r="37" spans="1:13" ht="64.5" thickBot="1" x14ac:dyDescent="0.3">
      <c r="A37" t="s">
        <v>80</v>
      </c>
      <c r="C37" s="1" t="str">
        <f>IFERROR(VLOOKUP(ROWS(C$8:$E37), $B$8:$C$307, 2, 0), "")</f>
        <v/>
      </c>
      <c r="D37" s="8">
        <v>29</v>
      </c>
      <c r="E37" s="9">
        <v>11.9</v>
      </c>
      <c r="F37" s="10">
        <f t="shared" si="0"/>
        <v>2000</v>
      </c>
      <c r="G37" s="9" t="s">
        <v>8</v>
      </c>
      <c r="H37" s="9" t="s">
        <v>8</v>
      </c>
      <c r="I37" s="9" t="s">
        <v>17</v>
      </c>
      <c r="J37" s="12">
        <v>2000</v>
      </c>
      <c r="K37" s="14"/>
      <c r="M37" s="1" t="s">
        <v>81</v>
      </c>
    </row>
    <row r="38" spans="1:13" ht="51.75" thickBot="1" x14ac:dyDescent="0.3">
      <c r="A38" t="s">
        <v>82</v>
      </c>
      <c r="C38" s="1" t="str">
        <f>IFERROR(VLOOKUP(ROWS(C$8:$E38), $B$8:$C$307, 2, 0), "")</f>
        <v/>
      </c>
      <c r="D38" s="8">
        <v>29</v>
      </c>
      <c r="E38" s="9">
        <v>14.9</v>
      </c>
      <c r="F38" s="10">
        <v>18000</v>
      </c>
      <c r="G38" s="9" t="s">
        <v>8</v>
      </c>
      <c r="H38" s="9" t="s">
        <v>8</v>
      </c>
      <c r="I38" s="9" t="s">
        <v>17</v>
      </c>
      <c r="J38" s="12"/>
      <c r="K38" s="14"/>
      <c r="M38" s="1" t="s">
        <v>83</v>
      </c>
    </row>
    <row r="39" spans="1:13" ht="51.75" thickBot="1" x14ac:dyDescent="0.3">
      <c r="A39" t="s">
        <v>84</v>
      </c>
      <c r="C39" s="1" t="str">
        <f>IFERROR(VLOOKUP(ROWS(C$8:$E39), $B$8:$C$307, 2, 0), "")</f>
        <v/>
      </c>
      <c r="D39" s="8">
        <v>38</v>
      </c>
      <c r="E39" s="9">
        <v>15.5</v>
      </c>
      <c r="F39" s="10">
        <v>105000</v>
      </c>
      <c r="G39" s="9" t="s">
        <v>8</v>
      </c>
      <c r="H39" s="9" t="s">
        <v>8</v>
      </c>
      <c r="I39" s="11" t="s">
        <v>10</v>
      </c>
      <c r="J39" s="12"/>
      <c r="K39" s="14"/>
      <c r="M39" s="1" t="s">
        <v>85</v>
      </c>
    </row>
    <row r="40" spans="1:13" ht="51.75" thickBot="1" x14ac:dyDescent="0.3">
      <c r="A40" t="s">
        <v>86</v>
      </c>
      <c r="C40" s="1" t="str">
        <f>IFERROR(VLOOKUP(ROWS(C$8:$E40), $B$8:$C$307, 2, 0), "")</f>
        <v/>
      </c>
      <c r="D40" s="8">
        <v>56</v>
      </c>
      <c r="E40" s="9">
        <v>15.5</v>
      </c>
      <c r="F40" s="10">
        <v>105000</v>
      </c>
      <c r="G40" s="9" t="s">
        <v>8</v>
      </c>
      <c r="H40" s="9" t="s">
        <v>8</v>
      </c>
      <c r="I40" s="11" t="s">
        <v>10</v>
      </c>
      <c r="J40" s="12"/>
      <c r="K40" s="14"/>
      <c r="M40" s="1" t="s">
        <v>87</v>
      </c>
    </row>
    <row r="41" spans="1:13" ht="64.5" thickBot="1" x14ac:dyDescent="0.3">
      <c r="A41" t="s">
        <v>88</v>
      </c>
      <c r="C41" s="1" t="str">
        <f>IFERROR(VLOOKUP(ROWS(C$8:$E41), $B$8:$C$307, 2, 0), "")</f>
        <v/>
      </c>
      <c r="D41" s="8">
        <v>141</v>
      </c>
      <c r="E41" s="9">
        <v>20</v>
      </c>
      <c r="F41" s="10">
        <v>5000</v>
      </c>
      <c r="G41" s="9" t="s">
        <v>8</v>
      </c>
      <c r="H41" s="9" t="s">
        <v>8</v>
      </c>
      <c r="I41" s="11" t="s">
        <v>10</v>
      </c>
      <c r="J41" s="12"/>
      <c r="K41" s="14"/>
      <c r="M41" s="1" t="s">
        <v>89</v>
      </c>
    </row>
    <row r="42" spans="1:13" ht="64.5" thickBot="1" x14ac:dyDescent="0.3">
      <c r="A42" t="s">
        <v>90</v>
      </c>
      <c r="C42" s="1" t="str">
        <f>IFERROR(VLOOKUP(ROWS(C$8:$E42), $B$8:$C$307, 2, 0), "")</f>
        <v/>
      </c>
      <c r="D42" s="8">
        <v>38</v>
      </c>
      <c r="E42" s="9">
        <v>11.9</v>
      </c>
      <c r="F42" s="10">
        <f t="shared" si="0"/>
        <v>2000</v>
      </c>
      <c r="G42" s="9" t="s">
        <v>8</v>
      </c>
      <c r="H42" s="9" t="s">
        <v>8</v>
      </c>
      <c r="I42" s="11" t="s">
        <v>17</v>
      </c>
      <c r="J42" s="12">
        <v>2000</v>
      </c>
      <c r="K42" s="14"/>
      <c r="M42" s="1" t="s">
        <v>91</v>
      </c>
    </row>
    <row r="43" spans="1:13" ht="64.5" thickBot="1" x14ac:dyDescent="0.3">
      <c r="A43" t="s">
        <v>92</v>
      </c>
      <c r="C43" s="1" t="str">
        <f>IFERROR(VLOOKUP(ROWS(C$8:$E43), $B$8:$C$307, 2, 0), "")</f>
        <v/>
      </c>
      <c r="D43" s="8">
        <v>49</v>
      </c>
      <c r="E43" s="9">
        <v>11.9</v>
      </c>
      <c r="F43" s="10">
        <f t="shared" si="0"/>
        <v>2000</v>
      </c>
      <c r="G43" s="9" t="s">
        <v>8</v>
      </c>
      <c r="H43" s="9" t="s">
        <v>8</v>
      </c>
      <c r="I43" s="11" t="s">
        <v>17</v>
      </c>
      <c r="J43" s="12">
        <v>2000</v>
      </c>
      <c r="K43" s="14"/>
      <c r="M43" s="1" t="s">
        <v>93</v>
      </c>
    </row>
    <row r="44" spans="1:13" ht="51.75" thickBot="1" x14ac:dyDescent="0.3">
      <c r="A44" s="1" t="s">
        <v>94</v>
      </c>
      <c r="C44" s="1" t="str">
        <f>IFERROR(VLOOKUP(ROWS(C$8:$E44), $B$8:$C$307, 2, 0), "")</f>
        <v/>
      </c>
      <c r="D44" s="8">
        <f>IFERROR(ROUND(R44*103%,0),N44)</f>
        <v>0</v>
      </c>
      <c r="E44" s="9">
        <v>11.9</v>
      </c>
      <c r="F44" s="10">
        <v>33000</v>
      </c>
      <c r="G44" s="9" t="s">
        <v>8</v>
      </c>
      <c r="H44" s="9" t="s">
        <v>8</v>
      </c>
      <c r="I44" s="11" t="s">
        <v>17</v>
      </c>
      <c r="J44" s="12"/>
      <c r="K44" s="14"/>
      <c r="M44" s="1" t="s">
        <v>95</v>
      </c>
    </row>
    <row r="45" spans="1:13" ht="39" thickBot="1" x14ac:dyDescent="0.3">
      <c r="A45" t="s">
        <v>96</v>
      </c>
      <c r="C45" s="1" t="str">
        <f>IFERROR(VLOOKUP(ROWS(C$8:$E45), $B$8:$C$307, 2, 0), "")</f>
        <v/>
      </c>
      <c r="D45" s="8">
        <v>41</v>
      </c>
      <c r="E45" s="9">
        <v>13.9</v>
      </c>
      <c r="F45" s="10">
        <v>105000</v>
      </c>
      <c r="G45" s="9" t="s">
        <v>8</v>
      </c>
      <c r="H45" s="9" t="s">
        <v>8</v>
      </c>
      <c r="I45" s="11" t="s">
        <v>17</v>
      </c>
      <c r="J45" s="12"/>
      <c r="K45" s="14"/>
      <c r="M45" s="1" t="s">
        <v>97</v>
      </c>
    </row>
    <row r="46" spans="1:13" ht="39" thickBot="1" x14ac:dyDescent="0.3">
      <c r="A46" t="s">
        <v>98</v>
      </c>
      <c r="C46" s="1" t="str">
        <f>IFERROR(VLOOKUP(ROWS(C$8:$E46), $B$8:$C$307, 2, 0), "")</f>
        <v/>
      </c>
      <c r="D46" s="8">
        <v>49</v>
      </c>
      <c r="E46" s="9">
        <v>14.9</v>
      </c>
      <c r="F46" s="10">
        <v>105000</v>
      </c>
      <c r="G46" s="9" t="s">
        <v>8</v>
      </c>
      <c r="H46" s="9" t="s">
        <v>8</v>
      </c>
      <c r="I46" s="11" t="s">
        <v>17</v>
      </c>
      <c r="J46" s="12"/>
      <c r="K46" s="14"/>
      <c r="M46" s="1" t="s">
        <v>99</v>
      </c>
    </row>
    <row r="47" spans="1:13" ht="51.75" thickBot="1" x14ac:dyDescent="0.3">
      <c r="A47" t="s">
        <v>100</v>
      </c>
      <c r="C47" s="1" t="str">
        <f>IFERROR(VLOOKUP(ROWS(C$8:$E47), $B$8:$C$307, 2, 0), "")</f>
        <v/>
      </c>
      <c r="D47" s="8">
        <v>58</v>
      </c>
      <c r="E47" s="9">
        <v>15.9</v>
      </c>
      <c r="F47" s="10">
        <v>105000</v>
      </c>
      <c r="G47" s="9" t="s">
        <v>8</v>
      </c>
      <c r="H47" s="9" t="s">
        <v>8</v>
      </c>
      <c r="I47" s="11" t="s">
        <v>10</v>
      </c>
      <c r="J47" s="12"/>
      <c r="K47" s="14"/>
      <c r="M47" s="1" t="s">
        <v>101</v>
      </c>
    </row>
    <row r="48" spans="1:13" ht="51.75" thickBot="1" x14ac:dyDescent="0.3">
      <c r="A48" t="s">
        <v>102</v>
      </c>
      <c r="C48" s="1" t="str">
        <f>IFERROR(VLOOKUP(ROWS(C$8:$E48), $B$8:$C$307, 2, 0), "")</f>
        <v/>
      </c>
      <c r="D48" s="8">
        <v>82</v>
      </c>
      <c r="E48" s="9">
        <v>20</v>
      </c>
      <c r="F48" s="10">
        <v>33000</v>
      </c>
      <c r="G48" s="9" t="s">
        <v>8</v>
      </c>
      <c r="H48" s="9" t="s">
        <v>8</v>
      </c>
      <c r="I48" s="11" t="s">
        <v>10</v>
      </c>
      <c r="J48" s="12"/>
      <c r="K48" s="14"/>
      <c r="M48" s="1" t="s">
        <v>103</v>
      </c>
    </row>
    <row r="49" spans="1:13" ht="51.75" thickBot="1" x14ac:dyDescent="0.3">
      <c r="A49" t="s">
        <v>104</v>
      </c>
      <c r="C49" s="1" t="str">
        <f>IFERROR(VLOOKUP(ROWS(C$8:$E49), $B$8:$C$307, 2, 0), "")</f>
        <v/>
      </c>
      <c r="D49" s="8">
        <v>29</v>
      </c>
      <c r="E49" s="9">
        <v>16.2</v>
      </c>
      <c r="F49" s="10">
        <v>33000</v>
      </c>
      <c r="G49" s="9" t="s">
        <v>8</v>
      </c>
      <c r="H49" s="9" t="s">
        <v>8</v>
      </c>
      <c r="I49" s="11" t="s">
        <v>17</v>
      </c>
      <c r="J49" s="12"/>
      <c r="K49" s="14"/>
      <c r="M49" s="1" t="s">
        <v>105</v>
      </c>
    </row>
    <row r="50" spans="1:13" ht="51.75" thickBot="1" x14ac:dyDescent="0.3">
      <c r="A50" t="s">
        <v>106</v>
      </c>
      <c r="C50" s="1" t="str">
        <f>IFERROR(VLOOKUP(ROWS(C$8:$E50), $B$8:$C$307, 2, 0), "")</f>
        <v/>
      </c>
      <c r="D50" s="8">
        <v>44</v>
      </c>
      <c r="E50" s="9">
        <v>17.2</v>
      </c>
      <c r="F50" s="10">
        <v>33000</v>
      </c>
      <c r="G50" s="9" t="s">
        <v>8</v>
      </c>
      <c r="H50" s="9" t="s">
        <v>8</v>
      </c>
      <c r="I50" s="11" t="s">
        <v>17</v>
      </c>
      <c r="J50" s="12"/>
      <c r="K50" s="14"/>
      <c r="M50" s="1" t="s">
        <v>107</v>
      </c>
    </row>
    <row r="51" spans="1:13" ht="39" thickBot="1" x14ac:dyDescent="0.3">
      <c r="A51" t="s">
        <v>108</v>
      </c>
      <c r="C51" s="1" t="str">
        <f>IFERROR(VLOOKUP(ROWS(C$8:$E51), $B$8:$C$307, 2, 0), "")</f>
        <v/>
      </c>
      <c r="D51" s="8">
        <v>29</v>
      </c>
      <c r="E51" s="9">
        <v>15</v>
      </c>
      <c r="F51" s="10">
        <v>25000</v>
      </c>
      <c r="G51" s="9" t="s">
        <v>8</v>
      </c>
      <c r="H51" s="9" t="s">
        <v>8</v>
      </c>
      <c r="I51" s="11" t="s">
        <v>10</v>
      </c>
      <c r="J51" s="12"/>
      <c r="K51" s="14"/>
      <c r="M51" s="1" t="s">
        <v>109</v>
      </c>
    </row>
    <row r="52" spans="1:13" ht="51.75" thickBot="1" x14ac:dyDescent="0.3">
      <c r="A52" t="s">
        <v>110</v>
      </c>
      <c r="C52" s="1" t="str">
        <f>IFERROR(VLOOKUP(ROWS(C$8:$E52), $B$8:$C$307, 2, 0), "")</f>
        <v/>
      </c>
      <c r="D52" s="8">
        <v>29</v>
      </c>
      <c r="E52" s="9">
        <v>12</v>
      </c>
      <c r="F52" s="10">
        <f t="shared" si="0"/>
        <v>18260</v>
      </c>
      <c r="G52" s="9" t="s">
        <v>111</v>
      </c>
      <c r="H52" s="9" t="s">
        <v>40</v>
      </c>
      <c r="I52" s="11" t="s">
        <v>40</v>
      </c>
      <c r="J52" s="12">
        <v>18000</v>
      </c>
      <c r="K52" s="14">
        <v>1300</v>
      </c>
      <c r="L52">
        <v>1</v>
      </c>
      <c r="M52" s="1" t="s">
        <v>112</v>
      </c>
    </row>
    <row r="53" spans="1:13" ht="51.75" thickBot="1" x14ac:dyDescent="0.3">
      <c r="A53" t="s">
        <v>113</v>
      </c>
      <c r="C53" s="1" t="str">
        <f>IFERROR(VLOOKUP(ROWS(C$8:$E53), $B$8:$C$307, 2, 0), "")</f>
        <v/>
      </c>
      <c r="D53" s="8">
        <v>169</v>
      </c>
      <c r="E53" s="9">
        <v>120</v>
      </c>
      <c r="F53" s="10">
        <f t="shared" si="0"/>
        <v>18260</v>
      </c>
      <c r="G53" s="9" t="s">
        <v>111</v>
      </c>
      <c r="H53" s="9" t="s">
        <v>40</v>
      </c>
      <c r="I53" s="11" t="s">
        <v>40</v>
      </c>
      <c r="J53" s="12">
        <v>18000</v>
      </c>
      <c r="K53" s="14">
        <v>1300</v>
      </c>
      <c r="L53">
        <v>1</v>
      </c>
      <c r="M53" s="1" t="s">
        <v>114</v>
      </c>
    </row>
    <row r="54" spans="1:13" ht="51.75" thickBot="1" x14ac:dyDescent="0.3">
      <c r="A54" t="s">
        <v>115</v>
      </c>
      <c r="C54" s="1" t="str">
        <f>IFERROR(VLOOKUP(ROWS(C$8:$E54), $B$8:$C$307, 2, 0), "")</f>
        <v/>
      </c>
      <c r="D54" s="8">
        <v>113</v>
      </c>
      <c r="E54" s="9">
        <v>22</v>
      </c>
      <c r="F54" s="10">
        <f t="shared" si="0"/>
        <v>10260</v>
      </c>
      <c r="G54" s="9" t="s">
        <v>8</v>
      </c>
      <c r="H54" s="9" t="s">
        <v>8</v>
      </c>
      <c r="I54" s="11" t="s">
        <v>10</v>
      </c>
      <c r="J54" s="12">
        <v>10000</v>
      </c>
      <c r="K54" s="14">
        <v>1300</v>
      </c>
      <c r="M54" s="1" t="s">
        <v>116</v>
      </c>
    </row>
    <row r="55" spans="1:13" ht="51.75" thickBot="1" x14ac:dyDescent="0.3">
      <c r="A55" t="s">
        <v>117</v>
      </c>
      <c r="C55" s="1" t="str">
        <f>IFERROR(VLOOKUP(ROWS(C$8:$E55), $B$8:$C$307, 2, 0), "")</f>
        <v/>
      </c>
      <c r="D55" s="8">
        <v>29</v>
      </c>
      <c r="E55" s="9">
        <v>15</v>
      </c>
      <c r="F55" s="10">
        <f t="shared" si="0"/>
        <v>10260</v>
      </c>
      <c r="G55" s="9" t="s">
        <v>8</v>
      </c>
      <c r="H55" s="9" t="s">
        <v>8</v>
      </c>
      <c r="I55" s="11" t="s">
        <v>17</v>
      </c>
      <c r="J55" s="12">
        <v>10000</v>
      </c>
      <c r="K55" s="14">
        <v>1300</v>
      </c>
      <c r="M55" s="1" t="s">
        <v>118</v>
      </c>
    </row>
    <row r="56" spans="1:13" ht="51.75" thickBot="1" x14ac:dyDescent="0.3">
      <c r="A56" t="s">
        <v>119</v>
      </c>
      <c r="C56" s="1" t="str">
        <f>IFERROR(VLOOKUP(ROWS(C$8:$E56), $B$8:$C$307, 2, 0), "")</f>
        <v/>
      </c>
      <c r="D56" s="8">
        <v>58</v>
      </c>
      <c r="E56" s="9">
        <v>18.5</v>
      </c>
      <c r="F56" s="10">
        <f t="shared" si="0"/>
        <v>10260</v>
      </c>
      <c r="G56" s="9" t="s">
        <v>8</v>
      </c>
      <c r="H56" s="9" t="s">
        <v>8</v>
      </c>
      <c r="I56" s="11" t="s">
        <v>10</v>
      </c>
      <c r="J56" s="12">
        <v>10000</v>
      </c>
      <c r="K56" s="14">
        <v>1300</v>
      </c>
      <c r="M56" s="1" t="s">
        <v>120</v>
      </c>
    </row>
    <row r="57" spans="1:13" ht="51.75" thickBot="1" x14ac:dyDescent="0.3">
      <c r="A57" t="s">
        <v>121</v>
      </c>
      <c r="C57" s="1" t="str">
        <f>IFERROR(VLOOKUP(ROWS(C$8:$E57), $B$8:$C$307, 2, 0), "")</f>
        <v/>
      </c>
      <c r="D57" s="8">
        <v>38</v>
      </c>
      <c r="E57" s="9">
        <v>15</v>
      </c>
      <c r="F57" s="10">
        <f t="shared" si="0"/>
        <v>17000</v>
      </c>
      <c r="G57" s="9" t="s">
        <v>8</v>
      </c>
      <c r="H57" s="9" t="s">
        <v>8</v>
      </c>
      <c r="I57" s="11" t="s">
        <v>17</v>
      </c>
      <c r="J57" s="12">
        <v>17000</v>
      </c>
      <c r="K57" s="14"/>
      <c r="M57" s="1" t="s">
        <v>122</v>
      </c>
    </row>
    <row r="58" spans="1:13" ht="51.75" thickBot="1" x14ac:dyDescent="0.3">
      <c r="A58" t="s">
        <v>123</v>
      </c>
      <c r="C58" s="1" t="str">
        <f>IFERROR(VLOOKUP(ROWS(C$8:$E58), $B$8:$C$307, 2, 0), "")</f>
        <v/>
      </c>
      <c r="D58" s="8">
        <v>38</v>
      </c>
      <c r="E58" s="9">
        <v>17</v>
      </c>
      <c r="F58" s="10">
        <f t="shared" si="0"/>
        <v>17000</v>
      </c>
      <c r="G58" s="9" t="s">
        <v>8</v>
      </c>
      <c r="H58" s="9" t="s">
        <v>8</v>
      </c>
      <c r="I58" s="11" t="s">
        <v>17</v>
      </c>
      <c r="J58" s="12">
        <v>17000</v>
      </c>
      <c r="K58" s="14"/>
      <c r="M58" s="1" t="s">
        <v>124</v>
      </c>
    </row>
    <row r="59" spans="1:13" ht="51.75" thickBot="1" x14ac:dyDescent="0.3">
      <c r="A59" t="s">
        <v>125</v>
      </c>
      <c r="C59" s="1" t="str">
        <f>IFERROR(VLOOKUP(ROWS(C$8:$E59), $B$8:$C$307, 2, 0), "")</f>
        <v/>
      </c>
      <c r="D59" s="8">
        <v>49</v>
      </c>
      <c r="E59" s="9">
        <v>19</v>
      </c>
      <c r="F59" s="10">
        <f t="shared" si="0"/>
        <v>17000</v>
      </c>
      <c r="G59" s="9" t="s">
        <v>8</v>
      </c>
      <c r="H59" s="9" t="s">
        <v>8</v>
      </c>
      <c r="I59" s="11" t="s">
        <v>10</v>
      </c>
      <c r="J59" s="12">
        <v>17000</v>
      </c>
      <c r="K59" s="14"/>
      <c r="M59" s="1" t="s">
        <v>126</v>
      </c>
    </row>
    <row r="60" spans="1:13" ht="51.75" thickBot="1" x14ac:dyDescent="0.3">
      <c r="A60" t="s">
        <v>127</v>
      </c>
      <c r="C60" s="1" t="str">
        <f>IFERROR(VLOOKUP(ROWS(C$8:$E60), $B$8:$C$307, 2, 0), "")</f>
        <v/>
      </c>
      <c r="D60" s="8">
        <v>29</v>
      </c>
      <c r="E60" s="9">
        <v>24</v>
      </c>
      <c r="F60" s="10">
        <f t="shared" si="0"/>
        <v>17000</v>
      </c>
      <c r="G60" s="9" t="s">
        <v>8</v>
      </c>
      <c r="H60" s="9" t="s">
        <v>8</v>
      </c>
      <c r="I60" s="11" t="s">
        <v>17</v>
      </c>
      <c r="J60" s="12">
        <v>17000</v>
      </c>
      <c r="K60" s="14"/>
      <c r="M60" s="1" t="s">
        <v>128</v>
      </c>
    </row>
    <row r="61" spans="1:13" ht="51.75" thickBot="1" x14ac:dyDescent="0.3">
      <c r="A61" t="s">
        <v>129</v>
      </c>
      <c r="C61" s="1" t="str">
        <f>IFERROR(VLOOKUP(ROWS(C$8:$E61), $B$8:$C$307, 2, 0), "")</f>
        <v/>
      </c>
      <c r="D61" s="8">
        <v>32.5</v>
      </c>
      <c r="E61" s="9">
        <v>24</v>
      </c>
      <c r="F61" s="10">
        <f t="shared" si="0"/>
        <v>17000</v>
      </c>
      <c r="G61" s="9" t="s">
        <v>8</v>
      </c>
      <c r="H61" s="9" t="s">
        <v>8</v>
      </c>
      <c r="I61" s="11" t="s">
        <v>10</v>
      </c>
      <c r="J61" s="12">
        <v>17000</v>
      </c>
      <c r="K61" s="14"/>
      <c r="M61" s="1" t="s">
        <v>130</v>
      </c>
    </row>
    <row r="62" spans="1:13" ht="51.75" thickBot="1" x14ac:dyDescent="0.3">
      <c r="A62" t="s">
        <v>131</v>
      </c>
      <c r="C62" s="1" t="str">
        <f>IFERROR(VLOOKUP(ROWS(C$8:$E62), $B$8:$C$307, 2, 0), "")</f>
        <v/>
      </c>
      <c r="D62" s="8">
        <v>59</v>
      </c>
      <c r="E62" s="9">
        <v>24</v>
      </c>
      <c r="F62" s="10">
        <f t="shared" si="0"/>
        <v>17000</v>
      </c>
      <c r="G62" s="9" t="s">
        <v>8</v>
      </c>
      <c r="H62" s="9" t="s">
        <v>8</v>
      </c>
      <c r="I62" s="11" t="s">
        <v>10</v>
      </c>
      <c r="J62" s="12">
        <v>17000</v>
      </c>
      <c r="K62" s="14"/>
      <c r="M62" s="1" t="s">
        <v>132</v>
      </c>
    </row>
    <row r="63" spans="1:13" ht="26.25" thickBot="1" x14ac:dyDescent="0.3">
      <c r="A63" s="1" t="s">
        <v>133</v>
      </c>
      <c r="C63" s="1" t="str">
        <f>IFERROR(VLOOKUP(ROWS(C$8:$E63), $B$8:$C$307, 2, 0), "")</f>
        <v/>
      </c>
      <c r="D63" s="8">
        <v>279</v>
      </c>
      <c r="E63" s="9">
        <v>40.200000000000003</v>
      </c>
      <c r="F63" s="10">
        <f t="shared" si="0"/>
        <v>23400</v>
      </c>
      <c r="G63" s="9" t="s">
        <v>8</v>
      </c>
      <c r="H63" s="9" t="s">
        <v>9</v>
      </c>
      <c r="I63" s="11" t="s">
        <v>10</v>
      </c>
      <c r="J63" s="12">
        <v>23000</v>
      </c>
      <c r="K63" s="14">
        <v>2000</v>
      </c>
      <c r="L63">
        <v>1</v>
      </c>
      <c r="M63" s="1" t="s">
        <v>134</v>
      </c>
    </row>
    <row r="64" spans="1:13" ht="26.25" thickBot="1" x14ac:dyDescent="0.3">
      <c r="A64" s="1" t="s">
        <v>135</v>
      </c>
      <c r="C64" s="1" t="str">
        <f>IFERROR(VLOOKUP(ROWS(C$8:$E64), $B$8:$C$307, 2, 0), "")</f>
        <v/>
      </c>
      <c r="D64" s="8">
        <v>279</v>
      </c>
      <c r="E64" s="9">
        <v>40.200000000000003</v>
      </c>
      <c r="F64" s="10">
        <f t="shared" si="0"/>
        <v>23400</v>
      </c>
      <c r="G64" s="9" t="s">
        <v>10</v>
      </c>
      <c r="H64" s="9" t="s">
        <v>8</v>
      </c>
      <c r="I64" s="9" t="s">
        <v>10</v>
      </c>
      <c r="J64" s="12">
        <v>23000</v>
      </c>
      <c r="K64" s="14">
        <v>2000</v>
      </c>
      <c r="L64">
        <v>1</v>
      </c>
      <c r="M64" s="1" t="s">
        <v>136</v>
      </c>
    </row>
    <row r="65" spans="1:13" ht="26.25" thickBot="1" x14ac:dyDescent="0.3">
      <c r="A65" s="1" t="s">
        <v>137</v>
      </c>
      <c r="C65" s="1" t="str">
        <f>IFERROR(VLOOKUP(ROWS(C$8:$E65), $B$8:$C$307, 2, 0), "")</f>
        <v/>
      </c>
      <c r="D65" s="8">
        <v>279</v>
      </c>
      <c r="E65" s="9">
        <v>40.200000000000003</v>
      </c>
      <c r="F65" s="10">
        <f t="shared" si="0"/>
        <v>23400</v>
      </c>
      <c r="G65" s="9" t="s">
        <v>8</v>
      </c>
      <c r="H65" s="9" t="s">
        <v>9</v>
      </c>
      <c r="I65" s="11" t="s">
        <v>10</v>
      </c>
      <c r="J65" s="12">
        <v>23000</v>
      </c>
      <c r="K65" s="14">
        <v>2000</v>
      </c>
      <c r="L65">
        <v>1</v>
      </c>
      <c r="M65" s="1" t="s">
        <v>138</v>
      </c>
    </row>
    <row r="66" spans="1:13" ht="26.25" thickBot="1" x14ac:dyDescent="0.3">
      <c r="A66" s="1" t="s">
        <v>139</v>
      </c>
      <c r="C66" s="1" t="str">
        <f>IFERROR(VLOOKUP(ROWS(C$8:$E66), $B$8:$C$307, 2, 0), "")</f>
        <v/>
      </c>
      <c r="D66" s="8">
        <v>279</v>
      </c>
      <c r="E66" s="9">
        <v>40.200000000000003</v>
      </c>
      <c r="F66" s="10">
        <f t="shared" si="0"/>
        <v>23400</v>
      </c>
      <c r="G66" s="9" t="s">
        <v>8</v>
      </c>
      <c r="H66" s="9" t="s">
        <v>9</v>
      </c>
      <c r="I66" s="11" t="s">
        <v>10</v>
      </c>
      <c r="J66" s="12">
        <v>23000</v>
      </c>
      <c r="K66" s="14">
        <v>2000</v>
      </c>
      <c r="L66">
        <v>1</v>
      </c>
      <c r="M66" s="1" t="s">
        <v>140</v>
      </c>
    </row>
    <row r="67" spans="1:13" ht="51.75" thickBot="1" x14ac:dyDescent="0.3">
      <c r="A67" t="s">
        <v>141</v>
      </c>
      <c r="C67" s="1" t="str">
        <f>IFERROR(VLOOKUP(ROWS(C$8:$E67), $B$8:$C$307, 2, 0), "")</f>
        <v/>
      </c>
      <c r="D67" s="8">
        <v>147</v>
      </c>
      <c r="E67" s="9">
        <v>25</v>
      </c>
      <c r="F67" s="10">
        <f t="shared" si="0"/>
        <v>1070</v>
      </c>
      <c r="G67" s="9" t="s">
        <v>8</v>
      </c>
      <c r="H67" s="9" t="s">
        <v>8</v>
      </c>
      <c r="I67" s="11" t="s">
        <v>10</v>
      </c>
      <c r="J67" s="12">
        <v>1000</v>
      </c>
      <c r="K67" s="14">
        <v>350</v>
      </c>
      <c r="M67" s="1" t="s">
        <v>142</v>
      </c>
    </row>
    <row r="68" spans="1:13" ht="39" thickBot="1" x14ac:dyDescent="0.3">
      <c r="A68" s="1" t="s">
        <v>143</v>
      </c>
      <c r="C68" s="1" t="str">
        <f>IFERROR(VLOOKUP(ROWS(C$8:$E68), $B$8:$C$307, 2, 0), "")</f>
        <v/>
      </c>
      <c r="D68" s="8">
        <v>286</v>
      </c>
      <c r="E68" s="9">
        <v>45</v>
      </c>
      <c r="F68" s="10">
        <f t="shared" si="0"/>
        <v>23400</v>
      </c>
      <c r="G68" s="9" t="s">
        <v>8</v>
      </c>
      <c r="H68" s="9" t="s">
        <v>8</v>
      </c>
      <c r="I68" s="11" t="s">
        <v>10</v>
      </c>
      <c r="J68" s="12">
        <v>23000</v>
      </c>
      <c r="K68" s="14">
        <v>2000</v>
      </c>
      <c r="M68" s="1" t="s">
        <v>144</v>
      </c>
    </row>
    <row r="69" spans="1:13" ht="51.75" thickBot="1" x14ac:dyDescent="0.3">
      <c r="A69" s="1" t="s">
        <v>145</v>
      </c>
      <c r="C69" s="1" t="str">
        <f>IFERROR(VLOOKUP(ROWS(C$8:$E69), $B$8:$C$307, 2, 0), "")</f>
        <v/>
      </c>
      <c r="D69" s="8">
        <v>119</v>
      </c>
      <c r="E69" s="9">
        <v>40</v>
      </c>
      <c r="F69" s="10">
        <f t="shared" si="0"/>
        <v>18156</v>
      </c>
      <c r="G69" s="9" t="s">
        <v>8</v>
      </c>
      <c r="H69" s="9" t="s">
        <v>8</v>
      </c>
      <c r="I69" s="11" t="s">
        <v>10</v>
      </c>
      <c r="J69" s="12">
        <v>17800</v>
      </c>
      <c r="K69" s="14">
        <v>1780</v>
      </c>
      <c r="M69" s="1" t="s">
        <v>146</v>
      </c>
    </row>
    <row r="70" spans="1:13" ht="26.25" thickBot="1" x14ac:dyDescent="0.3">
      <c r="A70" s="1" t="s">
        <v>147</v>
      </c>
      <c r="C70" s="1" t="str">
        <f>IFERROR(VLOOKUP(ROWS(C$8:$E70), $B$8:$C$307, 2, 0), "")</f>
        <v/>
      </c>
      <c r="D70" s="8">
        <v>102</v>
      </c>
      <c r="E70" s="9">
        <v>23.9</v>
      </c>
      <c r="F70" s="10">
        <f t="shared" ref="F70:F137" si="1">J70+(K70/5)</f>
        <v>22015</v>
      </c>
      <c r="G70" s="9" t="s">
        <v>8</v>
      </c>
      <c r="H70" s="9" t="s">
        <v>9</v>
      </c>
      <c r="I70" s="11" t="s">
        <v>17</v>
      </c>
      <c r="J70" s="12">
        <f>20295+1200</f>
        <v>21495</v>
      </c>
      <c r="K70" s="14">
        <f>2250+350</f>
        <v>2600</v>
      </c>
      <c r="L70">
        <v>1</v>
      </c>
      <c r="M70" s="1" t="s">
        <v>148</v>
      </c>
    </row>
    <row r="71" spans="1:13" ht="64.5" thickBot="1" x14ac:dyDescent="0.3">
      <c r="A71" t="s">
        <v>149</v>
      </c>
      <c r="C71" s="1" t="str">
        <f>IFERROR(VLOOKUP(ROWS(C$8:$E71), $B$8:$C$307, 2, 0), "")</f>
        <v/>
      </c>
      <c r="D71" s="8">
        <v>129</v>
      </c>
      <c r="E71" s="9">
        <v>20</v>
      </c>
      <c r="F71" s="10">
        <f t="shared" si="1"/>
        <v>5050</v>
      </c>
      <c r="G71" s="9" t="s">
        <v>8</v>
      </c>
      <c r="H71" s="9" t="s">
        <v>8</v>
      </c>
      <c r="I71" s="11" t="s">
        <v>17</v>
      </c>
      <c r="J71" s="12">
        <v>5000</v>
      </c>
      <c r="K71" s="14">
        <v>250</v>
      </c>
      <c r="M71" s="1" t="s">
        <v>150</v>
      </c>
    </row>
    <row r="72" spans="1:13" ht="51.75" thickBot="1" x14ac:dyDescent="0.3">
      <c r="A72" s="1" t="s">
        <v>151</v>
      </c>
      <c r="C72" s="1" t="str">
        <f>IFERROR(VLOOKUP(ROWS(C$8:$E72), $B$8:$C$307, 2, 0), "")</f>
        <v/>
      </c>
      <c r="D72" s="8">
        <v>119</v>
      </c>
      <c r="E72" s="9">
        <v>45</v>
      </c>
      <c r="F72" s="10">
        <f t="shared" si="1"/>
        <v>16800</v>
      </c>
      <c r="G72" s="9" t="s">
        <v>8</v>
      </c>
      <c r="H72" s="9" t="s">
        <v>8</v>
      </c>
      <c r="I72" s="11" t="s">
        <v>10</v>
      </c>
      <c r="J72" s="12">
        <v>16500</v>
      </c>
      <c r="K72" s="14">
        <v>1500</v>
      </c>
      <c r="M72" s="1" t="s">
        <v>152</v>
      </c>
    </row>
    <row r="73" spans="1:13" ht="64.5" thickBot="1" x14ac:dyDescent="0.3">
      <c r="A73" s="1" t="s">
        <v>153</v>
      </c>
      <c r="C73" s="1" t="str">
        <f>IFERROR(VLOOKUP(ROWS(C$8:$E73), $B$8:$C$307, 2, 0), "")</f>
        <v/>
      </c>
      <c r="D73" s="8">
        <v>208</v>
      </c>
      <c r="E73" s="9">
        <v>60</v>
      </c>
      <c r="F73" s="10">
        <f t="shared" si="1"/>
        <v>12200</v>
      </c>
      <c r="G73" s="9" t="s">
        <v>8</v>
      </c>
      <c r="H73" s="9" t="s">
        <v>8</v>
      </c>
      <c r="I73" s="11" t="s">
        <v>10</v>
      </c>
      <c r="J73" s="12">
        <v>12000</v>
      </c>
      <c r="K73" s="14">
        <v>1000</v>
      </c>
      <c r="M73" s="1" t="s">
        <v>154</v>
      </c>
    </row>
    <row r="74" spans="1:13" ht="64.5" thickBot="1" x14ac:dyDescent="0.3">
      <c r="A74" s="1" t="s">
        <v>155</v>
      </c>
      <c r="C74" s="1" t="str">
        <f>IFERROR(VLOOKUP(ROWS(C$8:$E74), $B$8:$C$307, 2, 0), "")</f>
        <v/>
      </c>
      <c r="D74" s="8">
        <v>369</v>
      </c>
      <c r="E74" s="9">
        <v>120</v>
      </c>
      <c r="F74" s="10">
        <f t="shared" si="1"/>
        <v>5160</v>
      </c>
      <c r="G74" s="9" t="s">
        <v>8</v>
      </c>
      <c r="H74" s="9" t="s">
        <v>8</v>
      </c>
      <c r="I74" s="11" t="s">
        <v>10</v>
      </c>
      <c r="J74" s="12">
        <v>5000</v>
      </c>
      <c r="K74" s="14">
        <v>800</v>
      </c>
      <c r="M74" s="1" t="s">
        <v>156</v>
      </c>
    </row>
    <row r="75" spans="1:13" ht="51.75" thickBot="1" x14ac:dyDescent="0.3">
      <c r="A75" s="1" t="s">
        <v>157</v>
      </c>
      <c r="C75" s="1" t="str">
        <f>IFERROR(VLOOKUP(ROWS(C$8:$E75), $B$8:$C$307, 2, 0), "")</f>
        <v/>
      </c>
      <c r="D75" s="8">
        <v>274</v>
      </c>
      <c r="E75" s="9">
        <v>25</v>
      </c>
      <c r="F75" s="10">
        <f t="shared" si="1"/>
        <v>24685</v>
      </c>
      <c r="G75" s="9" t="s">
        <v>8</v>
      </c>
      <c r="H75" s="9" t="s">
        <v>8</v>
      </c>
      <c r="I75" s="11" t="s">
        <v>10</v>
      </c>
      <c r="J75" s="12">
        <v>24235</v>
      </c>
      <c r="K75" s="14">
        <v>2250</v>
      </c>
      <c r="M75" s="1" t="s">
        <v>158</v>
      </c>
    </row>
    <row r="76" spans="1:13" ht="51.75" thickBot="1" x14ac:dyDescent="0.3">
      <c r="A76" s="16" t="s">
        <v>159</v>
      </c>
      <c r="C76" s="1" t="str">
        <f>IFERROR(VLOOKUP(ROWS(C$8:$E76), $B$8:$C$307, 2, 0), "")</f>
        <v/>
      </c>
      <c r="D76" s="8">
        <v>119</v>
      </c>
      <c r="E76" s="9">
        <v>35</v>
      </c>
      <c r="F76" s="10">
        <f t="shared" si="1"/>
        <v>24685</v>
      </c>
      <c r="G76" s="9" t="s">
        <v>8</v>
      </c>
      <c r="H76" s="9" t="s">
        <v>8</v>
      </c>
      <c r="I76" s="11" t="s">
        <v>10</v>
      </c>
      <c r="J76" s="12">
        <v>24235</v>
      </c>
      <c r="K76" s="14">
        <v>2250</v>
      </c>
      <c r="L76" s="17"/>
      <c r="M76" s="16" t="s">
        <v>160</v>
      </c>
    </row>
    <row r="77" spans="1:13" ht="51.75" thickBot="1" x14ac:dyDescent="0.3">
      <c r="A77" s="16" t="s">
        <v>161</v>
      </c>
      <c r="C77" s="1" t="str">
        <f>IFERROR(VLOOKUP(ROWS(C$8:$E77), $B$8:$C$307, 2, 0), "")</f>
        <v/>
      </c>
      <c r="D77" s="8">
        <v>174</v>
      </c>
      <c r="E77" s="9">
        <v>35</v>
      </c>
      <c r="F77" s="10">
        <f t="shared" si="1"/>
        <v>10170</v>
      </c>
      <c r="G77" s="9" t="s">
        <v>8</v>
      </c>
      <c r="H77" s="9" t="s">
        <v>8</v>
      </c>
      <c r="I77" s="11" t="s">
        <v>10</v>
      </c>
      <c r="J77" s="18">
        <v>10000</v>
      </c>
      <c r="K77" s="19">
        <v>850</v>
      </c>
      <c r="M77" s="16" t="s">
        <v>162</v>
      </c>
    </row>
    <row r="78" spans="1:13" ht="26.25" thickBot="1" x14ac:dyDescent="0.3">
      <c r="A78" s="1" t="s">
        <v>163</v>
      </c>
      <c r="C78" s="1" t="str">
        <f>IFERROR(VLOOKUP(ROWS(C$8:$E78), $B$8:$C$307, 2, 0), "")</f>
        <v/>
      </c>
      <c r="D78" s="8">
        <v>152</v>
      </c>
      <c r="E78" s="9">
        <v>60</v>
      </c>
      <c r="F78" s="10">
        <f t="shared" si="1"/>
        <v>24365</v>
      </c>
      <c r="G78" s="9" t="s">
        <v>8</v>
      </c>
      <c r="H78" s="9" t="s">
        <v>8</v>
      </c>
      <c r="I78" s="11" t="s">
        <v>10</v>
      </c>
      <c r="J78" s="12">
        <f>20295+3500</f>
        <v>23795</v>
      </c>
      <c r="K78" s="14">
        <f>2250+600</f>
        <v>2850</v>
      </c>
      <c r="L78">
        <v>1</v>
      </c>
      <c r="M78" s="1" t="s">
        <v>164</v>
      </c>
    </row>
    <row r="79" spans="1:13" ht="39" thickBot="1" x14ac:dyDescent="0.3">
      <c r="A79" s="16" t="s">
        <v>165</v>
      </c>
      <c r="C79" s="1" t="str">
        <f>IFERROR(VLOOKUP(ROWS(C$8:$E79), $B$8:$C$307, 2, 0), "")</f>
        <v/>
      </c>
      <c r="D79" s="8">
        <v>119</v>
      </c>
      <c r="E79" s="9">
        <v>23.9</v>
      </c>
      <c r="F79" s="10">
        <f t="shared" si="1"/>
        <v>30570</v>
      </c>
      <c r="G79" s="9" t="s">
        <v>8</v>
      </c>
      <c r="H79" s="9" t="s">
        <v>9</v>
      </c>
      <c r="I79" s="11" t="s">
        <v>10</v>
      </c>
      <c r="J79" s="12">
        <v>30000</v>
      </c>
      <c r="K79" s="14">
        <v>2850</v>
      </c>
      <c r="L79">
        <v>1</v>
      </c>
      <c r="M79" s="16" t="s">
        <v>166</v>
      </c>
    </row>
    <row r="80" spans="1:13" ht="39" thickBot="1" x14ac:dyDescent="0.3">
      <c r="A80" t="s">
        <v>167</v>
      </c>
      <c r="C80" s="1" t="str">
        <f>IFERROR(VLOOKUP(ROWS(C$8:$E80), $B$8:$C$307, 2, 0), "")</f>
        <v/>
      </c>
      <c r="D80" s="8">
        <v>258</v>
      </c>
      <c r="E80" s="9">
        <v>45</v>
      </c>
      <c r="F80" s="10">
        <f t="shared" si="1"/>
        <v>24685</v>
      </c>
      <c r="G80" s="9" t="s">
        <v>8</v>
      </c>
      <c r="H80" s="9" t="s">
        <v>8</v>
      </c>
      <c r="I80" s="11" t="s">
        <v>10</v>
      </c>
      <c r="J80" s="12">
        <v>24235</v>
      </c>
      <c r="K80" s="14">
        <v>2250</v>
      </c>
      <c r="M80" s="1" t="s">
        <v>168</v>
      </c>
    </row>
    <row r="81" spans="1:13" ht="26.25" thickBot="1" x14ac:dyDescent="0.3">
      <c r="A81" s="1" t="s">
        <v>169</v>
      </c>
      <c r="C81" s="1" t="str">
        <f>IFERROR(VLOOKUP(ROWS(C$8:$E81), $B$8:$C$307, 2, 0), "")</f>
        <v/>
      </c>
      <c r="D81" s="8">
        <v>103</v>
      </c>
      <c r="E81" s="9">
        <v>23.9</v>
      </c>
      <c r="F81" s="10">
        <f t="shared" si="1"/>
        <v>24685</v>
      </c>
      <c r="G81" s="9" t="s">
        <v>8</v>
      </c>
      <c r="H81" s="9" t="s">
        <v>9</v>
      </c>
      <c r="I81" s="11" t="s">
        <v>17</v>
      </c>
      <c r="J81" s="12">
        <v>24235</v>
      </c>
      <c r="K81" s="14">
        <v>2250</v>
      </c>
      <c r="L81" s="20">
        <v>1</v>
      </c>
      <c r="M81" s="1" t="s">
        <v>170</v>
      </c>
    </row>
    <row r="82" spans="1:13" ht="64.5" thickBot="1" x14ac:dyDescent="0.3">
      <c r="A82" s="1" t="s">
        <v>171</v>
      </c>
      <c r="C82" s="1" t="str">
        <f>IFERROR(VLOOKUP(ROWS(C$8:$E82), $B$8:$C$307, 2, 0), "")</f>
        <v/>
      </c>
      <c r="D82" s="8">
        <v>314</v>
      </c>
      <c r="E82" s="9">
        <v>90</v>
      </c>
      <c r="F82" s="10">
        <v>24685</v>
      </c>
      <c r="G82" s="9" t="s">
        <v>8</v>
      </c>
      <c r="H82" s="9" t="s">
        <v>8</v>
      </c>
      <c r="I82" s="9" t="s">
        <v>17</v>
      </c>
      <c r="J82" s="12">
        <v>24235</v>
      </c>
      <c r="K82" s="14">
        <v>2250</v>
      </c>
      <c r="L82" s="20">
        <v>1</v>
      </c>
      <c r="M82" s="1" t="s">
        <v>172</v>
      </c>
    </row>
    <row r="83" spans="1:13" ht="39" thickBot="1" x14ac:dyDescent="0.3">
      <c r="A83" t="s">
        <v>173</v>
      </c>
      <c r="C83" s="1" t="str">
        <f>IFERROR(VLOOKUP(ROWS(C$8:$E83), $B$8:$C$307, 2, 0), "")</f>
        <v/>
      </c>
      <c r="D83" s="8">
        <v>119</v>
      </c>
      <c r="E83" s="9">
        <v>20</v>
      </c>
      <c r="F83" s="10">
        <f t="shared" si="1"/>
        <v>620</v>
      </c>
      <c r="G83" s="9" t="s">
        <v>8</v>
      </c>
      <c r="H83" s="9" t="s">
        <v>8</v>
      </c>
      <c r="I83" s="11" t="s">
        <v>10</v>
      </c>
      <c r="J83" s="18">
        <v>500</v>
      </c>
      <c r="K83" s="19">
        <v>600</v>
      </c>
      <c r="M83" s="1" t="s">
        <v>174</v>
      </c>
    </row>
    <row r="84" spans="1:13" ht="51.75" thickBot="1" x14ac:dyDescent="0.3">
      <c r="A84" s="1" t="s">
        <v>175</v>
      </c>
      <c r="C84" s="1" t="str">
        <f>IFERROR(VLOOKUP(ROWS(C$8:$E84), $B$8:$C$307, 2, 0), "")</f>
        <v/>
      </c>
      <c r="D84" s="8">
        <v>74</v>
      </c>
      <c r="E84" s="9">
        <v>18</v>
      </c>
      <c r="F84" s="10">
        <f t="shared" si="1"/>
        <v>24480</v>
      </c>
      <c r="G84" s="9" t="s">
        <v>8</v>
      </c>
      <c r="H84" s="9" t="s">
        <v>9</v>
      </c>
      <c r="I84" s="11" t="s">
        <v>17</v>
      </c>
      <c r="J84" s="12">
        <v>24000</v>
      </c>
      <c r="K84" s="14">
        <v>2400</v>
      </c>
      <c r="L84">
        <v>1</v>
      </c>
      <c r="M84" s="1" t="s">
        <v>176</v>
      </c>
    </row>
    <row r="85" spans="1:13" ht="64.5" thickBot="1" x14ac:dyDescent="0.3">
      <c r="A85" s="1" t="s">
        <v>177</v>
      </c>
      <c r="C85" s="1" t="str">
        <f>IFERROR(VLOOKUP(ROWS(C$8:$E85), $B$8:$C$307, 2, 0), "")</f>
        <v/>
      </c>
      <c r="D85" s="8">
        <v>342</v>
      </c>
      <c r="E85" s="9">
        <v>40</v>
      </c>
      <c r="F85" s="10">
        <f t="shared" si="1"/>
        <v>48800</v>
      </c>
      <c r="G85" s="9" t="s">
        <v>8</v>
      </c>
      <c r="H85" s="9" t="s">
        <v>8</v>
      </c>
      <c r="I85" s="11" t="s">
        <v>10</v>
      </c>
      <c r="J85" s="12">
        <v>48000</v>
      </c>
      <c r="K85" s="14">
        <v>4000</v>
      </c>
      <c r="L85">
        <v>1</v>
      </c>
      <c r="M85" s="1" t="s">
        <v>178</v>
      </c>
    </row>
    <row r="86" spans="1:13" ht="39" thickBot="1" x14ac:dyDescent="0.3">
      <c r="A86" s="1" t="s">
        <v>179</v>
      </c>
      <c r="C86" s="1" t="str">
        <f>IFERROR(VLOOKUP(ROWS(C$8:$E86), $B$8:$C$307, 2, 0), "")</f>
        <v/>
      </c>
      <c r="D86" s="8">
        <v>369</v>
      </c>
      <c r="E86" s="9">
        <v>180</v>
      </c>
      <c r="F86" s="10">
        <f t="shared" si="1"/>
        <v>48800</v>
      </c>
      <c r="G86" s="9" t="s">
        <v>8</v>
      </c>
      <c r="H86" s="9" t="s">
        <v>8</v>
      </c>
      <c r="I86" s="11" t="s">
        <v>10</v>
      </c>
      <c r="J86" s="12">
        <v>48000</v>
      </c>
      <c r="K86" s="14">
        <v>4000</v>
      </c>
      <c r="M86" s="1" t="s">
        <v>180</v>
      </c>
    </row>
    <row r="87" spans="1:13" ht="51.75" thickBot="1" x14ac:dyDescent="0.3">
      <c r="A87" t="s">
        <v>181</v>
      </c>
      <c r="C87" s="1" t="str">
        <f>IFERROR(VLOOKUP(ROWS(C$8:$E87), $B$8:$C$307, 2, 0), "")</f>
        <v/>
      </c>
      <c r="D87" s="8">
        <v>453</v>
      </c>
      <c r="E87" s="9">
        <v>60</v>
      </c>
      <c r="F87" s="10">
        <v>30570</v>
      </c>
      <c r="G87" s="9" t="s">
        <v>8</v>
      </c>
      <c r="H87" s="9" t="s">
        <v>8</v>
      </c>
      <c r="I87" s="11" t="s">
        <v>10</v>
      </c>
      <c r="J87" s="12"/>
      <c r="K87" s="14"/>
      <c r="M87" s="1" t="s">
        <v>182</v>
      </c>
    </row>
    <row r="88" spans="1:13" ht="64.5" thickBot="1" x14ac:dyDescent="0.3">
      <c r="A88" s="1" t="s">
        <v>183</v>
      </c>
      <c r="C88" s="1" t="str">
        <f>IFERROR(VLOOKUP(ROWS(C$8:$E88), $B$8:$C$307, 2, 0), "")</f>
        <v/>
      </c>
      <c r="D88" s="8">
        <v>208</v>
      </c>
      <c r="E88" s="9">
        <v>25</v>
      </c>
      <c r="F88" s="10">
        <v>24685</v>
      </c>
      <c r="G88" s="9" t="s">
        <v>8</v>
      </c>
      <c r="H88" s="9" t="s">
        <v>9</v>
      </c>
      <c r="I88" s="11" t="s">
        <v>17</v>
      </c>
      <c r="J88" s="12"/>
      <c r="K88" s="14"/>
      <c r="M88" s="1" t="s">
        <v>184</v>
      </c>
    </row>
    <row r="89" spans="1:13" ht="64.5" thickBot="1" x14ac:dyDescent="0.3">
      <c r="A89" t="s">
        <v>185</v>
      </c>
      <c r="C89" s="1" t="str">
        <f>IFERROR(VLOOKUP(ROWS(C$8:$E89), $B$8:$C$307, 2, 0), "")</f>
        <v/>
      </c>
      <c r="D89" s="8">
        <v>13</v>
      </c>
      <c r="E89" s="9">
        <v>10</v>
      </c>
      <c r="F89" s="10">
        <f t="shared" si="1"/>
        <v>2040</v>
      </c>
      <c r="G89" s="9" t="s">
        <v>8</v>
      </c>
      <c r="H89" s="9" t="s">
        <v>8</v>
      </c>
      <c r="I89" s="9" t="s">
        <v>17</v>
      </c>
      <c r="J89" s="12">
        <v>2000</v>
      </c>
      <c r="K89" s="14">
        <v>200</v>
      </c>
      <c r="M89" s="1" t="s">
        <v>186</v>
      </c>
    </row>
    <row r="90" spans="1:13" ht="51.75" thickBot="1" x14ac:dyDescent="0.3">
      <c r="A90" t="s">
        <v>187</v>
      </c>
      <c r="C90" s="1" t="str">
        <f>IFERROR(VLOOKUP(ROWS(C$8:$E90), $B$8:$C$307, 2, 0), "")</f>
        <v/>
      </c>
      <c r="D90" s="8">
        <v>62</v>
      </c>
      <c r="E90" s="9">
        <v>15</v>
      </c>
      <c r="F90" s="10">
        <f t="shared" si="1"/>
        <v>2040</v>
      </c>
      <c r="G90" s="9" t="s">
        <v>8</v>
      </c>
      <c r="H90" s="9" t="s">
        <v>8</v>
      </c>
      <c r="I90" s="9" t="s">
        <v>17</v>
      </c>
      <c r="J90" s="12">
        <v>2000</v>
      </c>
      <c r="K90" s="14">
        <v>200</v>
      </c>
      <c r="M90" s="1" t="s">
        <v>188</v>
      </c>
    </row>
    <row r="91" spans="1:13" ht="64.5" thickBot="1" x14ac:dyDescent="0.3">
      <c r="A91" t="s">
        <v>189</v>
      </c>
      <c r="C91" s="1" t="str">
        <f>IFERROR(VLOOKUP(ROWS(C$8:$E91), $B$8:$C$307, 2, 0), "")</f>
        <v/>
      </c>
      <c r="D91" s="8">
        <v>119</v>
      </c>
      <c r="E91" s="9">
        <v>30</v>
      </c>
      <c r="F91" s="10">
        <v>2000</v>
      </c>
      <c r="G91" s="9" t="s">
        <v>8</v>
      </c>
      <c r="H91" s="9" t="s">
        <v>8</v>
      </c>
      <c r="I91" s="9" t="s">
        <v>17</v>
      </c>
      <c r="J91" s="12"/>
      <c r="K91" s="14"/>
      <c r="M91" s="1" t="s">
        <v>190</v>
      </c>
    </row>
    <row r="92" spans="1:13" ht="39" thickBot="1" x14ac:dyDescent="0.3">
      <c r="A92" s="1" t="s">
        <v>191</v>
      </c>
      <c r="C92" s="1" t="str">
        <f>IFERROR(VLOOKUP(ROWS(C$8:$E92), $B$8:$C$307, 2, 0), "")</f>
        <v/>
      </c>
      <c r="D92" s="8">
        <v>113</v>
      </c>
      <c r="E92" s="15">
        <v>50</v>
      </c>
      <c r="F92" s="10">
        <f t="shared" si="1"/>
        <v>7050</v>
      </c>
      <c r="G92" s="9" t="s">
        <v>111</v>
      </c>
      <c r="H92" s="9" t="s">
        <v>40</v>
      </c>
      <c r="I92" s="11" t="s">
        <v>40</v>
      </c>
      <c r="J92" s="12">
        <v>7000</v>
      </c>
      <c r="K92" s="14">
        <v>250</v>
      </c>
      <c r="M92" s="1" t="s">
        <v>192</v>
      </c>
    </row>
    <row r="93" spans="1:13" ht="51.75" thickBot="1" x14ac:dyDescent="0.3">
      <c r="A93" s="1" t="s">
        <v>193</v>
      </c>
      <c r="C93" s="1" t="str">
        <f>IFERROR(VLOOKUP(ROWS(C$8:$E93), $B$8:$C$307, 2, 0), "")</f>
        <v/>
      </c>
      <c r="D93" s="8">
        <v>79</v>
      </c>
      <c r="E93" s="15">
        <v>20</v>
      </c>
      <c r="F93" s="10">
        <f t="shared" si="1"/>
        <v>6000</v>
      </c>
      <c r="G93" s="11" t="s">
        <v>8</v>
      </c>
      <c r="H93" s="11" t="s">
        <v>8</v>
      </c>
      <c r="I93" s="11" t="s">
        <v>10</v>
      </c>
      <c r="J93" s="12">
        <v>6000</v>
      </c>
      <c r="K93" s="14"/>
      <c r="M93" s="1" t="s">
        <v>194</v>
      </c>
    </row>
    <row r="94" spans="1:13" ht="51.75" thickBot="1" x14ac:dyDescent="0.3">
      <c r="A94" s="1" t="s">
        <v>195</v>
      </c>
      <c r="C94" s="1" t="str">
        <f>IFERROR(VLOOKUP(ROWS(C$8:$E94), $B$8:$C$307, 2, 0), "")</f>
        <v/>
      </c>
      <c r="D94" s="8">
        <v>102</v>
      </c>
      <c r="E94" s="15">
        <v>20</v>
      </c>
      <c r="F94" s="10">
        <f t="shared" si="1"/>
        <v>6050</v>
      </c>
      <c r="G94" s="11" t="s">
        <v>8</v>
      </c>
      <c r="H94" s="11" t="s">
        <v>8</v>
      </c>
      <c r="I94" s="11" t="s">
        <v>10</v>
      </c>
      <c r="J94" s="12">
        <v>6000</v>
      </c>
      <c r="K94" s="14">
        <v>250</v>
      </c>
      <c r="M94" s="1" t="s">
        <v>196</v>
      </c>
    </row>
    <row r="95" spans="1:13" ht="39" thickBot="1" x14ac:dyDescent="0.3">
      <c r="A95" t="s">
        <v>197</v>
      </c>
      <c r="C95" s="1" t="str">
        <f>IFERROR(VLOOKUP(ROWS(C$8:$E95), $B$8:$C$307, 2, 0), "")</f>
        <v/>
      </c>
      <c r="D95" s="8">
        <v>169</v>
      </c>
      <c r="E95" s="9">
        <v>14.1</v>
      </c>
      <c r="F95" s="10">
        <f t="shared" si="1"/>
        <v>12000</v>
      </c>
      <c r="G95" s="9" t="s">
        <v>8</v>
      </c>
      <c r="H95" s="9" t="s">
        <v>9</v>
      </c>
      <c r="I95" s="11" t="s">
        <v>10</v>
      </c>
      <c r="J95" s="12">
        <v>12000</v>
      </c>
      <c r="K95" s="14"/>
      <c r="L95">
        <v>1</v>
      </c>
      <c r="M95" s="1" t="s">
        <v>198</v>
      </c>
    </row>
    <row r="96" spans="1:13" ht="26.25" thickBot="1" x14ac:dyDescent="0.3">
      <c r="A96" t="s">
        <v>199</v>
      </c>
      <c r="C96" s="1" t="str">
        <f>IFERROR(VLOOKUP(ROWS(C$8:$E96), $B$8:$C$307, 2, 0), "")</f>
        <v/>
      </c>
      <c r="D96" s="8">
        <v>129</v>
      </c>
      <c r="E96" s="9">
        <v>14.1</v>
      </c>
      <c r="F96" s="10">
        <f t="shared" si="1"/>
        <v>12000</v>
      </c>
      <c r="G96" s="9" t="s">
        <v>8</v>
      </c>
      <c r="H96" s="9" t="s">
        <v>9</v>
      </c>
      <c r="I96" s="11" t="s">
        <v>17</v>
      </c>
      <c r="J96" s="12">
        <v>12000</v>
      </c>
      <c r="K96" s="14"/>
      <c r="L96">
        <v>1</v>
      </c>
      <c r="M96" s="1" t="s">
        <v>200</v>
      </c>
    </row>
    <row r="97" spans="1:13" ht="51.75" thickBot="1" x14ac:dyDescent="0.3">
      <c r="A97" t="s">
        <v>201</v>
      </c>
      <c r="C97" s="1" t="str">
        <f>IFERROR(VLOOKUP(ROWS(C$8:$E97), $B$8:$C$307, 2, 0), "")</f>
        <v/>
      </c>
      <c r="D97" s="8">
        <v>129</v>
      </c>
      <c r="E97" s="9">
        <v>15.1</v>
      </c>
      <c r="F97" s="10">
        <f t="shared" si="1"/>
        <v>15060</v>
      </c>
      <c r="G97" s="9" t="s">
        <v>8</v>
      </c>
      <c r="H97" s="9" t="s">
        <v>8</v>
      </c>
      <c r="I97" s="9" t="s">
        <v>17</v>
      </c>
      <c r="J97" s="12">
        <v>15000</v>
      </c>
      <c r="K97" s="14">
        <v>300</v>
      </c>
      <c r="M97" s="1" t="s">
        <v>202</v>
      </c>
    </row>
    <row r="98" spans="1:13" ht="51.75" thickBot="1" x14ac:dyDescent="0.3">
      <c r="A98" t="s">
        <v>203</v>
      </c>
      <c r="C98" s="1" t="str">
        <f>IFERROR(VLOOKUP(ROWS(C$8:$E98), $B$8:$C$307, 2, 0), "")</f>
        <v/>
      </c>
      <c r="D98" s="8">
        <v>169</v>
      </c>
      <c r="E98" s="9">
        <v>15.1</v>
      </c>
      <c r="F98" s="10">
        <f t="shared" si="1"/>
        <v>15060</v>
      </c>
      <c r="G98" s="9" t="s">
        <v>8</v>
      </c>
      <c r="H98" s="9" t="s">
        <v>8</v>
      </c>
      <c r="I98" s="9" t="s">
        <v>17</v>
      </c>
      <c r="J98" s="12">
        <v>15000</v>
      </c>
      <c r="K98" s="14">
        <v>300</v>
      </c>
      <c r="M98" s="1" t="s">
        <v>204</v>
      </c>
    </row>
    <row r="99" spans="1:13" ht="39" thickBot="1" x14ac:dyDescent="0.3">
      <c r="A99" s="1" t="s">
        <v>205</v>
      </c>
      <c r="C99" s="1" t="str">
        <f>IFERROR(VLOOKUP(ROWS(C$8:$E99), $B$8:$C$307, 2, 0), "")</f>
        <v/>
      </c>
      <c r="D99" s="8">
        <v>279</v>
      </c>
      <c r="E99" s="9">
        <v>12.9</v>
      </c>
      <c r="F99" s="10">
        <f t="shared" si="1"/>
        <v>24500</v>
      </c>
      <c r="G99" s="9" t="s">
        <v>8</v>
      </c>
      <c r="H99" s="9" t="s">
        <v>9</v>
      </c>
      <c r="I99" s="11" t="s">
        <v>10</v>
      </c>
      <c r="J99" s="12">
        <v>24500</v>
      </c>
      <c r="K99" s="14"/>
      <c r="L99">
        <v>1</v>
      </c>
      <c r="M99" s="1" t="s">
        <v>206</v>
      </c>
    </row>
    <row r="100" spans="1:13" ht="39" thickBot="1" x14ac:dyDescent="0.3">
      <c r="A100" s="1" t="s">
        <v>207</v>
      </c>
      <c r="C100" s="1" t="str">
        <f>IFERROR(VLOOKUP(ROWS(C$8:$E100), $B$8:$C$307, 2, 0), "")</f>
        <v/>
      </c>
      <c r="D100" s="8">
        <v>279</v>
      </c>
      <c r="E100" s="9">
        <v>12.9</v>
      </c>
      <c r="F100" s="10">
        <f t="shared" si="1"/>
        <v>24500</v>
      </c>
      <c r="G100" s="9" t="s">
        <v>8</v>
      </c>
      <c r="H100" s="9" t="s">
        <v>9</v>
      </c>
      <c r="I100" s="11" t="s">
        <v>10</v>
      </c>
      <c r="J100" s="12">
        <v>24500</v>
      </c>
      <c r="K100" s="14"/>
      <c r="L100">
        <v>1</v>
      </c>
      <c r="M100" s="1" t="s">
        <v>208</v>
      </c>
    </row>
    <row r="101" spans="1:13" ht="39" thickBot="1" x14ac:dyDescent="0.3">
      <c r="A101" s="1" t="s">
        <v>209</v>
      </c>
      <c r="C101" s="1" t="str">
        <f>IFERROR(VLOOKUP(ROWS(C$8:$E101), $B$8:$C$307, 2, 0), "")</f>
        <v/>
      </c>
      <c r="D101" s="8">
        <v>279</v>
      </c>
      <c r="E101" s="9">
        <v>12.9</v>
      </c>
      <c r="F101" s="10">
        <f t="shared" si="1"/>
        <v>24500</v>
      </c>
      <c r="G101" s="9" t="s">
        <v>8</v>
      </c>
      <c r="H101" s="9" t="s">
        <v>9</v>
      </c>
      <c r="I101" s="11" t="s">
        <v>10</v>
      </c>
      <c r="J101" s="12">
        <v>24500</v>
      </c>
      <c r="K101" s="14"/>
      <c r="L101">
        <v>1</v>
      </c>
      <c r="M101" s="1" t="s">
        <v>210</v>
      </c>
    </row>
    <row r="102" spans="1:13" ht="39" thickBot="1" x14ac:dyDescent="0.3">
      <c r="A102" s="1" t="s">
        <v>211</v>
      </c>
      <c r="C102" s="1" t="str">
        <f>IFERROR(VLOOKUP(ROWS(C$8:$E102), $B$8:$C$307, 2, 0), "")</f>
        <v/>
      </c>
      <c r="D102" s="8">
        <v>279</v>
      </c>
      <c r="E102" s="9">
        <v>12.9</v>
      </c>
      <c r="F102" s="10">
        <f t="shared" si="1"/>
        <v>24500</v>
      </c>
      <c r="G102" s="9" t="s">
        <v>8</v>
      </c>
      <c r="H102" s="9" t="s">
        <v>9</v>
      </c>
      <c r="I102" s="11" t="s">
        <v>10</v>
      </c>
      <c r="J102" s="12">
        <v>24500</v>
      </c>
      <c r="K102" s="14"/>
      <c r="L102">
        <v>1</v>
      </c>
      <c r="M102" s="1" t="s">
        <v>212</v>
      </c>
    </row>
    <row r="103" spans="1:13" ht="26.25" thickBot="1" x14ac:dyDescent="0.3">
      <c r="A103" s="1" t="s">
        <v>213</v>
      </c>
      <c r="C103" s="1" t="str">
        <f>IFERROR(VLOOKUP(ROWS(C$8:$E103), $B$8:$C$307, 2, 0), "")</f>
        <v/>
      </c>
      <c r="D103" s="8">
        <v>279</v>
      </c>
      <c r="E103" s="9">
        <v>17.399999999999999</v>
      </c>
      <c r="F103" s="10">
        <f t="shared" si="1"/>
        <v>23000</v>
      </c>
      <c r="G103" s="9" t="s">
        <v>8</v>
      </c>
      <c r="H103" s="9" t="s">
        <v>9</v>
      </c>
      <c r="I103" s="11" t="s">
        <v>10</v>
      </c>
      <c r="J103" s="12">
        <v>23000</v>
      </c>
      <c r="K103" s="14"/>
      <c r="L103">
        <v>1</v>
      </c>
      <c r="M103" s="1" t="s">
        <v>214</v>
      </c>
    </row>
    <row r="104" spans="1:13" ht="26.25" thickBot="1" x14ac:dyDescent="0.3">
      <c r="A104" s="1" t="s">
        <v>215</v>
      </c>
      <c r="C104" s="1" t="str">
        <f>IFERROR(VLOOKUP(ROWS(C$8:$E104), $B$8:$C$307, 2, 0), "")</f>
        <v/>
      </c>
      <c r="D104" s="8">
        <v>279</v>
      </c>
      <c r="E104" s="9">
        <v>18.399999999999999</v>
      </c>
      <c r="F104" s="10">
        <f t="shared" si="1"/>
        <v>23000</v>
      </c>
      <c r="G104" s="9" t="s">
        <v>8</v>
      </c>
      <c r="H104" s="9" t="s">
        <v>9</v>
      </c>
      <c r="I104" s="11" t="s">
        <v>10</v>
      </c>
      <c r="J104" s="12">
        <v>23000</v>
      </c>
      <c r="K104" s="14"/>
      <c r="L104">
        <v>1</v>
      </c>
      <c r="M104" s="1" t="s">
        <v>216</v>
      </c>
    </row>
    <row r="105" spans="1:13" ht="26.25" thickBot="1" x14ac:dyDescent="0.3">
      <c r="A105" s="1" t="s">
        <v>217</v>
      </c>
      <c r="C105" s="1" t="str">
        <f>IFERROR(VLOOKUP(ROWS(C$8:$E105), $B$8:$C$307, 2, 0), "")</f>
        <v/>
      </c>
      <c r="D105" s="8">
        <v>279</v>
      </c>
      <c r="E105" s="9">
        <v>19.399999999999999</v>
      </c>
      <c r="F105" s="10">
        <f t="shared" si="1"/>
        <v>23000</v>
      </c>
      <c r="G105" s="9" t="s">
        <v>8</v>
      </c>
      <c r="H105" s="9" t="s">
        <v>9</v>
      </c>
      <c r="I105" s="11" t="s">
        <v>10</v>
      </c>
      <c r="J105" s="12">
        <v>23000</v>
      </c>
      <c r="K105" s="14"/>
      <c r="L105">
        <v>1</v>
      </c>
      <c r="M105" s="1" t="s">
        <v>218</v>
      </c>
    </row>
    <row r="106" spans="1:13" ht="26.25" thickBot="1" x14ac:dyDescent="0.3">
      <c r="A106" s="1" t="s">
        <v>219</v>
      </c>
      <c r="C106" s="1" t="str">
        <f>IFERROR(VLOOKUP(ROWS(C$8:$E106), $B$8:$C$307, 2, 0), "")</f>
        <v/>
      </c>
      <c r="D106" s="8">
        <v>279</v>
      </c>
      <c r="E106" s="9">
        <v>20.399999999999999</v>
      </c>
      <c r="F106" s="10">
        <f t="shared" si="1"/>
        <v>23000</v>
      </c>
      <c r="G106" s="9" t="s">
        <v>8</v>
      </c>
      <c r="H106" s="9" t="s">
        <v>8</v>
      </c>
      <c r="I106" s="11" t="s">
        <v>10</v>
      </c>
      <c r="J106" s="12">
        <v>23000</v>
      </c>
      <c r="K106" s="14"/>
      <c r="L106">
        <v>1</v>
      </c>
      <c r="M106" s="1" t="s">
        <v>220</v>
      </c>
    </row>
    <row r="107" spans="1:13" ht="26.25" thickBot="1" x14ac:dyDescent="0.3">
      <c r="A107" s="1" t="s">
        <v>221</v>
      </c>
      <c r="C107" s="1" t="str">
        <f>IFERROR(VLOOKUP(ROWS(C$8:$E107), $B$8:$C$307, 2, 0), "")</f>
        <v/>
      </c>
      <c r="D107" s="8">
        <v>279</v>
      </c>
      <c r="E107" s="9">
        <v>17.399999999999999</v>
      </c>
      <c r="F107" s="10">
        <f t="shared" si="1"/>
        <v>23000</v>
      </c>
      <c r="G107" s="9" t="s">
        <v>8</v>
      </c>
      <c r="H107" s="9" t="s">
        <v>9</v>
      </c>
      <c r="I107" s="11" t="s">
        <v>10</v>
      </c>
      <c r="J107" s="12">
        <v>23000</v>
      </c>
      <c r="K107" s="14"/>
      <c r="L107">
        <v>1</v>
      </c>
      <c r="M107" s="1" t="s">
        <v>222</v>
      </c>
    </row>
    <row r="108" spans="1:13" ht="26.25" thickBot="1" x14ac:dyDescent="0.3">
      <c r="A108" s="1" t="s">
        <v>223</v>
      </c>
      <c r="C108" s="1" t="str">
        <f>IFERROR(VLOOKUP(ROWS(C$8:$E108), $B$8:$C$307, 2, 0), "")</f>
        <v/>
      </c>
      <c r="D108" s="8">
        <v>279</v>
      </c>
      <c r="E108" s="9">
        <v>18</v>
      </c>
      <c r="F108" s="10">
        <f t="shared" si="1"/>
        <v>23000</v>
      </c>
      <c r="G108" s="9" t="s">
        <v>8</v>
      </c>
      <c r="H108" s="9" t="s">
        <v>9</v>
      </c>
      <c r="I108" s="11" t="s">
        <v>10</v>
      </c>
      <c r="J108" s="12">
        <v>23000</v>
      </c>
      <c r="K108" s="14"/>
      <c r="L108">
        <v>1</v>
      </c>
      <c r="M108" s="1" t="s">
        <v>224</v>
      </c>
    </row>
    <row r="109" spans="1:13" ht="39" thickBot="1" x14ac:dyDescent="0.3">
      <c r="A109" s="1" t="s">
        <v>225</v>
      </c>
      <c r="C109" s="1" t="str">
        <f>IFERROR(VLOOKUP(ROWS(C$8:$E109), $B$8:$C$307, 2, 0), "")</f>
        <v/>
      </c>
      <c r="D109" s="8">
        <v>52</v>
      </c>
      <c r="E109" s="9">
        <v>30</v>
      </c>
      <c r="F109" s="10">
        <f t="shared" si="1"/>
        <v>0</v>
      </c>
      <c r="G109" s="9" t="s">
        <v>8</v>
      </c>
      <c r="H109" s="9" t="s">
        <v>226</v>
      </c>
      <c r="I109" s="11" t="s">
        <v>227</v>
      </c>
      <c r="J109" s="12">
        <v>0</v>
      </c>
      <c r="K109" s="14">
        <v>0</v>
      </c>
      <c r="M109" s="1" t="s">
        <v>228</v>
      </c>
    </row>
    <row r="110" spans="1:13" ht="26.25" thickBot="1" x14ac:dyDescent="0.3">
      <c r="A110" s="1" t="s">
        <v>229</v>
      </c>
      <c r="C110" s="1" t="str">
        <f>IFERROR(VLOOKUP(ROWS(C$8:$E110), $B$8:$C$307, 2, 0), "")</f>
        <v/>
      </c>
      <c r="D110" s="8">
        <v>2232</v>
      </c>
      <c r="E110" s="9">
        <v>120</v>
      </c>
      <c r="F110" s="10">
        <f t="shared" si="1"/>
        <v>0</v>
      </c>
      <c r="G110" s="9" t="s">
        <v>8</v>
      </c>
      <c r="H110" s="9" t="s">
        <v>226</v>
      </c>
      <c r="I110" s="11" t="s">
        <v>227</v>
      </c>
      <c r="J110" s="12">
        <v>0</v>
      </c>
      <c r="K110" s="14">
        <v>0</v>
      </c>
      <c r="M110" s="1" t="s">
        <v>230</v>
      </c>
    </row>
    <row r="111" spans="1:13" ht="26.25" thickBot="1" x14ac:dyDescent="0.3">
      <c r="A111" s="1" t="s">
        <v>231</v>
      </c>
      <c r="C111" s="1" t="str">
        <f>IFERROR(VLOOKUP(ROWS(C$8:$E111), $B$8:$C$307, 2, 0), "")</f>
        <v/>
      </c>
      <c r="D111" s="8">
        <v>74</v>
      </c>
      <c r="E111" s="9">
        <v>14.8</v>
      </c>
      <c r="F111" s="10">
        <f t="shared" si="1"/>
        <v>20655</v>
      </c>
      <c r="G111" s="9" t="s">
        <v>8</v>
      </c>
      <c r="H111" s="9" t="s">
        <v>9</v>
      </c>
      <c r="I111" s="11" t="s">
        <v>17</v>
      </c>
      <c r="J111" s="12">
        <v>20655</v>
      </c>
      <c r="K111" s="14"/>
      <c r="L111">
        <v>1</v>
      </c>
      <c r="M111" s="1" t="s">
        <v>232</v>
      </c>
    </row>
    <row r="112" spans="1:13" ht="39" thickBot="1" x14ac:dyDescent="0.3">
      <c r="A112" s="1" t="s">
        <v>233</v>
      </c>
      <c r="C112" s="1" t="str">
        <f>IFERROR(VLOOKUP(ROWS(C$8:$E112), $B$8:$C$307, 2, 0), "")</f>
        <v/>
      </c>
      <c r="D112" s="8">
        <v>92</v>
      </c>
      <c r="E112" s="9">
        <v>14.8</v>
      </c>
      <c r="F112" s="10">
        <f t="shared" si="1"/>
        <v>20655</v>
      </c>
      <c r="G112" s="9" t="s">
        <v>8</v>
      </c>
      <c r="H112" s="9" t="s">
        <v>9</v>
      </c>
      <c r="I112" s="11" t="s">
        <v>17</v>
      </c>
      <c r="J112" s="12">
        <v>20655</v>
      </c>
      <c r="K112" s="14"/>
      <c r="L112">
        <v>1</v>
      </c>
      <c r="M112" s="1" t="s">
        <v>234</v>
      </c>
    </row>
    <row r="113" spans="1:13" ht="26.25" thickBot="1" x14ac:dyDescent="0.3">
      <c r="A113" s="1" t="s">
        <v>235</v>
      </c>
      <c r="C113" s="1" t="str">
        <f>IFERROR(VLOOKUP(ROWS(C$8:$E113), $B$8:$C$307, 2, 0), "")</f>
        <v/>
      </c>
      <c r="D113" s="8">
        <v>103</v>
      </c>
      <c r="E113" s="9">
        <v>14.8</v>
      </c>
      <c r="F113" s="10">
        <f t="shared" si="1"/>
        <v>20655</v>
      </c>
      <c r="G113" s="9" t="s">
        <v>8</v>
      </c>
      <c r="H113" s="9" t="s">
        <v>9</v>
      </c>
      <c r="I113" s="11" t="s">
        <v>17</v>
      </c>
      <c r="J113" s="12">
        <v>20655</v>
      </c>
      <c r="K113" s="14"/>
      <c r="L113">
        <v>1</v>
      </c>
      <c r="M113" s="1" t="s">
        <v>236</v>
      </c>
    </row>
    <row r="114" spans="1:13" ht="26.25" thickBot="1" x14ac:dyDescent="0.3">
      <c r="A114" s="1" t="s">
        <v>237</v>
      </c>
      <c r="C114" s="1" t="str">
        <f>IFERROR(VLOOKUP(ROWS(C$8:$E114), $B$8:$C$307, 2, 0), "")</f>
        <v/>
      </c>
      <c r="D114" s="8">
        <v>119</v>
      </c>
      <c r="E114" s="9">
        <v>14.8</v>
      </c>
      <c r="F114" s="10">
        <f t="shared" si="1"/>
        <v>20655</v>
      </c>
      <c r="G114" s="9" t="s">
        <v>8</v>
      </c>
      <c r="H114" s="9" t="s">
        <v>9</v>
      </c>
      <c r="I114" s="11" t="s">
        <v>10</v>
      </c>
      <c r="J114" s="12">
        <v>20655</v>
      </c>
      <c r="K114" s="14"/>
      <c r="L114">
        <v>1</v>
      </c>
      <c r="M114" s="1" t="s">
        <v>238</v>
      </c>
    </row>
    <row r="115" spans="1:13" ht="26.25" thickBot="1" x14ac:dyDescent="0.3">
      <c r="A115" t="s">
        <v>239</v>
      </c>
      <c r="C115" s="1" t="str">
        <f>IFERROR(VLOOKUP(ROWS(C$8:$E115), $B$8:$C$307, 2, 0), "")</f>
        <v/>
      </c>
      <c r="D115" s="8">
        <v>279</v>
      </c>
      <c r="E115" s="9">
        <v>32.1</v>
      </c>
      <c r="F115" s="10">
        <f t="shared" si="1"/>
        <v>23000</v>
      </c>
      <c r="G115" s="9" t="s">
        <v>8</v>
      </c>
      <c r="H115" s="9" t="s">
        <v>9</v>
      </c>
      <c r="I115" s="11" t="s">
        <v>10</v>
      </c>
      <c r="J115" s="12">
        <v>23000</v>
      </c>
      <c r="K115" s="14"/>
      <c r="L115">
        <v>1</v>
      </c>
      <c r="M115" s="1" t="s">
        <v>240</v>
      </c>
    </row>
    <row r="116" spans="1:13" ht="26.25" thickBot="1" x14ac:dyDescent="0.3">
      <c r="A116" t="s">
        <v>241</v>
      </c>
      <c r="C116" s="1" t="str">
        <f>IFERROR(VLOOKUP(ROWS(C$8:$E116), $B$8:$C$307, 2, 0), "")</f>
        <v/>
      </c>
      <c r="D116" s="8">
        <v>279</v>
      </c>
      <c r="E116" s="9">
        <v>32.1</v>
      </c>
      <c r="F116" s="10">
        <f t="shared" si="1"/>
        <v>23000</v>
      </c>
      <c r="G116" s="9" t="s">
        <v>8</v>
      </c>
      <c r="H116" s="9" t="s">
        <v>9</v>
      </c>
      <c r="I116" s="11" t="s">
        <v>10</v>
      </c>
      <c r="J116" s="12">
        <v>23000</v>
      </c>
      <c r="K116" s="14"/>
      <c r="L116">
        <v>1</v>
      </c>
      <c r="M116" s="1" t="s">
        <v>242</v>
      </c>
    </row>
    <row r="117" spans="1:13" ht="26.25" thickBot="1" x14ac:dyDescent="0.3">
      <c r="A117" t="s">
        <v>243</v>
      </c>
      <c r="C117" s="1" t="str">
        <f>IFERROR(VLOOKUP(ROWS(C$8:$E117), $B$8:$C$307, 2, 0), "")</f>
        <v/>
      </c>
      <c r="D117" s="8">
        <v>279</v>
      </c>
      <c r="E117" s="9">
        <v>32.1</v>
      </c>
      <c r="F117" s="10">
        <f t="shared" si="1"/>
        <v>23000</v>
      </c>
      <c r="G117" s="9" t="s">
        <v>8</v>
      </c>
      <c r="H117" s="9" t="s">
        <v>9</v>
      </c>
      <c r="I117" s="11" t="s">
        <v>10</v>
      </c>
      <c r="J117" s="12">
        <v>23000</v>
      </c>
      <c r="K117" s="14"/>
      <c r="L117">
        <v>1</v>
      </c>
      <c r="M117" s="1" t="s">
        <v>244</v>
      </c>
    </row>
    <row r="118" spans="1:13" ht="26.25" thickBot="1" x14ac:dyDescent="0.3">
      <c r="A118" t="s">
        <v>245</v>
      </c>
      <c r="C118" s="1" t="str">
        <f>IFERROR(VLOOKUP(ROWS(C$8:$E118), $B$8:$C$307, 2, 0), "")</f>
        <v/>
      </c>
      <c r="D118" s="8">
        <v>279</v>
      </c>
      <c r="E118" s="9">
        <v>32.1</v>
      </c>
      <c r="F118" s="10">
        <f t="shared" si="1"/>
        <v>23000</v>
      </c>
      <c r="G118" s="9" t="s">
        <v>8</v>
      </c>
      <c r="H118" s="9" t="s">
        <v>8</v>
      </c>
      <c r="I118" s="11" t="s">
        <v>10</v>
      </c>
      <c r="J118" s="12">
        <v>23000</v>
      </c>
      <c r="K118" s="14"/>
      <c r="L118">
        <v>1</v>
      </c>
      <c r="M118" s="1" t="s">
        <v>246</v>
      </c>
    </row>
    <row r="119" spans="1:13" ht="64.5" thickBot="1" x14ac:dyDescent="0.3">
      <c r="A119" s="1" t="s">
        <v>247</v>
      </c>
      <c r="C119" s="1" t="str">
        <f>IFERROR(VLOOKUP(ROWS(C$8:$E119), $B$8:$C$307, 2, 0), "")</f>
        <v/>
      </c>
      <c r="D119" s="8">
        <v>336</v>
      </c>
      <c r="E119" s="9">
        <v>40</v>
      </c>
      <c r="F119" s="10">
        <f t="shared" si="1"/>
        <v>29070</v>
      </c>
      <c r="G119" s="9" t="s">
        <v>8</v>
      </c>
      <c r="H119" s="9" t="s">
        <v>8</v>
      </c>
      <c r="I119" s="11" t="s">
        <v>10</v>
      </c>
      <c r="J119" s="12">
        <v>28500</v>
      </c>
      <c r="K119" s="14">
        <v>2850</v>
      </c>
      <c r="M119" s="1" t="s">
        <v>248</v>
      </c>
    </row>
    <row r="120" spans="1:13" ht="51.75" thickBot="1" x14ac:dyDescent="0.3">
      <c r="A120" t="s">
        <v>249</v>
      </c>
      <c r="C120" s="1" t="str">
        <f>IFERROR(VLOOKUP(ROWS(C$8:$E120), $B$8:$C$307, 2, 0), "")</f>
        <v/>
      </c>
      <c r="D120" s="8">
        <v>231</v>
      </c>
      <c r="E120" s="9">
        <v>40</v>
      </c>
      <c r="F120" s="10">
        <f t="shared" si="1"/>
        <v>16300</v>
      </c>
      <c r="G120" s="9" t="s">
        <v>8</v>
      </c>
      <c r="H120" s="9" t="s">
        <v>8</v>
      </c>
      <c r="I120" s="11" t="s">
        <v>10</v>
      </c>
      <c r="J120" s="12">
        <v>16000</v>
      </c>
      <c r="K120" s="14">
        <v>1500</v>
      </c>
      <c r="M120" s="1" t="s">
        <v>250</v>
      </c>
    </row>
    <row r="121" spans="1:13" ht="64.5" thickBot="1" x14ac:dyDescent="0.3">
      <c r="A121" t="s">
        <v>251</v>
      </c>
      <c r="C121" s="1" t="str">
        <f>IFERROR(VLOOKUP(ROWS(C$8:$E121), $B$8:$C$307, 2, 0), "")</f>
        <v/>
      </c>
      <c r="D121" s="8">
        <v>231</v>
      </c>
      <c r="E121" s="9">
        <v>35</v>
      </c>
      <c r="F121" s="10">
        <f t="shared" si="1"/>
        <v>16300</v>
      </c>
      <c r="G121" s="9" t="s">
        <v>8</v>
      </c>
      <c r="H121" s="9" t="s">
        <v>8</v>
      </c>
      <c r="I121" s="11" t="s">
        <v>10</v>
      </c>
      <c r="J121" s="12">
        <v>16000</v>
      </c>
      <c r="K121" s="14">
        <v>1500</v>
      </c>
      <c r="M121" s="1" t="s">
        <v>252</v>
      </c>
    </row>
    <row r="122" spans="1:13" ht="15.75" thickBot="1" x14ac:dyDescent="0.3">
      <c r="A122" t="s">
        <v>253</v>
      </c>
      <c r="C122" s="1" t="str">
        <f>IFERROR(VLOOKUP(ROWS(C$8:$E122), $B$8:$C$307, 2, 0), "")</f>
        <v/>
      </c>
      <c r="D122" s="8">
        <f t="shared" ref="D122:D185" si="2">IFERROR(ROUND(R122*103%,0),N122)</f>
        <v>0</v>
      </c>
      <c r="E122" s="9">
        <v>15</v>
      </c>
      <c r="F122" s="10">
        <f t="shared" si="1"/>
        <v>2300</v>
      </c>
      <c r="G122" s="9" t="s">
        <v>8</v>
      </c>
      <c r="H122" s="9" t="s">
        <v>8</v>
      </c>
      <c r="I122" s="9" t="s">
        <v>17</v>
      </c>
      <c r="J122" s="12">
        <v>2000</v>
      </c>
      <c r="K122" s="14">
        <v>1500</v>
      </c>
      <c r="M122" t="s">
        <v>254</v>
      </c>
    </row>
    <row r="123" spans="1:13" ht="39" thickBot="1" x14ac:dyDescent="0.3">
      <c r="A123" s="1" t="s">
        <v>255</v>
      </c>
      <c r="C123" s="1" t="str">
        <f>IFERROR(VLOOKUP(ROWS(C$8:$E123), $B$8:$C$307, 2, 0), "")</f>
        <v/>
      </c>
      <c r="D123" s="8">
        <f t="shared" si="2"/>
        <v>0</v>
      </c>
      <c r="E123" s="9"/>
      <c r="F123" s="10">
        <f t="shared" si="1"/>
        <v>0</v>
      </c>
      <c r="G123" s="9"/>
      <c r="H123" s="9"/>
      <c r="I123" s="11"/>
      <c r="J123" s="12"/>
      <c r="K123" s="14"/>
      <c r="M123" s="1" t="s">
        <v>256</v>
      </c>
    </row>
    <row r="124" spans="1:13" ht="64.5" thickBot="1" x14ac:dyDescent="0.3">
      <c r="A124" s="16" t="s">
        <v>257</v>
      </c>
      <c r="C124" s="1" t="str">
        <f>IFERROR(VLOOKUP(ROWS(C$8:$E124), $B$8:$C$307, 2, 0), "")</f>
        <v/>
      </c>
      <c r="D124" s="8">
        <f t="shared" si="2"/>
        <v>0</v>
      </c>
      <c r="E124" s="9">
        <v>25</v>
      </c>
      <c r="F124" s="10">
        <f t="shared" si="1"/>
        <v>10200</v>
      </c>
      <c r="G124" s="9" t="s">
        <v>8</v>
      </c>
      <c r="H124" s="9" t="s">
        <v>8</v>
      </c>
      <c r="I124" s="11" t="s">
        <v>10</v>
      </c>
      <c r="J124" s="12">
        <v>10000</v>
      </c>
      <c r="K124" s="14">
        <v>1000</v>
      </c>
      <c r="M124" s="1" t="s">
        <v>258</v>
      </c>
    </row>
    <row r="125" spans="1:13" ht="26.25" thickBot="1" x14ac:dyDescent="0.3">
      <c r="A125" t="s">
        <v>259</v>
      </c>
      <c r="C125" s="1" t="str">
        <f>IFERROR(VLOOKUP(ROWS(C$8:$E125), $B$8:$C$307, 2, 0), "")</f>
        <v/>
      </c>
      <c r="D125" s="8">
        <v>408</v>
      </c>
      <c r="E125" s="9">
        <v>30</v>
      </c>
      <c r="F125" s="10">
        <f t="shared" si="1"/>
        <v>2500</v>
      </c>
      <c r="G125" s="9" t="s">
        <v>111</v>
      </c>
      <c r="H125" s="9" t="s">
        <v>40</v>
      </c>
      <c r="I125" s="11" t="s">
        <v>40</v>
      </c>
      <c r="J125" s="12">
        <v>2500</v>
      </c>
      <c r="K125" s="14"/>
      <c r="M125" s="1" t="s">
        <v>260</v>
      </c>
    </row>
    <row r="126" spans="1:13" ht="51.75" thickBot="1" x14ac:dyDescent="0.3">
      <c r="A126" t="s">
        <v>261</v>
      </c>
      <c r="C126" s="1" t="str">
        <f>IFERROR(VLOOKUP(ROWS(C$8:$E126), $B$8:$C$307, 2, 0), "")</f>
        <v/>
      </c>
      <c r="D126" s="8">
        <v>108</v>
      </c>
      <c r="E126" s="9">
        <v>30</v>
      </c>
      <c r="F126" s="10">
        <f t="shared" si="1"/>
        <v>2500</v>
      </c>
      <c r="G126" s="9" t="s">
        <v>8</v>
      </c>
      <c r="H126" s="9" t="s">
        <v>8</v>
      </c>
      <c r="I126" s="11" t="s">
        <v>10</v>
      </c>
      <c r="J126" s="12">
        <v>2500</v>
      </c>
      <c r="K126" s="14"/>
      <c r="M126" s="1" t="s">
        <v>262</v>
      </c>
    </row>
    <row r="127" spans="1:13" ht="51.75" thickBot="1" x14ac:dyDescent="0.3">
      <c r="A127" t="s">
        <v>263</v>
      </c>
      <c r="C127" s="1" t="str">
        <f>IFERROR(VLOOKUP(ROWS(C$8:$E127), $B$8:$C$307, 2, 0), "")</f>
        <v/>
      </c>
      <c r="D127" s="8">
        <v>113</v>
      </c>
      <c r="E127" s="9">
        <v>30</v>
      </c>
      <c r="F127" s="10">
        <f t="shared" si="1"/>
        <v>2500</v>
      </c>
      <c r="G127" s="9" t="s">
        <v>8</v>
      </c>
      <c r="H127" s="9" t="s">
        <v>264</v>
      </c>
      <c r="I127" s="11" t="s">
        <v>10</v>
      </c>
      <c r="J127" s="12">
        <v>2500</v>
      </c>
      <c r="K127" s="14"/>
      <c r="M127" s="1" t="s">
        <v>265</v>
      </c>
    </row>
    <row r="128" spans="1:13" ht="39" thickBot="1" x14ac:dyDescent="0.3">
      <c r="A128" t="s">
        <v>266</v>
      </c>
      <c r="C128" s="1" t="str">
        <f>IFERROR(VLOOKUP(ROWS(C$8:$E128), $B$8:$C$307, 2, 0), "")</f>
        <v/>
      </c>
      <c r="D128" s="8">
        <v>341</v>
      </c>
      <c r="E128" s="9">
        <v>180</v>
      </c>
      <c r="F128" s="10">
        <f t="shared" si="1"/>
        <v>12035</v>
      </c>
      <c r="G128" s="9" t="s">
        <v>8</v>
      </c>
      <c r="H128" s="9" t="s">
        <v>8</v>
      </c>
      <c r="I128" s="11" t="s">
        <v>10</v>
      </c>
      <c r="J128" s="12">
        <v>12000</v>
      </c>
      <c r="K128" s="14">
        <v>175</v>
      </c>
      <c r="L128">
        <v>1</v>
      </c>
      <c r="M128" s="1" t="s">
        <v>267</v>
      </c>
    </row>
    <row r="129" spans="1:13" ht="39" thickBot="1" x14ac:dyDescent="0.3">
      <c r="A129" t="s">
        <v>268</v>
      </c>
      <c r="C129" s="1" t="str">
        <f>IFERROR(VLOOKUP(ROWS(C$8:$E129), $B$8:$C$307, 2, 0), "")</f>
        <v/>
      </c>
      <c r="D129" s="8">
        <v>747</v>
      </c>
      <c r="E129" s="9">
        <v>180</v>
      </c>
      <c r="F129" s="10">
        <f t="shared" si="1"/>
        <v>13100</v>
      </c>
      <c r="G129" s="9" t="s">
        <v>8</v>
      </c>
      <c r="H129" s="9" t="s">
        <v>8</v>
      </c>
      <c r="I129" s="11" t="s">
        <v>10</v>
      </c>
      <c r="J129" s="12">
        <v>13000</v>
      </c>
      <c r="K129" s="14">
        <v>500</v>
      </c>
      <c r="L129">
        <v>1</v>
      </c>
      <c r="M129" s="1" t="s">
        <v>269</v>
      </c>
    </row>
    <row r="130" spans="1:13" ht="39" thickBot="1" x14ac:dyDescent="0.3">
      <c r="A130" t="s">
        <v>270</v>
      </c>
      <c r="C130" s="1" t="str">
        <f>IFERROR(VLOOKUP(ROWS(C$8:$E130), $B$8:$C$307, 2, 0), "")</f>
        <v/>
      </c>
      <c r="D130" s="8">
        <v>1119</v>
      </c>
      <c r="E130" s="9">
        <v>180</v>
      </c>
      <c r="F130" s="10">
        <f t="shared" si="1"/>
        <v>20400</v>
      </c>
      <c r="G130" s="9" t="s">
        <v>8</v>
      </c>
      <c r="H130" s="9" t="s">
        <v>8</v>
      </c>
      <c r="I130" s="11" t="s">
        <v>10</v>
      </c>
      <c r="J130" s="12">
        <v>20000</v>
      </c>
      <c r="K130" s="14">
        <v>2000</v>
      </c>
      <c r="L130">
        <v>1</v>
      </c>
      <c r="M130" s="1" t="s">
        <v>271</v>
      </c>
    </row>
    <row r="131" spans="1:13" ht="39" thickBot="1" x14ac:dyDescent="0.3">
      <c r="A131" t="s">
        <v>272</v>
      </c>
      <c r="C131" s="1" t="str">
        <f>IFERROR(VLOOKUP(ROWS(C$8:$E131), $B$8:$C$307, 2, 0), "")</f>
        <v/>
      </c>
      <c r="D131" s="8">
        <v>1091</v>
      </c>
      <c r="E131" s="9">
        <v>180</v>
      </c>
      <c r="F131" s="10">
        <f t="shared" si="1"/>
        <v>14650</v>
      </c>
      <c r="G131" s="9" t="s">
        <v>8</v>
      </c>
      <c r="H131" s="9" t="s">
        <v>8</v>
      </c>
      <c r="I131" s="11" t="s">
        <v>10</v>
      </c>
      <c r="J131" s="12">
        <v>14500</v>
      </c>
      <c r="K131" s="14">
        <v>750</v>
      </c>
      <c r="L131">
        <v>1</v>
      </c>
      <c r="M131" s="1" t="s">
        <v>273</v>
      </c>
    </row>
    <row r="132" spans="1:13" ht="26.25" thickBot="1" x14ac:dyDescent="0.3">
      <c r="A132" t="s">
        <v>274</v>
      </c>
      <c r="C132" s="1" t="str">
        <f>IFERROR(VLOOKUP(ROWS(C$8:$E132), $B$8:$C$307, 2, 0), "")</f>
        <v/>
      </c>
      <c r="D132" s="8">
        <v>151</v>
      </c>
      <c r="E132" s="9">
        <v>25</v>
      </c>
      <c r="F132" s="10">
        <f t="shared" si="1"/>
        <v>15037</v>
      </c>
      <c r="G132" s="9" t="s">
        <v>8</v>
      </c>
      <c r="H132" s="9" t="s">
        <v>8</v>
      </c>
      <c r="I132" s="11" t="s">
        <v>10</v>
      </c>
      <c r="J132" s="12">
        <v>15000</v>
      </c>
      <c r="K132" s="14">
        <v>185</v>
      </c>
      <c r="M132" s="1" t="s">
        <v>275</v>
      </c>
    </row>
    <row r="133" spans="1:13" ht="64.5" thickBot="1" x14ac:dyDescent="0.3">
      <c r="A133" s="16" t="s">
        <v>276</v>
      </c>
      <c r="C133" s="1" t="str">
        <f>IFERROR(VLOOKUP(ROWS(C$8:$E133), $B$8:$C$307, 2, 0), "")</f>
        <v/>
      </c>
      <c r="D133" s="8">
        <f t="shared" si="2"/>
        <v>0</v>
      </c>
      <c r="E133" s="9">
        <v>12.8</v>
      </c>
      <c r="F133" s="10">
        <f t="shared" si="1"/>
        <v>530</v>
      </c>
      <c r="G133" s="9" t="s">
        <v>8</v>
      </c>
      <c r="H133" s="9" t="s">
        <v>8</v>
      </c>
      <c r="I133" s="11" t="s">
        <v>17</v>
      </c>
      <c r="J133" s="12">
        <v>500</v>
      </c>
      <c r="K133" s="14">
        <v>150</v>
      </c>
      <c r="M133" s="16" t="s">
        <v>277</v>
      </c>
    </row>
    <row r="134" spans="1:13" ht="51.75" thickBot="1" x14ac:dyDescent="0.3">
      <c r="A134" s="16" t="s">
        <v>278</v>
      </c>
      <c r="C134" s="1" t="str">
        <f>IFERROR(VLOOKUP(ROWS(C$8:$E134), $B$8:$C$307, 2, 0), "")</f>
        <v/>
      </c>
      <c r="D134" s="8">
        <f t="shared" si="2"/>
        <v>0</v>
      </c>
      <c r="E134" s="9">
        <v>120</v>
      </c>
      <c r="F134" s="10">
        <f t="shared" si="1"/>
        <v>0</v>
      </c>
      <c r="G134" s="9" t="s">
        <v>8</v>
      </c>
      <c r="H134" s="9" t="s">
        <v>8</v>
      </c>
      <c r="I134" s="11" t="s">
        <v>10</v>
      </c>
      <c r="J134" s="12"/>
      <c r="K134" s="14"/>
      <c r="M134" s="1" t="s">
        <v>279</v>
      </c>
    </row>
    <row r="135" spans="1:13" ht="15.75" thickBot="1" x14ac:dyDescent="0.3">
      <c r="A135" t="s">
        <v>280</v>
      </c>
      <c r="C135" s="1" t="str">
        <f>IFERROR(VLOOKUP(ROWS(C$8:$E135), $B$8:$C$307, 2, 0), "")</f>
        <v/>
      </c>
      <c r="D135" s="8">
        <v>253</v>
      </c>
      <c r="E135" s="9">
        <v>60</v>
      </c>
      <c r="F135" s="10">
        <v>5138</v>
      </c>
      <c r="G135" s="9" t="s">
        <v>8</v>
      </c>
      <c r="H135" s="9" t="s">
        <v>8</v>
      </c>
      <c r="I135" s="11" t="s">
        <v>10</v>
      </c>
      <c r="J135" s="12">
        <v>5000</v>
      </c>
      <c r="K135" s="14">
        <v>690</v>
      </c>
      <c r="M135" t="s">
        <v>281</v>
      </c>
    </row>
    <row r="136" spans="1:13" ht="15.75" thickBot="1" x14ac:dyDescent="0.3">
      <c r="A136" t="s">
        <v>282</v>
      </c>
      <c r="B136" s="21"/>
      <c r="C136" s="1" t="str">
        <f>IFERROR(VLOOKUP(ROWS(C$8:$E136), $B$8:$C$307, 2, 0), "")</f>
        <v/>
      </c>
      <c r="D136" s="8">
        <v>369</v>
      </c>
      <c r="E136" s="15">
        <v>90</v>
      </c>
      <c r="F136" s="10">
        <f t="shared" si="1"/>
        <v>5138</v>
      </c>
      <c r="G136" s="9" t="s">
        <v>8</v>
      </c>
      <c r="H136" s="9" t="s">
        <v>8</v>
      </c>
      <c r="I136" s="11" t="s">
        <v>10</v>
      </c>
      <c r="J136" s="22">
        <v>5000</v>
      </c>
      <c r="K136" s="14">
        <v>690</v>
      </c>
      <c r="M136" t="s">
        <v>283</v>
      </c>
    </row>
    <row r="137" spans="1:13" ht="51.75" thickBot="1" x14ac:dyDescent="0.3">
      <c r="A137" s="1" t="s">
        <v>284</v>
      </c>
      <c r="B137" s="23"/>
      <c r="C137" s="1" t="str">
        <f>IFERROR(VLOOKUP(ROWS(C$8:$E137), $B$8:$C$307, 2, 0), "")</f>
        <v/>
      </c>
      <c r="D137" s="8">
        <f t="shared" si="2"/>
        <v>0</v>
      </c>
      <c r="E137" s="15">
        <v>30</v>
      </c>
      <c r="F137" s="10">
        <f t="shared" si="1"/>
        <v>24920</v>
      </c>
      <c r="G137" s="9" t="s">
        <v>8</v>
      </c>
      <c r="H137" s="9" t="s">
        <v>8</v>
      </c>
      <c r="I137" s="11" t="s">
        <v>10</v>
      </c>
      <c r="J137" s="22">
        <v>24350</v>
      </c>
      <c r="K137" s="14">
        <v>2850</v>
      </c>
      <c r="M137" s="1" t="s">
        <v>285</v>
      </c>
    </row>
    <row r="138" spans="1:13" ht="15.75" thickBot="1" x14ac:dyDescent="0.3">
      <c r="A138" s="1" t="s">
        <v>286</v>
      </c>
      <c r="B138" s="23"/>
      <c r="C138" s="1" t="str">
        <f>IFERROR(VLOOKUP(ROWS(C$8:$E138), $B$8:$C$307, 2, 0), "")</f>
        <v/>
      </c>
      <c r="D138" s="8">
        <v>174</v>
      </c>
      <c r="E138" s="15">
        <v>45</v>
      </c>
      <c r="F138" s="10">
        <f t="shared" ref="F138:F202" si="3">J138+(K138/5)</f>
        <v>16370</v>
      </c>
      <c r="G138" s="9" t="s">
        <v>8</v>
      </c>
      <c r="H138" s="9" t="s">
        <v>8</v>
      </c>
      <c r="I138" s="11" t="s">
        <v>10</v>
      </c>
      <c r="J138" s="22">
        <v>16000</v>
      </c>
      <c r="K138" s="14">
        <v>1850</v>
      </c>
      <c r="M138" t="s">
        <v>287</v>
      </c>
    </row>
    <row r="139" spans="1:13" ht="15.75" thickBot="1" x14ac:dyDescent="0.3">
      <c r="A139" s="1" t="s">
        <v>288</v>
      </c>
      <c r="B139" s="23"/>
      <c r="C139" s="1" t="str">
        <f>IFERROR(VLOOKUP(ROWS(C$8:$E139), $B$8:$C$307, 2, 0), "")</f>
        <v/>
      </c>
      <c r="D139" s="8">
        <f t="shared" si="2"/>
        <v>0</v>
      </c>
      <c r="E139" s="9">
        <v>180</v>
      </c>
      <c r="F139" s="10">
        <f t="shared" si="3"/>
        <v>28700</v>
      </c>
      <c r="G139" s="9" t="s">
        <v>111</v>
      </c>
      <c r="H139" s="9" t="s">
        <v>40</v>
      </c>
      <c r="I139" s="11" t="s">
        <v>40</v>
      </c>
      <c r="J139" s="22">
        <v>28000</v>
      </c>
      <c r="K139" s="14">
        <v>3500</v>
      </c>
      <c r="M139" t="s">
        <v>289</v>
      </c>
    </row>
    <row r="140" spans="1:13" ht="15.75" thickBot="1" x14ac:dyDescent="0.3">
      <c r="A140" s="1" t="s">
        <v>290</v>
      </c>
      <c r="B140" s="23"/>
      <c r="C140" s="1" t="str">
        <f>IFERROR(VLOOKUP(ROWS(C$8:$E140), $B$8:$C$307, 2, 0), "")</f>
        <v/>
      </c>
      <c r="D140" s="8">
        <f t="shared" si="2"/>
        <v>0</v>
      </c>
      <c r="E140" s="9">
        <v>260</v>
      </c>
      <c r="F140" s="10">
        <v>28700</v>
      </c>
      <c r="G140" s="9" t="s">
        <v>111</v>
      </c>
      <c r="H140" s="9" t="s">
        <v>40</v>
      </c>
      <c r="I140" s="11" t="s">
        <v>40</v>
      </c>
      <c r="J140" s="22">
        <v>28000</v>
      </c>
      <c r="K140" s="14">
        <v>3500</v>
      </c>
      <c r="M140" t="s">
        <v>291</v>
      </c>
    </row>
    <row r="141" spans="1:13" ht="15.75" thickBot="1" x14ac:dyDescent="0.3">
      <c r="A141" s="1" t="s">
        <v>292</v>
      </c>
      <c r="B141" s="23"/>
      <c r="C141" s="1" t="str">
        <f>IFERROR(VLOOKUP(ROWS(C$8:$E141), $B$8:$C$307, 2, 0), "")</f>
        <v/>
      </c>
      <c r="D141" s="8">
        <f t="shared" si="2"/>
        <v>0</v>
      </c>
      <c r="E141" s="9">
        <v>360</v>
      </c>
      <c r="F141" s="10">
        <f t="shared" si="3"/>
        <v>28700</v>
      </c>
      <c r="G141" s="9" t="s">
        <v>111</v>
      </c>
      <c r="H141" s="9" t="s">
        <v>40</v>
      </c>
      <c r="I141" s="11" t="s">
        <v>40</v>
      </c>
      <c r="J141" s="22">
        <v>28000</v>
      </c>
      <c r="K141" s="14">
        <v>3500</v>
      </c>
      <c r="M141" t="s">
        <v>293</v>
      </c>
    </row>
    <row r="142" spans="1:13" ht="15.75" thickBot="1" x14ac:dyDescent="0.3">
      <c r="A142" s="16" t="s">
        <v>294</v>
      </c>
      <c r="B142" s="23"/>
      <c r="C142" s="1" t="str">
        <f>IFERROR(VLOOKUP(ROWS(C$8:$E142), $B$8:$C$307, 2, 0), "")</f>
        <v/>
      </c>
      <c r="D142" s="8">
        <f t="shared" si="2"/>
        <v>0</v>
      </c>
      <c r="E142" s="9">
        <v>90</v>
      </c>
      <c r="F142" s="10">
        <f t="shared" si="3"/>
        <v>2400</v>
      </c>
      <c r="G142" s="9" t="s">
        <v>111</v>
      </c>
      <c r="H142" s="9" t="s">
        <v>40</v>
      </c>
      <c r="I142" s="11" t="s">
        <v>40</v>
      </c>
      <c r="J142" s="22">
        <v>2000</v>
      </c>
      <c r="K142" s="14">
        <v>2000</v>
      </c>
      <c r="M142" s="6" t="s">
        <v>295</v>
      </c>
    </row>
    <row r="143" spans="1:13" ht="39" thickBot="1" x14ac:dyDescent="0.3">
      <c r="A143" s="16" t="s">
        <v>296</v>
      </c>
      <c r="B143" s="23"/>
      <c r="C143" s="1" t="str">
        <f>IFERROR(VLOOKUP(ROWS(C$8:$E143), $B$8:$C$307, 2, 0), "")</f>
        <v/>
      </c>
      <c r="D143" s="8">
        <f t="shared" si="2"/>
        <v>0</v>
      </c>
      <c r="E143" s="9">
        <v>15</v>
      </c>
      <c r="F143" s="10">
        <f t="shared" si="3"/>
        <v>3800</v>
      </c>
      <c r="G143" s="9" t="s">
        <v>8</v>
      </c>
      <c r="H143" s="9" t="s">
        <v>297</v>
      </c>
      <c r="I143" s="9" t="s">
        <v>17</v>
      </c>
      <c r="J143" s="22">
        <v>3500</v>
      </c>
      <c r="K143" s="14">
        <v>1500</v>
      </c>
      <c r="M143" s="16" t="s">
        <v>298</v>
      </c>
    </row>
    <row r="144" spans="1:13" ht="15.75" thickBot="1" x14ac:dyDescent="0.3">
      <c r="A144" t="s">
        <v>299</v>
      </c>
      <c r="C144" s="1" t="str">
        <f>IFERROR(VLOOKUP(ROWS(C$8:$E144), $B$8:$C$307, 2, 0), "")</f>
        <v/>
      </c>
      <c r="D144" s="8">
        <v>242</v>
      </c>
      <c r="E144" s="15">
        <v>70</v>
      </c>
      <c r="F144" s="10">
        <f t="shared" si="3"/>
        <v>24990</v>
      </c>
      <c r="G144" s="9" t="s">
        <v>8</v>
      </c>
      <c r="H144" s="9" t="s">
        <v>8</v>
      </c>
      <c r="I144" s="11" t="s">
        <v>10</v>
      </c>
      <c r="J144" s="22">
        <v>24500</v>
      </c>
      <c r="K144" s="14">
        <v>2450</v>
      </c>
      <c r="M144" t="s">
        <v>300</v>
      </c>
    </row>
    <row r="145" spans="1:13" ht="51.75" thickBot="1" x14ac:dyDescent="0.3">
      <c r="A145" s="24" t="s">
        <v>301</v>
      </c>
      <c r="C145" s="1" t="str">
        <f>IFERROR(VLOOKUP(ROWS(C$8:$E145), $B$8:$C$307, 2, 0), "")</f>
        <v/>
      </c>
      <c r="D145" s="8">
        <v>64</v>
      </c>
      <c r="E145" s="15">
        <v>20</v>
      </c>
      <c r="F145" s="10">
        <f t="shared" si="3"/>
        <v>56</v>
      </c>
      <c r="G145" s="9" t="s">
        <v>8</v>
      </c>
      <c r="H145" s="9" t="s">
        <v>8</v>
      </c>
      <c r="I145" s="11" t="s">
        <v>10</v>
      </c>
      <c r="J145" s="22">
        <v>40</v>
      </c>
      <c r="K145" s="14">
        <v>80</v>
      </c>
      <c r="M145" s="24" t="s">
        <v>302</v>
      </c>
    </row>
    <row r="146" spans="1:13" ht="39" thickBot="1" x14ac:dyDescent="0.3">
      <c r="A146" s="24" t="s">
        <v>303</v>
      </c>
      <c r="C146" s="1" t="str">
        <f>IFERROR(VLOOKUP(ROWS(C$8:$E146), $B$8:$C$307, 2, 0), "")</f>
        <v/>
      </c>
      <c r="D146" s="8">
        <f t="shared" si="2"/>
        <v>0</v>
      </c>
      <c r="E146" s="25">
        <v>0.1694</v>
      </c>
      <c r="F146" s="10">
        <f t="shared" si="3"/>
        <v>15100</v>
      </c>
      <c r="G146" s="9" t="s">
        <v>8</v>
      </c>
      <c r="H146" s="9" t="s">
        <v>8</v>
      </c>
      <c r="I146" s="9" t="s">
        <v>17</v>
      </c>
      <c r="J146" s="22">
        <v>15000</v>
      </c>
      <c r="K146" s="14">
        <v>500</v>
      </c>
      <c r="M146" s="24" t="s">
        <v>304</v>
      </c>
    </row>
    <row r="147" spans="1:13" ht="15.75" thickBot="1" x14ac:dyDescent="0.3">
      <c r="A147" s="24" t="s">
        <v>305</v>
      </c>
      <c r="C147" s="1" t="str">
        <f>IFERROR(VLOOKUP(ROWS(C$8:$E147), $B$8:$C$307, 2, 0), "")</f>
        <v/>
      </c>
      <c r="D147" s="8">
        <f t="shared" si="2"/>
        <v>0</v>
      </c>
      <c r="E147" s="15">
        <v>45</v>
      </c>
      <c r="F147" s="10">
        <f t="shared" si="3"/>
        <v>1530</v>
      </c>
      <c r="G147" s="9" t="s">
        <v>111</v>
      </c>
      <c r="H147" s="9" t="s">
        <v>40</v>
      </c>
      <c r="I147" s="11" t="s">
        <v>40</v>
      </c>
      <c r="J147" s="22">
        <v>1500</v>
      </c>
      <c r="K147" s="14">
        <v>150</v>
      </c>
      <c r="M147" t="s">
        <v>306</v>
      </c>
    </row>
    <row r="148" spans="1:13" ht="15.75" thickBot="1" x14ac:dyDescent="0.3">
      <c r="A148" s="24" t="s">
        <v>307</v>
      </c>
      <c r="C148" s="1" t="str">
        <f>IFERROR(VLOOKUP(ROWS(C$8:$E148), $B$8:$C$307, 2, 0), "")</f>
        <v/>
      </c>
      <c r="D148" s="8">
        <v>62</v>
      </c>
      <c r="E148" s="15">
        <v>15</v>
      </c>
      <c r="F148" s="10">
        <f t="shared" si="3"/>
        <v>16320</v>
      </c>
      <c r="G148" s="9" t="s">
        <v>8</v>
      </c>
      <c r="H148" s="11" t="s">
        <v>8</v>
      </c>
      <c r="I148" s="11" t="s">
        <v>10</v>
      </c>
      <c r="J148" s="26">
        <v>16000</v>
      </c>
      <c r="K148" s="19">
        <v>1600</v>
      </c>
      <c r="M148" t="s">
        <v>308</v>
      </c>
    </row>
    <row r="149" spans="1:13" ht="15.75" thickBot="1" x14ac:dyDescent="0.3">
      <c r="A149" s="24" t="s">
        <v>309</v>
      </c>
      <c r="C149" s="1" t="str">
        <f>IFERROR(VLOOKUP(ROWS(C$8:$E149), $B$8:$C$307, 2, 0), "")</f>
        <v/>
      </c>
      <c r="D149" s="8">
        <v>102</v>
      </c>
      <c r="E149" s="15">
        <v>30</v>
      </c>
      <c r="F149" s="10">
        <f t="shared" si="3"/>
        <v>8160</v>
      </c>
      <c r="G149" s="9" t="s">
        <v>8</v>
      </c>
      <c r="H149" s="9" t="s">
        <v>8</v>
      </c>
      <c r="I149" s="11" t="s">
        <v>10</v>
      </c>
      <c r="J149" s="26">
        <v>8000</v>
      </c>
      <c r="K149" s="19">
        <v>800</v>
      </c>
      <c r="M149" t="s">
        <v>310</v>
      </c>
    </row>
    <row r="150" spans="1:13" ht="51.75" thickBot="1" x14ac:dyDescent="0.3">
      <c r="A150" s="27" t="s">
        <v>311</v>
      </c>
      <c r="C150" s="1" t="str">
        <f>IFERROR(VLOOKUP(ROWS(C$8:$E150), $B$8:$C$307, 2, 0), "")</f>
        <v/>
      </c>
      <c r="D150" s="8">
        <v>113</v>
      </c>
      <c r="E150" s="15">
        <v>30</v>
      </c>
      <c r="F150" s="10">
        <f t="shared" si="3"/>
        <v>28560</v>
      </c>
      <c r="G150" s="9" t="s">
        <v>8</v>
      </c>
      <c r="H150" s="9" t="s">
        <v>8</v>
      </c>
      <c r="I150" s="11" t="s">
        <v>10</v>
      </c>
      <c r="J150" s="26">
        <v>28000</v>
      </c>
      <c r="K150" s="19">
        <v>2800</v>
      </c>
      <c r="M150" s="27" t="s">
        <v>312</v>
      </c>
    </row>
    <row r="151" spans="1:13" ht="51.75" thickBot="1" x14ac:dyDescent="0.3">
      <c r="A151" s="24" t="s">
        <v>313</v>
      </c>
      <c r="C151" s="1" t="str">
        <f>IFERROR(VLOOKUP(ROWS(C$8:$E151), $B$8:$C$307, 2, 0), "")</f>
        <v/>
      </c>
      <c r="D151" s="8">
        <v>102</v>
      </c>
      <c r="E151" s="15">
        <v>25</v>
      </c>
      <c r="F151" s="10">
        <f t="shared" si="3"/>
        <v>7140</v>
      </c>
      <c r="G151" s="9" t="s">
        <v>8</v>
      </c>
      <c r="H151" s="9" t="s">
        <v>8</v>
      </c>
      <c r="I151" s="11" t="s">
        <v>10</v>
      </c>
      <c r="J151" s="26">
        <v>7000</v>
      </c>
      <c r="K151" s="19">
        <v>700</v>
      </c>
      <c r="M151" s="24" t="s">
        <v>314</v>
      </c>
    </row>
    <row r="152" spans="1:13" ht="51.75" thickBot="1" x14ac:dyDescent="0.3">
      <c r="A152" s="24" t="s">
        <v>315</v>
      </c>
      <c r="C152" s="1" t="str">
        <f>IFERROR(VLOOKUP(ROWS(C$8:$E152), $B$8:$C$307, 2, 0), "")</f>
        <v/>
      </c>
      <c r="D152" s="8">
        <v>74</v>
      </c>
      <c r="E152" s="15">
        <v>28</v>
      </c>
      <c r="F152" s="10">
        <f t="shared" si="3"/>
        <v>24990</v>
      </c>
      <c r="G152" s="9" t="s">
        <v>8</v>
      </c>
      <c r="H152" s="9" t="s">
        <v>8</v>
      </c>
      <c r="I152" s="11" t="s">
        <v>10</v>
      </c>
      <c r="J152" s="26">
        <v>24500</v>
      </c>
      <c r="K152" s="19">
        <v>2450</v>
      </c>
      <c r="M152" s="24" t="s">
        <v>316</v>
      </c>
    </row>
    <row r="153" spans="1:13" ht="39" thickBot="1" x14ac:dyDescent="0.3">
      <c r="A153" s="27" t="s">
        <v>317</v>
      </c>
      <c r="C153" s="1" t="str">
        <f>IFERROR(VLOOKUP(ROWS(C$8:$E153), $B$8:$C$307, 2, 0), "")</f>
        <v/>
      </c>
      <c r="D153" s="8">
        <v>141</v>
      </c>
      <c r="E153" s="15">
        <v>120</v>
      </c>
      <c r="F153" s="10">
        <f t="shared" si="3"/>
        <v>24990</v>
      </c>
      <c r="G153" s="9" t="s">
        <v>8</v>
      </c>
      <c r="H153" s="9" t="s">
        <v>8</v>
      </c>
      <c r="I153" s="11" t="s">
        <v>10</v>
      </c>
      <c r="J153" s="26">
        <v>24500</v>
      </c>
      <c r="K153" s="19">
        <v>2450</v>
      </c>
      <c r="M153" s="27" t="s">
        <v>318</v>
      </c>
    </row>
    <row r="154" spans="1:13" ht="15.75" thickBot="1" x14ac:dyDescent="0.3">
      <c r="A154" s="24" t="s">
        <v>319</v>
      </c>
      <c r="C154" s="1" t="str">
        <f>IFERROR(VLOOKUP(ROWS(C$8:$E154), $B$8:$C$307, 2, 0), "")</f>
        <v/>
      </c>
      <c r="D154" s="8">
        <v>59</v>
      </c>
      <c r="E154" s="15">
        <v>15</v>
      </c>
      <c r="F154" s="10">
        <f t="shared" si="3"/>
        <v>5100</v>
      </c>
      <c r="G154" s="9" t="s">
        <v>8</v>
      </c>
      <c r="H154" s="9" t="s">
        <v>8</v>
      </c>
      <c r="I154" s="11" t="s">
        <v>17</v>
      </c>
      <c r="J154" s="26">
        <v>5000</v>
      </c>
      <c r="K154" s="19">
        <v>500</v>
      </c>
      <c r="M154" t="s">
        <v>320</v>
      </c>
    </row>
    <row r="155" spans="1:13" ht="51.75" thickBot="1" x14ac:dyDescent="0.3">
      <c r="A155" s="27" t="s">
        <v>321</v>
      </c>
      <c r="C155" s="1" t="str">
        <f>IFERROR(VLOOKUP(ROWS(C$8:$E155), $B$8:$C$307, 2, 0), "")</f>
        <v/>
      </c>
      <c r="D155" s="8">
        <f t="shared" si="2"/>
        <v>0</v>
      </c>
      <c r="E155" s="9">
        <v>12.9</v>
      </c>
      <c r="F155" s="10">
        <f t="shared" si="3"/>
        <v>10200</v>
      </c>
      <c r="G155" s="9" t="s">
        <v>8</v>
      </c>
      <c r="H155" s="9" t="s">
        <v>8</v>
      </c>
      <c r="I155" s="9" t="s">
        <v>17</v>
      </c>
      <c r="J155" s="26">
        <v>10000</v>
      </c>
      <c r="K155" s="14">
        <v>1000</v>
      </c>
      <c r="M155" s="27" t="s">
        <v>322</v>
      </c>
    </row>
    <row r="156" spans="1:13" ht="51.75" thickBot="1" x14ac:dyDescent="0.3">
      <c r="A156" s="24" t="s">
        <v>323</v>
      </c>
      <c r="C156" s="1" t="str">
        <f>IFERROR(VLOOKUP(ROWS(C$8:$E156), $B$8:$C$307, 2, 0), "")</f>
        <v/>
      </c>
      <c r="D156" s="8">
        <v>92</v>
      </c>
      <c r="E156" s="15">
        <v>15</v>
      </c>
      <c r="F156" s="10">
        <f t="shared" si="3"/>
        <v>3570</v>
      </c>
      <c r="G156" s="9" t="s">
        <v>8</v>
      </c>
      <c r="H156" s="9" t="s">
        <v>8</v>
      </c>
      <c r="I156" s="9" t="s">
        <v>10</v>
      </c>
      <c r="J156" s="26">
        <v>3500</v>
      </c>
      <c r="K156" s="14">
        <v>350</v>
      </c>
      <c r="L156">
        <v>1</v>
      </c>
      <c r="M156" s="24" t="s">
        <v>324</v>
      </c>
    </row>
    <row r="157" spans="1:13" ht="51.75" thickBot="1" x14ac:dyDescent="0.3">
      <c r="A157" s="24" t="s">
        <v>325</v>
      </c>
      <c r="C157" s="1" t="str">
        <f>IFERROR(VLOOKUP(ROWS(C$8:$E157), $B$8:$C$307, 2, 0), "")</f>
        <v/>
      </c>
      <c r="D157" s="8">
        <v>26</v>
      </c>
      <c r="E157" s="15">
        <v>15</v>
      </c>
      <c r="F157" s="10">
        <f t="shared" si="3"/>
        <v>5100</v>
      </c>
      <c r="G157" s="9" t="s">
        <v>8</v>
      </c>
      <c r="H157" s="9" t="s">
        <v>8</v>
      </c>
      <c r="I157" s="9" t="s">
        <v>17</v>
      </c>
      <c r="J157" s="26">
        <v>5000</v>
      </c>
      <c r="K157" s="14">
        <v>500</v>
      </c>
      <c r="M157" s="24" t="s">
        <v>326</v>
      </c>
    </row>
    <row r="158" spans="1:13" ht="51.75" thickBot="1" x14ac:dyDescent="0.3">
      <c r="A158" s="27" t="s">
        <v>327</v>
      </c>
      <c r="C158" s="1" t="str">
        <f>IFERROR(VLOOKUP(ROWS(C$8:$E158), $B$8:$C$307, 2, 0), "")</f>
        <v/>
      </c>
      <c r="D158" s="8">
        <f t="shared" si="2"/>
        <v>0</v>
      </c>
      <c r="E158" s="15">
        <v>60</v>
      </c>
      <c r="F158" s="10">
        <f t="shared" si="3"/>
        <v>12750</v>
      </c>
      <c r="G158" s="9" t="s">
        <v>8</v>
      </c>
      <c r="H158" s="9" t="s">
        <v>8</v>
      </c>
      <c r="I158" s="9" t="s">
        <v>10</v>
      </c>
      <c r="J158" s="26">
        <v>12500</v>
      </c>
      <c r="K158" s="14">
        <v>1250</v>
      </c>
      <c r="M158" s="27" t="s">
        <v>328</v>
      </c>
    </row>
    <row r="159" spans="1:13" ht="64.5" thickBot="1" x14ac:dyDescent="0.3">
      <c r="A159" s="27" t="s">
        <v>329</v>
      </c>
      <c r="C159" s="1" t="str">
        <f>IFERROR(VLOOKUP(ROWS(C$8:$E159), $B$8:$C$307, 2, 0), "")</f>
        <v/>
      </c>
      <c r="D159" s="8">
        <v>229</v>
      </c>
      <c r="E159" s="15">
        <v>25</v>
      </c>
      <c r="F159" s="10">
        <f t="shared" si="3"/>
        <v>48800</v>
      </c>
      <c r="G159" s="9" t="s">
        <v>8</v>
      </c>
      <c r="H159" s="9" t="s">
        <v>8</v>
      </c>
      <c r="I159" s="9" t="s">
        <v>17</v>
      </c>
      <c r="J159" s="26">
        <v>48000</v>
      </c>
      <c r="K159" s="14">
        <v>4000</v>
      </c>
      <c r="L159">
        <v>1</v>
      </c>
      <c r="M159" s="27" t="s">
        <v>330</v>
      </c>
    </row>
    <row r="160" spans="1:13" ht="64.5" thickBot="1" x14ac:dyDescent="0.3">
      <c r="A160" s="24" t="s">
        <v>331</v>
      </c>
      <c r="C160" s="1" t="str">
        <f>IFERROR(VLOOKUP(ROWS(C$8:$E160), $B$8:$C$307, 2, 0), "")</f>
        <v/>
      </c>
      <c r="D160" s="8">
        <v>229</v>
      </c>
      <c r="E160" s="15">
        <v>90</v>
      </c>
      <c r="F160" s="10">
        <f t="shared" si="3"/>
        <v>48800</v>
      </c>
      <c r="G160" s="9" t="s">
        <v>8</v>
      </c>
      <c r="H160" s="9" t="s">
        <v>8</v>
      </c>
      <c r="I160" s="11" t="s">
        <v>10</v>
      </c>
      <c r="J160" s="26">
        <v>48000</v>
      </c>
      <c r="K160" s="14">
        <v>4000</v>
      </c>
      <c r="L160">
        <v>1</v>
      </c>
      <c r="M160" s="24" t="s">
        <v>332</v>
      </c>
    </row>
    <row r="161" spans="1:13" ht="39" thickBot="1" x14ac:dyDescent="0.3">
      <c r="A161" s="24" t="s">
        <v>333</v>
      </c>
      <c r="C161" s="1" t="str">
        <f>IFERROR(VLOOKUP(ROWS(C$8:$E161), $B$8:$C$307, 2, 0), "")</f>
        <v/>
      </c>
      <c r="D161" s="8">
        <v>24</v>
      </c>
      <c r="E161" s="15">
        <v>15</v>
      </c>
      <c r="F161" s="10">
        <f t="shared" si="3"/>
        <v>15300</v>
      </c>
      <c r="G161" s="9" t="s">
        <v>8</v>
      </c>
      <c r="H161" s="9" t="s">
        <v>8</v>
      </c>
      <c r="I161" s="11" t="s">
        <v>17</v>
      </c>
      <c r="J161" s="26">
        <v>15000</v>
      </c>
      <c r="K161" s="14">
        <v>1500</v>
      </c>
      <c r="M161" s="24" t="s">
        <v>334</v>
      </c>
    </row>
    <row r="162" spans="1:13" ht="39" thickBot="1" x14ac:dyDescent="0.3">
      <c r="A162" s="24" t="s">
        <v>335</v>
      </c>
      <c r="C162" s="1" t="str">
        <f>IFERROR(VLOOKUP(ROWS(C$8:$E162), $B$8:$C$307, 2, 0), "")</f>
        <v/>
      </c>
      <c r="D162" s="8">
        <f t="shared" si="2"/>
        <v>0</v>
      </c>
      <c r="E162" s="15">
        <v>15</v>
      </c>
      <c r="F162" s="10">
        <f t="shared" si="3"/>
        <v>15300</v>
      </c>
      <c r="G162" s="9" t="s">
        <v>8</v>
      </c>
      <c r="H162" s="9" t="s">
        <v>8</v>
      </c>
      <c r="I162" s="11" t="s">
        <v>17</v>
      </c>
      <c r="J162" s="26">
        <v>15000</v>
      </c>
      <c r="K162" s="14">
        <v>1500</v>
      </c>
      <c r="M162" s="24" t="s">
        <v>336</v>
      </c>
    </row>
    <row r="163" spans="1:13" ht="64.5" thickBot="1" x14ac:dyDescent="0.3">
      <c r="A163" s="27" t="s">
        <v>337</v>
      </c>
      <c r="C163" s="1" t="str">
        <f>IFERROR(VLOOKUP(ROWS(C$8:$E163), $B$8:$C$307, 2, 0), "")</f>
        <v/>
      </c>
      <c r="D163" s="8">
        <f t="shared" si="2"/>
        <v>0</v>
      </c>
      <c r="E163" s="15">
        <v>30</v>
      </c>
      <c r="F163" s="10">
        <f t="shared" si="3"/>
        <v>6120</v>
      </c>
      <c r="G163" s="9" t="s">
        <v>8</v>
      </c>
      <c r="H163" s="9" t="s">
        <v>8</v>
      </c>
      <c r="I163" s="11" t="s">
        <v>10</v>
      </c>
      <c r="J163" s="26">
        <v>6000</v>
      </c>
      <c r="K163" s="14">
        <v>600</v>
      </c>
      <c r="M163" s="27" t="s">
        <v>338</v>
      </c>
    </row>
    <row r="164" spans="1:13" ht="51.75" thickBot="1" x14ac:dyDescent="0.3">
      <c r="A164" s="24" t="s">
        <v>339</v>
      </c>
      <c r="C164" s="1" t="str">
        <f>IFERROR(VLOOKUP(ROWS(C$8:$E164), $B$8:$C$307, 2, 0), "")</f>
        <v/>
      </c>
      <c r="D164" s="8">
        <v>5</v>
      </c>
      <c r="E164" s="15">
        <v>0.32</v>
      </c>
      <c r="F164" s="10">
        <f t="shared" si="3"/>
        <v>6120</v>
      </c>
      <c r="G164" s="9" t="s">
        <v>8</v>
      </c>
      <c r="H164" s="9" t="s">
        <v>8</v>
      </c>
      <c r="I164" s="11" t="s">
        <v>17</v>
      </c>
      <c r="J164" s="26">
        <v>6000</v>
      </c>
      <c r="K164" s="14">
        <v>600</v>
      </c>
      <c r="M164" s="24" t="s">
        <v>340</v>
      </c>
    </row>
    <row r="165" spans="1:13" ht="51.75" thickBot="1" x14ac:dyDescent="0.3">
      <c r="A165" t="s">
        <v>341</v>
      </c>
      <c r="C165" s="1" t="str">
        <f>IFERROR(VLOOKUP(ROWS(C$8:$E165), $B$8:$C$307, 2, 0), "")</f>
        <v/>
      </c>
      <c r="D165" s="8">
        <v>18.5</v>
      </c>
      <c r="E165" s="15">
        <v>15</v>
      </c>
      <c r="F165" s="10">
        <f t="shared" si="3"/>
        <v>6120</v>
      </c>
      <c r="G165" s="9" t="s">
        <v>8</v>
      </c>
      <c r="H165" s="9" t="s">
        <v>8</v>
      </c>
      <c r="I165" s="11" t="s">
        <v>17</v>
      </c>
      <c r="J165" s="26">
        <v>6000</v>
      </c>
      <c r="K165" s="14">
        <v>600</v>
      </c>
      <c r="M165" s="24" t="s">
        <v>342</v>
      </c>
    </row>
    <row r="166" spans="1:13" ht="51.75" thickBot="1" x14ac:dyDescent="0.3">
      <c r="A166" s="24" t="s">
        <v>343</v>
      </c>
      <c r="C166" s="1" t="str">
        <f>IFERROR(VLOOKUP(ROWS(C$8:$E166), $B$8:$C$307, 2, 0), "")</f>
        <v/>
      </c>
      <c r="D166" s="8">
        <v>18.5</v>
      </c>
      <c r="E166" s="15">
        <v>10</v>
      </c>
      <c r="F166" s="10">
        <f t="shared" si="3"/>
        <v>6120</v>
      </c>
      <c r="G166" s="9" t="s">
        <v>8</v>
      </c>
      <c r="H166" s="9" t="s">
        <v>8</v>
      </c>
      <c r="I166" s="11" t="s">
        <v>17</v>
      </c>
      <c r="J166" s="26">
        <v>6000</v>
      </c>
      <c r="K166" s="14">
        <v>600</v>
      </c>
      <c r="M166" s="24" t="s">
        <v>344</v>
      </c>
    </row>
    <row r="167" spans="1:13" ht="51.75" thickBot="1" x14ac:dyDescent="0.3">
      <c r="A167" t="s">
        <v>345</v>
      </c>
      <c r="C167" s="1" t="str">
        <f>IFERROR(VLOOKUP(ROWS(C$8:$E167), $B$8:$C$307, 2, 0), "")</f>
        <v/>
      </c>
      <c r="D167" s="8">
        <v>24</v>
      </c>
      <c r="E167" s="15">
        <v>10</v>
      </c>
      <c r="F167" s="10">
        <f t="shared" si="3"/>
        <v>6120</v>
      </c>
      <c r="G167" s="9" t="s">
        <v>8</v>
      </c>
      <c r="H167" s="9" t="s">
        <v>8</v>
      </c>
      <c r="I167" s="11" t="s">
        <v>17</v>
      </c>
      <c r="J167" s="26">
        <v>6000</v>
      </c>
      <c r="K167" s="14">
        <v>600</v>
      </c>
      <c r="M167" s="24" t="s">
        <v>346</v>
      </c>
    </row>
    <row r="168" spans="1:13" ht="15.75" thickBot="1" x14ac:dyDescent="0.3">
      <c r="A168" t="s">
        <v>347</v>
      </c>
      <c r="C168" s="1" t="str">
        <f>IFERROR(VLOOKUP(ROWS(C$8:$E168), $B$8:$C$307, 2, 0), "")</f>
        <v/>
      </c>
      <c r="D168" s="8">
        <f t="shared" si="2"/>
        <v>0</v>
      </c>
      <c r="E168" s="9"/>
      <c r="F168" s="10">
        <f t="shared" si="3"/>
        <v>0</v>
      </c>
      <c r="G168" s="9"/>
      <c r="H168" s="9"/>
      <c r="K168" s="14"/>
      <c r="M168" t="s">
        <v>348</v>
      </c>
    </row>
    <row r="169" spans="1:13" ht="15.75" thickBot="1" x14ac:dyDescent="0.3">
      <c r="A169" t="s">
        <v>349</v>
      </c>
      <c r="C169" s="1" t="str">
        <f>IFERROR(VLOOKUP(ROWS(C$8:$E169), $B$8:$C$307, 2, 0), "")</f>
        <v/>
      </c>
      <c r="D169" s="8">
        <f t="shared" si="2"/>
        <v>0</v>
      </c>
      <c r="E169" s="9"/>
      <c r="F169" s="10">
        <f t="shared" si="3"/>
        <v>0</v>
      </c>
      <c r="G169" s="9"/>
      <c r="H169" s="9"/>
      <c r="K169" s="14"/>
      <c r="M169" t="s">
        <v>350</v>
      </c>
    </row>
    <row r="170" spans="1:13" ht="15.75" thickBot="1" x14ac:dyDescent="0.3">
      <c r="A170" t="s">
        <v>351</v>
      </c>
      <c r="C170" s="1" t="str">
        <f>IFERROR(VLOOKUP(ROWS(C$8:$E170), $B$8:$C$307, 2, 0), "")</f>
        <v/>
      </c>
      <c r="D170" s="8">
        <v>369</v>
      </c>
      <c r="E170" s="9"/>
      <c r="F170" s="10">
        <f t="shared" si="3"/>
        <v>0</v>
      </c>
      <c r="G170" s="9"/>
      <c r="H170" s="9"/>
      <c r="K170" s="14"/>
      <c r="M170" t="s">
        <v>352</v>
      </c>
    </row>
    <row r="171" spans="1:13" ht="15.75" thickBot="1" x14ac:dyDescent="0.3">
      <c r="A171" t="s">
        <v>353</v>
      </c>
      <c r="C171" s="1" t="str">
        <f>IFERROR(VLOOKUP(ROWS(C$8:$E171), $B$8:$C$307, 2, 0), "")</f>
        <v/>
      </c>
      <c r="D171" s="8">
        <f t="shared" si="2"/>
        <v>0</v>
      </c>
      <c r="E171" s="9"/>
      <c r="F171" s="10">
        <f t="shared" si="3"/>
        <v>0</v>
      </c>
      <c r="G171" s="9"/>
      <c r="H171" s="9"/>
      <c r="K171" s="14"/>
      <c r="M171" t="s">
        <v>354</v>
      </c>
    </row>
    <row r="172" spans="1:13" ht="15.75" thickBot="1" x14ac:dyDescent="0.3">
      <c r="A172" t="s">
        <v>355</v>
      </c>
      <c r="C172" s="1" t="str">
        <f>IFERROR(VLOOKUP(ROWS(C$8:$E172), $B$8:$C$307, 2, 0), "")</f>
        <v/>
      </c>
      <c r="D172" s="8">
        <v>15</v>
      </c>
      <c r="E172" s="9"/>
      <c r="F172" s="10">
        <f t="shared" si="3"/>
        <v>0</v>
      </c>
      <c r="G172" s="9"/>
      <c r="H172" s="9"/>
      <c r="K172" s="14"/>
      <c r="M172" t="s">
        <v>356</v>
      </c>
    </row>
    <row r="173" spans="1:13" ht="15.75" thickBot="1" x14ac:dyDescent="0.3">
      <c r="A173" t="s">
        <v>357</v>
      </c>
      <c r="C173" s="1" t="str">
        <f>IFERROR(VLOOKUP(ROWS(C$8:$E173), $B$8:$C$307, 2, 0), "")</f>
        <v/>
      </c>
      <c r="D173" s="8">
        <v>369</v>
      </c>
      <c r="E173" s="9"/>
      <c r="F173" s="10">
        <f t="shared" si="3"/>
        <v>0</v>
      </c>
      <c r="G173" s="9"/>
      <c r="H173" s="9"/>
      <c r="K173" s="14"/>
      <c r="M173" t="s">
        <v>358</v>
      </c>
    </row>
    <row r="174" spans="1:13" ht="15.75" thickBot="1" x14ac:dyDescent="0.3">
      <c r="A174" t="s">
        <v>359</v>
      </c>
      <c r="C174" s="1" t="str">
        <f>IFERROR(VLOOKUP(ROWS(C$8:$E174), $B$8:$C$307, 2, 0), "")</f>
        <v/>
      </c>
      <c r="D174" s="8">
        <v>279</v>
      </c>
      <c r="E174" s="9"/>
      <c r="F174" s="10">
        <f t="shared" si="3"/>
        <v>0</v>
      </c>
      <c r="G174" s="9"/>
      <c r="H174" s="9"/>
      <c r="K174" s="14"/>
      <c r="M174" t="s">
        <v>360</v>
      </c>
    </row>
    <row r="175" spans="1:13" ht="15.75" thickBot="1" x14ac:dyDescent="0.3">
      <c r="A175" t="s">
        <v>361</v>
      </c>
      <c r="C175" s="1" t="str">
        <f>IFERROR(VLOOKUP(ROWS(C$8:$E175), $B$8:$C$307, 2, 0), "")</f>
        <v/>
      </c>
      <c r="D175" s="8">
        <f t="shared" si="2"/>
        <v>0</v>
      </c>
      <c r="E175" s="9"/>
      <c r="F175" s="10">
        <f t="shared" si="3"/>
        <v>0</v>
      </c>
      <c r="G175" s="9"/>
      <c r="H175" s="9"/>
      <c r="K175" s="14"/>
      <c r="M175" t="s">
        <v>362</v>
      </c>
    </row>
    <row r="176" spans="1:13" ht="15.75" thickBot="1" x14ac:dyDescent="0.3">
      <c r="A176" t="s">
        <v>363</v>
      </c>
      <c r="C176" s="1" t="str">
        <f>IFERROR(VLOOKUP(ROWS(C$8:$E176), $B$8:$C$307, 2, 0), "")</f>
        <v/>
      </c>
      <c r="D176" s="8">
        <f t="shared" si="2"/>
        <v>0</v>
      </c>
      <c r="E176" s="9"/>
      <c r="F176" s="10">
        <f t="shared" si="3"/>
        <v>0</v>
      </c>
      <c r="G176" s="9"/>
      <c r="H176" s="9"/>
      <c r="K176" s="14"/>
      <c r="M176" t="s">
        <v>364</v>
      </c>
    </row>
    <row r="177" spans="1:13" ht="15.75" thickBot="1" x14ac:dyDescent="0.3">
      <c r="A177" t="s">
        <v>365</v>
      </c>
      <c r="C177" s="1" t="str">
        <f>IFERROR(VLOOKUP(ROWS(C$8:$E177), $B$8:$C$307, 2, 0), "")</f>
        <v/>
      </c>
      <c r="D177" s="8">
        <f t="shared" si="2"/>
        <v>0</v>
      </c>
      <c r="E177" s="9"/>
      <c r="F177" s="10">
        <f t="shared" si="3"/>
        <v>0</v>
      </c>
      <c r="G177" s="9"/>
      <c r="H177" s="9"/>
      <c r="K177" s="14"/>
      <c r="M177" t="s">
        <v>366</v>
      </c>
    </row>
    <row r="178" spans="1:13" ht="15.75" thickBot="1" x14ac:dyDescent="0.3">
      <c r="A178" t="s">
        <v>367</v>
      </c>
      <c r="C178" s="1" t="str">
        <f>IFERROR(VLOOKUP(ROWS(C$8:$E178), $B$8:$C$307, 2, 0), "")</f>
        <v/>
      </c>
      <c r="D178" s="8">
        <v>34</v>
      </c>
      <c r="E178" s="9"/>
      <c r="F178" s="10">
        <f t="shared" si="3"/>
        <v>0</v>
      </c>
      <c r="G178" s="9"/>
      <c r="H178" s="9"/>
      <c r="K178" s="14"/>
      <c r="M178" t="s">
        <v>368</v>
      </c>
    </row>
    <row r="179" spans="1:13" ht="15.75" thickBot="1" x14ac:dyDescent="0.3">
      <c r="A179" t="s">
        <v>369</v>
      </c>
      <c r="C179" s="1" t="str">
        <f>IFERROR(VLOOKUP(ROWS(C$8:$E179), $B$8:$C$307, 2, 0), "")</f>
        <v/>
      </c>
      <c r="D179" s="8">
        <v>34</v>
      </c>
      <c r="E179" s="9"/>
      <c r="F179" s="10">
        <f t="shared" si="3"/>
        <v>0</v>
      </c>
      <c r="G179" s="9"/>
      <c r="H179" s="9"/>
      <c r="K179" s="14"/>
      <c r="M179" t="s">
        <v>370</v>
      </c>
    </row>
    <row r="180" spans="1:13" ht="15.75" thickBot="1" x14ac:dyDescent="0.3">
      <c r="A180" t="s">
        <v>371</v>
      </c>
      <c r="C180" s="1" t="str">
        <f>IFERROR(VLOOKUP(ROWS(C$8:$E180), $B$8:$C$307, 2, 0), "")</f>
        <v/>
      </c>
      <c r="D180" s="8">
        <v>34</v>
      </c>
      <c r="E180" s="9"/>
      <c r="F180" s="10">
        <f t="shared" si="3"/>
        <v>0</v>
      </c>
      <c r="G180" s="9"/>
      <c r="H180" s="9"/>
      <c r="K180" s="14"/>
      <c r="M180" t="s">
        <v>372</v>
      </c>
    </row>
    <row r="181" spans="1:13" ht="15.75" thickBot="1" x14ac:dyDescent="0.3">
      <c r="A181" t="s">
        <v>373</v>
      </c>
      <c r="C181" s="1" t="str">
        <f>IFERROR(VLOOKUP(ROWS(C$8:$E181), $B$8:$C$307, 2, 0), "")</f>
        <v/>
      </c>
      <c r="D181" s="8">
        <v>41</v>
      </c>
      <c r="E181" s="9"/>
      <c r="F181" s="10">
        <f t="shared" si="3"/>
        <v>0</v>
      </c>
      <c r="G181" s="9"/>
      <c r="H181" s="9"/>
      <c r="K181" s="14"/>
      <c r="M181" t="s">
        <v>374</v>
      </c>
    </row>
    <row r="182" spans="1:13" ht="15.75" thickBot="1" x14ac:dyDescent="0.3">
      <c r="A182" t="s">
        <v>375</v>
      </c>
      <c r="C182" s="1" t="str">
        <f>IFERROR(VLOOKUP(ROWS(C$8:$E182), $B$8:$C$307, 2, 0), "")</f>
        <v/>
      </c>
      <c r="D182" s="28">
        <v>41</v>
      </c>
      <c r="E182" s="9"/>
      <c r="F182" s="10">
        <f t="shared" si="3"/>
        <v>0</v>
      </c>
      <c r="G182" s="9"/>
      <c r="H182" s="9"/>
      <c r="K182" s="14"/>
      <c r="M182" t="s">
        <v>376</v>
      </c>
    </row>
    <row r="183" spans="1:13" ht="15.75" thickBot="1" x14ac:dyDescent="0.3">
      <c r="A183" t="s">
        <v>377</v>
      </c>
      <c r="C183" s="1" t="str">
        <f>IFERROR(VLOOKUP(ROWS(C$8:$E183), $B$8:$C$307, 2, 0), "")</f>
        <v/>
      </c>
      <c r="D183" s="8">
        <f t="shared" si="2"/>
        <v>0</v>
      </c>
      <c r="E183" s="9"/>
      <c r="F183" s="10">
        <f t="shared" si="3"/>
        <v>0</v>
      </c>
      <c r="G183" s="9"/>
      <c r="H183" s="9"/>
      <c r="K183" s="14"/>
      <c r="M183" t="s">
        <v>378</v>
      </c>
    </row>
    <row r="184" spans="1:13" ht="15.75" thickBot="1" x14ac:dyDescent="0.3">
      <c r="A184" t="s">
        <v>379</v>
      </c>
      <c r="C184" s="1" t="str">
        <f>IFERROR(VLOOKUP(ROWS(C$8:$E184), $B$8:$C$307, 2, 0), "")</f>
        <v/>
      </c>
      <c r="D184" s="8">
        <f t="shared" si="2"/>
        <v>0</v>
      </c>
      <c r="E184" s="9"/>
      <c r="F184" s="10">
        <f t="shared" si="3"/>
        <v>0</v>
      </c>
      <c r="G184" s="9"/>
      <c r="H184" s="9"/>
      <c r="K184" s="14"/>
      <c r="M184" t="s">
        <v>380</v>
      </c>
    </row>
    <row r="185" spans="1:13" ht="15.75" thickBot="1" x14ac:dyDescent="0.3">
      <c r="A185" t="s">
        <v>381</v>
      </c>
      <c r="C185" s="1" t="str">
        <f>IFERROR(VLOOKUP(ROWS(C$8:$E185), $B$8:$C$307, 2, 0), "")</f>
        <v/>
      </c>
      <c r="D185" s="8">
        <f t="shared" si="2"/>
        <v>0</v>
      </c>
      <c r="E185" s="9"/>
      <c r="F185" s="10">
        <f t="shared" si="3"/>
        <v>0</v>
      </c>
      <c r="G185" s="9"/>
      <c r="H185" s="9"/>
      <c r="K185" s="14"/>
      <c r="M185" t="s">
        <v>382</v>
      </c>
    </row>
    <row r="186" spans="1:13" ht="15.75" thickBot="1" x14ac:dyDescent="0.3">
      <c r="A186" t="s">
        <v>383</v>
      </c>
      <c r="C186" s="1" t="str">
        <f>IFERROR(VLOOKUP(ROWS(C$8:$E186), $B$8:$C$307, 2, 0), "")</f>
        <v/>
      </c>
      <c r="D186" s="8">
        <f t="shared" ref="D186:D205" si="4">IFERROR(ROUND(R186*103%,0),N186)</f>
        <v>0</v>
      </c>
      <c r="E186" s="9">
        <v>45</v>
      </c>
      <c r="F186" s="10">
        <v>25000</v>
      </c>
      <c r="G186" s="9" t="s">
        <v>8</v>
      </c>
      <c r="H186" s="9" t="s">
        <v>384</v>
      </c>
      <c r="J186">
        <v>25000</v>
      </c>
      <c r="K186" s="14">
        <v>500</v>
      </c>
      <c r="M186" t="s">
        <v>385</v>
      </c>
    </row>
    <row r="187" spans="1:13" ht="15.75" thickBot="1" x14ac:dyDescent="0.3">
      <c r="A187" t="s">
        <v>386</v>
      </c>
      <c r="C187" s="1" t="str">
        <f>IFERROR(VLOOKUP(ROWS(C$8:$E187), $B$8:$C$307, 2, 0), "")</f>
        <v/>
      </c>
      <c r="D187" s="8">
        <f t="shared" si="4"/>
        <v>0</v>
      </c>
      <c r="E187" s="9"/>
      <c r="F187" s="10">
        <f t="shared" si="3"/>
        <v>0</v>
      </c>
      <c r="G187" s="9"/>
      <c r="H187" s="9"/>
      <c r="K187" s="14"/>
      <c r="M187" t="s">
        <v>387</v>
      </c>
    </row>
    <row r="188" spans="1:13" ht="15.75" thickBot="1" x14ac:dyDescent="0.3">
      <c r="A188" t="s">
        <v>388</v>
      </c>
      <c r="C188" s="1" t="str">
        <f>IFERROR(VLOOKUP(ROWS(C$8:$E188), $B$8:$C$307, 2, 0), "")</f>
        <v/>
      </c>
      <c r="D188" s="8">
        <v>1003</v>
      </c>
      <c r="E188" s="9"/>
      <c r="F188" s="10">
        <f t="shared" si="3"/>
        <v>0</v>
      </c>
      <c r="G188" s="9"/>
      <c r="H188" s="9"/>
      <c r="K188" s="14"/>
      <c r="M188" t="s">
        <v>389</v>
      </c>
    </row>
    <row r="189" spans="1:13" ht="15.75" thickBot="1" x14ac:dyDescent="0.3">
      <c r="A189" t="s">
        <v>390</v>
      </c>
      <c r="C189" s="1" t="str">
        <f>IFERROR(VLOOKUP(ROWS(C$8:$E189), $B$8:$C$307, 2, 0), "")</f>
        <v/>
      </c>
      <c r="D189" s="8">
        <f t="shared" si="4"/>
        <v>0</v>
      </c>
      <c r="E189" s="9"/>
      <c r="F189" s="10">
        <f t="shared" si="3"/>
        <v>0</v>
      </c>
      <c r="G189" s="9"/>
      <c r="H189" s="9"/>
      <c r="K189" s="14"/>
      <c r="M189" t="s">
        <v>391</v>
      </c>
    </row>
    <row r="190" spans="1:13" ht="15.75" thickBot="1" x14ac:dyDescent="0.3">
      <c r="A190" t="s">
        <v>392</v>
      </c>
      <c r="C190" s="1" t="str">
        <f>IFERROR(VLOOKUP(ROWS(C$8:$E190), $B$8:$C$307, 2, 0), "")</f>
        <v/>
      </c>
      <c r="D190" s="8">
        <f t="shared" si="4"/>
        <v>0</v>
      </c>
      <c r="E190" s="9"/>
      <c r="F190" s="10">
        <f t="shared" si="3"/>
        <v>0</v>
      </c>
      <c r="G190" s="9"/>
      <c r="H190" s="9"/>
      <c r="K190" s="14"/>
      <c r="M190" t="s">
        <v>393</v>
      </c>
    </row>
    <row r="191" spans="1:13" ht="15.75" thickBot="1" x14ac:dyDescent="0.3">
      <c r="A191" t="s">
        <v>394</v>
      </c>
      <c r="C191" s="1" t="str">
        <f>IFERROR(VLOOKUP(ROWS(C$8:$E191), $B$8:$C$307, 2, 0), "")</f>
        <v/>
      </c>
      <c r="D191" s="8">
        <f t="shared" si="4"/>
        <v>0</v>
      </c>
      <c r="E191" s="9"/>
      <c r="F191" s="10">
        <f t="shared" si="3"/>
        <v>0</v>
      </c>
      <c r="G191" s="9"/>
      <c r="H191" s="9"/>
      <c r="K191" s="14"/>
      <c r="M191" t="s">
        <v>395</v>
      </c>
    </row>
    <row r="192" spans="1:13" ht="15.75" thickBot="1" x14ac:dyDescent="0.3">
      <c r="A192" t="s">
        <v>396</v>
      </c>
      <c r="C192" s="1" t="str">
        <f>IFERROR(VLOOKUP(ROWS(C$8:$E192), $B$8:$C$307, 2, 0), "")</f>
        <v/>
      </c>
      <c r="D192" s="8">
        <v>369</v>
      </c>
      <c r="E192" s="9"/>
      <c r="F192" s="10">
        <f t="shared" si="3"/>
        <v>0</v>
      </c>
      <c r="G192" s="9"/>
      <c r="H192" s="9"/>
      <c r="K192" s="14"/>
      <c r="M192" t="s">
        <v>397</v>
      </c>
    </row>
    <row r="193" spans="1:13" ht="15.75" thickBot="1" x14ac:dyDescent="0.3">
      <c r="A193" t="s">
        <v>398</v>
      </c>
      <c r="C193" s="1" t="str">
        <f>IFERROR(VLOOKUP(ROWS(C$8:$E193), $B$8:$C$307, 2, 0), "")</f>
        <v/>
      </c>
      <c r="D193" s="8">
        <f t="shared" si="4"/>
        <v>0</v>
      </c>
      <c r="E193" s="9"/>
      <c r="F193" s="10">
        <f t="shared" si="3"/>
        <v>0</v>
      </c>
      <c r="G193" s="9"/>
      <c r="H193" s="9"/>
      <c r="K193" s="14"/>
      <c r="M193" t="s">
        <v>399</v>
      </c>
    </row>
    <row r="194" spans="1:13" ht="15.75" thickBot="1" x14ac:dyDescent="0.3">
      <c r="A194" t="s">
        <v>400</v>
      </c>
      <c r="C194" s="1" t="str">
        <f>IFERROR(VLOOKUP(ROWS(C$8:$E194), $B$8:$C$307, 2, 0), "")</f>
        <v/>
      </c>
      <c r="D194" s="8">
        <f t="shared" si="4"/>
        <v>0</v>
      </c>
      <c r="E194" s="9"/>
      <c r="F194" s="10">
        <f t="shared" si="3"/>
        <v>0</v>
      </c>
      <c r="G194" s="9"/>
      <c r="H194" s="9"/>
      <c r="K194" s="14"/>
      <c r="M194" t="s">
        <v>401</v>
      </c>
    </row>
    <row r="195" spans="1:13" ht="15.75" thickBot="1" x14ac:dyDescent="0.3">
      <c r="A195" t="s">
        <v>402</v>
      </c>
      <c r="C195" s="1" t="str">
        <f>IFERROR(VLOOKUP(ROWS(C$8:$E195), $B$8:$C$307, 2, 0), "")</f>
        <v/>
      </c>
      <c r="D195" s="8">
        <f t="shared" si="4"/>
        <v>0</v>
      </c>
      <c r="E195" s="15">
        <v>15</v>
      </c>
      <c r="F195" s="10">
        <f t="shared" si="3"/>
        <v>15100</v>
      </c>
      <c r="G195" s="9" t="s">
        <v>8</v>
      </c>
      <c r="H195" s="9" t="s">
        <v>8</v>
      </c>
      <c r="I195" s="11" t="s">
        <v>10</v>
      </c>
      <c r="J195" s="29">
        <v>15000</v>
      </c>
      <c r="K195" s="30">
        <v>500</v>
      </c>
      <c r="M195" t="s">
        <v>403</v>
      </c>
    </row>
    <row r="196" spans="1:13" ht="15.75" thickBot="1" x14ac:dyDescent="0.3">
      <c r="A196" t="s">
        <v>404</v>
      </c>
      <c r="C196" s="1" t="str">
        <f>IFERROR(VLOOKUP(ROWS(C$8:$E196), $B$8:$C$307, 2, 0), "")</f>
        <v/>
      </c>
      <c r="D196" s="8">
        <v>9.5</v>
      </c>
      <c r="E196" s="15">
        <v>3</v>
      </c>
      <c r="F196" s="10">
        <f t="shared" si="3"/>
        <v>15100</v>
      </c>
      <c r="G196" s="9" t="s">
        <v>8</v>
      </c>
      <c r="H196" s="9" t="s">
        <v>8</v>
      </c>
      <c r="I196" s="11" t="s">
        <v>10</v>
      </c>
      <c r="J196" s="29">
        <v>15000</v>
      </c>
      <c r="K196" s="30">
        <v>500</v>
      </c>
      <c r="M196" t="s">
        <v>405</v>
      </c>
    </row>
    <row r="197" spans="1:13" ht="15.75" thickBot="1" x14ac:dyDescent="0.3">
      <c r="A197" t="s">
        <v>406</v>
      </c>
      <c r="C197" s="1" t="str">
        <f>IFERROR(VLOOKUP(ROWS(C$8:$E197), $B$8:$C$307, 2, 0), "")</f>
        <v/>
      </c>
      <c r="D197" s="8">
        <f t="shared" si="4"/>
        <v>0</v>
      </c>
      <c r="E197" s="15">
        <v>20</v>
      </c>
      <c r="F197" s="10">
        <f t="shared" si="3"/>
        <v>15100</v>
      </c>
      <c r="G197" s="9" t="s">
        <v>8</v>
      </c>
      <c r="H197" s="9" t="s">
        <v>8</v>
      </c>
      <c r="I197" s="11" t="s">
        <v>10</v>
      </c>
      <c r="J197" s="29">
        <v>15000</v>
      </c>
      <c r="K197" s="30">
        <v>500</v>
      </c>
      <c r="M197" t="s">
        <v>407</v>
      </c>
    </row>
    <row r="198" spans="1:13" ht="15.75" thickBot="1" x14ac:dyDescent="0.3">
      <c r="A198" t="s">
        <v>408</v>
      </c>
      <c r="C198" s="1" t="str">
        <f>IFERROR(VLOOKUP(ROWS(C$8:$E198), $B$8:$C$307, 2, 0), "")</f>
        <v/>
      </c>
      <c r="D198" s="8">
        <v>59</v>
      </c>
      <c r="E198" s="15">
        <v>15</v>
      </c>
      <c r="F198" s="10">
        <f t="shared" si="3"/>
        <v>15100</v>
      </c>
      <c r="G198" s="9" t="s">
        <v>8</v>
      </c>
      <c r="H198" s="9" t="s">
        <v>8</v>
      </c>
      <c r="I198" s="11" t="s">
        <v>17</v>
      </c>
      <c r="J198" s="29">
        <v>15000</v>
      </c>
      <c r="K198" s="30">
        <v>500</v>
      </c>
      <c r="M198" t="s">
        <v>409</v>
      </c>
    </row>
    <row r="199" spans="1:13" ht="15.75" thickBot="1" x14ac:dyDescent="0.3">
      <c r="A199" t="s">
        <v>410</v>
      </c>
      <c r="C199" s="1" t="str">
        <f>IFERROR(VLOOKUP(ROWS(C$8:$E199), $B$8:$C$307, 2, 0), "")</f>
        <v/>
      </c>
      <c r="D199" s="8">
        <v>47</v>
      </c>
      <c r="E199" s="15">
        <v>15</v>
      </c>
      <c r="F199" s="10">
        <f t="shared" si="3"/>
        <v>15100</v>
      </c>
      <c r="G199" s="9" t="s">
        <v>8</v>
      </c>
      <c r="H199" s="9" t="s">
        <v>8</v>
      </c>
      <c r="I199" s="11" t="s">
        <v>10</v>
      </c>
      <c r="J199" s="29">
        <v>15000</v>
      </c>
      <c r="K199" s="30">
        <v>500</v>
      </c>
      <c r="M199" t="s">
        <v>411</v>
      </c>
    </row>
    <row r="200" spans="1:13" ht="15.75" thickBot="1" x14ac:dyDescent="0.3">
      <c r="A200" t="s">
        <v>412</v>
      </c>
      <c r="C200" s="1" t="str">
        <f>IFERROR(VLOOKUP(ROWS(C$8:$E200), $B$8:$C$307, 2, 0), "")</f>
        <v/>
      </c>
      <c r="D200" s="8">
        <v>52</v>
      </c>
      <c r="E200" s="15">
        <v>15</v>
      </c>
      <c r="F200" s="10">
        <f t="shared" si="3"/>
        <v>15100</v>
      </c>
      <c r="G200" s="9" t="s">
        <v>8</v>
      </c>
      <c r="H200" s="9" t="s">
        <v>8</v>
      </c>
      <c r="I200" s="11" t="s">
        <v>10</v>
      </c>
      <c r="J200" s="29">
        <v>15000</v>
      </c>
      <c r="K200" s="30">
        <v>500</v>
      </c>
      <c r="M200" t="s">
        <v>413</v>
      </c>
    </row>
    <row r="201" spans="1:13" ht="15.75" thickBot="1" x14ac:dyDescent="0.3">
      <c r="A201" t="s">
        <v>414</v>
      </c>
      <c r="C201" s="1" t="str">
        <f>IFERROR(VLOOKUP(ROWS(C$8:$E201), $B$8:$C$307, 2, 0), "")</f>
        <v/>
      </c>
      <c r="D201" s="8">
        <v>64</v>
      </c>
      <c r="E201" s="15">
        <v>15</v>
      </c>
      <c r="F201" s="10">
        <f t="shared" si="3"/>
        <v>15100</v>
      </c>
      <c r="G201" s="9" t="s">
        <v>8</v>
      </c>
      <c r="H201" s="9" t="s">
        <v>8</v>
      </c>
      <c r="I201" s="11" t="s">
        <v>10</v>
      </c>
      <c r="J201" s="29">
        <v>15000</v>
      </c>
      <c r="K201" s="30">
        <v>500</v>
      </c>
      <c r="M201" t="s">
        <v>415</v>
      </c>
    </row>
    <row r="202" spans="1:13" ht="15.75" thickBot="1" x14ac:dyDescent="0.3">
      <c r="A202" t="s">
        <v>416</v>
      </c>
      <c r="C202" s="1" t="str">
        <f>IFERROR(VLOOKUP(ROWS(C$8:$E202), $B$8:$C$307, 2, 0), "")</f>
        <v/>
      </c>
      <c r="D202" s="8">
        <v>59</v>
      </c>
      <c r="E202" s="15">
        <v>30</v>
      </c>
      <c r="F202" s="10">
        <f t="shared" si="3"/>
        <v>15100</v>
      </c>
      <c r="G202" s="9" t="s">
        <v>8</v>
      </c>
      <c r="H202" s="9" t="s">
        <v>8</v>
      </c>
      <c r="I202" t="s">
        <v>17</v>
      </c>
      <c r="J202" s="29">
        <v>15000</v>
      </c>
      <c r="K202" s="30">
        <v>500</v>
      </c>
      <c r="M202" t="s">
        <v>417</v>
      </c>
    </row>
    <row r="203" spans="1:13" ht="15.75" thickBot="1" x14ac:dyDescent="0.3">
      <c r="A203" t="s">
        <v>418</v>
      </c>
      <c r="C203" s="1" t="str">
        <f>IFERROR(VLOOKUP(ROWS(C$8:$E203), $B$8:$C$307, 2, 0), "")</f>
        <v/>
      </c>
      <c r="D203" s="8">
        <v>29</v>
      </c>
      <c r="E203" s="15">
        <v>15</v>
      </c>
      <c r="F203" s="10">
        <f t="shared" ref="F203:F220" si="5">J203+(K203/5)</f>
        <v>15100</v>
      </c>
      <c r="G203" s="9" t="s">
        <v>8</v>
      </c>
      <c r="H203" s="9" t="s">
        <v>8</v>
      </c>
      <c r="I203" s="11" t="s">
        <v>10</v>
      </c>
      <c r="J203" s="29">
        <v>15000</v>
      </c>
      <c r="K203" s="30">
        <v>500</v>
      </c>
      <c r="M203" t="s">
        <v>419</v>
      </c>
    </row>
    <row r="204" spans="1:13" ht="15.75" thickBot="1" x14ac:dyDescent="0.3">
      <c r="C204" s="1" t="str">
        <f>IFERROR(VLOOKUP(ROWS(C$8:$E204), $B$8:$C$307, 2, 0), "")</f>
        <v/>
      </c>
      <c r="D204" s="8">
        <f t="shared" si="4"/>
        <v>0</v>
      </c>
      <c r="E204" s="15"/>
      <c r="F204" s="10"/>
      <c r="G204" s="9"/>
      <c r="H204" s="9"/>
      <c r="J204" s="29"/>
      <c r="K204" s="30"/>
    </row>
    <row r="205" spans="1:13" ht="15.75" thickBot="1" x14ac:dyDescent="0.3">
      <c r="A205" t="s">
        <v>420</v>
      </c>
      <c r="C205" s="1" t="str">
        <f>IFERROR(VLOOKUP(ROWS(C$8:$E205), $B$8:$C$307, 2, 0), "")</f>
        <v/>
      </c>
      <c r="D205" s="8">
        <f t="shared" si="4"/>
        <v>0</v>
      </c>
      <c r="E205" s="15">
        <v>20</v>
      </c>
      <c r="F205" s="10">
        <f t="shared" si="5"/>
        <v>15100</v>
      </c>
      <c r="G205" s="9" t="s">
        <v>8</v>
      </c>
      <c r="H205" s="9" t="s">
        <v>8</v>
      </c>
      <c r="I205" s="11" t="s">
        <v>10</v>
      </c>
      <c r="J205" s="29">
        <v>15000</v>
      </c>
      <c r="K205" s="30">
        <v>500</v>
      </c>
      <c r="M205" t="s">
        <v>421</v>
      </c>
    </row>
    <row r="206" spans="1:13" ht="15.75" thickBot="1" x14ac:dyDescent="0.3">
      <c r="A206" t="s">
        <v>422</v>
      </c>
      <c r="C206" s="1" t="str">
        <f>IFERROR(VLOOKUP(ROWS(C$8:$E206), $B$8:$C$307, 2, 0), "")</f>
        <v/>
      </c>
      <c r="D206" s="8">
        <v>42</v>
      </c>
      <c r="E206" s="15">
        <v>20</v>
      </c>
      <c r="F206" s="10">
        <f t="shared" si="5"/>
        <v>15100</v>
      </c>
      <c r="G206" s="9" t="s">
        <v>8</v>
      </c>
      <c r="H206" s="9" t="s">
        <v>8</v>
      </c>
      <c r="I206" s="11" t="s">
        <v>17</v>
      </c>
      <c r="J206" s="29">
        <v>15000</v>
      </c>
      <c r="K206" s="30">
        <v>500</v>
      </c>
      <c r="M206" t="s">
        <v>423</v>
      </c>
    </row>
    <row r="207" spans="1:13" ht="15.75" thickBot="1" x14ac:dyDescent="0.3">
      <c r="A207" t="s">
        <v>424</v>
      </c>
      <c r="C207" s="1" t="str">
        <f>IFERROR(VLOOKUP(ROWS(C$8:$E207), $B$8:$C$307, 2, 0), "")</f>
        <v/>
      </c>
      <c r="D207" s="8">
        <v>18.5</v>
      </c>
      <c r="E207" s="15">
        <v>20</v>
      </c>
      <c r="F207" s="10">
        <f t="shared" si="5"/>
        <v>15100</v>
      </c>
      <c r="G207" s="9" t="s">
        <v>8</v>
      </c>
      <c r="H207" s="9" t="s">
        <v>8</v>
      </c>
      <c r="I207" s="11" t="s">
        <v>10</v>
      </c>
      <c r="J207" s="29">
        <v>15000</v>
      </c>
      <c r="K207" s="30">
        <v>500</v>
      </c>
      <c r="M207" t="s">
        <v>425</v>
      </c>
    </row>
    <row r="208" spans="1:13" ht="15.75" thickBot="1" x14ac:dyDescent="0.3">
      <c r="A208" t="s">
        <v>426</v>
      </c>
      <c r="C208" s="1" t="str">
        <f>IFERROR(VLOOKUP(ROWS(C$8:$E208), $B$8:$C$307, 2, 0), "")</f>
        <v/>
      </c>
      <c r="D208" s="8">
        <v>19.5</v>
      </c>
      <c r="E208" s="15">
        <v>20</v>
      </c>
      <c r="F208" s="10">
        <f t="shared" si="5"/>
        <v>15100</v>
      </c>
      <c r="G208" s="9" t="s">
        <v>8</v>
      </c>
      <c r="H208" s="9" t="s">
        <v>8</v>
      </c>
      <c r="I208" s="11" t="s">
        <v>10</v>
      </c>
      <c r="J208" s="29">
        <v>15000</v>
      </c>
      <c r="K208" s="30">
        <v>500</v>
      </c>
      <c r="M208" t="s">
        <v>427</v>
      </c>
    </row>
    <row r="209" spans="1:13" ht="15.75" thickBot="1" x14ac:dyDescent="0.3">
      <c r="A209" t="s">
        <v>428</v>
      </c>
      <c r="C209" s="1" t="str">
        <f>IFERROR(VLOOKUP(ROWS(C$8:$E209), $B$8:$C$307, 2, 0), "")</f>
        <v/>
      </c>
      <c r="D209" s="8">
        <f t="shared" ref="D209:D234" si="6">IFERROR(ROUND(R209*103%,0),N209)</f>
        <v>0</v>
      </c>
      <c r="E209" s="15">
        <v>20</v>
      </c>
      <c r="F209" s="10">
        <f t="shared" si="5"/>
        <v>15100</v>
      </c>
      <c r="G209" s="9" t="s">
        <v>8</v>
      </c>
      <c r="H209" s="9" t="s">
        <v>8</v>
      </c>
      <c r="I209" s="11" t="s">
        <v>10</v>
      </c>
      <c r="J209" s="29">
        <v>15000</v>
      </c>
      <c r="K209" s="30">
        <v>500</v>
      </c>
      <c r="M209" t="s">
        <v>429</v>
      </c>
    </row>
    <row r="210" spans="1:13" ht="15.75" thickBot="1" x14ac:dyDescent="0.3">
      <c r="A210" t="s">
        <v>430</v>
      </c>
      <c r="C210" s="1" t="str">
        <f>IFERROR(VLOOKUP(ROWS(C$8:$E210), $B$8:$C$307, 2, 0), "")</f>
        <v/>
      </c>
      <c r="D210" s="8">
        <v>29</v>
      </c>
      <c r="E210" s="15">
        <v>20</v>
      </c>
      <c r="F210" s="10">
        <f t="shared" si="5"/>
        <v>15100</v>
      </c>
      <c r="G210" s="9" t="s">
        <v>8</v>
      </c>
      <c r="H210" s="9" t="s">
        <v>8</v>
      </c>
      <c r="I210" s="11" t="s">
        <v>10</v>
      </c>
      <c r="J210" s="29">
        <v>15000</v>
      </c>
      <c r="K210" s="30">
        <v>500</v>
      </c>
      <c r="M210" t="s">
        <v>431</v>
      </c>
    </row>
    <row r="211" spans="1:13" ht="15.75" thickBot="1" x14ac:dyDescent="0.3">
      <c r="A211" t="s">
        <v>432</v>
      </c>
      <c r="C211" s="1" t="str">
        <f>IFERROR(VLOOKUP(ROWS(C$8:$E211), $B$8:$C$307, 2, 0), "")</f>
        <v/>
      </c>
      <c r="D211" s="8">
        <v>18.5</v>
      </c>
      <c r="E211" s="15">
        <v>2</v>
      </c>
      <c r="F211" s="10">
        <f t="shared" si="5"/>
        <v>15100</v>
      </c>
      <c r="G211" s="9" t="s">
        <v>8</v>
      </c>
      <c r="H211" s="9" t="s">
        <v>8</v>
      </c>
      <c r="I211" s="11" t="s">
        <v>10</v>
      </c>
      <c r="J211" s="29">
        <v>15000</v>
      </c>
      <c r="K211" s="30">
        <v>500</v>
      </c>
      <c r="M211" t="s">
        <v>433</v>
      </c>
    </row>
    <row r="212" spans="1:13" ht="15.75" thickBot="1" x14ac:dyDescent="0.3">
      <c r="A212" t="s">
        <v>434</v>
      </c>
      <c r="C212" s="1" t="str">
        <f>IFERROR(VLOOKUP(ROWS(C$8:$E212), $B$8:$C$307, 2, 0), "")</f>
        <v/>
      </c>
      <c r="D212" s="8">
        <v>208</v>
      </c>
      <c r="E212" s="15">
        <v>60</v>
      </c>
      <c r="F212" s="10">
        <f t="shared" si="5"/>
        <v>15100</v>
      </c>
      <c r="G212" s="9" t="s">
        <v>8</v>
      </c>
      <c r="H212" s="9" t="s">
        <v>8</v>
      </c>
      <c r="I212" s="11" t="s">
        <v>10</v>
      </c>
      <c r="J212" s="29">
        <v>15000</v>
      </c>
      <c r="K212" s="30">
        <v>500</v>
      </c>
      <c r="M212" t="s">
        <v>435</v>
      </c>
    </row>
    <row r="213" spans="1:13" ht="15.75" thickBot="1" x14ac:dyDescent="0.3">
      <c r="A213" s="6" t="s">
        <v>436</v>
      </c>
      <c r="C213" s="1" t="str">
        <f>IFERROR(VLOOKUP(ROWS(C$8:$E213), $B$8:$C$307, 2, 0), "")</f>
        <v/>
      </c>
      <c r="D213" s="8">
        <v>41</v>
      </c>
      <c r="E213" s="15">
        <v>20</v>
      </c>
      <c r="F213" s="10">
        <f t="shared" si="5"/>
        <v>15100</v>
      </c>
      <c r="G213" s="9" t="s">
        <v>8</v>
      </c>
      <c r="H213" s="9" t="s">
        <v>8</v>
      </c>
      <c r="I213" t="s">
        <v>17</v>
      </c>
      <c r="J213" s="29">
        <v>15000</v>
      </c>
      <c r="K213" s="30">
        <v>500</v>
      </c>
      <c r="M213" s="6" t="s">
        <v>437</v>
      </c>
    </row>
    <row r="214" spans="1:13" ht="15.75" thickBot="1" x14ac:dyDescent="0.3">
      <c r="A214" t="s">
        <v>438</v>
      </c>
      <c r="C214" s="1" t="str">
        <f>IFERROR(VLOOKUP(ROWS(C$8:$E214), $B$8:$C$307, 2, 0), "")</f>
        <v/>
      </c>
      <c r="D214" s="8">
        <f t="shared" si="6"/>
        <v>0</v>
      </c>
      <c r="E214" s="9"/>
      <c r="F214" s="10">
        <f t="shared" si="5"/>
        <v>0</v>
      </c>
      <c r="G214" s="9"/>
      <c r="H214" s="9"/>
      <c r="K214" s="14"/>
      <c r="M214" t="s">
        <v>439</v>
      </c>
    </row>
    <row r="215" spans="1:13" ht="15.75" thickBot="1" x14ac:dyDescent="0.3">
      <c r="A215" t="s">
        <v>440</v>
      </c>
      <c r="C215" s="1" t="str">
        <f>IFERROR(VLOOKUP(ROWS(C$8:$E215), $B$8:$C$307, 2, 0), "")</f>
        <v/>
      </c>
      <c r="D215" s="8">
        <f t="shared" si="6"/>
        <v>0</v>
      </c>
      <c r="E215" s="9"/>
      <c r="F215" s="10">
        <f t="shared" si="5"/>
        <v>0</v>
      </c>
      <c r="G215" s="9"/>
      <c r="H215" s="9"/>
      <c r="K215" s="14"/>
      <c r="M215" t="s">
        <v>441</v>
      </c>
    </row>
    <row r="216" spans="1:13" ht="15.75" thickBot="1" x14ac:dyDescent="0.3">
      <c r="A216" t="s">
        <v>442</v>
      </c>
      <c r="C216" s="1" t="str">
        <f>IFERROR(VLOOKUP(ROWS(C$8:$E216), $B$8:$C$307, 2, 0), "")</f>
        <v/>
      </c>
      <c r="D216" s="8">
        <f t="shared" si="6"/>
        <v>0</v>
      </c>
      <c r="E216" s="9"/>
      <c r="F216" s="10">
        <f t="shared" si="5"/>
        <v>0</v>
      </c>
      <c r="G216" s="9"/>
      <c r="H216" s="9"/>
      <c r="K216" s="14"/>
      <c r="M216" t="s">
        <v>443</v>
      </c>
    </row>
    <row r="217" spans="1:13" ht="39" thickBot="1" x14ac:dyDescent="0.3">
      <c r="A217" t="s">
        <v>444</v>
      </c>
      <c r="C217" s="1" t="str">
        <f>IFERROR(VLOOKUP(ROWS(C$8:$E217), $B$8:$C$307, 2, 0), "")</f>
        <v/>
      </c>
      <c r="D217" s="8">
        <v>74</v>
      </c>
      <c r="E217" s="9">
        <v>13.8</v>
      </c>
      <c r="F217" s="10">
        <f t="shared" si="5"/>
        <v>20655</v>
      </c>
      <c r="G217" s="9" t="s">
        <v>8</v>
      </c>
      <c r="H217" s="9" t="s">
        <v>9</v>
      </c>
      <c r="I217" s="11" t="s">
        <v>17</v>
      </c>
      <c r="J217" s="12">
        <v>20655</v>
      </c>
      <c r="K217" s="14"/>
      <c r="L217">
        <v>1</v>
      </c>
      <c r="M217" s="1" t="s">
        <v>445</v>
      </c>
    </row>
    <row r="218" spans="1:13" ht="39" thickBot="1" x14ac:dyDescent="0.3">
      <c r="A218" t="s">
        <v>446</v>
      </c>
      <c r="C218" s="1" t="str">
        <f>IFERROR(VLOOKUP(ROWS(C$8:$E218), $B$8:$C$307, 2, 0), "")</f>
        <v/>
      </c>
      <c r="D218" s="8">
        <v>92</v>
      </c>
      <c r="E218" s="9">
        <v>13.8</v>
      </c>
      <c r="F218" s="10">
        <f t="shared" si="5"/>
        <v>20655</v>
      </c>
      <c r="G218" s="9" t="s">
        <v>8</v>
      </c>
      <c r="H218" s="9" t="s">
        <v>9</v>
      </c>
      <c r="I218" s="11" t="s">
        <v>17</v>
      </c>
      <c r="J218" s="12">
        <v>20655</v>
      </c>
      <c r="K218" s="14"/>
      <c r="L218">
        <v>1</v>
      </c>
      <c r="M218" s="1" t="s">
        <v>447</v>
      </c>
    </row>
    <row r="219" spans="1:13" ht="39" thickBot="1" x14ac:dyDescent="0.3">
      <c r="A219" t="s">
        <v>448</v>
      </c>
      <c r="C219" s="1" t="str">
        <f>IFERROR(VLOOKUP(ROWS(C$8:$E219), $B$8:$C$307, 2, 0), "")</f>
        <v/>
      </c>
      <c r="D219" s="8">
        <v>102</v>
      </c>
      <c r="E219" s="9">
        <v>13.8</v>
      </c>
      <c r="F219" s="10">
        <f t="shared" si="5"/>
        <v>20655</v>
      </c>
      <c r="G219" s="9" t="s">
        <v>8</v>
      </c>
      <c r="H219" s="9" t="s">
        <v>9</v>
      </c>
      <c r="I219" s="11" t="s">
        <v>17</v>
      </c>
      <c r="J219" s="12">
        <v>20655</v>
      </c>
      <c r="K219" s="14"/>
      <c r="L219">
        <v>1</v>
      </c>
      <c r="M219" s="1" t="s">
        <v>449</v>
      </c>
    </row>
    <row r="220" spans="1:13" ht="39" thickBot="1" x14ac:dyDescent="0.3">
      <c r="A220" t="s">
        <v>450</v>
      </c>
      <c r="C220" s="1" t="str">
        <f>IFERROR(VLOOKUP(ROWS(C$8:$E220), $B$8:$C$307, 2, 0), "")</f>
        <v/>
      </c>
      <c r="D220" s="8">
        <v>119</v>
      </c>
      <c r="E220" s="9">
        <v>13.8</v>
      </c>
      <c r="F220" s="10">
        <f t="shared" si="5"/>
        <v>20655</v>
      </c>
      <c r="G220" s="9" t="s">
        <v>8</v>
      </c>
      <c r="H220" s="9" t="s">
        <v>9</v>
      </c>
      <c r="I220" s="11" t="s">
        <v>10</v>
      </c>
      <c r="J220" s="12">
        <v>20655</v>
      </c>
      <c r="K220" s="14"/>
      <c r="L220">
        <v>1</v>
      </c>
      <c r="M220" s="1" t="s">
        <v>451</v>
      </c>
    </row>
    <row r="221" spans="1:13" ht="64.5" thickBot="1" x14ac:dyDescent="0.3">
      <c r="A221" t="s">
        <v>452</v>
      </c>
      <c r="C221" s="1" t="str">
        <f>IFERROR(VLOOKUP(ROWS(C$8:$E221), $B$8:$C$307, 2, 0), "")</f>
        <v/>
      </c>
      <c r="D221" s="8">
        <v>74</v>
      </c>
      <c r="E221" s="15">
        <v>18</v>
      </c>
      <c r="F221" s="10">
        <v>20655</v>
      </c>
      <c r="G221" s="9" t="s">
        <v>8</v>
      </c>
      <c r="H221" s="9" t="s">
        <v>8</v>
      </c>
      <c r="I221" s="11" t="s">
        <v>10</v>
      </c>
      <c r="J221" s="17">
        <v>20655</v>
      </c>
      <c r="K221" s="14"/>
      <c r="M221" s="24" t="s">
        <v>453</v>
      </c>
    </row>
    <row r="222" spans="1:13" ht="15.75" thickBot="1" x14ac:dyDescent="0.3">
      <c r="A222" t="s">
        <v>454</v>
      </c>
      <c r="C222" s="1" t="str">
        <f>IFERROR(VLOOKUP(ROWS(C$8:$E222), $B$8:$C$307, 2, 0), "")</f>
        <v/>
      </c>
      <c r="D222" s="8">
        <v>169</v>
      </c>
      <c r="E222" s="9"/>
      <c r="F222" s="10"/>
      <c r="G222" s="9" t="s">
        <v>8</v>
      </c>
      <c r="H222" s="9" t="s">
        <v>9</v>
      </c>
      <c r="I222" s="11" t="s">
        <v>10</v>
      </c>
      <c r="K222" s="14"/>
      <c r="M222" t="s">
        <v>455</v>
      </c>
    </row>
    <row r="223" spans="1:13" ht="15.75" thickBot="1" x14ac:dyDescent="0.3">
      <c r="A223" t="s">
        <v>456</v>
      </c>
      <c r="C223" s="1" t="str">
        <f>IFERROR(VLOOKUP(ROWS(C$8:$E223), $B$8:$C$307, 2, 0), "")</f>
        <v/>
      </c>
      <c r="D223" s="8">
        <f t="shared" si="6"/>
        <v>0</v>
      </c>
      <c r="E223" s="9"/>
      <c r="F223" s="10"/>
      <c r="G223" s="9" t="s">
        <v>8</v>
      </c>
      <c r="H223" s="9" t="s">
        <v>8</v>
      </c>
      <c r="I223" s="11" t="s">
        <v>10</v>
      </c>
      <c r="K223" s="14"/>
      <c r="M223" t="s">
        <v>457</v>
      </c>
    </row>
    <row r="224" spans="1:13" ht="15.75" thickBot="1" x14ac:dyDescent="0.3">
      <c r="A224" t="s">
        <v>458</v>
      </c>
      <c r="C224" s="1" t="str">
        <f>IFERROR(VLOOKUP(ROWS(C$8:$E224), $B$8:$C$307, 2, 0), "")</f>
        <v/>
      </c>
      <c r="D224" s="8">
        <v>169</v>
      </c>
      <c r="E224" s="9"/>
      <c r="F224" s="9"/>
      <c r="G224" s="9" t="s">
        <v>8</v>
      </c>
      <c r="H224" s="9" t="s">
        <v>8</v>
      </c>
      <c r="I224" t="s">
        <v>17</v>
      </c>
      <c r="K224" s="14"/>
      <c r="M224" t="s">
        <v>459</v>
      </c>
    </row>
    <row r="225" spans="1:13" ht="15.75" thickBot="1" x14ac:dyDescent="0.3">
      <c r="A225" t="s">
        <v>460</v>
      </c>
      <c r="C225" s="1" t="str">
        <f>IFERROR(VLOOKUP(ROWS(C$8:$E225), $B$8:$C$307, 2, 0), "")</f>
        <v/>
      </c>
      <c r="D225" s="8">
        <v>169</v>
      </c>
      <c r="E225" s="9"/>
      <c r="F225" s="9"/>
      <c r="G225" s="9" t="s">
        <v>8</v>
      </c>
      <c r="H225" s="9" t="s">
        <v>8</v>
      </c>
      <c r="I225" s="11" t="s">
        <v>10</v>
      </c>
      <c r="K225" s="14"/>
      <c r="M225" t="s">
        <v>461</v>
      </c>
    </row>
    <row r="226" spans="1:13" ht="15.75" thickBot="1" x14ac:dyDescent="0.3">
      <c r="A226" t="s">
        <v>462</v>
      </c>
      <c r="C226" s="1" t="str">
        <f>IFERROR(VLOOKUP(ROWS(C$8:$E226), $B$8:$C$307, 2, 0), "")</f>
        <v/>
      </c>
      <c r="D226" s="8">
        <v>279</v>
      </c>
      <c r="E226" s="15">
        <v>60</v>
      </c>
      <c r="F226" s="9"/>
      <c r="G226" s="9" t="s">
        <v>8</v>
      </c>
      <c r="H226" s="9" t="s">
        <v>8</v>
      </c>
      <c r="I226" s="11" t="s">
        <v>10</v>
      </c>
      <c r="K226" s="14"/>
      <c r="M226" t="s">
        <v>463</v>
      </c>
    </row>
    <row r="227" spans="1:13" ht="51.75" thickBot="1" x14ac:dyDescent="0.3">
      <c r="A227" s="24" t="s">
        <v>464</v>
      </c>
      <c r="C227" s="1" t="str">
        <f>IFERROR(VLOOKUP(ROWS(C$8:$E227), $B$8:$C$307, 2, 0), "")</f>
        <v/>
      </c>
      <c r="D227" s="8">
        <f t="shared" si="6"/>
        <v>0</v>
      </c>
      <c r="E227" s="25">
        <v>0.1694</v>
      </c>
      <c r="F227" s="10">
        <f t="shared" ref="F227:F228" si="7">J227+(K227/5)</f>
        <v>15100</v>
      </c>
      <c r="G227" s="9" t="s">
        <v>8</v>
      </c>
      <c r="H227" s="9" t="s">
        <v>8</v>
      </c>
      <c r="I227" s="9" t="s">
        <v>17</v>
      </c>
      <c r="J227" s="22">
        <v>15000</v>
      </c>
      <c r="K227" s="14">
        <v>500</v>
      </c>
      <c r="M227" s="24" t="s">
        <v>465</v>
      </c>
    </row>
    <row r="228" spans="1:13" ht="51.75" thickBot="1" x14ac:dyDescent="0.3">
      <c r="A228" t="s">
        <v>466</v>
      </c>
      <c r="C228" s="1" t="str">
        <f>IFERROR(VLOOKUP(ROWS(C$8:$E228), $B$8:$C$307, 2, 0), "")</f>
        <v/>
      </c>
      <c r="D228" s="8">
        <f t="shared" si="6"/>
        <v>0</v>
      </c>
      <c r="E228" s="15">
        <v>15</v>
      </c>
      <c r="F228" s="10">
        <f t="shared" si="7"/>
        <v>15100</v>
      </c>
      <c r="G228" s="9" t="s">
        <v>8</v>
      </c>
      <c r="H228" s="9" t="s">
        <v>8</v>
      </c>
      <c r="I228" s="9" t="s">
        <v>17</v>
      </c>
      <c r="J228" s="22">
        <v>15000</v>
      </c>
      <c r="K228" s="14">
        <v>500</v>
      </c>
      <c r="M228" s="24" t="s">
        <v>467</v>
      </c>
    </row>
    <row r="229" spans="1:13" ht="15.75" thickBot="1" x14ac:dyDescent="0.3">
      <c r="A229" t="s">
        <v>468</v>
      </c>
      <c r="C229" s="1" t="str">
        <f>IFERROR(VLOOKUP(ROWS(C$8:$E229), $B$8:$C$307, 2, 0), "")</f>
        <v/>
      </c>
      <c r="D229" s="8">
        <v>69</v>
      </c>
      <c r="E229" s="9">
        <v>18.5</v>
      </c>
      <c r="F229" s="10">
        <v>2448</v>
      </c>
      <c r="G229" s="9" t="s">
        <v>8</v>
      </c>
      <c r="H229" s="9" t="s">
        <v>8</v>
      </c>
      <c r="I229" s="9" t="s">
        <v>17</v>
      </c>
      <c r="J229" s="12">
        <v>2400</v>
      </c>
      <c r="K229" s="14">
        <v>2400</v>
      </c>
      <c r="L229">
        <v>1</v>
      </c>
      <c r="M229" t="s">
        <v>469</v>
      </c>
    </row>
    <row r="230" spans="1:13" ht="64.5" thickBot="1" x14ac:dyDescent="0.3">
      <c r="A230" s="1" t="s">
        <v>470</v>
      </c>
      <c r="C230" s="1" t="str">
        <f>IFERROR(VLOOKUP(ROWS(C$8:$E230), $B$8:$C$307, 2, 0), "")</f>
        <v/>
      </c>
      <c r="D230" s="8">
        <v>314</v>
      </c>
      <c r="E230" s="9">
        <v>90</v>
      </c>
      <c r="F230" s="10">
        <f t="shared" ref="F230:F231" si="8">J230+(K230/5)</f>
        <v>48800</v>
      </c>
      <c r="G230" s="9" t="s">
        <v>8</v>
      </c>
      <c r="H230" s="9" t="s">
        <v>8</v>
      </c>
      <c r="I230" s="9" t="s">
        <v>10</v>
      </c>
      <c r="J230" s="12">
        <v>48000</v>
      </c>
      <c r="K230" s="14">
        <v>4000</v>
      </c>
      <c r="L230">
        <v>1</v>
      </c>
      <c r="M230" s="1" t="s">
        <v>172</v>
      </c>
    </row>
    <row r="231" spans="1:13" ht="51.75" thickBot="1" x14ac:dyDescent="0.3">
      <c r="A231" t="s">
        <v>471</v>
      </c>
      <c r="C231" s="1" t="str">
        <f>IFERROR(VLOOKUP(ROWS(C$8:$E231), $B$8:$C$307, 2, 0), "")</f>
        <v/>
      </c>
      <c r="D231" s="8">
        <v>38</v>
      </c>
      <c r="E231" s="9">
        <v>17</v>
      </c>
      <c r="F231" s="10">
        <f t="shared" si="8"/>
        <v>17000</v>
      </c>
      <c r="G231" s="9" t="s">
        <v>8</v>
      </c>
      <c r="H231" s="9" t="s">
        <v>8</v>
      </c>
      <c r="I231" s="11" t="s">
        <v>10</v>
      </c>
      <c r="J231" s="12">
        <v>17000</v>
      </c>
      <c r="K231" s="14"/>
      <c r="M231" s="1" t="s">
        <v>124</v>
      </c>
    </row>
    <row r="232" spans="1:13" ht="39" thickBot="1" x14ac:dyDescent="0.3">
      <c r="A232" t="s">
        <v>472</v>
      </c>
      <c r="C232" s="1" t="str">
        <f>IFERROR(VLOOKUP(ROWS(C$8:$E232), $B$8:$C$307, 2, 0), "")</f>
        <v/>
      </c>
      <c r="D232" s="8">
        <v>49</v>
      </c>
      <c r="E232" s="9">
        <v>14.9</v>
      </c>
      <c r="F232" s="10">
        <v>105000</v>
      </c>
      <c r="G232" s="9" t="s">
        <v>8</v>
      </c>
      <c r="H232" s="9" t="s">
        <v>8</v>
      </c>
      <c r="I232" s="11" t="s">
        <v>10</v>
      </c>
      <c r="J232" s="12">
        <v>17000</v>
      </c>
      <c r="K232" s="14"/>
      <c r="M232" s="1" t="s">
        <v>99</v>
      </c>
    </row>
    <row r="233" spans="1:13" ht="39" thickBot="1" x14ac:dyDescent="0.3">
      <c r="A233" t="s">
        <v>473</v>
      </c>
      <c r="C233" s="1" t="str">
        <f>IFERROR(VLOOKUP(ROWS(C$8:$E233), $B$8:$C$307, 2, 0), "")</f>
        <v/>
      </c>
      <c r="D233" s="8">
        <f t="shared" si="6"/>
        <v>0</v>
      </c>
      <c r="E233" s="9">
        <v>15</v>
      </c>
      <c r="F233" s="10">
        <v>0</v>
      </c>
      <c r="G233" s="9" t="s">
        <v>8</v>
      </c>
      <c r="H233" s="9" t="s">
        <v>9</v>
      </c>
      <c r="I233" s="11" t="s">
        <v>17</v>
      </c>
      <c r="K233" s="14"/>
      <c r="M233" s="24" t="s">
        <v>474</v>
      </c>
    </row>
    <row r="234" spans="1:13" ht="39" thickBot="1" x14ac:dyDescent="0.3">
      <c r="A234" t="s">
        <v>475</v>
      </c>
      <c r="C234" s="1" t="str">
        <f>IFERROR(VLOOKUP(ROWS(C$8:$E234), $B$8:$C$307, 2, 0), "")</f>
        <v/>
      </c>
      <c r="D234" s="8">
        <f t="shared" si="6"/>
        <v>0</v>
      </c>
      <c r="E234" s="9">
        <v>10</v>
      </c>
      <c r="F234" s="31">
        <v>0</v>
      </c>
      <c r="G234" s="9" t="s">
        <v>8</v>
      </c>
      <c r="H234" s="9" t="s">
        <v>9</v>
      </c>
      <c r="I234" s="11" t="s">
        <v>17</v>
      </c>
      <c r="K234" s="14"/>
      <c r="M234" s="24" t="s">
        <v>476</v>
      </c>
    </row>
    <row r="235" spans="1:13" ht="39" thickBot="1" x14ac:dyDescent="0.3">
      <c r="A235" t="s">
        <v>477</v>
      </c>
      <c r="C235" s="1" t="str">
        <f>IFERROR(VLOOKUP(ROWS(C$8:$E235), $B$8:$C$307, 2, 0), "")</f>
        <v/>
      </c>
      <c r="D235" s="8">
        <v>16</v>
      </c>
      <c r="E235" s="9">
        <v>10</v>
      </c>
      <c r="F235" s="31">
        <v>0</v>
      </c>
      <c r="G235" s="9" t="s">
        <v>8</v>
      </c>
      <c r="H235" s="9" t="s">
        <v>9</v>
      </c>
      <c r="I235" s="11" t="s">
        <v>17</v>
      </c>
      <c r="K235" s="14"/>
      <c r="M235" s="24" t="s">
        <v>478</v>
      </c>
    </row>
  </sheetData>
  <dataValidations count="3">
    <dataValidation allowBlank="1" showInputMessage="1" showErrorMessage="1" promptTitle="Utilizes 2 Seperate Peices" prompt="Multifunction Calibrator and Turn Coil" sqref="J70" xr:uid="{A099D268-012B-4F57-9DDD-92350CF243CF}"/>
    <dataValidation allowBlank="1" showInputMessage="1" showErrorMessage="1" promptTitle="Utilizes 2 Seperate Peices" prompt="Multifunction Calibrator and High Accuracy DMM" sqref="J82 J85 J230" xr:uid="{F3BA9DF4-39C4-48DF-A1FA-F15DB93A29EF}"/>
    <dataValidation allowBlank="1" showInputMessage="1" showErrorMessage="1" promptTitle="Calibrated Gas " prompt="Calibrated gas is expendable after 1 year._x000a_1 Year value at $100.00 _x000a_Depreciation Value set for 5 years @ 261 days per year. " sqref="J83" xr:uid="{9AE48071-0F3E-4C85-98C6-9A6366ADEB2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Bowen</dc:creator>
  <cp:lastModifiedBy>david Kamere</cp:lastModifiedBy>
  <dcterms:created xsi:type="dcterms:W3CDTF">2022-10-10T13:05:09Z</dcterms:created>
  <dcterms:modified xsi:type="dcterms:W3CDTF">2022-11-04T16:29:34Z</dcterms:modified>
</cp:coreProperties>
</file>