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DATA CSR\1. ADMINISTRASI CSR\1. FORMS\BCP EMERGENCY\ACTIVITY\PROJECT KESEHATAN\POSYANDU\FORM ASSESSEMENT POSYANDU\"/>
    </mc:Choice>
  </mc:AlternateContent>
  <bookViews>
    <workbookView xWindow="0" yWindow="0" windowWidth="20490" windowHeight="7125" activeTab="3"/>
  </bookViews>
  <sheets>
    <sheet name="Cover" sheetId="4" r:id="rId1"/>
    <sheet name="Profil Posyandu" sheetId="3" r:id="rId2"/>
    <sheet name="Kriteria Strata Posyandu" sheetId="2" r:id="rId3"/>
    <sheet name="Poin Kritis Posyandu" sheetId="7" r:id="rId4"/>
    <sheet name="Sheet1" sheetId="8" r:id="rId5"/>
  </sheets>
  <definedNames>
    <definedName name="_xlnm.Print_Area" localSheetId="0">Cover!$A$1:$I$45</definedName>
    <definedName name="_xlnm.Print_Area" localSheetId="2">'Kriteria Strata Posyandu'!$B$1:$I$128</definedName>
    <definedName name="_xlnm.Print_Area" localSheetId="3">'Poin Kritis Posyandu'!$B$1:$R$40</definedName>
    <definedName name="_xlnm.Print_Area" localSheetId="1">'Profil Posyandu'!$A$1:$L$47</definedName>
    <definedName name="_xlnm.Print_Titles" localSheetId="2">'Kriteria Strata Posyandu'!$1:$8</definedName>
    <definedName name="_xlnm.Print_Titles" localSheetId="3">'Poin Kritis Posyandu'!$1:$8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" i="2" l="1"/>
  <c r="I118" i="2" s="1"/>
  <c r="W31" i="7" l="1"/>
  <c r="U31" i="7"/>
  <c r="W37" i="7" l="1"/>
  <c r="W35" i="7"/>
  <c r="W33" i="7"/>
  <c r="W27" i="7"/>
  <c r="W25" i="7"/>
  <c r="W23" i="7"/>
  <c r="W21" i="7"/>
  <c r="W19" i="7"/>
  <c r="W17" i="7"/>
  <c r="W15" i="7"/>
  <c r="W13" i="7"/>
  <c r="V37" i="7"/>
  <c r="W11" i="7"/>
  <c r="W9" i="7"/>
  <c r="U35" i="7"/>
  <c r="U33" i="7"/>
  <c r="U27" i="7"/>
  <c r="U25" i="7"/>
  <c r="U23" i="7"/>
  <c r="U21" i="7"/>
  <c r="U19" i="7"/>
  <c r="U17" i="7"/>
  <c r="U15" i="7"/>
  <c r="U13" i="7"/>
  <c r="T11" i="7"/>
  <c r="T9" i="7"/>
  <c r="D28" i="3" l="1"/>
  <c r="D51" i="3" s="1"/>
  <c r="D30" i="3"/>
  <c r="D52" i="3" s="1"/>
  <c r="D32" i="3"/>
  <c r="D53" i="3" s="1"/>
  <c r="D50" i="3"/>
  <c r="T39" i="7"/>
  <c r="W39" i="7"/>
  <c r="X39" i="7" s="1"/>
  <c r="V39" i="7"/>
  <c r="U39" i="7"/>
  <c r="M40" i="7" l="1"/>
  <c r="G30" i="3"/>
  <c r="G52" i="3" s="1"/>
  <c r="B52" i="3" s="1"/>
  <c r="G26" i="3"/>
  <c r="G50" i="3" s="1"/>
  <c r="B50" i="3" s="1"/>
  <c r="G28" i="3"/>
  <c r="G51" i="3" s="1"/>
  <c r="B51" i="3" s="1"/>
  <c r="G32" i="3"/>
  <c r="G53" i="3" s="1"/>
  <c r="B53" i="3" s="1"/>
  <c r="B55" i="3" l="1"/>
  <c r="B30" i="3" s="1"/>
  <c r="B28" i="3" l="1"/>
</calcChain>
</file>

<file path=xl/comments1.xml><?xml version="1.0" encoding="utf-8"?>
<comments xmlns="http://schemas.openxmlformats.org/spreadsheetml/2006/main">
  <authors>
    <author>Nanda Sakina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6 bulan terakhir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Balita aktif (6-12 bulan terakhir)
Permanen atau Kontrak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Ibu Hamil aktif (6-12 bulan terakhir)
Permanen atau Kontrak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Ibu Menyusui aktif (6-12 bulan terakhir)
Permanen atau Kontrak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Bayi aktif (6-12 bulan terakhir)
Permanen atau Kontrak</t>
        </r>
      </text>
    </comment>
  </commentList>
</comments>
</file>

<file path=xl/comments2.xml><?xml version="1.0" encoding="utf-8"?>
<comments xmlns="http://schemas.openxmlformats.org/spreadsheetml/2006/main">
  <authors>
    <author>Nanda Sakina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Masa berlaku SK
Jika tanpa masa berlaku, perlu note tahun keluar SK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Belum ada SK (?)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Belum ada SK (?)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Sudah ada SK (?)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 xml:space="preserve">Nanda Sakina
</t>
        </r>
        <r>
          <rPr>
            <sz val="9"/>
            <color indexed="81"/>
            <rFont val="Tahoma"/>
            <family val="2"/>
          </rPr>
          <t>Dalam SPK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Breakdown jenis kader wajib atau jumlah minimal jenis kader
Tambah satu klausul: lebih dari satu klausul tapi di bawah minimal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Jumlah pelatihan minimal atau Nama Pelatihan wajib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Sarana wajib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Tambah Klausul
Swadaya Posyandu sendiri + Masyarakat
Swadaya Posyandu + Masyarakat + CSR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Mempunyai lebih dari satu program inovasi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</rPr>
          <t>Nanda Sakina:</t>
        </r>
        <r>
          <rPr>
            <sz val="9"/>
            <color indexed="81"/>
            <rFont val="Tahoma"/>
            <family val="2"/>
          </rPr>
          <t xml:space="preserve">
Mendapatkan penghargaan Posyandu/Kader tingkat regional, kota, prov, nasional</t>
        </r>
      </text>
    </comment>
  </commentList>
</comments>
</file>

<file path=xl/sharedStrings.xml><?xml version="1.0" encoding="utf-8"?>
<sst xmlns="http://schemas.openxmlformats.org/spreadsheetml/2006/main" count="411" uniqueCount="304">
  <si>
    <t>NO</t>
  </si>
  <si>
    <t>A.</t>
  </si>
  <si>
    <t>1.</t>
  </si>
  <si>
    <t>Landasan Hukum Kepengurusan</t>
  </si>
  <si>
    <t>2.</t>
  </si>
  <si>
    <t>3.</t>
  </si>
  <si>
    <t>Pembagian tugas diantara pengurus</t>
  </si>
  <si>
    <t>4.</t>
  </si>
  <si>
    <t>B.</t>
  </si>
  <si>
    <t>5.</t>
  </si>
  <si>
    <t>KEPENGURUSAN</t>
  </si>
  <si>
    <t>KADER</t>
  </si>
  <si>
    <t>Jenis kader yang ada diposyandu</t>
  </si>
  <si>
    <t>6.</t>
  </si>
  <si>
    <t>Ketrampilan Kader</t>
  </si>
  <si>
    <t>7.</t>
  </si>
  <si>
    <t>SARANA</t>
  </si>
  <si>
    <t>Jenis sarana posyandu</t>
  </si>
  <si>
    <t>8.</t>
  </si>
  <si>
    <t>Jumlah sarana</t>
  </si>
  <si>
    <t>9.</t>
  </si>
  <si>
    <t>Kondisi semua alat/sarana</t>
  </si>
  <si>
    <t>D</t>
  </si>
  <si>
    <t>10.</t>
  </si>
  <si>
    <t>PRASARANA</t>
  </si>
  <si>
    <t>Status peruntukan prasarana (tempat posyandu) adalah</t>
  </si>
  <si>
    <t>Tempat/lokasi Posyandu</t>
  </si>
  <si>
    <t>12.</t>
  </si>
  <si>
    <t>Lingkungan Posyandu</t>
  </si>
  <si>
    <t>13.</t>
  </si>
  <si>
    <t>DANA</t>
  </si>
  <si>
    <t>Jumlah dana</t>
  </si>
  <si>
    <t>14.</t>
  </si>
  <si>
    <t>Sumber dana untuk kegiatan Posyandu</t>
  </si>
  <si>
    <t>Keseimbangan sumber pendanaan kegiatan posyandu :</t>
  </si>
  <si>
    <t>16.</t>
  </si>
  <si>
    <t>PELAKSANAAN PROGRAM POKOK</t>
  </si>
  <si>
    <t>Program pokok sudah diselenggarakan di Posyandu yaitu :</t>
  </si>
  <si>
    <t>Jenis kegiatan</t>
  </si>
  <si>
    <t>18.</t>
  </si>
  <si>
    <t>Sasaran kegiatan pokok posyandu</t>
  </si>
  <si>
    <t>19.</t>
  </si>
  <si>
    <t>20.</t>
  </si>
  <si>
    <t>21.</t>
  </si>
  <si>
    <t>22.</t>
  </si>
  <si>
    <t>PELAKSANAAN ADMINISTRASI</t>
  </si>
  <si>
    <t>Kelengkapan Administrasi posyandu</t>
  </si>
  <si>
    <t>23.</t>
  </si>
  <si>
    <t>24.</t>
  </si>
  <si>
    <t>Pelaporan kegiatan posyandu</t>
  </si>
  <si>
    <t>25.</t>
  </si>
  <si>
    <t>26.</t>
  </si>
  <si>
    <t>27.</t>
  </si>
  <si>
    <t>28.</t>
  </si>
  <si>
    <t>29.</t>
  </si>
  <si>
    <t>30.</t>
  </si>
  <si>
    <t>31.</t>
  </si>
  <si>
    <t>Cakupan Fe</t>
  </si>
  <si>
    <t>Cakupan kapsul vitamin A Balita dan ibu nifas, masing-masing</t>
  </si>
  <si>
    <t>NILAI ELEMEN</t>
  </si>
  <si>
    <t>NILAI ASSESOR</t>
  </si>
  <si>
    <t>Sudah dalam bentuk SK (Surat Keputusan) dari Kepala desa/kelurahan atau Pokja Posyandu Desa atau Pokjanal Kecamatan</t>
  </si>
  <si>
    <t>Belum dalam bentuk SK</t>
  </si>
  <si>
    <t>1.1</t>
  </si>
  <si>
    <t>1.2</t>
  </si>
  <si>
    <t>2.1</t>
  </si>
  <si>
    <t>2.2</t>
  </si>
  <si>
    <t>Belum ada pengurus (ketua, sekretaris dan anggota pengurus) definitif</t>
  </si>
  <si>
    <t>3.1</t>
  </si>
  <si>
    <t>3.2</t>
  </si>
  <si>
    <t>Belum jelas</t>
  </si>
  <si>
    <t>KETERANGAN</t>
  </si>
  <si>
    <t>METODE VERIFIKASI</t>
  </si>
  <si>
    <t>C.</t>
  </si>
  <si>
    <t>D.</t>
  </si>
  <si>
    <t>E.</t>
  </si>
  <si>
    <t>F.</t>
  </si>
  <si>
    <t>G.</t>
  </si>
  <si>
    <t>H.</t>
  </si>
  <si>
    <t>I.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</si>
  <si>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</si>
  <si>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</si>
  <si>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</si>
  <si>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</si>
  <si>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</si>
  <si>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</si>
  <si>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</si>
  <si>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</si>
  <si>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</si>
  <si>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</si>
  <si>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</si>
  <si>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</si>
  <si>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11.1</t>
  </si>
  <si>
    <t>11.2</t>
  </si>
  <si>
    <t>12.1</t>
  </si>
  <si>
    <t>12.2</t>
  </si>
  <si>
    <t>13.1</t>
  </si>
  <si>
    <t>13.2</t>
  </si>
  <si>
    <t>14.1</t>
  </si>
  <si>
    <t>14.2</t>
  </si>
  <si>
    <t>15.1</t>
  </si>
  <si>
    <t>15.2</t>
  </si>
  <si>
    <t>Kekurangan atau tidak cukup untuk biaya operasional</t>
  </si>
  <si>
    <t>Berasal dari swadaya masyarakat setempat</t>
  </si>
  <si>
    <t>Tidak ada sumber dana dari masyarakat setempat</t>
  </si>
  <si>
    <t>Rutin dan kontiyu</t>
  </si>
  <si>
    <t>Tidak tetap</t>
  </si>
  <si>
    <t>Beragam, tidak hanya kader gizi/kesehatan, tetapi juga ada kader lain (kader PAUD atau kader penyuluh atau kader pertanian dll.)</t>
  </si>
  <si>
    <t>Jumlah kader belum terlatih atau belum mengikuti pelatihan kader kurang dari 50%.</t>
  </si>
  <si>
    <t>Jumlah kader telah terlatih atau mengikuti pelatihan kader lebih dari 50%.</t>
  </si>
  <si>
    <t>Belum lengkap</t>
  </si>
  <si>
    <t>Jumlahnya memadai sesuai kebutuhan (terutama : jumlah KMS/Buku KIA, tablet, vitamin A, meja kursi)</t>
  </si>
  <si>
    <t>Berfungsi baik atau tidak rusak</t>
  </si>
  <si>
    <t>Tidak semua berfungsi baik/rusak</t>
  </si>
  <si>
    <t>Diperuntukkan khusus untuk kegiatan Posyandu</t>
  </si>
  <si>
    <t>Tidak diperuntukkan khusus untuk kegiatan posyandu</t>
  </si>
  <si>
    <t>Permanen atau menetap disuatu tempat</t>
  </si>
  <si>
    <t>Tidak permanen atau berpindah-pindah</t>
  </si>
  <si>
    <t>Bersih, tidak dekat sumber pencemaran</t>
  </si>
  <si>
    <t>Kurang bersih atau dekat dengan sumber pencemaran</t>
  </si>
  <si>
    <t>Belum semua program pokok</t>
  </si>
  <si>
    <t>16.1</t>
  </si>
  <si>
    <t>16.2</t>
  </si>
  <si>
    <t>17.1</t>
  </si>
  <si>
    <t>17.2</t>
  </si>
  <si>
    <t>18.1</t>
  </si>
  <si>
    <t>18.2</t>
  </si>
  <si>
    <t>Kegiatan 5 meja (pendaftaran, penimbangan, pencatatan, penyuluhan dan pelayanan) sudah dilakukan secara berksinambungan pada tiap kegiatan posyandu</t>
  </si>
  <si>
    <t>Kegiatan 5 meja belum secara berkesinambungan dilakukan pada tiap kegiatan posyandu</t>
  </si>
  <si>
    <t>Sasaran lengkap (meliputi : bayi, anak/balita, ibu hamil, ibu nifas, ibu menyusui dan WUS/PUS)</t>
  </si>
  <si>
    <t>Kurang lengkap</t>
  </si>
  <si>
    <t>Belum ada satupun dilakukan program pengembangan</t>
  </si>
  <si>
    <t>19.1</t>
  </si>
  <si>
    <t>19.2</t>
  </si>
  <si>
    <t>20.1</t>
  </si>
  <si>
    <t>20.2</t>
  </si>
  <si>
    <t>Insidental atau kadang-kadang atau belum pernah</t>
  </si>
  <si>
    <t>21.1</t>
  </si>
  <si>
    <t>21.2</t>
  </si>
  <si>
    <t>22.1</t>
  </si>
  <si>
    <t>22.2</t>
  </si>
  <si>
    <t>Hanya satu jenis kader, kader gizi /kesehatan</t>
  </si>
  <si>
    <t>Pengisian buku wajib dan SIP (Sistem Informasi Posyandu)</t>
  </si>
  <si>
    <t>23.1</t>
  </si>
  <si>
    <t>23.2</t>
  </si>
  <si>
    <t>Dilakukan secara tertib</t>
  </si>
  <si>
    <t>Belum tertib</t>
  </si>
  <si>
    <t>Telah dilakukan secara rutin dan tepat waktu,antara lain dalam bentuk data dinding (Balok SKDN dan atau orang lain)</t>
  </si>
  <si>
    <t>Belum dilakukan secara rutin dan tepat waktu</t>
  </si>
  <si>
    <t>24.1</t>
  </si>
  <si>
    <t>24.2</t>
  </si>
  <si>
    <t>25.1</t>
  </si>
  <si>
    <t>25.2</t>
  </si>
  <si>
    <t>26.1</t>
  </si>
  <si>
    <t>26.2</t>
  </si>
  <si>
    <t>27.1</t>
  </si>
  <si>
    <t>27.2</t>
  </si>
  <si>
    <t>28.1</t>
  </si>
  <si>
    <t>28.2</t>
  </si>
  <si>
    <t>29.1</t>
  </si>
  <si>
    <t>29.2</t>
  </si>
  <si>
    <t>30.1</t>
  </si>
  <si>
    <t>30.2</t>
  </si>
  <si>
    <t>31.1</t>
  </si>
  <si>
    <t>D/L</t>
  </si>
  <si>
    <t>Telah secara rutin atau berkesinambungan</t>
  </si>
  <si>
    <t>60 - 70%</t>
  </si>
  <si>
    <t>&lt;60%</t>
  </si>
  <si>
    <t>Nama Posyandu</t>
  </si>
  <si>
    <t>Alamat Posyandu</t>
  </si>
  <si>
    <t>Jumlah Kader Total</t>
  </si>
  <si>
    <t>Jumlah Balita Total</t>
  </si>
  <si>
    <t>KRITERIA ASESMEN STRATA POSYANDU ASTRA</t>
  </si>
  <si>
    <t>:</t>
  </si>
  <si>
    <t>Nama Ketua Kader</t>
  </si>
  <si>
    <t>- Balita Laki-Laki</t>
  </si>
  <si>
    <t>- Jumlah Kader Aktif</t>
  </si>
  <si>
    <t>No. Tlp</t>
  </si>
  <si>
    <t>Perusahaan Pembina</t>
  </si>
  <si>
    <t xml:space="preserve">                                                                             Orang</t>
  </si>
  <si>
    <t xml:space="preserve">                                                                             Balita</t>
  </si>
  <si>
    <t>- Balita Perempuan</t>
  </si>
  <si>
    <t>PROFIL POSYANDU</t>
  </si>
  <si>
    <t>DATA POSYANDU BINAAN ASTRA</t>
  </si>
  <si>
    <t>II.</t>
  </si>
  <si>
    <t>STRATA POSYANDU BINAAN ASTRA</t>
  </si>
  <si>
    <t>Jumlah Ibu Hamil</t>
  </si>
  <si>
    <t>Jumlah Ibu Menyusui</t>
  </si>
  <si>
    <t>Jumlah Bayi yang mendapat ASI Eksklusif</t>
  </si>
  <si>
    <t xml:space="preserve">                                                                             Bayi</t>
  </si>
  <si>
    <t>71 - 80%</t>
  </si>
  <si>
    <t>KRITERIA PENILAIAN</t>
  </si>
  <si>
    <t>Alamat (RW, Kelurahan, Kecamatan, Kota/ Kabupaten)</t>
  </si>
  <si>
    <t>STRATA POSYANDU ASTRA</t>
  </si>
  <si>
    <t>Semua program pokok, meliputi : KIA, imunisasi, Gizi, penangulangan diare, &amp; Pelayanan KB.</t>
  </si>
  <si>
    <t>Tepat sasaran dan sesuai tujuan (efektif)</t>
  </si>
  <si>
    <t>Tidak tepat sasaran atau belum efektif</t>
  </si>
  <si>
    <t>CATATAN</t>
  </si>
  <si>
    <t>Lingkungan bebas dari potensial bahaya yang berdampak terhadap aspek keselamatan</t>
  </si>
  <si>
    <t>Terdapat potensial bahaya yang berdampak terhadap aspek keselamatan</t>
  </si>
  <si>
    <t>Paket Pertolongan Gizi</t>
  </si>
  <si>
    <t>Paket pertolongan gizi lengkap (Oralit, Vitamin A &amp; Tablet Fe)</t>
  </si>
  <si>
    <t>Aspek Keselamatan (konstruksi bangunan, konstruksi dinding, kontruksi lantai dll)</t>
  </si>
  <si>
    <t>BINTANG 1 - PRATAMA</t>
  </si>
  <si>
    <t>BINTANG 2 - MADYA</t>
  </si>
  <si>
    <t>BINTANG 3 - PURNAMA</t>
  </si>
  <si>
    <t>BINTANG 4 - MANDIRI</t>
  </si>
  <si>
    <t>: Posyandu Bintang 1 - Pratama</t>
  </si>
  <si>
    <t>: Posyandu Bintang 2 - Madya</t>
  </si>
  <si>
    <t>: Posyandu Bintang 3 - Purnama</t>
  </si>
  <si>
    <t>: Posyandu Bintang 4 - Mandiri</t>
  </si>
  <si>
    <t>Pengurus Posyandu</t>
  </si>
  <si>
    <t>Telah melakukan minimal satu program pengembangan (program pencegahan dan pemberantasan penyakit endemik, deteksi dini penyakit ringan, penyediaan obat P3K/pos obat desa,kegiatan PSN, JPKM/Dana Sehat, Polindes/PKD)</t>
  </si>
  <si>
    <t>Frekuensi Penimbangan</t>
  </si>
  <si>
    <t>POIN KRITIS POSYANDU</t>
  </si>
  <si>
    <t>KRITERIA</t>
  </si>
  <si>
    <t>BINTANG 1
PRATAMA</t>
  </si>
  <si>
    <t>BINTANG 2
MADYA</t>
  </si>
  <si>
    <t>BINTANG 3
PURNAMA</t>
  </si>
  <si>
    <t>BINTANG 4
MANDIRI</t>
  </si>
  <si>
    <t>BAGIAN II : NILAI KRITIS KINERJA POSYANDU</t>
  </si>
  <si>
    <t>&lt; 8x/Tahun</t>
  </si>
  <si>
    <t>&lt; 5</t>
  </si>
  <si>
    <r>
      <t>&gt;</t>
    </r>
    <r>
      <rPr>
        <sz val="11"/>
        <color theme="1"/>
        <rFont val="Calibri"/>
        <family val="2"/>
        <scheme val="minor"/>
      </rPr>
      <t xml:space="preserve"> 5</t>
    </r>
  </si>
  <si>
    <t>Rerata Jumlah Kader Bertugas</t>
  </si>
  <si>
    <t>Persentase balita ditimbang (D/S)</t>
  </si>
  <si>
    <t>&lt; 50%</t>
  </si>
  <si>
    <r>
      <t>&gt;</t>
    </r>
    <r>
      <rPr>
        <sz val="11"/>
        <color theme="1"/>
        <rFont val="Calibri"/>
        <family val="2"/>
        <scheme val="minor"/>
      </rPr>
      <t xml:space="preserve"> 50%</t>
    </r>
  </si>
  <si>
    <t>&gt; 8x/Tahun</t>
  </si>
  <si>
    <t>Cakupan Kumulatif KB</t>
  </si>
  <si>
    <t>Cakupan Kumulatif Imunisasi</t>
  </si>
  <si>
    <t>Program Tambahan Posyandu</t>
  </si>
  <si>
    <t>Tidak Ada</t>
  </si>
  <si>
    <t>Ada</t>
  </si>
  <si>
    <t>Cakupan Dana Sehat</t>
  </si>
  <si>
    <t>STATUS AKHIR NILAI KRITIS KINERJA POSYANDU</t>
  </si>
  <si>
    <t>Persentase balita naik berat badannya (N/D)</t>
  </si>
  <si>
    <t>Cakupan K4 (Kunjungan ke empat ibu hamil)</t>
  </si>
  <si>
    <t>Persentase balita yang memiliki KMS (K/S)</t>
  </si>
  <si>
    <t>Pertolongan Persalinan oleh tenaga kesehatan</t>
  </si>
  <si>
    <t>PELAKSANAAN PROGRAM INOVASI</t>
  </si>
  <si>
    <t>Program Inovasi :</t>
  </si>
  <si>
    <t>Pencapaian sasaran program Inovasi yang di lakukan :</t>
  </si>
  <si>
    <t>Kegiatan program Inovasi yang telah dilakukan :</t>
  </si>
  <si>
    <t>Keterangan :</t>
  </si>
  <si>
    <t>D  :</t>
  </si>
  <si>
    <t>Dibutuhkan dokumen untuk penjelasannya, Nilai = 0 atau Nilai = nilai tertera</t>
  </si>
  <si>
    <t>: Dokumen atau lapangan</t>
  </si>
  <si>
    <t>L  :</t>
  </si>
  <si>
    <t>Perlu dilihat kondisi di lapangannya, Nilai = 0 atau Nilai = nilai tertera</t>
  </si>
  <si>
    <t>: Dokumen dan lapangan</t>
  </si>
  <si>
    <t>PP:</t>
  </si>
  <si>
    <t xml:space="preserve">Nilai atas pertimbangan profesional, nilai maksimum setinggi nilai yang tertera </t>
  </si>
  <si>
    <t>&gt; 80%</t>
  </si>
  <si>
    <t>11.</t>
  </si>
  <si>
    <t>Terdapat poster-poster/informasi mengenai kesehatan</t>
  </si>
  <si>
    <t xml:space="preserve">Tidak ada </t>
  </si>
  <si>
    <t>Telah lengkap, terdiri : terdapat 9 buku administrasi (susunan pengurus , daftar hadir, kegiatan posyandu, notulen, inventaris, daftar bantuan, buku tamu, kunjungan rumah, kas)dan SIP</t>
  </si>
  <si>
    <t>Materi Promosi Kesehatan di Posyandu</t>
  </si>
  <si>
    <t>Pegelolaan Peralatan</t>
  </si>
  <si>
    <t>Terdapat inventarisir, pelabelan dan pengaturan penempatan peralatan dan perlengkapan</t>
  </si>
  <si>
    <t>Tidak ada</t>
  </si>
  <si>
    <t>KESIAPSIAGAAN DAN TANGGAP DARURAT POSYANDU</t>
  </si>
  <si>
    <t>Fasilitas Kesiapsiagaan Tanggap Darurat</t>
  </si>
  <si>
    <t>Terdapat fasilitas kesiapsiagaan tanggap darurat, seperti Alat Pemadam Api Ringan, Karung Pemadam dll</t>
  </si>
  <si>
    <t>PENGHARGAAN &amp; APRESIASI</t>
  </si>
  <si>
    <t>Jenis Pelatihan</t>
  </si>
  <si>
    <t xml:space="preserve">Kader minimal mengikuti 3 Jenis pelatihan dalam kurun waktu, 1 tahun terakhir </t>
  </si>
  <si>
    <t xml:space="preserve">Kader  mengikuti kurang dari 3 Jenis pelatihan dalam kurun waktu, 1 tahun terakhir </t>
  </si>
  <si>
    <t>31.2</t>
  </si>
  <si>
    <t>NILAI TOTAL (Total Nilai Asesor / 31)</t>
  </si>
  <si>
    <t>BAGIAN I : SISTEM PENGELOLAAN POSYANDU</t>
  </si>
  <si>
    <t>SISTEM PENGELOLAAN POSYANDU</t>
  </si>
  <si>
    <t>STRATA AKHIR POSYANDU ASTRA</t>
  </si>
  <si>
    <t>Posyandu Astra</t>
  </si>
  <si>
    <t>Sistem Pengelolaan Posyandu</t>
  </si>
  <si>
    <t>Poin Kritis Kinerja Posyandu</t>
  </si>
  <si>
    <t>Cakupan imunisasi TT pada WUS</t>
  </si>
  <si>
    <t>Cakupan ASI Ekslusif</t>
  </si>
  <si>
    <t>Mitra Pembina</t>
  </si>
  <si>
    <t>Tahun keluar/Masa berlaku SK</t>
  </si>
  <si>
    <t>Minimal sudah ada ketua, sekretaris dan anggota pengurus yang tercantum pada SK</t>
  </si>
  <si>
    <t>2.3</t>
  </si>
  <si>
    <t>Minimal sudah ada ketua, sekretaris dan anggota pengurus yang belum tercantum pada SK</t>
  </si>
  <si>
    <t>Sudah jelas dalam bentuk tertulis atau dalam rumusan tupoksi</t>
  </si>
  <si>
    <t>Minimal 2 kader lain</t>
  </si>
  <si>
    <t>Memiliki dua jenis kader, kader kesehatan dan kader lain</t>
  </si>
  <si>
    <t>5.3</t>
  </si>
  <si>
    <t>Nama Pelatihan</t>
  </si>
  <si>
    <t>Sudah lengkap (semua alat ini ada : timbangan, dacin/injak, KMS/buku KIA, KMS Bumil, Alat ukur TB, meja kursi)</t>
  </si>
  <si>
    <t>Cukup untuk membiayai PMT seluruh peserta dan operasional Posyandu</t>
  </si>
  <si>
    <t>Hanya cukup untuk membiayai PMT atau operasional Posyandu</t>
  </si>
  <si>
    <t>Berasal dari swadaya masyarakat setempat dan bantuan pihak ketiga</t>
  </si>
  <si>
    <t>Berasal dari swadaya masyarakat setempat, bantuan pihak ketiga, dan pendapatan usaha Posyandu</t>
  </si>
  <si>
    <t>19.3</t>
  </si>
  <si>
    <t>19.4</t>
  </si>
  <si>
    <t>Telah melakukan satu program inovasi (program pencegahan dan pemberantasan penyakit endemik, deteksi dini penyakit ringan, penyediaan obat P3K/pos obat desa,kegiatan PSN, JPKM/Dana Sehat, Polindes/PKD)</t>
  </si>
  <si>
    <t>Memiliki lebih dari satu program inovasi Posyandu</t>
  </si>
  <si>
    <t>24.3</t>
  </si>
  <si>
    <t>Dalam jangka waktu 1 tahun terakhir, Posyandu atau kader mendapatkan penghargaan minimal tingkat Kelurahan/Kecamatan</t>
  </si>
  <si>
    <t>Dalam jangka waktu 1 tahun terakhir, Posyandu atau kader mendapatkan penghargaan minimal tingkat Kota/Kabupaten</t>
  </si>
  <si>
    <t>Dalam jangka waktu 1 tahun terakhir, Posyandu atau kader mendapatkan penghargaan minimal tingkat Provinsi/Nasional</t>
  </si>
  <si>
    <t>31.3</t>
  </si>
  <si>
    <t>31.4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</si>
</sst>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848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21" fillId="0" borderId="0"/>
  </cellStyleXfs>
  <cellXfs count="261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4" fillId="0" borderId="0" xfId="0" applyFont="1" applyAlignment="1">
      <alignment vertical="top"/>
    </xf>
    <xf numFmtId="0" fontId="9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9" fillId="3" borderId="1" xfId="0" applyFont="1" applyFill="1" applyBorder="1" applyAlignment="1">
      <alignment horizontal="center" vertical="center"/>
    </xf>
    <xf numFmtId="9" fontId="14" fillId="3" borderId="1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/>
    <xf numFmtId="0" fontId="14" fillId="0" borderId="0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7" fillId="0" borderId="15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center"/>
    </xf>
    <xf numFmtId="0" fontId="7" fillId="4" borderId="0" xfId="0" applyFont="1" applyFill="1" applyAlignment="1">
      <alignment vertical="top"/>
    </xf>
    <xf numFmtId="0" fontId="14" fillId="4" borderId="0" xfId="0" applyFont="1" applyFill="1"/>
    <xf numFmtId="0" fontId="14" fillId="5" borderId="0" xfId="0" applyFont="1" applyFill="1" applyBorder="1"/>
    <xf numFmtId="0" fontId="14" fillId="5" borderId="0" xfId="0" applyFont="1" applyFill="1" applyAlignment="1">
      <alignment vertical="top"/>
    </xf>
    <xf numFmtId="0" fontId="8" fillId="5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7" fillId="0" borderId="8" xfId="0" applyFont="1" applyFill="1" applyBorder="1" applyAlignment="1">
      <alignment vertical="center" wrapText="1"/>
    </xf>
    <xf numFmtId="0" fontId="14" fillId="0" borderId="0" xfId="0" applyFont="1" applyBorder="1" applyAlignment="1">
      <alignment vertical="top"/>
    </xf>
    <xf numFmtId="0" fontId="14" fillId="6" borderId="30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top"/>
    </xf>
    <xf numFmtId="0" fontId="14" fillId="7" borderId="3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top"/>
    </xf>
    <xf numFmtId="0" fontId="9" fillId="6" borderId="35" xfId="0" applyFont="1" applyFill="1" applyBorder="1" applyAlignment="1">
      <alignment horizontal="center" vertical="top" wrapText="1"/>
    </xf>
    <xf numFmtId="0" fontId="22" fillId="0" borderId="37" xfId="2" applyFont="1" applyFill="1" applyBorder="1" applyAlignment="1">
      <alignment vertical="top"/>
    </xf>
    <xf numFmtId="49" fontId="23" fillId="0" borderId="0" xfId="2" applyNumberFormat="1" applyFont="1" applyFill="1" applyBorder="1" applyAlignment="1">
      <alignment vertical="center"/>
    </xf>
    <xf numFmtId="0" fontId="23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3" fontId="23" fillId="0" borderId="0" xfId="2" applyNumberFormat="1" applyFont="1" applyFill="1" applyBorder="1" applyAlignment="1">
      <alignment vertical="center"/>
    </xf>
    <xf numFmtId="0" fontId="23" fillId="0" borderId="0" xfId="2" applyFont="1" applyFill="1" applyBorder="1" applyAlignment="1">
      <alignment vertical="center"/>
    </xf>
    <xf numFmtId="0" fontId="22" fillId="0" borderId="13" xfId="2" applyFont="1" applyFill="1" applyBorder="1" applyAlignment="1">
      <alignment vertical="top"/>
    </xf>
    <xf numFmtId="49" fontId="23" fillId="0" borderId="0" xfId="2" applyNumberFormat="1" applyFont="1" applyFill="1" applyBorder="1" applyAlignment="1">
      <alignment horizontal="left" vertical="center"/>
    </xf>
    <xf numFmtId="49" fontId="23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14" fillId="3" borderId="0" xfId="0" applyFont="1" applyFill="1" applyAlignment="1">
      <alignment vertical="top" wrapText="1"/>
    </xf>
    <xf numFmtId="0" fontId="9" fillId="6" borderId="9" xfId="0" applyFont="1" applyFill="1" applyBorder="1" applyAlignment="1">
      <alignment horizontal="center" vertical="top" wrapText="1"/>
    </xf>
    <xf numFmtId="0" fontId="14" fillId="7" borderId="2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top" wrapText="1"/>
    </xf>
    <xf numFmtId="0" fontId="9" fillId="6" borderId="34" xfId="0" applyFont="1" applyFill="1" applyBorder="1" applyAlignment="1">
      <alignment horizontal="center" vertical="top" wrapText="1"/>
    </xf>
    <xf numFmtId="0" fontId="9" fillId="6" borderId="2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vertical="top"/>
    </xf>
    <xf numFmtId="0" fontId="18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18" fillId="5" borderId="0" xfId="0" quotePrefix="1" applyFont="1" applyFill="1" applyBorder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2" fillId="0" borderId="18" xfId="0" applyFont="1" applyFill="1" applyBorder="1" applyAlignment="1">
      <alignment horizontal="center" vertical="top"/>
    </xf>
    <xf numFmtId="0" fontId="12" fillId="0" borderId="19" xfId="0" applyFont="1" applyFill="1" applyBorder="1" applyAlignment="1">
      <alignment vertical="top"/>
    </xf>
    <xf numFmtId="0" fontId="14" fillId="5" borderId="37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2" fillId="9" borderId="18" xfId="0" applyFont="1" applyFill="1" applyBorder="1" applyAlignment="1">
      <alignment horizontal="center" vertical="top"/>
    </xf>
    <xf numFmtId="0" fontId="12" fillId="9" borderId="0" xfId="0" applyFont="1" applyFill="1" applyBorder="1" applyAlignment="1">
      <alignment vertical="top"/>
    </xf>
    <xf numFmtId="0" fontId="12" fillId="9" borderId="19" xfId="0" applyFont="1" applyFill="1" applyBorder="1" applyAlignment="1">
      <alignment vertical="top"/>
    </xf>
    <xf numFmtId="0" fontId="8" fillId="2" borderId="0" xfId="0" applyFont="1" applyFill="1" applyAlignment="1">
      <alignment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top"/>
    </xf>
    <xf numFmtId="0" fontId="14" fillId="9" borderId="2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top"/>
    </xf>
    <xf numFmtId="0" fontId="14" fillId="9" borderId="2" xfId="0" applyFont="1" applyFill="1" applyBorder="1" applyAlignment="1">
      <alignment vertical="top"/>
    </xf>
    <xf numFmtId="0" fontId="9" fillId="9" borderId="3" xfId="0" applyFont="1" applyFill="1" applyBorder="1" applyAlignment="1">
      <alignment horizontal="center" vertical="top"/>
    </xf>
    <xf numFmtId="0" fontId="14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vertical="top"/>
    </xf>
    <xf numFmtId="0" fontId="14" fillId="0" borderId="13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vertical="top"/>
    </xf>
    <xf numFmtId="0" fontId="14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28" fillId="0" borderId="3" xfId="0" applyFont="1" applyBorder="1" applyAlignment="1">
      <alignment vertical="top" wrapText="1"/>
    </xf>
    <xf numFmtId="0" fontId="15" fillId="0" borderId="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top"/>
    </xf>
    <xf numFmtId="0" fontId="12" fillId="9" borderId="6" xfId="0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0" fontId="12" fillId="8" borderId="8" xfId="0" applyFont="1" applyFill="1" applyBorder="1" applyAlignment="1">
      <alignment horizontal="center" vertical="top"/>
    </xf>
    <xf numFmtId="0" fontId="12" fillId="8" borderId="9" xfId="0" applyFont="1" applyFill="1" applyBorder="1" applyAlignment="1">
      <alignment horizontal="center" vertical="top"/>
    </xf>
    <xf numFmtId="0" fontId="12" fillId="8" borderId="13" xfId="0" applyFont="1" applyFill="1" applyBorder="1" applyAlignment="1">
      <alignment horizontal="center" vertical="top"/>
    </xf>
    <xf numFmtId="0" fontId="12" fillId="8" borderId="0" xfId="0" applyFont="1" applyFill="1" applyBorder="1" applyAlignment="1">
      <alignment horizontal="center" vertical="top"/>
    </xf>
    <xf numFmtId="0" fontId="12" fillId="8" borderId="14" xfId="0" applyFont="1" applyFill="1" applyBorder="1" applyAlignment="1">
      <alignment horizontal="center" vertical="top"/>
    </xf>
    <xf numFmtId="0" fontId="12" fillId="8" borderId="10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12" fillId="8" borderId="12" xfId="0" applyFont="1" applyFill="1" applyBorder="1" applyAlignment="1">
      <alignment horizontal="center" vertical="top"/>
    </xf>
    <xf numFmtId="0" fontId="12" fillId="9" borderId="5" xfId="0" applyFont="1" applyFill="1" applyBorder="1" applyAlignment="1">
      <alignment horizontal="center" vertical="top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20" fillId="0" borderId="41" xfId="0" applyFont="1" applyBorder="1" applyAlignment="1">
      <alignment horizontal="center" vertical="center"/>
    </xf>
    <xf numFmtId="0" fontId="0" fillId="0" borderId="42" xfId="0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14" fillId="0" borderId="2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left" vertical="top" wrapText="1"/>
    </xf>
    <xf numFmtId="0" fontId="9" fillId="9" borderId="27" xfId="0" applyFont="1" applyFill="1" applyBorder="1" applyAlignment="1">
      <alignment horizontal="left" vertical="top" wrapText="1"/>
    </xf>
    <xf numFmtId="0" fontId="9" fillId="9" borderId="26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24" fillId="3" borderId="8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top" wrapText="1"/>
    </xf>
    <xf numFmtId="0" fontId="9" fillId="7" borderId="27" xfId="0" applyFont="1" applyFill="1" applyBorder="1" applyAlignment="1">
      <alignment horizontal="center" vertical="top" wrapText="1"/>
    </xf>
    <xf numFmtId="0" fontId="9" fillId="5" borderId="34" xfId="0" applyFont="1" applyFill="1" applyBorder="1" applyAlignment="1">
      <alignment horizontal="left" vertical="center" wrapText="1"/>
    </xf>
    <xf numFmtId="0" fontId="9" fillId="5" borderId="35" xfId="0" applyFont="1" applyFill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top"/>
    </xf>
    <xf numFmtId="0" fontId="14" fillId="5" borderId="24" xfId="0" applyFont="1" applyFill="1" applyBorder="1" applyAlignment="1">
      <alignment horizontal="center" vertical="top"/>
    </xf>
    <xf numFmtId="0" fontId="14" fillId="5" borderId="42" xfId="0" applyFont="1" applyFill="1" applyBorder="1" applyAlignment="1">
      <alignment horizontal="center" vertical="top"/>
    </xf>
    <xf numFmtId="0" fontId="14" fillId="5" borderId="31" xfId="0" quotePrefix="1" applyFont="1" applyFill="1" applyBorder="1" applyAlignment="1">
      <alignment horizontal="center" vertical="center" wrapText="1"/>
    </xf>
    <xf numFmtId="0" fontId="14" fillId="5" borderId="32" xfId="0" quotePrefix="1" applyFont="1" applyFill="1" applyBorder="1" applyAlignment="1">
      <alignment horizontal="center" vertical="center" wrapText="1"/>
    </xf>
    <xf numFmtId="0" fontId="14" fillId="5" borderId="33" xfId="0" quotePrefix="1" applyFont="1" applyFill="1" applyBorder="1" applyAlignment="1">
      <alignment horizontal="center" vertical="center" wrapText="1"/>
    </xf>
    <xf numFmtId="0" fontId="19" fillId="0" borderId="25" xfId="0" quotePrefix="1" applyFont="1" applyFill="1" applyBorder="1" applyAlignment="1">
      <alignment horizontal="center" vertical="center"/>
    </xf>
    <xf numFmtId="0" fontId="19" fillId="0" borderId="27" xfId="0" quotePrefix="1" applyFont="1" applyFill="1" applyBorder="1" applyAlignment="1">
      <alignment horizontal="center" vertical="center"/>
    </xf>
    <xf numFmtId="0" fontId="19" fillId="0" borderId="26" xfId="0" quotePrefix="1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0" fontId="19" fillId="5" borderId="25" xfId="0" quotePrefix="1" applyFont="1" applyFill="1" applyBorder="1" applyAlignment="1">
      <alignment horizontal="center" vertical="center"/>
    </xf>
    <xf numFmtId="0" fontId="19" fillId="5" borderId="27" xfId="0" quotePrefix="1" applyFont="1" applyFill="1" applyBorder="1" applyAlignment="1">
      <alignment horizontal="center" vertical="center"/>
    </xf>
    <xf numFmtId="0" fontId="19" fillId="5" borderId="26" xfId="0" quotePrefix="1" applyFont="1" applyFill="1" applyBorder="1" applyAlignment="1">
      <alignment horizontal="center" vertical="center"/>
    </xf>
    <xf numFmtId="0" fontId="14" fillId="0" borderId="31" xfId="0" quotePrefix="1" applyFont="1" applyFill="1" applyBorder="1" applyAlignment="1">
      <alignment horizontal="center" vertical="center" wrapText="1"/>
    </xf>
    <xf numFmtId="0" fontId="14" fillId="0" borderId="32" xfId="0" quotePrefix="1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14" fillId="5" borderId="27" xfId="0" quotePrefix="1" applyFont="1" applyFill="1" applyBorder="1" applyAlignment="1">
      <alignment horizontal="center" vertical="center"/>
    </xf>
    <xf numFmtId="0" fontId="14" fillId="5" borderId="26" xfId="0" quotePrefix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4" fillId="0" borderId="33" xfId="0" quotePrefix="1" applyFont="1" applyFill="1" applyBorder="1" applyAlignment="1">
      <alignment horizontal="center" vertical="center" wrapText="1"/>
    </xf>
    <xf numFmtId="0" fontId="14" fillId="0" borderId="25" xfId="0" quotePrefix="1" applyFont="1" applyFill="1" applyBorder="1" applyAlignment="1">
      <alignment horizontal="center" vertical="center" wrapText="1"/>
    </xf>
    <xf numFmtId="0" fontId="14" fillId="0" borderId="27" xfId="0" quotePrefix="1" applyFont="1" applyFill="1" applyBorder="1" applyAlignment="1">
      <alignment horizontal="center" vertical="center" wrapText="1"/>
    </xf>
    <xf numFmtId="0" fontId="14" fillId="0" borderId="26" xfId="0" quotePrefix="1" applyFont="1" applyFill="1" applyBorder="1" applyAlignment="1">
      <alignment horizontal="center" vertical="center" wrapText="1"/>
    </xf>
    <xf numFmtId="0" fontId="14" fillId="5" borderId="38" xfId="0" quotePrefix="1" applyFont="1" applyFill="1" applyBorder="1" applyAlignment="1">
      <alignment horizontal="center" vertical="center" wrapText="1"/>
    </xf>
    <xf numFmtId="0" fontId="14" fillId="5" borderId="39" xfId="0" quotePrefix="1" applyFont="1" applyFill="1" applyBorder="1" applyAlignment="1">
      <alignment horizontal="center" vertical="center" wrapText="1"/>
    </xf>
    <xf numFmtId="0" fontId="14" fillId="5" borderId="40" xfId="0" quotePrefix="1" applyFont="1" applyFill="1" applyBorder="1" applyAlignment="1">
      <alignment horizontal="center" vertical="center" wrapText="1"/>
    </xf>
    <xf numFmtId="0" fontId="19" fillId="0" borderId="38" xfId="0" quotePrefix="1" applyFont="1" applyFill="1" applyBorder="1" applyAlignment="1">
      <alignment horizontal="center" vertical="center"/>
    </xf>
    <xf numFmtId="0" fontId="19" fillId="0" borderId="39" xfId="0" quotePrefix="1" applyFont="1" applyFill="1" applyBorder="1" applyAlignment="1">
      <alignment horizontal="center" vertical="center"/>
    </xf>
    <xf numFmtId="0" fontId="19" fillId="0" borderId="40" xfId="0" quotePrefix="1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vertical="center" wrapText="1"/>
    </xf>
  </cellXfs>
  <cellStyles count="3">
    <cellStyle name="Normal" xfId="0" builtinId="0"/>
    <cellStyle name="Normal 2 2" xfId="2"/>
    <cellStyle name="Percent" xfId="1" builtinId="5"/>
  </cellStyles>
  <dxfs count="0"/>
  <tableStyles count="0" defaultTableStyle="TableStyleMedium9" defaultPivotStyle="PivotStyleLight16"/>
  <colors>
    <mruColors>
      <color rgb="FFF88484"/>
      <color rgb="FFFD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174836</xdr:rowOff>
    </xdr:from>
    <xdr:to>
      <xdr:col>2</xdr:col>
      <xdr:colOff>38101</xdr:colOff>
      <xdr:row>2</xdr:row>
      <xdr:rowOff>172566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4836"/>
          <a:ext cx="1114426" cy="37873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514351</xdr:colOff>
      <xdr:row>0</xdr:row>
      <xdr:rowOff>28575</xdr:rowOff>
    </xdr:from>
    <xdr:to>
      <xdr:col>8</xdr:col>
      <xdr:colOff>475719</xdr:colOff>
      <xdr:row>3</xdr:row>
      <xdr:rowOff>68205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6" y="28575"/>
          <a:ext cx="570968" cy="611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146261</xdr:rowOff>
    </xdr:from>
    <xdr:to>
      <xdr:col>2</xdr:col>
      <xdr:colOff>542926</xdr:colOff>
      <xdr:row>2</xdr:row>
      <xdr:rowOff>124941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46261"/>
          <a:ext cx="1114426" cy="37873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581026</xdr:colOff>
      <xdr:row>0</xdr:row>
      <xdr:rowOff>0</xdr:rowOff>
    </xdr:from>
    <xdr:to>
      <xdr:col>11</xdr:col>
      <xdr:colOff>542394</xdr:colOff>
      <xdr:row>3</xdr:row>
      <xdr:rowOff>11055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1" y="0"/>
          <a:ext cx="570968" cy="611130"/>
        </a:xfrm>
        <a:prstGeom prst="rect">
          <a:avLst/>
        </a:prstGeom>
      </xdr:spPr>
    </xdr:pic>
    <xdr:clientData/>
  </xdr:twoCellAnchor>
  <xdr:twoCellAnchor>
    <xdr:from>
      <xdr:col>2</xdr:col>
      <xdr:colOff>819150</xdr:colOff>
      <xdr:row>0</xdr:row>
      <xdr:rowOff>161925</xdr:rowOff>
    </xdr:from>
    <xdr:to>
      <xdr:col>4</xdr:col>
      <xdr:colOff>276225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1476375" y="161925"/>
          <a:ext cx="1704975" cy="352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TANGGAL PENILAIAN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0</xdr:row>
      <xdr:rowOff>146260</xdr:rowOff>
    </xdr:from>
    <xdr:to>
      <xdr:col>4</xdr:col>
      <xdr:colOff>218200</xdr:colOff>
      <xdr:row>3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4" y="146260"/>
          <a:ext cx="1475501" cy="501439"/>
        </a:xfrm>
        <a:prstGeom prst="rect">
          <a:avLst/>
        </a:prstGeom>
      </xdr:spPr>
    </xdr:pic>
    <xdr:clientData/>
  </xdr:twoCellAnchor>
  <xdr:twoCellAnchor editAs="oneCell">
    <xdr:from>
      <xdr:col>8</xdr:col>
      <xdr:colOff>1057276</xdr:colOff>
      <xdr:row>0</xdr:row>
      <xdr:rowOff>0</xdr:rowOff>
    </xdr:from>
    <xdr:to>
      <xdr:col>8</xdr:col>
      <xdr:colOff>1813238</xdr:colOff>
      <xdr:row>4</xdr:row>
      <xdr:rowOff>47136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1" y="0"/>
          <a:ext cx="755962" cy="8091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105833</xdr:colOff>
      <xdr:row>0</xdr:row>
      <xdr:rowOff>146260</xdr:rowOff>
    </xdr:from>
    <xdr:to>
      <xdr:col>4</xdr:col>
      <xdr:colOff>87908</xdr:colOff>
      <xdr:row>3</xdr:row>
      <xdr:rowOff>83255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70" y="146260"/>
          <a:ext cx="1475501" cy="501439"/>
        </a:xfrm>
        <a:prstGeom prst="rect">
          <a:avLst/>
        </a:prstGeom>
      </xdr:spPr>
    </xdr:pic>
    <xdr:clientData/>
  </xdr:twoCellAnchor>
  <xdr:twoCellAnchor editAs="oneCell">
    <xdr:from>
      <xdr:col>17</xdr:col>
      <xdr:colOff>1155819</xdr:colOff>
      <xdr:row>0</xdr:row>
      <xdr:rowOff>0</xdr:rowOff>
    </xdr:from>
    <xdr:to>
      <xdr:col>18</xdr:col>
      <xdr:colOff>42059</xdr:colOff>
      <xdr:row>4</xdr:row>
      <xdr:rowOff>56543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2949" y="0"/>
          <a:ext cx="755962" cy="809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showGridLines="0" view="pageBreakPreview" topLeftCell="A43" zoomScaleNormal="100" zoomScaleSheetLayoutView="100" workbookViewId="0">
      <selection activeCell="C34" sqref="C34"/>
    </sheetView>
  </sheetViews>
  <sheetFormatPr defaultColWidth="9.140625" defaultRowHeight="15" x14ac:dyDescent="0.25"/>
  <cols>
    <col min="1" max="2" width="9.140625" style="6"/>
    <col min="3" max="3" width="13.28515625" style="6" customWidth="1"/>
    <col min="4" max="16384" width="9.140625" style="6"/>
  </cols>
  <sheetData>
    <row r="1" spans="1:9" x14ac:dyDescent="0.25">
      <c r="A1" s="29"/>
      <c r="B1" s="30"/>
      <c r="C1" s="30"/>
      <c r="D1" s="30"/>
      <c r="E1" s="30"/>
      <c r="F1" s="30"/>
      <c r="G1" s="30"/>
      <c r="H1" s="30"/>
      <c r="I1" s="31"/>
    </row>
    <row r="2" spans="1:9" x14ac:dyDescent="0.25">
      <c r="A2" s="32"/>
      <c r="B2" s="33"/>
      <c r="C2" s="33"/>
      <c r="D2" s="33"/>
      <c r="E2" s="33"/>
      <c r="F2" s="33"/>
      <c r="G2" s="33"/>
      <c r="H2" s="33"/>
      <c r="I2" s="34"/>
    </row>
    <row r="3" spans="1:9" x14ac:dyDescent="0.25">
      <c r="A3" s="32"/>
      <c r="B3" s="33"/>
      <c r="C3" s="33"/>
      <c r="D3" s="33"/>
      <c r="E3" s="33"/>
      <c r="F3" s="33"/>
      <c r="G3" s="33"/>
      <c r="H3" s="33"/>
      <c r="I3" s="34"/>
    </row>
    <row r="4" spans="1:9" x14ac:dyDescent="0.25">
      <c r="A4" s="32"/>
      <c r="B4" s="33"/>
      <c r="C4" s="33"/>
      <c r="D4" s="33"/>
      <c r="E4" s="33"/>
      <c r="F4" s="33"/>
      <c r="G4" s="33"/>
      <c r="H4" s="33"/>
      <c r="I4" s="34"/>
    </row>
    <row r="5" spans="1:9" x14ac:dyDescent="0.25">
      <c r="A5" s="32"/>
      <c r="B5" s="33"/>
      <c r="C5" s="33"/>
      <c r="D5" s="33"/>
      <c r="E5" s="33"/>
      <c r="F5" s="33"/>
      <c r="G5" s="33"/>
      <c r="H5" s="33"/>
      <c r="I5" s="34"/>
    </row>
    <row r="6" spans="1:9" x14ac:dyDescent="0.25">
      <c r="A6" s="32"/>
      <c r="B6" s="33"/>
      <c r="C6" s="33"/>
      <c r="D6" s="33"/>
      <c r="E6" s="33"/>
      <c r="F6" s="33"/>
      <c r="G6" s="33"/>
      <c r="H6" s="33"/>
      <c r="I6" s="34"/>
    </row>
    <row r="7" spans="1:9" x14ac:dyDescent="0.25">
      <c r="A7" s="32"/>
      <c r="B7" s="33"/>
      <c r="C7" s="33"/>
      <c r="D7" s="33"/>
      <c r="E7" s="33"/>
      <c r="F7" s="33"/>
      <c r="G7" s="33"/>
      <c r="H7" s="33"/>
      <c r="I7" s="34"/>
    </row>
    <row r="8" spans="1:9" x14ac:dyDescent="0.25">
      <c r="A8" s="32"/>
      <c r="B8" s="33"/>
      <c r="C8" s="33"/>
      <c r="D8" s="33"/>
      <c r="E8" s="33"/>
      <c r="F8" s="33"/>
      <c r="G8" s="33"/>
      <c r="H8" s="33"/>
      <c r="I8" s="34"/>
    </row>
    <row r="9" spans="1:9" x14ac:dyDescent="0.25">
      <c r="A9" s="32"/>
      <c r="B9" s="33"/>
      <c r="C9" s="33"/>
      <c r="D9" s="33"/>
      <c r="E9" s="33"/>
      <c r="F9" s="33"/>
      <c r="G9" s="33"/>
      <c r="H9" s="33"/>
      <c r="I9" s="34"/>
    </row>
    <row r="10" spans="1:9" x14ac:dyDescent="0.25">
      <c r="A10" s="32"/>
      <c r="B10" s="33"/>
      <c r="C10" s="33"/>
      <c r="D10" s="33"/>
      <c r="E10" s="33"/>
      <c r="F10" s="33"/>
      <c r="G10" s="33"/>
      <c r="H10" s="33"/>
      <c r="I10" s="34"/>
    </row>
    <row r="11" spans="1:9" x14ac:dyDescent="0.25">
      <c r="A11" s="32"/>
      <c r="B11" s="33"/>
      <c r="C11" s="33"/>
      <c r="D11" s="33"/>
      <c r="E11" s="33"/>
      <c r="F11" s="33"/>
      <c r="G11" s="33"/>
      <c r="H11" s="33"/>
      <c r="I11" s="34"/>
    </row>
    <row r="12" spans="1:9" ht="23.25" x14ac:dyDescent="0.35">
      <c r="A12" s="135" t="s">
        <v>191</v>
      </c>
      <c r="B12" s="136"/>
      <c r="C12" s="136"/>
      <c r="D12" s="137"/>
      <c r="E12" s="136"/>
      <c r="F12" s="136"/>
      <c r="G12" s="136"/>
      <c r="H12" s="136"/>
      <c r="I12" s="138"/>
    </row>
    <row r="13" spans="1:9" ht="23.25" x14ac:dyDescent="0.35">
      <c r="A13" s="135" t="s">
        <v>193</v>
      </c>
      <c r="B13" s="136"/>
      <c r="C13" s="136"/>
      <c r="D13" s="136"/>
      <c r="E13" s="136"/>
      <c r="F13" s="136"/>
      <c r="G13" s="136"/>
      <c r="H13" s="136"/>
      <c r="I13" s="138"/>
    </row>
    <row r="14" spans="1:9" x14ac:dyDescent="0.25">
      <c r="A14" s="32"/>
      <c r="B14" s="33"/>
      <c r="C14" s="33"/>
      <c r="D14" s="33"/>
      <c r="E14" s="33"/>
      <c r="F14" s="33"/>
      <c r="G14" s="33"/>
      <c r="H14" s="33"/>
      <c r="I14" s="34"/>
    </row>
    <row r="15" spans="1:9" x14ac:dyDescent="0.25">
      <c r="A15" s="32"/>
      <c r="B15" s="33"/>
      <c r="C15" s="33"/>
      <c r="D15" s="33"/>
      <c r="E15" s="33"/>
      <c r="F15" s="33"/>
      <c r="G15" s="33"/>
      <c r="H15" s="33"/>
      <c r="I15" s="34"/>
    </row>
    <row r="16" spans="1:9" x14ac:dyDescent="0.25">
      <c r="A16" s="32"/>
      <c r="B16" s="33"/>
      <c r="C16" s="33"/>
      <c r="D16" s="33"/>
      <c r="E16" s="33"/>
      <c r="F16" s="33"/>
      <c r="G16" s="33"/>
      <c r="H16" s="33"/>
      <c r="I16" s="34"/>
    </row>
    <row r="17" spans="1:9" x14ac:dyDescent="0.25">
      <c r="A17" s="32"/>
      <c r="B17" s="33"/>
      <c r="C17" s="33"/>
      <c r="D17" s="33"/>
      <c r="E17" s="33"/>
      <c r="F17" s="33"/>
      <c r="G17" s="33"/>
      <c r="H17" s="33"/>
      <c r="I17" s="34"/>
    </row>
    <row r="18" spans="1:9" x14ac:dyDescent="0.25">
      <c r="A18" s="32"/>
      <c r="B18" s="33"/>
      <c r="C18" s="55"/>
      <c r="D18" s="33"/>
      <c r="E18" s="33"/>
      <c r="F18" s="33"/>
      <c r="G18" s="33"/>
      <c r="H18" s="33"/>
      <c r="I18" s="34"/>
    </row>
    <row r="19" spans="1:9" x14ac:dyDescent="0.25">
      <c r="A19" s="32"/>
      <c r="B19" s="33"/>
      <c r="C19" s="55"/>
      <c r="D19" s="33"/>
      <c r="E19" s="33"/>
      <c r="F19" s="33"/>
      <c r="G19" s="33"/>
      <c r="H19" s="33"/>
      <c r="I19" s="34"/>
    </row>
    <row r="20" spans="1:9" x14ac:dyDescent="0.25">
      <c r="A20" s="32"/>
      <c r="B20" s="33"/>
      <c r="C20" s="33"/>
      <c r="D20" s="33"/>
      <c r="E20" s="33"/>
      <c r="F20" s="33"/>
      <c r="G20" s="33"/>
      <c r="H20" s="33"/>
      <c r="I20" s="34"/>
    </row>
    <row r="21" spans="1:9" x14ac:dyDescent="0.25">
      <c r="A21" s="32"/>
      <c r="B21" s="33"/>
      <c r="C21" s="33"/>
      <c r="D21" s="33"/>
      <c r="E21" s="33"/>
      <c r="F21" s="33"/>
      <c r="G21" s="33"/>
      <c r="H21" s="33"/>
      <c r="I21" s="34"/>
    </row>
    <row r="22" spans="1:9" x14ac:dyDescent="0.25">
      <c r="A22" s="32"/>
      <c r="B22" s="33"/>
      <c r="C22" s="33"/>
      <c r="D22" s="33"/>
      <c r="E22" s="33"/>
      <c r="F22" s="33"/>
      <c r="G22" s="33"/>
      <c r="H22" s="33"/>
      <c r="I22" s="34"/>
    </row>
    <row r="23" spans="1:9" x14ac:dyDescent="0.25">
      <c r="A23" s="32"/>
      <c r="B23" s="33"/>
      <c r="C23" s="33"/>
      <c r="D23" s="33"/>
      <c r="E23" s="33"/>
      <c r="F23" s="33"/>
      <c r="G23" s="33"/>
      <c r="H23" s="33"/>
      <c r="I23" s="34"/>
    </row>
    <row r="24" spans="1:9" x14ac:dyDescent="0.25">
      <c r="A24" s="32"/>
      <c r="B24" s="33"/>
      <c r="C24" s="33"/>
      <c r="D24" s="33"/>
      <c r="E24" s="33"/>
      <c r="F24" s="33"/>
      <c r="G24" s="33"/>
      <c r="H24" s="33"/>
      <c r="I24" s="34"/>
    </row>
    <row r="25" spans="1:9" x14ac:dyDescent="0.25">
      <c r="A25" s="32"/>
      <c r="B25" s="33"/>
      <c r="C25" s="33"/>
      <c r="D25" s="33"/>
      <c r="E25" s="33"/>
      <c r="F25" s="33"/>
      <c r="G25" s="33"/>
      <c r="H25" s="33"/>
      <c r="I25" s="34"/>
    </row>
    <row r="26" spans="1:9" x14ac:dyDescent="0.25">
      <c r="A26" s="32"/>
      <c r="B26" s="133" t="s">
        <v>168</v>
      </c>
      <c r="C26" s="134"/>
      <c r="D26" s="7"/>
      <c r="E26" s="8"/>
      <c r="F26" s="8"/>
      <c r="G26" s="8"/>
      <c r="H26" s="9"/>
      <c r="I26" s="34"/>
    </row>
    <row r="27" spans="1:9" ht="20.25" customHeight="1" x14ac:dyDescent="0.25">
      <c r="A27" s="32"/>
      <c r="B27" s="139" t="s">
        <v>192</v>
      </c>
      <c r="C27" s="140"/>
      <c r="D27" s="145"/>
      <c r="E27" s="146"/>
      <c r="F27" s="146"/>
      <c r="G27" s="146"/>
      <c r="H27" s="147"/>
      <c r="I27" s="34"/>
    </row>
    <row r="28" spans="1:9" ht="20.25" customHeight="1" x14ac:dyDescent="0.25">
      <c r="A28" s="32"/>
      <c r="B28" s="141"/>
      <c r="C28" s="142"/>
      <c r="D28" s="148"/>
      <c r="E28" s="149"/>
      <c r="F28" s="149"/>
      <c r="G28" s="149"/>
      <c r="H28" s="150"/>
      <c r="I28" s="34"/>
    </row>
    <row r="29" spans="1:9" ht="20.25" customHeight="1" x14ac:dyDescent="0.25">
      <c r="A29" s="32"/>
      <c r="B29" s="143"/>
      <c r="C29" s="144"/>
      <c r="D29" s="151"/>
      <c r="E29" s="152"/>
      <c r="F29" s="152"/>
      <c r="G29" s="152"/>
      <c r="H29" s="153"/>
      <c r="I29" s="34"/>
    </row>
    <row r="30" spans="1:9" ht="26.25" customHeight="1" x14ac:dyDescent="0.25">
      <c r="A30" s="32"/>
      <c r="B30" s="133" t="s">
        <v>279</v>
      </c>
      <c r="C30" s="134"/>
      <c r="D30" s="7"/>
      <c r="E30" s="10"/>
      <c r="F30" s="10"/>
      <c r="G30" s="10"/>
      <c r="H30" s="11"/>
      <c r="I30" s="34"/>
    </row>
    <row r="31" spans="1:9" x14ac:dyDescent="0.25">
      <c r="A31" s="32"/>
      <c r="B31" s="33"/>
      <c r="C31" s="33"/>
      <c r="D31" s="33"/>
      <c r="E31" s="33"/>
      <c r="F31" s="33"/>
      <c r="G31" s="33"/>
      <c r="H31" s="33"/>
      <c r="I31" s="34"/>
    </row>
    <row r="32" spans="1:9" x14ac:dyDescent="0.25">
      <c r="A32" s="32"/>
      <c r="B32" s="33"/>
      <c r="C32" s="33"/>
      <c r="D32" s="33"/>
      <c r="E32" s="33"/>
      <c r="F32" s="33"/>
      <c r="G32" s="33"/>
      <c r="H32" s="33"/>
      <c r="I32" s="34"/>
    </row>
    <row r="33" spans="1:9" x14ac:dyDescent="0.25">
      <c r="A33" s="32"/>
      <c r="B33" s="33"/>
      <c r="C33" s="33"/>
      <c r="D33" s="33"/>
      <c r="E33" s="33"/>
      <c r="F33" s="33"/>
      <c r="G33" s="33"/>
      <c r="H33" s="33"/>
      <c r="I33" s="34"/>
    </row>
    <row r="34" spans="1:9" x14ac:dyDescent="0.25">
      <c r="A34" s="32"/>
      <c r="B34" s="33"/>
      <c r="C34" s="33"/>
      <c r="D34" s="33"/>
      <c r="E34" s="33"/>
      <c r="F34" s="33"/>
      <c r="G34" s="33"/>
      <c r="H34" s="33"/>
      <c r="I34" s="34"/>
    </row>
    <row r="35" spans="1:9" x14ac:dyDescent="0.25">
      <c r="A35" s="32"/>
      <c r="B35" s="33"/>
      <c r="C35" s="33"/>
      <c r="D35" s="33"/>
      <c r="E35" s="33"/>
      <c r="F35" s="33"/>
      <c r="G35" s="33"/>
      <c r="H35" s="33"/>
      <c r="I35" s="34"/>
    </row>
    <row r="36" spans="1:9" x14ac:dyDescent="0.25">
      <c r="A36" s="32"/>
      <c r="B36" s="33"/>
      <c r="C36" s="33"/>
      <c r="D36" s="33"/>
      <c r="E36" s="33"/>
      <c r="F36" s="33"/>
      <c r="G36" s="33"/>
      <c r="H36" s="33"/>
      <c r="I36" s="34"/>
    </row>
    <row r="37" spans="1:9" x14ac:dyDescent="0.25">
      <c r="A37" s="32"/>
      <c r="B37" s="33"/>
      <c r="C37" s="33"/>
      <c r="D37" s="33"/>
      <c r="E37" s="33"/>
      <c r="F37" s="33"/>
      <c r="G37" s="33"/>
      <c r="H37" s="33"/>
      <c r="I37" s="34"/>
    </row>
    <row r="38" spans="1:9" x14ac:dyDescent="0.25">
      <c r="A38" s="32"/>
      <c r="B38" s="33"/>
      <c r="C38" s="33"/>
      <c r="D38" s="33"/>
      <c r="E38" s="33"/>
      <c r="F38" s="33"/>
      <c r="G38" s="33"/>
      <c r="H38" s="33"/>
      <c r="I38" s="34"/>
    </row>
    <row r="39" spans="1:9" x14ac:dyDescent="0.25">
      <c r="A39" s="32"/>
      <c r="B39" s="33"/>
      <c r="C39" s="33"/>
      <c r="D39" s="33"/>
      <c r="E39" s="33"/>
      <c r="F39" s="33"/>
      <c r="G39" s="33"/>
      <c r="H39" s="33"/>
      <c r="I39" s="34"/>
    </row>
    <row r="40" spans="1:9" x14ac:dyDescent="0.25">
      <c r="A40" s="32"/>
      <c r="B40" s="33"/>
      <c r="C40" s="33"/>
      <c r="D40" s="33"/>
      <c r="E40" s="33"/>
      <c r="F40" s="33"/>
      <c r="G40" s="33"/>
      <c r="H40" s="33"/>
      <c r="I40" s="34"/>
    </row>
    <row r="41" spans="1:9" x14ac:dyDescent="0.25">
      <c r="A41" s="32"/>
      <c r="B41" s="33"/>
      <c r="C41" s="33"/>
      <c r="D41" s="33"/>
      <c r="E41" s="33"/>
      <c r="F41" s="33"/>
      <c r="G41" s="33"/>
      <c r="H41" s="33"/>
      <c r="I41" s="34"/>
    </row>
    <row r="42" spans="1:9" x14ac:dyDescent="0.25">
      <c r="A42" s="32"/>
      <c r="B42" s="33"/>
      <c r="C42" s="33"/>
      <c r="D42" s="33"/>
      <c r="E42" s="33"/>
      <c r="F42" s="33"/>
      <c r="G42" s="33"/>
      <c r="H42" s="33"/>
      <c r="I42" s="34"/>
    </row>
    <row r="43" spans="1:9" x14ac:dyDescent="0.25">
      <c r="A43" s="32"/>
      <c r="B43" s="33"/>
      <c r="C43" s="33"/>
      <c r="D43" s="33"/>
      <c r="E43" s="33"/>
      <c r="F43" s="33"/>
      <c r="G43" s="33"/>
      <c r="H43" s="33"/>
      <c r="I43" s="34"/>
    </row>
    <row r="44" spans="1:9" x14ac:dyDescent="0.25">
      <c r="A44" s="32"/>
      <c r="B44" s="33"/>
      <c r="C44" s="33"/>
      <c r="D44" s="33"/>
      <c r="E44" s="33"/>
      <c r="F44" s="33"/>
      <c r="G44" s="33"/>
      <c r="H44" s="33"/>
      <c r="I44" s="34"/>
    </row>
    <row r="45" spans="1:9" ht="15.75" thickBot="1" x14ac:dyDescent="0.3">
      <c r="A45" s="35"/>
      <c r="B45" s="36"/>
      <c r="C45" s="36"/>
      <c r="D45" s="36"/>
      <c r="E45" s="36"/>
      <c r="F45" s="36"/>
      <c r="G45" s="36"/>
      <c r="H45" s="36"/>
      <c r="I45" s="37"/>
    </row>
    <row r="55" spans="3:3" x14ac:dyDescent="0.25">
      <c r="C55" s="54"/>
    </row>
    <row r="75" spans="3:5" x14ac:dyDescent="0.25">
      <c r="C75" s="54"/>
    </row>
    <row r="76" spans="3:5" x14ac:dyDescent="0.25">
      <c r="E76" s="6" t="s">
        <v>212</v>
      </c>
    </row>
    <row r="78" spans="3:5" x14ac:dyDescent="0.25">
      <c r="C78" s="54"/>
    </row>
    <row r="81" spans="3:3" x14ac:dyDescent="0.25">
      <c r="C81" s="54"/>
    </row>
    <row r="95" spans="3:3" x14ac:dyDescent="0.25">
      <c r="C95" s="54"/>
    </row>
    <row r="98" spans="3:3" x14ac:dyDescent="0.25">
      <c r="C98" s="54"/>
    </row>
    <row r="101" spans="3:3" x14ac:dyDescent="0.25">
      <c r="C101" s="54"/>
    </row>
    <row r="104" spans="3:3" x14ac:dyDescent="0.25">
      <c r="C104" s="54"/>
    </row>
    <row r="107" spans="3:3" x14ac:dyDescent="0.25">
      <c r="C107" s="54"/>
    </row>
    <row r="110" spans="3:3" x14ac:dyDescent="0.25">
      <c r="C110" s="54"/>
    </row>
    <row r="113" spans="3:3" x14ac:dyDescent="0.25">
      <c r="C113" s="54"/>
    </row>
    <row r="116" spans="3:3" x14ac:dyDescent="0.25">
      <c r="C116" s="54"/>
    </row>
    <row r="119" spans="3:3" x14ac:dyDescent="0.25">
      <c r="C119" s="54"/>
    </row>
    <row r="122" spans="3:3" x14ac:dyDescent="0.25">
      <c r="C122" s="54"/>
    </row>
    <row r="125" spans="3:3" x14ac:dyDescent="0.25">
      <c r="C125" s="54"/>
    </row>
  </sheetData>
  <mergeCells count="6">
    <mergeCell ref="B30:C30"/>
    <mergeCell ref="A12:I12"/>
    <mergeCell ref="A13:I13"/>
    <mergeCell ref="B26:C26"/>
    <mergeCell ref="B27:C29"/>
    <mergeCell ref="D27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24"/>
  <sheetViews>
    <sheetView showGridLines="0" view="pageBreakPreview" topLeftCell="A28" zoomScale="140" zoomScaleNormal="90" zoomScaleSheetLayoutView="140" workbookViewId="0">
      <selection activeCell="E36" sqref="E36"/>
    </sheetView>
  </sheetViews>
  <sheetFormatPr defaultColWidth="9.140625" defaultRowHeight="15.75" x14ac:dyDescent="0.25"/>
  <cols>
    <col min="1" max="1" width="3.42578125" style="4" customWidth="1"/>
    <col min="2" max="2" width="6.42578125" style="4" customWidth="1"/>
    <col min="3" max="3" width="27.42578125" style="4" customWidth="1"/>
    <col min="4" max="4" width="6.28515625" style="4" customWidth="1"/>
    <col min="5" max="5" width="9.140625" style="4" customWidth="1"/>
    <col min="6" max="6" width="25.7109375" style="4" customWidth="1"/>
    <col min="7" max="7" width="6.28515625" style="4" customWidth="1"/>
    <col min="8" max="8" width="9.140625" style="4" customWidth="1"/>
    <col min="9" max="9" width="12" style="4" customWidth="1"/>
    <col min="10" max="10" width="0.28515625" style="4" customWidth="1"/>
    <col min="11" max="16384" width="9.140625" style="4"/>
  </cols>
  <sheetData>
    <row r="1" spans="1:12" x14ac:dyDescent="0.25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x14ac:dyDescent="0.25">
      <c r="A2" s="41"/>
      <c r="B2" s="5"/>
      <c r="C2" s="5"/>
      <c r="D2" s="5"/>
      <c r="E2" s="5"/>
      <c r="F2" s="5"/>
      <c r="G2" s="5"/>
      <c r="H2" s="5"/>
      <c r="I2" s="5"/>
      <c r="J2" s="5"/>
      <c r="K2" s="5"/>
      <c r="L2" s="42"/>
    </row>
    <row r="3" spans="1:12" x14ac:dyDescent="0.25">
      <c r="A3" s="41"/>
      <c r="B3" s="5"/>
      <c r="C3" s="5"/>
      <c r="D3" s="5"/>
      <c r="E3" s="5"/>
      <c r="F3" s="5"/>
      <c r="G3" s="5"/>
      <c r="H3" s="5"/>
      <c r="I3" s="5"/>
      <c r="J3" s="5"/>
      <c r="K3" s="5"/>
      <c r="L3" s="42"/>
    </row>
    <row r="4" spans="1:12" ht="15" customHeight="1" x14ac:dyDescent="0.25">
      <c r="A4" s="185" t="s">
        <v>183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7"/>
    </row>
    <row r="5" spans="1:12" ht="15" customHeight="1" x14ac:dyDescent="0.25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7"/>
    </row>
    <row r="6" spans="1:12" x14ac:dyDescent="0.25">
      <c r="A6" s="41"/>
      <c r="B6" s="5"/>
      <c r="C6" s="5"/>
      <c r="D6" s="5"/>
      <c r="E6" s="5"/>
      <c r="F6" s="5"/>
      <c r="G6" s="5"/>
      <c r="H6" s="5"/>
      <c r="I6" s="5"/>
      <c r="J6" s="5"/>
      <c r="K6" s="5"/>
      <c r="L6" s="42"/>
    </row>
    <row r="7" spans="1:12" x14ac:dyDescent="0.25">
      <c r="A7" s="107" t="s">
        <v>79</v>
      </c>
      <c r="B7" s="108" t="s">
        <v>182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</row>
    <row r="8" spans="1:12" x14ac:dyDescent="0.25">
      <c r="A8" s="41"/>
      <c r="B8" s="5"/>
      <c r="C8" s="5"/>
      <c r="D8" s="5"/>
      <c r="E8" s="5"/>
      <c r="F8" s="5"/>
      <c r="G8" s="5"/>
      <c r="H8" s="5"/>
      <c r="I8" s="5"/>
      <c r="J8" s="5"/>
      <c r="K8" s="5"/>
      <c r="L8" s="42"/>
    </row>
    <row r="9" spans="1:12" s="93" customFormat="1" ht="18.75" customHeight="1" x14ac:dyDescent="0.25">
      <c r="A9" s="89"/>
      <c r="B9" s="90" t="s">
        <v>2</v>
      </c>
      <c r="C9" s="91" t="s">
        <v>168</v>
      </c>
      <c r="D9" s="91" t="s">
        <v>173</v>
      </c>
      <c r="E9" s="188"/>
      <c r="F9" s="189"/>
      <c r="G9" s="189"/>
      <c r="H9" s="189"/>
      <c r="I9" s="189"/>
      <c r="J9" s="189"/>
      <c r="K9" s="190"/>
      <c r="L9" s="92"/>
    </row>
    <row r="10" spans="1:12" s="93" customFormat="1" ht="18.75" customHeight="1" x14ac:dyDescent="0.25">
      <c r="A10" s="89"/>
      <c r="B10" s="90" t="s">
        <v>4</v>
      </c>
      <c r="C10" s="91" t="s">
        <v>169</v>
      </c>
      <c r="D10" s="91" t="s">
        <v>173</v>
      </c>
      <c r="E10" s="188"/>
      <c r="F10" s="189"/>
      <c r="G10" s="189"/>
      <c r="H10" s="189"/>
      <c r="I10" s="189"/>
      <c r="J10" s="189"/>
      <c r="K10" s="190"/>
      <c r="L10" s="92"/>
    </row>
    <row r="11" spans="1:12" s="93" customFormat="1" ht="18.75" customHeight="1" x14ac:dyDescent="0.25">
      <c r="A11" s="89"/>
      <c r="B11" s="90">
        <v>3</v>
      </c>
      <c r="C11" s="91" t="s">
        <v>177</v>
      </c>
      <c r="D11" s="91" t="s">
        <v>173</v>
      </c>
      <c r="E11" s="94"/>
      <c r="F11" s="95"/>
      <c r="G11" s="95"/>
      <c r="H11" s="95"/>
      <c r="I11" s="95"/>
      <c r="J11" s="95"/>
      <c r="K11" s="96"/>
      <c r="L11" s="92"/>
    </row>
    <row r="12" spans="1:12" s="93" customFormat="1" ht="18.75" customHeight="1" x14ac:dyDescent="0.25">
      <c r="A12" s="89"/>
      <c r="B12" s="90" t="s">
        <v>7</v>
      </c>
      <c r="C12" s="91" t="s">
        <v>174</v>
      </c>
      <c r="D12" s="91" t="s">
        <v>173</v>
      </c>
      <c r="E12" s="94"/>
      <c r="F12" s="95"/>
      <c r="G12" s="95"/>
      <c r="H12" s="95"/>
      <c r="I12" s="95"/>
      <c r="J12" s="95"/>
      <c r="K12" s="96"/>
      <c r="L12" s="92"/>
    </row>
    <row r="13" spans="1:12" s="93" customFormat="1" ht="18.75" customHeight="1" x14ac:dyDescent="0.25">
      <c r="A13" s="89"/>
      <c r="B13" s="90" t="s">
        <v>9</v>
      </c>
      <c r="C13" s="91" t="s">
        <v>170</v>
      </c>
      <c r="D13" s="91" t="s">
        <v>173</v>
      </c>
      <c r="E13" s="182" t="s">
        <v>179</v>
      </c>
      <c r="F13" s="183"/>
      <c r="G13" s="183"/>
      <c r="H13" s="183"/>
      <c r="I13" s="183"/>
      <c r="J13" s="183"/>
      <c r="K13" s="184"/>
      <c r="L13" s="92"/>
    </row>
    <row r="14" spans="1:12" s="93" customFormat="1" ht="18.75" customHeight="1" x14ac:dyDescent="0.25">
      <c r="A14" s="89"/>
      <c r="B14" s="90"/>
      <c r="C14" s="97" t="s">
        <v>176</v>
      </c>
      <c r="D14" s="91" t="s">
        <v>173</v>
      </c>
      <c r="E14" s="182" t="s">
        <v>179</v>
      </c>
      <c r="F14" s="183"/>
      <c r="G14" s="183"/>
      <c r="H14" s="183"/>
      <c r="I14" s="183"/>
      <c r="J14" s="183"/>
      <c r="K14" s="184"/>
      <c r="L14" s="92"/>
    </row>
    <row r="15" spans="1:12" s="93" customFormat="1" ht="18.75" customHeight="1" x14ac:dyDescent="0.25">
      <c r="A15" s="89"/>
      <c r="B15" s="90" t="s">
        <v>13</v>
      </c>
      <c r="C15" s="91" t="s">
        <v>171</v>
      </c>
      <c r="D15" s="91" t="s">
        <v>173</v>
      </c>
      <c r="E15" s="182" t="s">
        <v>180</v>
      </c>
      <c r="F15" s="183"/>
      <c r="G15" s="183"/>
      <c r="H15" s="183"/>
      <c r="I15" s="183"/>
      <c r="J15" s="183"/>
      <c r="K15" s="184"/>
      <c r="L15" s="92"/>
    </row>
    <row r="16" spans="1:12" s="93" customFormat="1" ht="18.75" customHeight="1" x14ac:dyDescent="0.25">
      <c r="A16" s="89"/>
      <c r="B16" s="90"/>
      <c r="C16" s="98" t="s">
        <v>175</v>
      </c>
      <c r="D16" s="91" t="s">
        <v>173</v>
      </c>
      <c r="E16" s="182" t="s">
        <v>180</v>
      </c>
      <c r="F16" s="183"/>
      <c r="G16" s="183"/>
      <c r="H16" s="183"/>
      <c r="I16" s="183"/>
      <c r="J16" s="183"/>
      <c r="K16" s="184"/>
      <c r="L16" s="92"/>
    </row>
    <row r="17" spans="1:12" s="93" customFormat="1" ht="18.75" customHeight="1" x14ac:dyDescent="0.25">
      <c r="A17" s="89"/>
      <c r="B17" s="90"/>
      <c r="C17" s="98" t="s">
        <v>181</v>
      </c>
      <c r="D17" s="91" t="s">
        <v>173</v>
      </c>
      <c r="E17" s="182" t="s">
        <v>180</v>
      </c>
      <c r="F17" s="183"/>
      <c r="G17" s="183"/>
      <c r="H17" s="183"/>
      <c r="I17" s="183"/>
      <c r="J17" s="183"/>
      <c r="K17" s="184"/>
      <c r="L17" s="92"/>
    </row>
    <row r="18" spans="1:12" s="93" customFormat="1" ht="18.75" customHeight="1" x14ac:dyDescent="0.25">
      <c r="A18" s="89"/>
      <c r="B18" s="90" t="s">
        <v>15</v>
      </c>
      <c r="C18" s="91" t="s">
        <v>186</v>
      </c>
      <c r="D18" s="91" t="s">
        <v>173</v>
      </c>
      <c r="E18" s="182" t="s">
        <v>180</v>
      </c>
      <c r="F18" s="183"/>
      <c r="G18" s="183"/>
      <c r="H18" s="183"/>
      <c r="I18" s="183"/>
      <c r="J18" s="183"/>
      <c r="K18" s="184"/>
      <c r="L18" s="92"/>
    </row>
    <row r="19" spans="1:12" s="93" customFormat="1" ht="18.75" customHeight="1" x14ac:dyDescent="0.25">
      <c r="A19" s="89"/>
      <c r="B19" s="90" t="s">
        <v>18</v>
      </c>
      <c r="C19" s="91" t="s">
        <v>187</v>
      </c>
      <c r="D19" s="91" t="s">
        <v>173</v>
      </c>
      <c r="E19" s="182" t="s">
        <v>180</v>
      </c>
      <c r="F19" s="183"/>
      <c r="G19" s="183"/>
      <c r="H19" s="183"/>
      <c r="I19" s="183"/>
      <c r="J19" s="183"/>
      <c r="K19" s="184"/>
      <c r="L19" s="92"/>
    </row>
    <row r="20" spans="1:12" s="93" customFormat="1" ht="33.75" customHeight="1" x14ac:dyDescent="0.25">
      <c r="A20" s="89"/>
      <c r="B20" s="90" t="s">
        <v>20</v>
      </c>
      <c r="C20" s="99" t="s">
        <v>188</v>
      </c>
      <c r="D20" s="91" t="s">
        <v>173</v>
      </c>
      <c r="E20" s="182" t="s">
        <v>189</v>
      </c>
      <c r="F20" s="183"/>
      <c r="G20" s="183"/>
      <c r="H20" s="183"/>
      <c r="I20" s="183"/>
      <c r="J20" s="183"/>
      <c r="K20" s="184"/>
      <c r="L20" s="92"/>
    </row>
    <row r="21" spans="1:12" s="93" customFormat="1" ht="18.75" customHeight="1" x14ac:dyDescent="0.25">
      <c r="A21" s="89"/>
      <c r="B21" s="90" t="s">
        <v>23</v>
      </c>
      <c r="C21" s="91" t="s">
        <v>178</v>
      </c>
      <c r="D21" s="91" t="s">
        <v>173</v>
      </c>
      <c r="E21" s="100"/>
      <c r="F21" s="101"/>
      <c r="G21" s="101"/>
      <c r="H21" s="101"/>
      <c r="I21" s="101"/>
      <c r="J21" s="101"/>
      <c r="K21" s="102"/>
      <c r="L21" s="92"/>
    </row>
    <row r="22" spans="1:12" x14ac:dyDescent="0.25">
      <c r="A22" s="41"/>
      <c r="B22" s="43"/>
      <c r="C22" s="44"/>
      <c r="D22" s="45"/>
      <c r="E22" s="5"/>
      <c r="F22" s="5"/>
      <c r="G22" s="5"/>
      <c r="H22" s="5"/>
      <c r="I22" s="5"/>
      <c r="J22" s="5"/>
      <c r="K22" s="5"/>
      <c r="L22" s="42"/>
    </row>
    <row r="23" spans="1:12" x14ac:dyDescent="0.25">
      <c r="A23" s="107" t="s">
        <v>184</v>
      </c>
      <c r="B23" s="108" t="s">
        <v>185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9"/>
    </row>
    <row r="24" spans="1:12" x14ac:dyDescent="0.25">
      <c r="A24" s="41"/>
      <c r="B24" s="5"/>
      <c r="C24" s="5"/>
      <c r="D24" s="5"/>
      <c r="E24" s="5"/>
      <c r="F24" s="5"/>
      <c r="G24" s="5"/>
      <c r="H24" s="5"/>
      <c r="I24" s="5"/>
      <c r="J24" s="5"/>
      <c r="K24" s="5"/>
      <c r="L24" s="42"/>
    </row>
    <row r="25" spans="1:12" x14ac:dyDescent="0.25">
      <c r="A25" s="41"/>
      <c r="B25" s="155" t="s">
        <v>273</v>
      </c>
      <c r="C25" s="156"/>
      <c r="D25" s="155" t="s">
        <v>272</v>
      </c>
      <c r="E25" s="167"/>
      <c r="F25" s="156"/>
      <c r="G25" s="155" t="s">
        <v>214</v>
      </c>
      <c r="H25" s="167"/>
      <c r="I25" s="167"/>
      <c r="J25" s="167"/>
      <c r="K25" s="156"/>
      <c r="L25" s="42"/>
    </row>
    <row r="26" spans="1:12" ht="15.75" customHeight="1" x14ac:dyDescent="0.25">
      <c r="A26" s="41"/>
      <c r="B26" s="154"/>
      <c r="C26" s="178" t="s">
        <v>203</v>
      </c>
      <c r="D26" s="180"/>
      <c r="E26" s="168" t="s">
        <v>167</v>
      </c>
      <c r="F26" s="169"/>
      <c r="G26" s="154" t="str">
        <f>IF('Poin Kritis Posyandu'!X39="BINTANG 1 PRATAMA","X"," ")</f>
        <v xml:space="preserve"> </v>
      </c>
      <c r="H26" s="172" t="s">
        <v>203</v>
      </c>
      <c r="I26" s="173"/>
      <c r="J26" s="173"/>
      <c r="K26" s="174"/>
      <c r="L26" s="42"/>
    </row>
    <row r="27" spans="1:12" ht="15.75" customHeight="1" x14ac:dyDescent="0.25">
      <c r="A27" s="41"/>
      <c r="B27" s="154"/>
      <c r="C27" s="179"/>
      <c r="D27" s="181"/>
      <c r="E27" s="170"/>
      <c r="F27" s="171"/>
      <c r="G27" s="154"/>
      <c r="H27" s="175"/>
      <c r="I27" s="176"/>
      <c r="J27" s="176"/>
      <c r="K27" s="177"/>
      <c r="L27" s="42"/>
    </row>
    <row r="28" spans="1:12" ht="15.75" customHeight="1" x14ac:dyDescent="0.25">
      <c r="A28" s="41"/>
      <c r="B28" s="154" t="str">
        <f>IF($B$55="BINTANG 2 MADYA","X"," ")</f>
        <v xml:space="preserve"> </v>
      </c>
      <c r="C28" s="178" t="s">
        <v>204</v>
      </c>
      <c r="D28" s="180" t="str">
        <f>IF('Kriteria Strata Posyandu'!$I$118&gt;80%,"",IF('Kriteria Strata Posyandu'!$I$118&gt;=71%,"", IF('Kriteria Strata Posyandu'!$I$118&gt;=60%,"X",IF('Kriteria Strata Posyandu'!$I$118&lt;60%,"",""))))</f>
        <v/>
      </c>
      <c r="E28" s="168" t="s">
        <v>166</v>
      </c>
      <c r="F28" s="169"/>
      <c r="G28" s="154" t="str">
        <f>IF('Poin Kritis Posyandu'!X39="BINTANG 2 MADYA","X"," ")</f>
        <v xml:space="preserve"> </v>
      </c>
      <c r="H28" s="172" t="s">
        <v>204</v>
      </c>
      <c r="I28" s="173"/>
      <c r="J28" s="173"/>
      <c r="K28" s="174"/>
      <c r="L28" s="42"/>
    </row>
    <row r="29" spans="1:12" ht="15.75" customHeight="1" x14ac:dyDescent="0.25">
      <c r="A29" s="41"/>
      <c r="B29" s="154"/>
      <c r="C29" s="179"/>
      <c r="D29" s="181"/>
      <c r="E29" s="170"/>
      <c r="F29" s="171"/>
      <c r="G29" s="154"/>
      <c r="H29" s="175"/>
      <c r="I29" s="176"/>
      <c r="J29" s="176"/>
      <c r="K29" s="177"/>
      <c r="L29" s="42"/>
    </row>
    <row r="30" spans="1:12" ht="15.75" customHeight="1" x14ac:dyDescent="0.25">
      <c r="A30" s="41"/>
      <c r="B30" s="154" t="str">
        <f>IF($B$55="BINTANG 3 PURNAMA","X"," ")</f>
        <v xml:space="preserve"> </v>
      </c>
      <c r="C30" s="178" t="s">
        <v>205</v>
      </c>
      <c r="D30" s="180" t="str">
        <f>IF('Kriteria Strata Posyandu'!$I$118&gt;80%,"",IF('Kriteria Strata Posyandu'!$I$118&gt;=71%,"X", IF('Kriteria Strata Posyandu'!$I$118&gt;=60%,"",IF('Kriteria Strata Posyandu'!$I$118&lt;60%,"",""))))</f>
        <v/>
      </c>
      <c r="E30" s="168" t="s">
        <v>190</v>
      </c>
      <c r="F30" s="169"/>
      <c r="G30" s="154" t="str">
        <f>IF('Poin Kritis Posyandu'!X39="BINTANG 3 PURNAMA","X"," ")</f>
        <v xml:space="preserve"> </v>
      </c>
      <c r="H30" s="172" t="s">
        <v>205</v>
      </c>
      <c r="I30" s="173"/>
      <c r="J30" s="173"/>
      <c r="K30" s="174"/>
      <c r="L30" s="42"/>
    </row>
    <row r="31" spans="1:12" ht="15.75" customHeight="1" x14ac:dyDescent="0.25">
      <c r="A31" s="41"/>
      <c r="B31" s="154"/>
      <c r="C31" s="179"/>
      <c r="D31" s="181"/>
      <c r="E31" s="170"/>
      <c r="F31" s="171"/>
      <c r="G31" s="154"/>
      <c r="H31" s="175"/>
      <c r="I31" s="176"/>
      <c r="J31" s="176"/>
      <c r="K31" s="177"/>
      <c r="L31" s="42"/>
    </row>
    <row r="32" spans="1:12" ht="15.75" customHeight="1" x14ac:dyDescent="0.25">
      <c r="A32" s="41"/>
      <c r="B32" s="154"/>
      <c r="C32" s="178" t="s">
        <v>206</v>
      </c>
      <c r="D32" s="180" t="str">
        <f>IF('Kriteria Strata Posyandu'!$I$118&gt;80%,"X",IF('Kriteria Strata Posyandu'!$I$118&gt;=71%,"", IF('Kriteria Strata Posyandu'!$I$118&gt;=60%,"",IF('Kriteria Strata Posyandu'!$I$118&lt;60%,"",""))))</f>
        <v/>
      </c>
      <c r="E32" s="168" t="s">
        <v>253</v>
      </c>
      <c r="F32" s="169"/>
      <c r="G32" s="154" t="str">
        <f>IF('Poin Kritis Posyandu'!X39="BINTANG 4 MANDIRI","X"," ")</f>
        <v xml:space="preserve"> </v>
      </c>
      <c r="H32" s="172" t="s">
        <v>206</v>
      </c>
      <c r="I32" s="173"/>
      <c r="J32" s="173"/>
      <c r="K32" s="174"/>
      <c r="L32" s="42"/>
    </row>
    <row r="33" spans="1:12" ht="15.75" customHeight="1" x14ac:dyDescent="0.25">
      <c r="A33" s="41"/>
      <c r="B33" s="154"/>
      <c r="C33" s="179"/>
      <c r="D33" s="181"/>
      <c r="E33" s="170"/>
      <c r="F33" s="171"/>
      <c r="G33" s="154"/>
      <c r="H33" s="175"/>
      <c r="I33" s="176"/>
      <c r="J33" s="176"/>
      <c r="K33" s="177"/>
      <c r="L33" s="42"/>
    </row>
    <row r="34" spans="1:12" ht="8.25" customHeight="1" x14ac:dyDescent="0.25">
      <c r="A34" s="41"/>
      <c r="B34" s="5"/>
      <c r="C34" s="5"/>
      <c r="D34" s="5"/>
      <c r="E34" s="5"/>
      <c r="F34" s="5"/>
      <c r="G34" s="5"/>
      <c r="H34" s="5"/>
      <c r="I34" s="5"/>
      <c r="J34" s="5"/>
      <c r="K34" s="5"/>
      <c r="L34" s="42"/>
    </row>
    <row r="35" spans="1:12" x14ac:dyDescent="0.25">
      <c r="A35" s="103"/>
      <c r="B35" s="157" t="s">
        <v>197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04"/>
    </row>
    <row r="36" spans="1:12" ht="10.5" customHeight="1" x14ac:dyDescent="0.25">
      <c r="A36" s="41"/>
      <c r="B36" s="5"/>
      <c r="C36" s="5"/>
      <c r="D36" s="5"/>
      <c r="E36" s="5"/>
      <c r="F36" s="5"/>
      <c r="G36" s="5"/>
      <c r="H36" s="5"/>
      <c r="I36" s="5"/>
      <c r="J36" s="5"/>
      <c r="K36" s="5"/>
      <c r="L36" s="42"/>
    </row>
    <row r="37" spans="1:12" x14ac:dyDescent="0.25">
      <c r="A37" s="41"/>
      <c r="B37" s="158"/>
      <c r="C37" s="159"/>
      <c r="D37" s="159"/>
      <c r="E37" s="159"/>
      <c r="F37" s="159"/>
      <c r="G37" s="159"/>
      <c r="H37" s="159"/>
      <c r="I37" s="159"/>
      <c r="J37" s="159"/>
      <c r="K37" s="160"/>
      <c r="L37" s="42"/>
    </row>
    <row r="38" spans="1:12" ht="15.75" customHeight="1" x14ac:dyDescent="0.25">
      <c r="A38" s="41"/>
      <c r="B38" s="161"/>
      <c r="C38" s="162"/>
      <c r="D38" s="162"/>
      <c r="E38" s="162"/>
      <c r="F38" s="162"/>
      <c r="G38" s="162"/>
      <c r="H38" s="162"/>
      <c r="I38" s="162"/>
      <c r="J38" s="162"/>
      <c r="K38" s="163"/>
      <c r="L38" s="42"/>
    </row>
    <row r="39" spans="1:12" ht="15.75" customHeight="1" x14ac:dyDescent="0.25">
      <c r="A39" s="41"/>
      <c r="B39" s="161"/>
      <c r="C39" s="162"/>
      <c r="D39" s="162"/>
      <c r="E39" s="162"/>
      <c r="F39" s="162"/>
      <c r="G39" s="162"/>
      <c r="H39" s="162"/>
      <c r="I39" s="162"/>
      <c r="J39" s="162"/>
      <c r="K39" s="163"/>
      <c r="L39" s="42"/>
    </row>
    <row r="40" spans="1:12" ht="15.75" customHeight="1" x14ac:dyDescent="0.25">
      <c r="A40" s="41"/>
      <c r="B40" s="161"/>
      <c r="C40" s="162"/>
      <c r="D40" s="162"/>
      <c r="E40" s="162"/>
      <c r="F40" s="162"/>
      <c r="G40" s="162"/>
      <c r="H40" s="162"/>
      <c r="I40" s="162"/>
      <c r="J40" s="162"/>
      <c r="K40" s="163"/>
      <c r="L40" s="42"/>
    </row>
    <row r="41" spans="1:12" ht="15.75" customHeight="1" x14ac:dyDescent="0.25">
      <c r="A41" s="41"/>
      <c r="B41" s="161"/>
      <c r="C41" s="162"/>
      <c r="D41" s="162"/>
      <c r="E41" s="162"/>
      <c r="F41" s="162"/>
      <c r="G41" s="162"/>
      <c r="H41" s="162"/>
      <c r="I41" s="162"/>
      <c r="J41" s="162"/>
      <c r="K41" s="163"/>
      <c r="L41" s="42"/>
    </row>
    <row r="42" spans="1:12" ht="15.75" customHeight="1" x14ac:dyDescent="0.25">
      <c r="A42" s="41"/>
      <c r="B42" s="161"/>
      <c r="C42" s="162"/>
      <c r="D42" s="162"/>
      <c r="E42" s="162"/>
      <c r="F42" s="162"/>
      <c r="G42" s="162"/>
      <c r="H42" s="162"/>
      <c r="I42" s="162"/>
      <c r="J42" s="162"/>
      <c r="K42" s="163"/>
      <c r="L42" s="42"/>
    </row>
    <row r="43" spans="1:12" ht="15.75" customHeight="1" x14ac:dyDescent="0.25">
      <c r="A43" s="41"/>
      <c r="B43" s="161"/>
      <c r="C43" s="162"/>
      <c r="D43" s="162"/>
      <c r="E43" s="162"/>
      <c r="F43" s="162"/>
      <c r="G43" s="162"/>
      <c r="H43" s="162"/>
      <c r="I43" s="162"/>
      <c r="J43" s="162"/>
      <c r="K43" s="163"/>
      <c r="L43" s="42"/>
    </row>
    <row r="44" spans="1:12" ht="15.75" customHeight="1" x14ac:dyDescent="0.25">
      <c r="A44" s="41"/>
      <c r="B44" s="161"/>
      <c r="C44" s="162"/>
      <c r="D44" s="162"/>
      <c r="E44" s="162"/>
      <c r="F44" s="162"/>
      <c r="G44" s="162"/>
      <c r="H44" s="162"/>
      <c r="I44" s="162"/>
      <c r="J44" s="162"/>
      <c r="K44" s="163"/>
      <c r="L44" s="42"/>
    </row>
    <row r="45" spans="1:12" ht="15.75" customHeight="1" x14ac:dyDescent="0.25">
      <c r="A45" s="41"/>
      <c r="B45" s="164"/>
      <c r="C45" s="165"/>
      <c r="D45" s="165"/>
      <c r="E45" s="165"/>
      <c r="F45" s="165"/>
      <c r="G45" s="165"/>
      <c r="H45" s="165"/>
      <c r="I45" s="165"/>
      <c r="J45" s="165"/>
      <c r="K45" s="166"/>
      <c r="L45" s="42"/>
    </row>
    <row r="46" spans="1:12" x14ac:dyDescent="0.25">
      <c r="A46" s="41"/>
      <c r="B46" s="5"/>
      <c r="C46" s="5"/>
      <c r="D46" s="5"/>
      <c r="E46" s="5"/>
      <c r="F46" s="5"/>
      <c r="G46" s="5"/>
      <c r="H46" s="5"/>
      <c r="I46" s="5"/>
      <c r="J46" s="5"/>
      <c r="K46" s="5"/>
      <c r="L46" s="42"/>
    </row>
    <row r="47" spans="1:12" ht="16.5" thickBot="1" x14ac:dyDescent="0.3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8"/>
    </row>
    <row r="48" spans="1:12" x14ac:dyDescent="0.25">
      <c r="E48" s="3"/>
      <c r="F48" s="2"/>
    </row>
    <row r="49" spans="2:7" hidden="1" x14ac:dyDescent="0.25">
      <c r="B49" s="4" t="s">
        <v>274</v>
      </c>
      <c r="D49" s="4" t="s">
        <v>275</v>
      </c>
      <c r="E49" s="3"/>
      <c r="F49" s="2"/>
      <c r="G49" s="4" t="s">
        <v>276</v>
      </c>
    </row>
    <row r="50" spans="2:7" hidden="1" x14ac:dyDescent="0.25">
      <c r="B50" s="4">
        <f>SUM(D50,G50)</f>
        <v>0</v>
      </c>
      <c r="D50" s="4">
        <f>COUNTIF($D26,"X")</f>
        <v>0</v>
      </c>
      <c r="E50" s="1"/>
      <c r="F50" s="2"/>
      <c r="G50" s="4">
        <f>COUNTIF($G26,"X")</f>
        <v>0</v>
      </c>
    </row>
    <row r="51" spans="2:7" hidden="1" x14ac:dyDescent="0.25">
      <c r="B51" s="4">
        <f t="shared" ref="B51:B53" si="0">SUM(D51,G51)</f>
        <v>0</v>
      </c>
      <c r="D51" s="4">
        <f>COUNTIF($D28,"X")</f>
        <v>0</v>
      </c>
      <c r="E51" s="3"/>
      <c r="F51" s="2"/>
      <c r="G51" s="4">
        <f>COUNTIF($G28,"X")</f>
        <v>0</v>
      </c>
    </row>
    <row r="52" spans="2:7" hidden="1" x14ac:dyDescent="0.25">
      <c r="B52" s="4">
        <f t="shared" si="0"/>
        <v>0</v>
      </c>
      <c r="D52" s="4">
        <f>COUNTIF($D30,"X")</f>
        <v>0</v>
      </c>
      <c r="G52" s="4">
        <f>COUNTIF($G30,"X")</f>
        <v>0</v>
      </c>
    </row>
    <row r="53" spans="2:7" hidden="1" x14ac:dyDescent="0.25">
      <c r="B53" s="4">
        <f t="shared" si="0"/>
        <v>0</v>
      </c>
      <c r="D53" s="4">
        <f>COUNTIF($D32,"X")</f>
        <v>0</v>
      </c>
      <c r="G53" s="4">
        <f>COUNTIF($G32,"X")</f>
        <v>0</v>
      </c>
    </row>
    <row r="54" spans="2:7" hidden="1" x14ac:dyDescent="0.25">
      <c r="C54" s="53"/>
    </row>
    <row r="55" spans="2:7" hidden="1" x14ac:dyDescent="0.25">
      <c r="B55" s="4" t="str">
        <f>IF(B50&gt;0,"BINTANG 1 PRATAMA",IF(B51&gt;0,"BINTANG 2 MADYA",IF(B52&gt;0,"BINTANG 3 PURNAMA","BINTANG 4 MANDIRI")))</f>
        <v>BINTANG 4 MANDIRI</v>
      </c>
    </row>
    <row r="56" spans="2:7" hidden="1" x14ac:dyDescent="0.25"/>
    <row r="74" spans="3:5" x14ac:dyDescent="0.25">
      <c r="C74" s="53"/>
    </row>
    <row r="75" spans="3:5" x14ac:dyDescent="0.25">
      <c r="E75" s="12"/>
    </row>
    <row r="77" spans="3:5" x14ac:dyDescent="0.25">
      <c r="C77" s="53"/>
    </row>
    <row r="80" spans="3:5" x14ac:dyDescent="0.25">
      <c r="C80" s="53"/>
    </row>
    <row r="94" spans="3:3" x14ac:dyDescent="0.25">
      <c r="C94" s="53"/>
    </row>
    <row r="97" spans="3:3" x14ac:dyDescent="0.25">
      <c r="C97" s="53"/>
    </row>
    <row r="100" spans="3:3" x14ac:dyDescent="0.25">
      <c r="C100" s="53"/>
    </row>
    <row r="103" spans="3:3" x14ac:dyDescent="0.25">
      <c r="C103" s="53"/>
    </row>
    <row r="106" spans="3:3" x14ac:dyDescent="0.25">
      <c r="C106" s="53"/>
    </row>
    <row r="109" spans="3:3" x14ac:dyDescent="0.25">
      <c r="C109" s="53"/>
    </row>
    <row r="112" spans="3:3" x14ac:dyDescent="0.25">
      <c r="C112" s="53"/>
    </row>
    <row r="115" spans="3:3" x14ac:dyDescent="0.25">
      <c r="C115" s="53"/>
    </row>
    <row r="118" spans="3:3" x14ac:dyDescent="0.25">
      <c r="C118" s="53"/>
    </row>
    <row r="121" spans="3:3" x14ac:dyDescent="0.25">
      <c r="C121" s="53"/>
    </row>
    <row r="124" spans="3:3" x14ac:dyDescent="0.25">
      <c r="C124" s="53"/>
    </row>
  </sheetData>
  <mergeCells count="40">
    <mergeCell ref="G28:G29"/>
    <mergeCell ref="G30:G31"/>
    <mergeCell ref="B30:B31"/>
    <mergeCell ref="C30:C31"/>
    <mergeCell ref="D28:D29"/>
    <mergeCell ref="D30:D31"/>
    <mergeCell ref="B28:B29"/>
    <mergeCell ref="C28:C29"/>
    <mergeCell ref="D32:D33"/>
    <mergeCell ref="E17:K17"/>
    <mergeCell ref="A4:L5"/>
    <mergeCell ref="E9:K9"/>
    <mergeCell ref="E10:K10"/>
    <mergeCell ref="E13:K13"/>
    <mergeCell ref="E14:K14"/>
    <mergeCell ref="E15:K15"/>
    <mergeCell ref="E16:K16"/>
    <mergeCell ref="E19:K19"/>
    <mergeCell ref="E18:K18"/>
    <mergeCell ref="E20:K20"/>
    <mergeCell ref="B26:B27"/>
    <mergeCell ref="C26:C27"/>
    <mergeCell ref="D25:F25"/>
    <mergeCell ref="D26:D27"/>
    <mergeCell ref="G26:G27"/>
    <mergeCell ref="B25:C25"/>
    <mergeCell ref="B35:K35"/>
    <mergeCell ref="B37:K45"/>
    <mergeCell ref="G32:G33"/>
    <mergeCell ref="G25:K25"/>
    <mergeCell ref="E26:F27"/>
    <mergeCell ref="E28:F29"/>
    <mergeCell ref="E30:F31"/>
    <mergeCell ref="E32:F33"/>
    <mergeCell ref="H26:K27"/>
    <mergeCell ref="H28:K29"/>
    <mergeCell ref="H30:K31"/>
    <mergeCell ref="H32:K33"/>
    <mergeCell ref="B32:B33"/>
    <mergeCell ref="C32:C33"/>
  </mergeCells>
  <pageMargins left="0.7" right="0.7" top="0.75" bottom="0.7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5:L128"/>
  <sheetViews>
    <sheetView showGridLines="0" topLeftCell="A29" zoomScale="80" zoomScaleNormal="80" zoomScaleSheetLayoutView="80" workbookViewId="0">
      <selection activeCell="J30" sqref="J30"/>
    </sheetView>
  </sheetViews>
  <sheetFormatPr defaultColWidth="9.140625" defaultRowHeight="15" x14ac:dyDescent="0.25"/>
  <cols>
    <col min="1" max="1" width="5.42578125" style="12" customWidth="1"/>
    <col min="2" max="2" width="6.42578125" style="22" customWidth="1"/>
    <col min="3" max="3" width="5.7109375" style="22" customWidth="1"/>
    <col min="4" max="4" width="9.42578125" style="22" customWidth="1"/>
    <col min="5" max="5" width="67" style="23" customWidth="1"/>
    <col min="6" max="6" width="14.140625" style="24" customWidth="1"/>
    <col min="7" max="7" width="14.140625" style="25" customWidth="1"/>
    <col min="8" max="8" width="14.140625" style="22" customWidth="1"/>
    <col min="9" max="9" width="28" style="12" customWidth="1"/>
    <col min="10" max="16384" width="9.140625" style="12"/>
  </cols>
  <sheetData>
    <row r="5" spans="2:10" ht="29.25" customHeight="1" x14ac:dyDescent="0.25">
      <c r="B5" s="195" t="s">
        <v>172</v>
      </c>
      <c r="C5" s="195"/>
      <c r="D5" s="195"/>
      <c r="E5" s="195"/>
      <c r="F5" s="195"/>
      <c r="G5" s="195"/>
      <c r="H5" s="195"/>
      <c r="I5" s="195"/>
    </row>
    <row r="6" spans="2:10" ht="29.25" customHeight="1" x14ac:dyDescent="0.25">
      <c r="B6" s="195" t="s">
        <v>271</v>
      </c>
      <c r="C6" s="195"/>
      <c r="D6" s="195"/>
      <c r="E6" s="195"/>
      <c r="F6" s="195"/>
      <c r="G6" s="195"/>
      <c r="H6" s="195"/>
      <c r="I6" s="195"/>
      <c r="J6" s="110"/>
    </row>
    <row r="7" spans="2:10" s="56" customFormat="1" ht="16.5" customHeight="1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2:10" ht="30" customHeight="1" x14ac:dyDescent="0.25">
      <c r="B8" s="111" t="s">
        <v>0</v>
      </c>
      <c r="C8" s="203" t="s">
        <v>215</v>
      </c>
      <c r="D8" s="203"/>
      <c r="E8" s="203"/>
      <c r="F8" s="111" t="s">
        <v>72</v>
      </c>
      <c r="G8" s="111" t="s">
        <v>59</v>
      </c>
      <c r="H8" s="111" t="s">
        <v>60</v>
      </c>
      <c r="I8" s="112" t="s">
        <v>71</v>
      </c>
    </row>
    <row r="9" spans="2:10" x14ac:dyDescent="0.25">
      <c r="B9" s="113" t="s">
        <v>1</v>
      </c>
      <c r="C9" s="207" t="s">
        <v>10</v>
      </c>
      <c r="D9" s="207"/>
      <c r="E9" s="207"/>
      <c r="F9" s="114"/>
      <c r="G9" s="115"/>
      <c r="H9" s="116"/>
      <c r="I9" s="117"/>
    </row>
    <row r="10" spans="2:10" x14ac:dyDescent="0.25">
      <c r="B10" s="13"/>
      <c r="C10" s="13" t="s">
        <v>2</v>
      </c>
      <c r="D10" s="199" t="s">
        <v>3</v>
      </c>
      <c r="E10" s="199"/>
      <c r="F10" s="14"/>
      <c r="G10" s="15"/>
      <c r="H10" s="16"/>
      <c r="I10" s="17"/>
    </row>
    <row r="11" spans="2:10" ht="30" x14ac:dyDescent="0.25">
      <c r="B11" s="16"/>
      <c r="C11" s="16"/>
      <c r="D11" s="16" t="s">
        <v>63</v>
      </c>
      <c r="E11" s="18" t="s">
        <v>61</v>
      </c>
      <c r="F11" s="194" t="s">
        <v>22</v>
      </c>
      <c r="G11" s="15">
        <v>1</v>
      </c>
      <c r="H11" s="194"/>
      <c r="I11" s="129" t="s">
        <v>280</v>
      </c>
    </row>
    <row r="12" spans="2:10" x14ac:dyDescent="0.25">
      <c r="B12" s="16"/>
      <c r="C12" s="16"/>
      <c r="D12" s="16" t="s">
        <v>64</v>
      </c>
      <c r="E12" s="18" t="s">
        <v>62</v>
      </c>
      <c r="F12" s="194"/>
      <c r="G12" s="15">
        <v>0</v>
      </c>
      <c r="H12" s="194"/>
      <c r="I12" s="17"/>
    </row>
    <row r="13" spans="2:10" x14ac:dyDescent="0.25">
      <c r="B13" s="16"/>
      <c r="C13" s="13" t="s">
        <v>4</v>
      </c>
      <c r="D13" s="199" t="s">
        <v>211</v>
      </c>
      <c r="E13" s="199"/>
      <c r="F13" s="15"/>
      <c r="G13" s="15"/>
      <c r="H13" s="52"/>
      <c r="I13" s="17"/>
    </row>
    <row r="14" spans="2:10" ht="30" x14ac:dyDescent="0.25">
      <c r="B14" s="16"/>
      <c r="C14" s="16"/>
      <c r="D14" s="16" t="s">
        <v>65</v>
      </c>
      <c r="E14" s="130" t="s">
        <v>281</v>
      </c>
      <c r="F14" s="194" t="s">
        <v>164</v>
      </c>
      <c r="G14" s="15">
        <v>2</v>
      </c>
      <c r="H14" s="194"/>
      <c r="I14" s="17"/>
    </row>
    <row r="15" spans="2:10" ht="30" x14ac:dyDescent="0.25">
      <c r="B15" s="51"/>
      <c r="C15" s="51"/>
      <c r="D15" s="131" t="s">
        <v>66</v>
      </c>
      <c r="E15" s="132" t="s">
        <v>283</v>
      </c>
      <c r="F15" s="194"/>
      <c r="G15" s="128">
        <v>1</v>
      </c>
      <c r="H15" s="194"/>
      <c r="I15" s="17"/>
    </row>
    <row r="16" spans="2:10" x14ac:dyDescent="0.25">
      <c r="B16" s="16"/>
      <c r="C16" s="16"/>
      <c r="D16" s="131" t="s">
        <v>282</v>
      </c>
      <c r="E16" s="18" t="s">
        <v>67</v>
      </c>
      <c r="F16" s="194"/>
      <c r="G16" s="15">
        <v>0</v>
      </c>
      <c r="H16" s="194"/>
      <c r="I16" s="17"/>
    </row>
    <row r="17" spans="2:9" x14ac:dyDescent="0.25">
      <c r="B17" s="16"/>
      <c r="C17" s="13" t="s">
        <v>5</v>
      </c>
      <c r="D17" s="199" t="s">
        <v>6</v>
      </c>
      <c r="E17" s="199"/>
      <c r="F17" s="15"/>
      <c r="G17" s="15"/>
      <c r="H17" s="52"/>
      <c r="I17" s="17"/>
    </row>
    <row r="18" spans="2:9" x14ac:dyDescent="0.25">
      <c r="B18" s="16"/>
      <c r="C18" s="16"/>
      <c r="D18" s="16" t="s">
        <v>68</v>
      </c>
      <c r="E18" s="132" t="s">
        <v>284</v>
      </c>
      <c r="F18" s="194" t="s">
        <v>164</v>
      </c>
      <c r="G18" s="15">
        <v>1</v>
      </c>
      <c r="H18" s="194"/>
      <c r="I18" s="17"/>
    </row>
    <row r="19" spans="2:9" x14ac:dyDescent="0.25">
      <c r="B19" s="16"/>
      <c r="C19" s="16"/>
      <c r="D19" s="16" t="s">
        <v>69</v>
      </c>
      <c r="E19" s="18" t="s">
        <v>70</v>
      </c>
      <c r="F19" s="194"/>
      <c r="G19" s="15">
        <v>0</v>
      </c>
      <c r="H19" s="194"/>
      <c r="I19" s="17"/>
    </row>
    <row r="20" spans="2:9" x14ac:dyDescent="0.25">
      <c r="B20" s="118" t="s">
        <v>8</v>
      </c>
      <c r="C20" s="196" t="s">
        <v>11</v>
      </c>
      <c r="D20" s="196"/>
      <c r="E20" s="196"/>
      <c r="F20" s="119"/>
      <c r="G20" s="119"/>
      <c r="H20" s="119"/>
      <c r="I20" s="120"/>
    </row>
    <row r="21" spans="2:9" x14ac:dyDescent="0.25">
      <c r="B21" s="16"/>
      <c r="C21" s="13" t="s">
        <v>9</v>
      </c>
      <c r="D21" s="199" t="s">
        <v>12</v>
      </c>
      <c r="E21" s="199"/>
      <c r="F21" s="15"/>
      <c r="G21" s="15"/>
      <c r="H21" s="52"/>
      <c r="I21" s="17"/>
    </row>
    <row r="22" spans="2:9" ht="30" x14ac:dyDescent="0.25">
      <c r="B22" s="16"/>
      <c r="C22" s="16"/>
      <c r="D22" s="16" t="s">
        <v>80</v>
      </c>
      <c r="E22" s="18" t="s">
        <v>107</v>
      </c>
      <c r="F22" s="194" t="s">
        <v>164</v>
      </c>
      <c r="G22" s="15">
        <v>2</v>
      </c>
      <c r="H22" s="194"/>
      <c r="I22" s="129" t="s">
        <v>285</v>
      </c>
    </row>
    <row r="23" spans="2:9" x14ac:dyDescent="0.25">
      <c r="B23" s="51"/>
      <c r="C23" s="51"/>
      <c r="D23" s="131" t="s">
        <v>81</v>
      </c>
      <c r="E23" s="132" t="s">
        <v>286</v>
      </c>
      <c r="F23" s="194"/>
      <c r="G23" s="128">
        <v>1</v>
      </c>
      <c r="H23" s="194"/>
      <c r="I23" s="129"/>
    </row>
    <row r="24" spans="2:9" x14ac:dyDescent="0.25">
      <c r="B24" s="16"/>
      <c r="C24" s="16"/>
      <c r="D24" s="131" t="s">
        <v>287</v>
      </c>
      <c r="E24" s="18" t="s">
        <v>141</v>
      </c>
      <c r="F24" s="194"/>
      <c r="G24" s="15">
        <v>0</v>
      </c>
      <c r="H24" s="194"/>
      <c r="I24" s="17"/>
    </row>
    <row r="25" spans="2:9" x14ac:dyDescent="0.25">
      <c r="B25" s="16"/>
      <c r="C25" s="13" t="s">
        <v>13</v>
      </c>
      <c r="D25" s="199" t="s">
        <v>14</v>
      </c>
      <c r="E25" s="199"/>
      <c r="F25" s="15"/>
      <c r="G25" s="15"/>
      <c r="H25" s="52"/>
      <c r="I25" s="17"/>
    </row>
    <row r="26" spans="2:9" ht="30" x14ac:dyDescent="0.25">
      <c r="B26" s="16"/>
      <c r="C26" s="16"/>
      <c r="D26" s="16" t="s">
        <v>82</v>
      </c>
      <c r="E26" s="18" t="s">
        <v>109</v>
      </c>
      <c r="F26" s="194" t="s">
        <v>22</v>
      </c>
      <c r="G26" s="15">
        <v>1</v>
      </c>
      <c r="H26" s="194"/>
      <c r="I26" s="17"/>
    </row>
    <row r="27" spans="2:9" ht="30" x14ac:dyDescent="0.25">
      <c r="B27" s="16"/>
      <c r="C27" s="16"/>
      <c r="D27" s="16" t="s">
        <v>83</v>
      </c>
      <c r="E27" s="18" t="s">
        <v>108</v>
      </c>
      <c r="F27" s="194"/>
      <c r="G27" s="15">
        <v>0</v>
      </c>
      <c r="H27" s="194"/>
      <c r="I27" s="17"/>
    </row>
    <row r="28" spans="2:9" x14ac:dyDescent="0.25">
      <c r="B28" s="51"/>
      <c r="C28" s="13" t="s">
        <v>15</v>
      </c>
      <c r="D28" s="199" t="s">
        <v>266</v>
      </c>
      <c r="E28" s="199"/>
      <c r="F28" s="52"/>
      <c r="G28" s="52"/>
      <c r="H28" s="52"/>
      <c r="I28" s="17"/>
    </row>
    <row r="29" spans="2:9" ht="30" x14ac:dyDescent="0.25">
      <c r="B29" s="51"/>
      <c r="C29" s="51"/>
      <c r="D29" s="51" t="s">
        <v>84</v>
      </c>
      <c r="E29" s="18" t="s">
        <v>267</v>
      </c>
      <c r="F29" s="194" t="s">
        <v>22</v>
      </c>
      <c r="G29" s="52">
        <v>1</v>
      </c>
      <c r="H29" s="194"/>
      <c r="I29" s="129" t="s">
        <v>288</v>
      </c>
    </row>
    <row r="30" spans="2:9" ht="30" x14ac:dyDescent="0.25">
      <c r="B30" s="51"/>
      <c r="C30" s="51"/>
      <c r="D30" s="51" t="s">
        <v>85</v>
      </c>
      <c r="E30" s="18" t="s">
        <v>268</v>
      </c>
      <c r="F30" s="194"/>
      <c r="G30" s="52">
        <v>0</v>
      </c>
      <c r="H30" s="194"/>
      <c r="I30" s="17"/>
    </row>
    <row r="31" spans="2:9" x14ac:dyDescent="0.25">
      <c r="B31" s="118" t="s">
        <v>73</v>
      </c>
      <c r="C31" s="196" t="s">
        <v>16</v>
      </c>
      <c r="D31" s="196"/>
      <c r="E31" s="196"/>
      <c r="F31" s="119"/>
      <c r="G31" s="119"/>
      <c r="H31" s="119"/>
      <c r="I31" s="120"/>
    </row>
    <row r="32" spans="2:9" x14ac:dyDescent="0.25">
      <c r="B32" s="16"/>
      <c r="C32" s="13" t="s">
        <v>18</v>
      </c>
      <c r="D32" s="199" t="s">
        <v>17</v>
      </c>
      <c r="E32" s="199"/>
      <c r="F32" s="15"/>
      <c r="G32" s="15"/>
      <c r="H32" s="52"/>
      <c r="I32" s="17"/>
    </row>
    <row r="33" spans="2:9" ht="30" x14ac:dyDescent="0.25">
      <c r="B33" s="16"/>
      <c r="C33" s="16"/>
      <c r="D33" s="51" t="s">
        <v>86</v>
      </c>
      <c r="E33" s="130" t="s">
        <v>289</v>
      </c>
      <c r="F33" s="194" t="s">
        <v>164</v>
      </c>
      <c r="G33" s="15">
        <v>1</v>
      </c>
      <c r="H33" s="194"/>
      <c r="I33" s="17"/>
    </row>
    <row r="34" spans="2:9" x14ac:dyDescent="0.25">
      <c r="B34" s="16"/>
      <c r="C34" s="16"/>
      <c r="D34" s="51" t="s">
        <v>87</v>
      </c>
      <c r="E34" s="18" t="s">
        <v>110</v>
      </c>
      <c r="F34" s="194"/>
      <c r="G34" s="15">
        <v>0</v>
      </c>
      <c r="H34" s="194"/>
      <c r="I34" s="17"/>
    </row>
    <row r="35" spans="2:9" x14ac:dyDescent="0.25">
      <c r="B35" s="50"/>
      <c r="C35" s="13" t="s">
        <v>20</v>
      </c>
      <c r="D35" s="199" t="s">
        <v>200</v>
      </c>
      <c r="E35" s="199"/>
      <c r="F35" s="49"/>
      <c r="G35" s="49"/>
      <c r="H35" s="52"/>
      <c r="I35" s="17"/>
    </row>
    <row r="36" spans="2:9" x14ac:dyDescent="0.25">
      <c r="B36" s="50"/>
      <c r="C36" s="50"/>
      <c r="D36" s="51" t="s">
        <v>88</v>
      </c>
      <c r="E36" s="18" t="s">
        <v>201</v>
      </c>
      <c r="F36" s="194" t="s">
        <v>164</v>
      </c>
      <c r="G36" s="49">
        <v>1</v>
      </c>
      <c r="H36" s="194"/>
      <c r="I36" s="17"/>
    </row>
    <row r="37" spans="2:9" x14ac:dyDescent="0.25">
      <c r="B37" s="50"/>
      <c r="C37" s="50"/>
      <c r="D37" s="51" t="s">
        <v>89</v>
      </c>
      <c r="E37" s="18" t="s">
        <v>110</v>
      </c>
      <c r="F37" s="194"/>
      <c r="G37" s="49">
        <v>0</v>
      </c>
      <c r="H37" s="194"/>
      <c r="I37" s="17"/>
    </row>
    <row r="38" spans="2:9" x14ac:dyDescent="0.25">
      <c r="B38" s="16"/>
      <c r="C38" s="13" t="s">
        <v>23</v>
      </c>
      <c r="D38" s="199" t="s">
        <v>19</v>
      </c>
      <c r="E38" s="199"/>
      <c r="F38" s="15"/>
      <c r="G38" s="15"/>
      <c r="H38" s="52"/>
      <c r="I38" s="17"/>
    </row>
    <row r="39" spans="2:9" ht="30" x14ac:dyDescent="0.25">
      <c r="B39" s="16"/>
      <c r="C39" s="16"/>
      <c r="D39" s="51" t="s">
        <v>90</v>
      </c>
      <c r="E39" s="18" t="s">
        <v>111</v>
      </c>
      <c r="F39" s="194" t="s">
        <v>164</v>
      </c>
      <c r="G39" s="15">
        <v>1</v>
      </c>
      <c r="H39" s="194"/>
      <c r="I39" s="17"/>
    </row>
    <row r="40" spans="2:9" x14ac:dyDescent="0.25">
      <c r="B40" s="16"/>
      <c r="C40" s="16"/>
      <c r="D40" s="51" t="s">
        <v>91</v>
      </c>
      <c r="E40" s="18" t="s">
        <v>110</v>
      </c>
      <c r="F40" s="194"/>
      <c r="G40" s="15">
        <v>0</v>
      </c>
      <c r="H40" s="194"/>
      <c r="I40" s="17"/>
    </row>
    <row r="41" spans="2:9" x14ac:dyDescent="0.25">
      <c r="B41" s="16"/>
      <c r="C41" s="13" t="s">
        <v>254</v>
      </c>
      <c r="D41" s="199" t="s">
        <v>21</v>
      </c>
      <c r="E41" s="199"/>
      <c r="F41" s="15"/>
      <c r="G41" s="15"/>
      <c r="H41" s="52"/>
      <c r="I41" s="17"/>
    </row>
    <row r="42" spans="2:9" x14ac:dyDescent="0.25">
      <c r="B42" s="16"/>
      <c r="C42" s="16"/>
      <c r="D42" s="51" t="s">
        <v>92</v>
      </c>
      <c r="E42" s="18" t="s">
        <v>112</v>
      </c>
      <c r="F42" s="194" t="s">
        <v>164</v>
      </c>
      <c r="G42" s="15">
        <v>1</v>
      </c>
      <c r="H42" s="194"/>
      <c r="I42" s="17"/>
    </row>
    <row r="43" spans="2:9" x14ac:dyDescent="0.25">
      <c r="B43" s="16"/>
      <c r="C43" s="16"/>
      <c r="D43" s="51" t="s">
        <v>93</v>
      </c>
      <c r="E43" s="18" t="s">
        <v>113</v>
      </c>
      <c r="F43" s="194"/>
      <c r="G43" s="15">
        <v>0</v>
      </c>
      <c r="H43" s="194"/>
      <c r="I43" s="17"/>
    </row>
    <row r="44" spans="2:9" x14ac:dyDescent="0.25">
      <c r="B44" s="51"/>
      <c r="C44" s="13" t="s">
        <v>27</v>
      </c>
      <c r="D44" s="199" t="s">
        <v>258</v>
      </c>
      <c r="E44" s="199"/>
      <c r="F44" s="52"/>
      <c r="G44" s="52"/>
      <c r="H44" s="52"/>
      <c r="I44" s="17"/>
    </row>
    <row r="45" spans="2:9" x14ac:dyDescent="0.25">
      <c r="B45" s="51"/>
      <c r="C45" s="51"/>
      <c r="D45" s="51" t="s">
        <v>94</v>
      </c>
      <c r="E45" s="18" t="s">
        <v>255</v>
      </c>
      <c r="F45" s="194" t="s">
        <v>164</v>
      </c>
      <c r="G45" s="52">
        <v>1</v>
      </c>
      <c r="H45" s="194"/>
      <c r="I45" s="17"/>
    </row>
    <row r="46" spans="2:9" x14ac:dyDescent="0.25">
      <c r="B46" s="51"/>
      <c r="C46" s="51"/>
      <c r="D46" s="51" t="s">
        <v>95</v>
      </c>
      <c r="E46" s="18" t="s">
        <v>256</v>
      </c>
      <c r="F46" s="194"/>
      <c r="G46" s="52">
        <v>0</v>
      </c>
      <c r="H46" s="194"/>
      <c r="I46" s="17"/>
    </row>
    <row r="47" spans="2:9" x14ac:dyDescent="0.25">
      <c r="B47" s="118" t="s">
        <v>74</v>
      </c>
      <c r="C47" s="196" t="s">
        <v>24</v>
      </c>
      <c r="D47" s="196"/>
      <c r="E47" s="196"/>
      <c r="F47" s="119"/>
      <c r="G47" s="119"/>
      <c r="H47" s="119"/>
      <c r="I47" s="120"/>
    </row>
    <row r="48" spans="2:9" x14ac:dyDescent="0.25">
      <c r="B48" s="16"/>
      <c r="C48" s="13" t="s">
        <v>29</v>
      </c>
      <c r="D48" s="199" t="s">
        <v>25</v>
      </c>
      <c r="E48" s="199"/>
      <c r="F48" s="15"/>
      <c r="G48" s="15"/>
      <c r="H48" s="52"/>
      <c r="I48" s="17"/>
    </row>
    <row r="49" spans="2:9" x14ac:dyDescent="0.25">
      <c r="B49" s="16"/>
      <c r="C49" s="16"/>
      <c r="D49" s="51" t="s">
        <v>96</v>
      </c>
      <c r="E49" s="18" t="s">
        <v>114</v>
      </c>
      <c r="F49" s="194" t="s">
        <v>164</v>
      </c>
      <c r="G49" s="15">
        <v>1</v>
      </c>
      <c r="H49" s="194"/>
      <c r="I49" s="17"/>
    </row>
    <row r="50" spans="2:9" x14ac:dyDescent="0.25">
      <c r="B50" s="16"/>
      <c r="C50" s="16"/>
      <c r="D50" s="51" t="s">
        <v>97</v>
      </c>
      <c r="E50" s="18" t="s">
        <v>115</v>
      </c>
      <c r="F50" s="194"/>
      <c r="G50" s="15">
        <v>0</v>
      </c>
      <c r="H50" s="194"/>
      <c r="I50" s="17"/>
    </row>
    <row r="51" spans="2:9" x14ac:dyDescent="0.25">
      <c r="B51" s="16"/>
      <c r="C51" s="13" t="s">
        <v>32</v>
      </c>
      <c r="D51" s="199" t="s">
        <v>26</v>
      </c>
      <c r="E51" s="199"/>
      <c r="F51" s="15"/>
      <c r="G51" s="15"/>
      <c r="H51" s="52"/>
      <c r="I51" s="17"/>
    </row>
    <row r="52" spans="2:9" x14ac:dyDescent="0.25">
      <c r="B52" s="16"/>
      <c r="C52" s="16"/>
      <c r="D52" s="51" t="s">
        <v>98</v>
      </c>
      <c r="E52" s="18" t="s">
        <v>116</v>
      </c>
      <c r="F52" s="194" t="s">
        <v>164</v>
      </c>
      <c r="G52" s="15">
        <v>1</v>
      </c>
      <c r="H52" s="194"/>
      <c r="I52" s="17"/>
    </row>
    <row r="53" spans="2:9" x14ac:dyDescent="0.25">
      <c r="B53" s="16"/>
      <c r="C53" s="16"/>
      <c r="D53" s="51" t="s">
        <v>99</v>
      </c>
      <c r="E53" s="18" t="s">
        <v>117</v>
      </c>
      <c r="F53" s="194"/>
      <c r="G53" s="15">
        <v>0</v>
      </c>
      <c r="H53" s="194"/>
      <c r="I53" s="17"/>
    </row>
    <row r="54" spans="2:9" x14ac:dyDescent="0.25">
      <c r="B54" s="16"/>
      <c r="C54" s="13">
        <v>15</v>
      </c>
      <c r="D54" s="199" t="s">
        <v>28</v>
      </c>
      <c r="E54" s="199"/>
      <c r="F54" s="15"/>
      <c r="G54" s="15"/>
      <c r="H54" s="52"/>
      <c r="I54" s="17"/>
    </row>
    <row r="55" spans="2:9" x14ac:dyDescent="0.25">
      <c r="B55" s="16"/>
      <c r="C55" s="16"/>
      <c r="D55" s="51" t="s">
        <v>100</v>
      </c>
      <c r="E55" s="18" t="s">
        <v>118</v>
      </c>
      <c r="F55" s="194" t="s">
        <v>164</v>
      </c>
      <c r="G55" s="15">
        <v>1</v>
      </c>
      <c r="H55" s="194"/>
      <c r="I55" s="17"/>
    </row>
    <row r="56" spans="2:9" x14ac:dyDescent="0.25">
      <c r="B56" s="16"/>
      <c r="C56" s="16"/>
      <c r="D56" s="51" t="s">
        <v>101</v>
      </c>
      <c r="E56" s="18" t="s">
        <v>119</v>
      </c>
      <c r="F56" s="194"/>
      <c r="G56" s="15">
        <v>0</v>
      </c>
      <c r="H56" s="194"/>
      <c r="I56" s="17"/>
    </row>
    <row r="57" spans="2:9" x14ac:dyDescent="0.25">
      <c r="B57" s="50"/>
      <c r="C57" s="13" t="s">
        <v>35</v>
      </c>
      <c r="D57" s="199" t="s">
        <v>202</v>
      </c>
      <c r="E57" s="199"/>
      <c r="F57" s="49"/>
      <c r="G57" s="49"/>
      <c r="H57" s="52"/>
      <c r="I57" s="17"/>
    </row>
    <row r="58" spans="2:9" ht="30" x14ac:dyDescent="0.25">
      <c r="B58" s="50"/>
      <c r="C58" s="50"/>
      <c r="D58" s="51" t="s">
        <v>121</v>
      </c>
      <c r="E58" s="18" t="s">
        <v>198</v>
      </c>
      <c r="F58" s="194" t="s">
        <v>164</v>
      </c>
      <c r="G58" s="49">
        <v>1</v>
      </c>
      <c r="H58" s="194"/>
      <c r="I58" s="17"/>
    </row>
    <row r="59" spans="2:9" ht="30" x14ac:dyDescent="0.25">
      <c r="B59" s="50"/>
      <c r="C59" s="50"/>
      <c r="D59" s="51" t="s">
        <v>122</v>
      </c>
      <c r="E59" s="18" t="s">
        <v>199</v>
      </c>
      <c r="F59" s="194"/>
      <c r="G59" s="49">
        <v>0</v>
      </c>
      <c r="H59" s="194"/>
      <c r="I59" s="17"/>
    </row>
    <row r="60" spans="2:9" x14ac:dyDescent="0.25">
      <c r="B60" s="51"/>
      <c r="C60" s="13">
        <v>17</v>
      </c>
      <c r="D60" s="199" t="s">
        <v>259</v>
      </c>
      <c r="E60" s="199"/>
      <c r="F60" s="52"/>
      <c r="G60" s="52"/>
      <c r="H60" s="52"/>
      <c r="I60" s="17"/>
    </row>
    <row r="61" spans="2:9" ht="30" x14ac:dyDescent="0.25">
      <c r="B61" s="51"/>
      <c r="C61" s="51"/>
      <c r="D61" s="51" t="s">
        <v>123</v>
      </c>
      <c r="E61" s="18" t="s">
        <v>260</v>
      </c>
      <c r="F61" s="194" t="s">
        <v>164</v>
      </c>
      <c r="G61" s="52">
        <v>1</v>
      </c>
      <c r="H61" s="194"/>
      <c r="I61" s="17"/>
    </row>
    <row r="62" spans="2:9" x14ac:dyDescent="0.25">
      <c r="B62" s="51"/>
      <c r="C62" s="51"/>
      <c r="D62" s="51" t="s">
        <v>124</v>
      </c>
      <c r="E62" s="18" t="s">
        <v>261</v>
      </c>
      <c r="F62" s="194"/>
      <c r="G62" s="52">
        <v>0</v>
      </c>
      <c r="H62" s="194"/>
      <c r="I62" s="17"/>
    </row>
    <row r="63" spans="2:9" ht="15" customHeight="1" x14ac:dyDescent="0.25">
      <c r="B63" s="118" t="s">
        <v>75</v>
      </c>
      <c r="C63" s="204" t="s">
        <v>30</v>
      </c>
      <c r="D63" s="205"/>
      <c r="E63" s="206"/>
      <c r="F63" s="119"/>
      <c r="G63" s="119"/>
      <c r="H63" s="119"/>
      <c r="I63" s="120"/>
    </row>
    <row r="64" spans="2:9" ht="15" customHeight="1" x14ac:dyDescent="0.25">
      <c r="B64" s="13"/>
      <c r="C64" s="58" t="s">
        <v>39</v>
      </c>
      <c r="D64" s="197" t="s">
        <v>31</v>
      </c>
      <c r="E64" s="198"/>
      <c r="F64" s="15"/>
      <c r="G64" s="15"/>
      <c r="H64" s="52"/>
      <c r="I64" s="17"/>
    </row>
    <row r="65" spans="2:9" x14ac:dyDescent="0.25">
      <c r="B65" s="16"/>
      <c r="C65" s="16"/>
      <c r="D65" s="51" t="s">
        <v>125</v>
      </c>
      <c r="E65" s="130" t="s">
        <v>290</v>
      </c>
      <c r="F65" s="191" t="s">
        <v>22</v>
      </c>
      <c r="G65" s="15">
        <v>2</v>
      </c>
      <c r="H65" s="191"/>
      <c r="I65" s="17"/>
    </row>
    <row r="66" spans="2:9" x14ac:dyDescent="0.25">
      <c r="B66" s="51"/>
      <c r="C66" s="51"/>
      <c r="D66" s="131" t="s">
        <v>126</v>
      </c>
      <c r="E66" s="130" t="s">
        <v>291</v>
      </c>
      <c r="F66" s="192"/>
      <c r="G66" s="128">
        <v>1</v>
      </c>
      <c r="H66" s="192"/>
      <c r="I66" s="17"/>
    </row>
    <row r="67" spans="2:9" x14ac:dyDescent="0.25">
      <c r="B67" s="16"/>
      <c r="C67" s="16"/>
      <c r="D67" s="51" t="s">
        <v>126</v>
      </c>
      <c r="E67" s="18" t="s">
        <v>102</v>
      </c>
      <c r="F67" s="193"/>
      <c r="G67" s="15">
        <v>0</v>
      </c>
      <c r="H67" s="193"/>
      <c r="I67" s="17"/>
    </row>
    <row r="68" spans="2:9" ht="15" customHeight="1" x14ac:dyDescent="0.25">
      <c r="B68" s="16"/>
      <c r="C68" s="13" t="s">
        <v>41</v>
      </c>
      <c r="D68" s="197" t="s">
        <v>33</v>
      </c>
      <c r="E68" s="198"/>
      <c r="F68" s="15"/>
      <c r="G68" s="15"/>
      <c r="H68" s="52"/>
      <c r="I68" s="17"/>
    </row>
    <row r="69" spans="2:9" ht="32.25" customHeight="1" x14ac:dyDescent="0.25">
      <c r="B69" s="51"/>
      <c r="C69" s="13"/>
      <c r="D69" s="131" t="s">
        <v>132</v>
      </c>
      <c r="E69" s="132" t="s">
        <v>293</v>
      </c>
      <c r="F69" s="191" t="s">
        <v>164</v>
      </c>
      <c r="G69" s="128">
        <v>3</v>
      </c>
      <c r="H69" s="191"/>
      <c r="I69" s="17"/>
    </row>
    <row r="70" spans="2:9" ht="15" customHeight="1" x14ac:dyDescent="0.25">
      <c r="B70" s="51"/>
      <c r="C70" s="13"/>
      <c r="D70" s="131" t="s">
        <v>133</v>
      </c>
      <c r="E70" s="132" t="s">
        <v>292</v>
      </c>
      <c r="F70" s="192"/>
      <c r="G70" s="128">
        <v>2</v>
      </c>
      <c r="H70" s="192"/>
      <c r="I70" s="17"/>
    </row>
    <row r="71" spans="2:9" x14ac:dyDescent="0.25">
      <c r="B71" s="16"/>
      <c r="C71" s="16"/>
      <c r="D71" s="131" t="s">
        <v>294</v>
      </c>
      <c r="E71" s="18" t="s">
        <v>103</v>
      </c>
      <c r="F71" s="192"/>
      <c r="G71" s="15">
        <v>1</v>
      </c>
      <c r="H71" s="192"/>
      <c r="I71" s="17"/>
    </row>
    <row r="72" spans="2:9" x14ac:dyDescent="0.25">
      <c r="B72" s="16"/>
      <c r="C72" s="16"/>
      <c r="D72" s="131" t="s">
        <v>295</v>
      </c>
      <c r="E72" s="18" t="s">
        <v>104</v>
      </c>
      <c r="F72" s="193"/>
      <c r="G72" s="15">
        <v>0</v>
      </c>
      <c r="H72" s="193"/>
      <c r="I72" s="17"/>
    </row>
    <row r="73" spans="2:9" ht="15" customHeight="1" x14ac:dyDescent="0.25">
      <c r="B73" s="16"/>
      <c r="C73" s="13" t="s">
        <v>42</v>
      </c>
      <c r="D73" s="197" t="s">
        <v>34</v>
      </c>
      <c r="E73" s="198"/>
      <c r="F73" s="15"/>
      <c r="G73" s="15"/>
      <c r="H73" s="52"/>
      <c r="I73" s="17"/>
    </row>
    <row r="74" spans="2:9" x14ac:dyDescent="0.25">
      <c r="B74" s="16"/>
      <c r="C74" s="16"/>
      <c r="D74" s="51" t="s">
        <v>134</v>
      </c>
      <c r="E74" s="18" t="s">
        <v>105</v>
      </c>
      <c r="F74" s="191" t="s">
        <v>22</v>
      </c>
      <c r="G74" s="15">
        <v>1</v>
      </c>
      <c r="H74" s="191"/>
      <c r="I74" s="17"/>
    </row>
    <row r="75" spans="2:9" x14ac:dyDescent="0.25">
      <c r="B75" s="16"/>
      <c r="C75" s="16"/>
      <c r="D75" s="51" t="s">
        <v>135</v>
      </c>
      <c r="E75" s="18" t="s">
        <v>106</v>
      </c>
      <c r="F75" s="193"/>
      <c r="G75" s="15">
        <v>0</v>
      </c>
      <c r="H75" s="193"/>
      <c r="I75" s="17"/>
    </row>
    <row r="76" spans="2:9" x14ac:dyDescent="0.25">
      <c r="B76" s="118" t="s">
        <v>76</v>
      </c>
      <c r="C76" s="196" t="s">
        <v>36</v>
      </c>
      <c r="D76" s="196"/>
      <c r="E76" s="196"/>
      <c r="F76" s="119"/>
      <c r="G76" s="119"/>
      <c r="H76" s="119"/>
      <c r="I76" s="120"/>
    </row>
    <row r="77" spans="2:9" x14ac:dyDescent="0.25">
      <c r="B77" s="19"/>
      <c r="C77" s="13" t="s">
        <v>43</v>
      </c>
      <c r="D77" s="199" t="s">
        <v>37</v>
      </c>
      <c r="E77" s="199"/>
      <c r="F77" s="15"/>
      <c r="G77" s="15"/>
      <c r="H77" s="52"/>
      <c r="I77" s="17"/>
    </row>
    <row r="78" spans="2:9" ht="30" x14ac:dyDescent="0.25">
      <c r="B78" s="17"/>
      <c r="C78" s="16"/>
      <c r="D78" s="51" t="s">
        <v>137</v>
      </c>
      <c r="E78" s="18" t="s">
        <v>194</v>
      </c>
      <c r="F78" s="194" t="s">
        <v>164</v>
      </c>
      <c r="G78" s="15">
        <v>1</v>
      </c>
      <c r="H78" s="194"/>
      <c r="I78" s="17"/>
    </row>
    <row r="79" spans="2:9" x14ac:dyDescent="0.25">
      <c r="B79" s="17"/>
      <c r="C79" s="16"/>
      <c r="D79" s="51" t="s">
        <v>138</v>
      </c>
      <c r="E79" s="18" t="s">
        <v>120</v>
      </c>
      <c r="F79" s="194"/>
      <c r="G79" s="15">
        <v>0</v>
      </c>
      <c r="H79" s="194"/>
      <c r="I79" s="17"/>
    </row>
    <row r="80" spans="2:9" x14ac:dyDescent="0.25">
      <c r="B80" s="17"/>
      <c r="C80" s="13" t="s">
        <v>44</v>
      </c>
      <c r="D80" s="199" t="s">
        <v>38</v>
      </c>
      <c r="E80" s="199"/>
      <c r="F80" s="15"/>
      <c r="G80" s="15"/>
      <c r="H80" s="52"/>
      <c r="I80" s="17"/>
    </row>
    <row r="81" spans="2:9" ht="45" x14ac:dyDescent="0.25">
      <c r="B81" s="17"/>
      <c r="C81" s="16"/>
      <c r="D81" s="51" t="s">
        <v>139</v>
      </c>
      <c r="E81" s="18" t="s">
        <v>127</v>
      </c>
      <c r="F81" s="194" t="s">
        <v>164</v>
      </c>
      <c r="G81" s="15">
        <v>1</v>
      </c>
      <c r="H81" s="194"/>
      <c r="I81" s="17"/>
    </row>
    <row r="82" spans="2:9" ht="30" x14ac:dyDescent="0.25">
      <c r="B82" s="17"/>
      <c r="C82" s="16"/>
      <c r="D82" s="51" t="s">
        <v>140</v>
      </c>
      <c r="E82" s="18" t="s">
        <v>128</v>
      </c>
      <c r="F82" s="194"/>
      <c r="G82" s="15">
        <v>0</v>
      </c>
      <c r="H82" s="194"/>
      <c r="I82" s="17"/>
    </row>
    <row r="83" spans="2:9" x14ac:dyDescent="0.25">
      <c r="B83" s="17"/>
      <c r="C83" s="13" t="s">
        <v>47</v>
      </c>
      <c r="D83" s="199" t="s">
        <v>40</v>
      </c>
      <c r="E83" s="199"/>
      <c r="F83" s="15"/>
      <c r="G83" s="15"/>
      <c r="H83" s="52"/>
      <c r="I83" s="17"/>
    </row>
    <row r="84" spans="2:9" ht="30" x14ac:dyDescent="0.25">
      <c r="B84" s="17"/>
      <c r="C84" s="16"/>
      <c r="D84" s="51" t="s">
        <v>143</v>
      </c>
      <c r="E84" s="18" t="s">
        <v>129</v>
      </c>
      <c r="F84" s="194" t="s">
        <v>164</v>
      </c>
      <c r="G84" s="15">
        <v>1</v>
      </c>
      <c r="H84" s="194"/>
      <c r="I84" s="17"/>
    </row>
    <row r="85" spans="2:9" x14ac:dyDescent="0.25">
      <c r="B85" s="17"/>
      <c r="C85" s="16"/>
      <c r="D85" s="51" t="s">
        <v>144</v>
      </c>
      <c r="E85" s="18" t="s">
        <v>130</v>
      </c>
      <c r="F85" s="194"/>
      <c r="G85" s="15">
        <v>0</v>
      </c>
      <c r="H85" s="194"/>
      <c r="I85" s="17"/>
    </row>
    <row r="86" spans="2:9" x14ac:dyDescent="0.25">
      <c r="B86" s="118" t="s">
        <v>77</v>
      </c>
      <c r="C86" s="196" t="s">
        <v>240</v>
      </c>
      <c r="D86" s="196"/>
      <c r="E86" s="196"/>
      <c r="F86" s="119"/>
      <c r="G86" s="119"/>
      <c r="H86" s="119"/>
      <c r="I86" s="120"/>
    </row>
    <row r="87" spans="2:9" x14ac:dyDescent="0.25">
      <c r="B87" s="19"/>
      <c r="C87" s="58" t="s">
        <v>48</v>
      </c>
      <c r="D87" s="199" t="s">
        <v>241</v>
      </c>
      <c r="E87" s="199"/>
      <c r="F87" s="15"/>
      <c r="G87" s="15"/>
      <c r="H87" s="52"/>
      <c r="I87" s="17"/>
    </row>
    <row r="88" spans="2:9" x14ac:dyDescent="0.25">
      <c r="B88" s="19"/>
      <c r="C88" s="58"/>
      <c r="D88" s="51" t="s">
        <v>149</v>
      </c>
      <c r="E88" s="132" t="s">
        <v>297</v>
      </c>
      <c r="F88" s="191" t="s">
        <v>164</v>
      </c>
      <c r="G88" s="128">
        <v>2</v>
      </c>
      <c r="H88" s="191"/>
      <c r="I88" s="17"/>
    </row>
    <row r="89" spans="2:9" ht="54.75" customHeight="1" x14ac:dyDescent="0.25">
      <c r="B89" s="17"/>
      <c r="C89" s="59"/>
      <c r="D89" s="51" t="s">
        <v>150</v>
      </c>
      <c r="E89" s="130" t="s">
        <v>296</v>
      </c>
      <c r="F89" s="192"/>
      <c r="G89" s="15">
        <v>1</v>
      </c>
      <c r="H89" s="192"/>
      <c r="I89" s="17"/>
    </row>
    <row r="90" spans="2:9" x14ac:dyDescent="0.25">
      <c r="B90" s="17"/>
      <c r="C90" s="59"/>
      <c r="D90" s="131" t="s">
        <v>298</v>
      </c>
      <c r="E90" s="18" t="s">
        <v>131</v>
      </c>
      <c r="F90" s="193"/>
      <c r="G90" s="15">
        <v>0</v>
      </c>
      <c r="H90" s="193"/>
      <c r="I90" s="17"/>
    </row>
    <row r="91" spans="2:9" x14ac:dyDescent="0.25">
      <c r="B91" s="17"/>
      <c r="C91" s="58" t="s">
        <v>50</v>
      </c>
      <c r="D91" s="199" t="s">
        <v>243</v>
      </c>
      <c r="E91" s="199"/>
      <c r="F91" s="15"/>
      <c r="G91" s="15"/>
      <c r="H91" s="52"/>
      <c r="I91" s="17"/>
    </row>
    <row r="92" spans="2:9" x14ac:dyDescent="0.25">
      <c r="B92" s="17"/>
      <c r="C92" s="59"/>
      <c r="D92" s="51" t="s">
        <v>151</v>
      </c>
      <c r="E92" s="18" t="s">
        <v>165</v>
      </c>
      <c r="F92" s="194" t="s">
        <v>164</v>
      </c>
      <c r="G92" s="15">
        <v>1</v>
      </c>
      <c r="H92" s="194"/>
      <c r="I92" s="17"/>
    </row>
    <row r="93" spans="2:9" x14ac:dyDescent="0.25">
      <c r="B93" s="17"/>
      <c r="C93" s="59"/>
      <c r="D93" s="51" t="s">
        <v>152</v>
      </c>
      <c r="E93" s="18" t="s">
        <v>136</v>
      </c>
      <c r="F93" s="194"/>
      <c r="G93" s="15">
        <v>0</v>
      </c>
      <c r="H93" s="194"/>
      <c r="I93" s="17"/>
    </row>
    <row r="94" spans="2:9" x14ac:dyDescent="0.25">
      <c r="B94" s="17"/>
      <c r="C94" s="58" t="s">
        <v>51</v>
      </c>
      <c r="D94" s="199" t="s">
        <v>242</v>
      </c>
      <c r="E94" s="199"/>
      <c r="F94" s="15"/>
      <c r="G94" s="15"/>
      <c r="H94" s="52"/>
      <c r="I94" s="17"/>
    </row>
    <row r="95" spans="2:9" x14ac:dyDescent="0.25">
      <c r="B95" s="17"/>
      <c r="C95" s="59"/>
      <c r="D95" s="51" t="s">
        <v>153</v>
      </c>
      <c r="E95" s="18" t="s">
        <v>195</v>
      </c>
      <c r="F95" s="194" t="s">
        <v>22</v>
      </c>
      <c r="G95" s="15">
        <v>1</v>
      </c>
      <c r="H95" s="194"/>
      <c r="I95" s="17"/>
    </row>
    <row r="96" spans="2:9" x14ac:dyDescent="0.25">
      <c r="B96" s="17"/>
      <c r="C96" s="16"/>
      <c r="D96" s="51" t="s">
        <v>154</v>
      </c>
      <c r="E96" s="18" t="s">
        <v>196</v>
      </c>
      <c r="F96" s="194"/>
      <c r="G96" s="15">
        <v>0</v>
      </c>
      <c r="H96" s="194"/>
      <c r="I96" s="17"/>
    </row>
    <row r="97" spans="2:9" x14ac:dyDescent="0.25">
      <c r="B97" s="118" t="s">
        <v>78</v>
      </c>
      <c r="C97" s="196" t="s">
        <v>45</v>
      </c>
      <c r="D97" s="196"/>
      <c r="E97" s="196"/>
      <c r="F97" s="119"/>
      <c r="G97" s="119"/>
      <c r="H97" s="119"/>
      <c r="I97" s="120"/>
    </row>
    <row r="98" spans="2:9" x14ac:dyDescent="0.25">
      <c r="B98" s="19"/>
      <c r="C98" s="13" t="s">
        <v>52</v>
      </c>
      <c r="D98" s="199" t="s">
        <v>46</v>
      </c>
      <c r="E98" s="199"/>
      <c r="F98" s="15"/>
      <c r="G98" s="15"/>
      <c r="H98" s="52"/>
      <c r="I98" s="17"/>
    </row>
    <row r="99" spans="2:9" ht="45" x14ac:dyDescent="0.25">
      <c r="B99" s="17"/>
      <c r="C99" s="16"/>
      <c r="D99" s="51" t="s">
        <v>155</v>
      </c>
      <c r="E99" s="18" t="s">
        <v>257</v>
      </c>
      <c r="F99" s="194" t="s">
        <v>164</v>
      </c>
      <c r="G99" s="15">
        <v>1</v>
      </c>
      <c r="H99" s="194"/>
      <c r="I99" s="17"/>
    </row>
    <row r="100" spans="2:9" x14ac:dyDescent="0.25">
      <c r="B100" s="17"/>
      <c r="C100" s="16"/>
      <c r="D100" s="51" t="s">
        <v>156</v>
      </c>
      <c r="E100" s="18" t="s">
        <v>110</v>
      </c>
      <c r="F100" s="194"/>
      <c r="G100" s="15">
        <v>0</v>
      </c>
      <c r="H100" s="194"/>
      <c r="I100" s="17"/>
    </row>
    <row r="101" spans="2:9" x14ac:dyDescent="0.25">
      <c r="B101" s="17"/>
      <c r="C101" s="13" t="s">
        <v>53</v>
      </c>
      <c r="D101" s="199" t="s">
        <v>142</v>
      </c>
      <c r="E101" s="199"/>
      <c r="F101" s="15"/>
      <c r="G101" s="15"/>
      <c r="H101" s="52"/>
      <c r="I101" s="17"/>
    </row>
    <row r="102" spans="2:9" x14ac:dyDescent="0.25">
      <c r="B102" s="17"/>
      <c r="C102" s="16"/>
      <c r="D102" s="51" t="s">
        <v>157</v>
      </c>
      <c r="E102" s="18" t="s">
        <v>145</v>
      </c>
      <c r="F102" s="194" t="s">
        <v>164</v>
      </c>
      <c r="G102" s="15">
        <v>1</v>
      </c>
      <c r="H102" s="194"/>
      <c r="I102" s="17"/>
    </row>
    <row r="103" spans="2:9" x14ac:dyDescent="0.25">
      <c r="B103" s="17"/>
      <c r="C103" s="16"/>
      <c r="D103" s="51" t="s">
        <v>158</v>
      </c>
      <c r="E103" s="18" t="s">
        <v>146</v>
      </c>
      <c r="F103" s="194"/>
      <c r="G103" s="15">
        <v>0</v>
      </c>
      <c r="H103" s="194"/>
      <c r="I103" s="17"/>
    </row>
    <row r="104" spans="2:9" x14ac:dyDescent="0.25">
      <c r="B104" s="17"/>
      <c r="C104" s="13" t="s">
        <v>54</v>
      </c>
      <c r="D104" s="199" t="s">
        <v>49</v>
      </c>
      <c r="E104" s="199"/>
      <c r="F104" s="15"/>
      <c r="G104" s="15"/>
      <c r="H104" s="52"/>
      <c r="I104" s="17"/>
    </row>
    <row r="105" spans="2:9" ht="30" x14ac:dyDescent="0.25">
      <c r="B105" s="17"/>
      <c r="C105" s="16"/>
      <c r="D105" s="51" t="s">
        <v>159</v>
      </c>
      <c r="E105" s="18" t="s">
        <v>147</v>
      </c>
      <c r="F105" s="194" t="s">
        <v>164</v>
      </c>
      <c r="G105" s="15">
        <v>1</v>
      </c>
      <c r="H105" s="194"/>
      <c r="I105" s="17"/>
    </row>
    <row r="106" spans="2:9" x14ac:dyDescent="0.25">
      <c r="B106" s="17"/>
      <c r="C106" s="16"/>
      <c r="D106" s="51" t="s">
        <v>160</v>
      </c>
      <c r="E106" s="18" t="s">
        <v>148</v>
      </c>
      <c r="F106" s="194"/>
      <c r="G106" s="15">
        <v>0</v>
      </c>
      <c r="H106" s="194"/>
      <c r="I106" s="17"/>
    </row>
    <row r="107" spans="2:9" x14ac:dyDescent="0.25">
      <c r="B107" s="118" t="s">
        <v>78</v>
      </c>
      <c r="C107" s="196" t="s">
        <v>262</v>
      </c>
      <c r="D107" s="196"/>
      <c r="E107" s="196"/>
      <c r="F107" s="119"/>
      <c r="G107" s="119"/>
      <c r="H107" s="119"/>
      <c r="I107" s="120"/>
    </row>
    <row r="108" spans="2:9" x14ac:dyDescent="0.25">
      <c r="B108" s="19"/>
      <c r="C108" s="13" t="s">
        <v>55</v>
      </c>
      <c r="D108" s="199" t="s">
        <v>263</v>
      </c>
      <c r="E108" s="199"/>
      <c r="F108" s="52"/>
      <c r="G108" s="52"/>
      <c r="H108" s="52"/>
      <c r="I108" s="17"/>
    </row>
    <row r="109" spans="2:9" ht="30" x14ac:dyDescent="0.25">
      <c r="B109" s="17"/>
      <c r="C109" s="51"/>
      <c r="D109" s="51" t="s">
        <v>161</v>
      </c>
      <c r="E109" s="18" t="s">
        <v>264</v>
      </c>
      <c r="F109" s="194" t="s">
        <v>164</v>
      </c>
      <c r="G109" s="52">
        <v>1</v>
      </c>
      <c r="H109" s="194"/>
      <c r="I109" s="17"/>
    </row>
    <row r="110" spans="2:9" x14ac:dyDescent="0.25">
      <c r="B110" s="17"/>
      <c r="C110" s="51"/>
      <c r="D110" s="51" t="s">
        <v>162</v>
      </c>
      <c r="E110" s="18" t="s">
        <v>232</v>
      </c>
      <c r="F110" s="194"/>
      <c r="G110" s="52">
        <v>0</v>
      </c>
      <c r="H110" s="194"/>
      <c r="I110" s="17"/>
    </row>
    <row r="111" spans="2:9" x14ac:dyDescent="0.25">
      <c r="B111" s="118" t="s">
        <v>79</v>
      </c>
      <c r="C111" s="196" t="s">
        <v>265</v>
      </c>
      <c r="D111" s="196"/>
      <c r="E111" s="196"/>
      <c r="F111" s="119"/>
      <c r="G111" s="119"/>
      <c r="H111" s="119"/>
      <c r="I111" s="120"/>
    </row>
    <row r="112" spans="2:9" x14ac:dyDescent="0.25">
      <c r="B112" s="19"/>
      <c r="C112" s="13" t="s">
        <v>56</v>
      </c>
      <c r="D112" s="199" t="s">
        <v>265</v>
      </c>
      <c r="E112" s="199"/>
      <c r="F112" s="52"/>
      <c r="G112" s="52"/>
      <c r="H112" s="52"/>
      <c r="I112" s="17"/>
    </row>
    <row r="113" spans="2:12" ht="30" x14ac:dyDescent="0.25">
      <c r="B113" s="19"/>
      <c r="C113" s="13"/>
      <c r="D113" s="131" t="s">
        <v>163</v>
      </c>
      <c r="E113" s="132" t="s">
        <v>301</v>
      </c>
      <c r="F113" s="191" t="s">
        <v>164</v>
      </c>
      <c r="G113" s="128">
        <v>3</v>
      </c>
      <c r="H113" s="191"/>
      <c r="I113" s="17"/>
    </row>
    <row r="114" spans="2:12" ht="30" x14ac:dyDescent="0.25">
      <c r="B114" s="19"/>
      <c r="C114" s="13"/>
      <c r="D114" s="51" t="s">
        <v>269</v>
      </c>
      <c r="E114" s="132" t="s">
        <v>300</v>
      </c>
      <c r="F114" s="192"/>
      <c r="G114" s="128">
        <v>2</v>
      </c>
      <c r="H114" s="192"/>
      <c r="I114" s="17"/>
    </row>
    <row r="115" spans="2:12" ht="30" x14ac:dyDescent="0.25">
      <c r="B115" s="17"/>
      <c r="C115" s="51"/>
      <c r="D115" s="131" t="s">
        <v>302</v>
      </c>
      <c r="E115" s="130" t="s">
        <v>299</v>
      </c>
      <c r="F115" s="192"/>
      <c r="G115" s="52">
        <v>1</v>
      </c>
      <c r="H115" s="192"/>
      <c r="I115" s="17"/>
    </row>
    <row r="116" spans="2:12" x14ac:dyDescent="0.25">
      <c r="B116" s="17"/>
      <c r="C116" s="51"/>
      <c r="D116" s="131" t="s">
        <v>303</v>
      </c>
      <c r="E116" s="18" t="s">
        <v>232</v>
      </c>
      <c r="F116" s="193"/>
      <c r="G116" s="52">
        <v>0</v>
      </c>
      <c r="H116" s="193"/>
      <c r="I116" s="17"/>
    </row>
    <row r="117" spans="2:12" ht="15" customHeight="1" x14ac:dyDescent="0.25">
      <c r="B117" s="121"/>
      <c r="C117" s="122"/>
      <c r="D117" s="122"/>
      <c r="E117" s="123"/>
      <c r="F117" s="124"/>
      <c r="G117" s="125"/>
      <c r="H117" s="126"/>
      <c r="I117" s="127"/>
    </row>
    <row r="118" spans="2:12" ht="30.75" customHeight="1" x14ac:dyDescent="0.25">
      <c r="B118" s="200" t="s">
        <v>270</v>
      </c>
      <c r="C118" s="201"/>
      <c r="D118" s="201"/>
      <c r="E118" s="201"/>
      <c r="F118" s="201"/>
      <c r="G118" s="202"/>
      <c r="H118" s="20">
        <f>SUM(H113,H109,H105,H102,H99,H95,H92,H88,H84,H81,H78,H74,H69,H65,H61,H58,H55,H52,H49,H45,H42,H39,H36,H33,H29,H26,H22,H18,H14,H11)</f>
        <v>0</v>
      </c>
      <c r="I118" s="21">
        <f>H118/38</f>
        <v>0</v>
      </c>
    </row>
    <row r="120" spans="2:12" x14ac:dyDescent="0.25">
      <c r="B120" s="70" t="s">
        <v>244</v>
      </c>
      <c r="C120" s="71"/>
      <c r="D120" s="72"/>
      <c r="E120" s="73"/>
      <c r="F120" s="72"/>
      <c r="G120" s="72"/>
      <c r="H120" s="72"/>
      <c r="I120" s="72"/>
      <c r="J120" s="74"/>
      <c r="K120" s="74"/>
      <c r="L120" s="75"/>
    </row>
    <row r="121" spans="2:12" x14ac:dyDescent="0.25">
      <c r="B121" s="76" t="s">
        <v>245</v>
      </c>
      <c r="C121" s="77" t="s">
        <v>246</v>
      </c>
      <c r="D121" s="78"/>
      <c r="E121" s="77"/>
      <c r="F121" s="79" t="s">
        <v>164</v>
      </c>
      <c r="G121" s="73" t="s">
        <v>247</v>
      </c>
      <c r="H121" s="72"/>
      <c r="I121" s="72"/>
      <c r="J121" s="75"/>
      <c r="K121" s="74"/>
      <c r="L121" s="75"/>
    </row>
    <row r="122" spans="2:12" x14ac:dyDescent="0.25">
      <c r="B122" s="76" t="s">
        <v>248</v>
      </c>
      <c r="C122" s="77" t="s">
        <v>249</v>
      </c>
      <c r="D122" s="78"/>
      <c r="E122" s="77"/>
      <c r="F122" s="79" t="s">
        <v>164</v>
      </c>
      <c r="G122" s="73" t="s">
        <v>250</v>
      </c>
      <c r="H122" s="72"/>
      <c r="I122" s="72"/>
      <c r="J122" s="75"/>
      <c r="K122" s="74"/>
      <c r="L122" s="75"/>
    </row>
    <row r="123" spans="2:12" x14ac:dyDescent="0.25">
      <c r="B123" s="76" t="s">
        <v>251</v>
      </c>
      <c r="C123" s="77" t="s">
        <v>252</v>
      </c>
      <c r="D123" s="78"/>
      <c r="E123" s="73"/>
      <c r="F123" s="72"/>
      <c r="G123" s="72"/>
      <c r="H123" s="72"/>
      <c r="I123" s="72"/>
      <c r="J123" s="75"/>
      <c r="K123" s="74"/>
      <c r="L123" s="75"/>
    </row>
    <row r="124" spans="2:12" x14ac:dyDescent="0.25">
      <c r="B124" s="76"/>
      <c r="C124" s="71"/>
      <c r="D124" s="72"/>
      <c r="E124" s="73"/>
      <c r="F124" s="72"/>
      <c r="G124" s="72"/>
      <c r="H124" s="72"/>
      <c r="I124" s="72"/>
      <c r="J124" s="75"/>
      <c r="K124" s="74"/>
      <c r="L124" s="75"/>
    </row>
    <row r="125" spans="2:12" s="28" customFormat="1" ht="12.75" customHeight="1" x14ac:dyDescent="0.25">
      <c r="B125" s="76"/>
      <c r="C125" s="25" t="s">
        <v>2</v>
      </c>
      <c r="D125" s="26" t="s">
        <v>253</v>
      </c>
      <c r="E125" s="106" t="s">
        <v>210</v>
      </c>
      <c r="F125" s="72"/>
      <c r="G125" s="72"/>
      <c r="H125" s="72"/>
      <c r="I125" s="72"/>
      <c r="J125" s="75"/>
      <c r="K125" s="74"/>
      <c r="L125" s="75"/>
    </row>
    <row r="126" spans="2:12" s="28" customFormat="1" ht="12.75" customHeight="1" x14ac:dyDescent="0.25">
      <c r="B126" s="25"/>
      <c r="C126" s="25" t="s">
        <v>4</v>
      </c>
      <c r="D126" s="26" t="s">
        <v>190</v>
      </c>
      <c r="E126" s="27" t="s">
        <v>209</v>
      </c>
      <c r="F126" s="24"/>
      <c r="G126" s="25"/>
      <c r="H126" s="25"/>
    </row>
    <row r="127" spans="2:12" s="28" customFormat="1" ht="12.75" customHeight="1" x14ac:dyDescent="0.25">
      <c r="B127" s="25"/>
      <c r="C127" s="25" t="s">
        <v>5</v>
      </c>
      <c r="D127" s="25" t="s">
        <v>166</v>
      </c>
      <c r="E127" s="27" t="s">
        <v>208</v>
      </c>
      <c r="F127" s="24"/>
      <c r="G127" s="25"/>
      <c r="H127" s="25"/>
    </row>
    <row r="128" spans="2:12" s="28" customFormat="1" ht="12.75" customHeight="1" x14ac:dyDescent="0.25">
      <c r="B128" s="25"/>
      <c r="C128" s="25" t="s">
        <v>7</v>
      </c>
      <c r="D128" s="26" t="s">
        <v>167</v>
      </c>
      <c r="E128" s="27" t="s">
        <v>207</v>
      </c>
      <c r="F128" s="24"/>
      <c r="G128" s="25"/>
      <c r="H128" s="25"/>
    </row>
  </sheetData>
  <mergeCells count="104">
    <mergeCell ref="B6:I6"/>
    <mergeCell ref="C8:E8"/>
    <mergeCell ref="C31:E31"/>
    <mergeCell ref="C47:E47"/>
    <mergeCell ref="C63:E63"/>
    <mergeCell ref="C76:E76"/>
    <mergeCell ref="D21:E21"/>
    <mergeCell ref="D25:E25"/>
    <mergeCell ref="D32:E32"/>
    <mergeCell ref="C9:E9"/>
    <mergeCell ref="C20:E20"/>
    <mergeCell ref="D10:E10"/>
    <mergeCell ref="D13:E13"/>
    <mergeCell ref="D17:E17"/>
    <mergeCell ref="D38:E38"/>
    <mergeCell ref="D41:E41"/>
    <mergeCell ref="D64:E64"/>
    <mergeCell ref="D48:E48"/>
    <mergeCell ref="D57:E57"/>
    <mergeCell ref="D28:E28"/>
    <mergeCell ref="H39:H40"/>
    <mergeCell ref="H58:H59"/>
    <mergeCell ref="H29:H30"/>
    <mergeCell ref="D44:E44"/>
    <mergeCell ref="F14:F16"/>
    <mergeCell ref="F18:F19"/>
    <mergeCell ref="F22:F24"/>
    <mergeCell ref="F26:F27"/>
    <mergeCell ref="F33:F34"/>
    <mergeCell ref="D73:E73"/>
    <mergeCell ref="D77:E77"/>
    <mergeCell ref="D35:E35"/>
    <mergeCell ref="F36:F37"/>
    <mergeCell ref="F39:F40"/>
    <mergeCell ref="F65:F67"/>
    <mergeCell ref="F29:F30"/>
    <mergeCell ref="D60:E60"/>
    <mergeCell ref="F61:F62"/>
    <mergeCell ref="D51:E51"/>
    <mergeCell ref="D54:E54"/>
    <mergeCell ref="F69:F72"/>
    <mergeCell ref="B118:G118"/>
    <mergeCell ref="C111:E111"/>
    <mergeCell ref="D112:E112"/>
    <mergeCell ref="H84:H85"/>
    <mergeCell ref="H92:H93"/>
    <mergeCell ref="D83:E83"/>
    <mergeCell ref="C86:E86"/>
    <mergeCell ref="D104:E104"/>
    <mergeCell ref="D108:E108"/>
    <mergeCell ref="D98:E98"/>
    <mergeCell ref="D101:E101"/>
    <mergeCell ref="D87:E87"/>
    <mergeCell ref="D91:E91"/>
    <mergeCell ref="D94:E94"/>
    <mergeCell ref="C97:E97"/>
    <mergeCell ref="B5:I5"/>
    <mergeCell ref="F109:F110"/>
    <mergeCell ref="F92:F93"/>
    <mergeCell ref="F95:F96"/>
    <mergeCell ref="F99:F100"/>
    <mergeCell ref="F102:F103"/>
    <mergeCell ref="F105:F106"/>
    <mergeCell ref="F74:F75"/>
    <mergeCell ref="F78:F79"/>
    <mergeCell ref="F81:F82"/>
    <mergeCell ref="F84:F85"/>
    <mergeCell ref="H55:H56"/>
    <mergeCell ref="H65:H67"/>
    <mergeCell ref="H109:H110"/>
    <mergeCell ref="H95:H96"/>
    <mergeCell ref="H99:H100"/>
    <mergeCell ref="H102:H103"/>
    <mergeCell ref="H105:H106"/>
    <mergeCell ref="H74:H75"/>
    <mergeCell ref="H78:H79"/>
    <mergeCell ref="H81:H82"/>
    <mergeCell ref="C107:E107"/>
    <mergeCell ref="D68:E68"/>
    <mergeCell ref="D80:E80"/>
    <mergeCell ref="H69:H72"/>
    <mergeCell ref="F88:F90"/>
    <mergeCell ref="H88:H90"/>
    <mergeCell ref="F113:F116"/>
    <mergeCell ref="H113:H116"/>
    <mergeCell ref="H11:H12"/>
    <mergeCell ref="H14:H16"/>
    <mergeCell ref="H18:H19"/>
    <mergeCell ref="H22:H24"/>
    <mergeCell ref="H26:H27"/>
    <mergeCell ref="H33:H34"/>
    <mergeCell ref="F58:F59"/>
    <mergeCell ref="F45:F46"/>
    <mergeCell ref="H45:H46"/>
    <mergeCell ref="H61:H62"/>
    <mergeCell ref="H36:H37"/>
    <mergeCell ref="H42:H43"/>
    <mergeCell ref="H49:H50"/>
    <mergeCell ref="H52:H53"/>
    <mergeCell ref="F42:F43"/>
    <mergeCell ref="F49:F50"/>
    <mergeCell ref="F52:F53"/>
    <mergeCell ref="F55:F56"/>
    <mergeCell ref="F11:F12"/>
  </mergeCells>
  <pageMargins left="0.70866141732283472" right="0.70866141732283472" top="0.74803149606299213" bottom="0.74803149606299213" header="0.31496062992125984" footer="0.31496062992125984"/>
  <pageSetup paperSize="8" scale="82" fitToHeight="0" orientation="portrait" r:id="rId1"/>
  <rowBreaks count="1" manualBreakCount="1">
    <brk id="74" min="1" max="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X40"/>
  <sheetViews>
    <sheetView showGridLines="0" tabSelected="1" topLeftCell="A16" zoomScale="85" zoomScaleNormal="85" zoomScaleSheetLayoutView="80" workbookViewId="0">
      <selection activeCell="F16" sqref="F16:K16"/>
    </sheetView>
  </sheetViews>
  <sheetFormatPr defaultColWidth="9.140625" defaultRowHeight="15" x14ac:dyDescent="0.25"/>
  <cols>
    <col min="1" max="1" width="5.42578125" style="12" customWidth="1"/>
    <col min="2" max="2" width="6.42578125" style="22" customWidth="1"/>
    <col min="3" max="3" width="5.7109375" style="22" customWidth="1"/>
    <col min="4" max="4" width="10.42578125" style="22" customWidth="1"/>
    <col min="5" max="5" width="15.7109375" style="23" customWidth="1"/>
    <col min="6" max="6" width="8.42578125" style="23" customWidth="1"/>
    <col min="7" max="7" width="12.7109375" style="24" customWidth="1"/>
    <col min="8" max="9" width="8.42578125" style="24" customWidth="1"/>
    <col min="10" max="15" width="8.42578125" style="25" customWidth="1"/>
    <col min="16" max="16" width="8.42578125" style="22" customWidth="1"/>
    <col min="17" max="17" width="9.140625" style="22" customWidth="1"/>
    <col min="18" max="18" width="28" style="12" customWidth="1"/>
    <col min="19" max="19" width="9.140625" style="12"/>
    <col min="20" max="23" width="14.85546875" style="23" hidden="1" customWidth="1"/>
    <col min="24" max="24" width="14.85546875" style="12" customWidth="1"/>
    <col min="25" max="25" width="9.140625" style="12" customWidth="1"/>
    <col min="26" max="16384" width="9.140625" style="12"/>
  </cols>
  <sheetData>
    <row r="5" spans="2:23" ht="29.25" customHeight="1" x14ac:dyDescent="0.25">
      <c r="B5" s="195" t="s">
        <v>172</v>
      </c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</row>
    <row r="6" spans="2:23" ht="29.25" customHeight="1" x14ac:dyDescent="0.25">
      <c r="B6" s="195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</row>
    <row r="8" spans="2:23" ht="30" customHeight="1" x14ac:dyDescent="0.25">
      <c r="B8" s="111" t="s">
        <v>0</v>
      </c>
      <c r="C8" s="203" t="s">
        <v>215</v>
      </c>
      <c r="D8" s="203"/>
      <c r="E8" s="203"/>
      <c r="F8" s="240" t="s">
        <v>216</v>
      </c>
      <c r="G8" s="241"/>
      <c r="H8" s="242"/>
      <c r="I8" s="240" t="s">
        <v>217</v>
      </c>
      <c r="J8" s="241"/>
      <c r="K8" s="242"/>
      <c r="L8" s="240" t="s">
        <v>218</v>
      </c>
      <c r="M8" s="241"/>
      <c r="N8" s="242"/>
      <c r="O8" s="240" t="s">
        <v>219</v>
      </c>
      <c r="P8" s="241"/>
      <c r="Q8" s="242"/>
      <c r="R8" s="112" t="s">
        <v>71</v>
      </c>
      <c r="T8" s="23" t="s">
        <v>216</v>
      </c>
      <c r="U8" s="23" t="s">
        <v>217</v>
      </c>
      <c r="V8" s="23" t="s">
        <v>218</v>
      </c>
      <c r="W8" s="23" t="s">
        <v>219</v>
      </c>
    </row>
    <row r="9" spans="2:23" ht="17.25" customHeight="1" x14ac:dyDescent="0.25">
      <c r="B9" s="236">
        <v>1</v>
      </c>
      <c r="C9" s="254" t="s">
        <v>213</v>
      </c>
      <c r="D9" s="255"/>
      <c r="E9" s="256"/>
      <c r="F9" s="81"/>
      <c r="G9" s="82"/>
      <c r="H9" s="83"/>
      <c r="I9" s="83"/>
      <c r="J9" s="84"/>
      <c r="K9" s="230"/>
      <c r="L9" s="230"/>
      <c r="M9" s="230"/>
      <c r="N9" s="230"/>
      <c r="O9" s="230"/>
      <c r="P9" s="85"/>
      <c r="Q9" s="62"/>
      <c r="R9" s="221"/>
      <c r="T9" s="23">
        <f>COUNTA(G9)</f>
        <v>0</v>
      </c>
      <c r="W9" s="23">
        <f>COUNTA(K9)</f>
        <v>0</v>
      </c>
    </row>
    <row r="10" spans="2:23" ht="25.5" customHeight="1" x14ac:dyDescent="0.25">
      <c r="B10" s="220"/>
      <c r="C10" s="216"/>
      <c r="D10" s="217"/>
      <c r="E10" s="218"/>
      <c r="F10" s="224" t="s">
        <v>221</v>
      </c>
      <c r="G10" s="225"/>
      <c r="H10" s="226"/>
      <c r="I10" s="244" t="s">
        <v>228</v>
      </c>
      <c r="J10" s="245"/>
      <c r="K10" s="245"/>
      <c r="L10" s="245"/>
      <c r="M10" s="245"/>
      <c r="N10" s="245"/>
      <c r="O10" s="245"/>
      <c r="P10" s="245"/>
      <c r="Q10" s="246"/>
      <c r="R10" s="222"/>
    </row>
    <row r="11" spans="2:23" ht="17.25" customHeight="1" x14ac:dyDescent="0.25">
      <c r="B11" s="219">
        <v>2</v>
      </c>
      <c r="C11" s="213" t="s">
        <v>224</v>
      </c>
      <c r="D11" s="214"/>
      <c r="E11" s="215"/>
      <c r="F11" s="86"/>
      <c r="G11" s="67"/>
      <c r="H11" s="63"/>
      <c r="I11" s="63"/>
      <c r="J11" s="63"/>
      <c r="K11" s="230"/>
      <c r="L11" s="230"/>
      <c r="M11" s="230"/>
      <c r="N11" s="230"/>
      <c r="O11" s="230"/>
      <c r="P11" s="65"/>
      <c r="Q11" s="64"/>
      <c r="R11" s="221"/>
      <c r="T11" s="23">
        <f>COUNTA(G11)</f>
        <v>0</v>
      </c>
      <c r="W11" s="23">
        <f>COUNTA(K11)</f>
        <v>0</v>
      </c>
    </row>
    <row r="12" spans="2:23" ht="25.5" customHeight="1" x14ac:dyDescent="0.25">
      <c r="B12" s="220"/>
      <c r="C12" s="216"/>
      <c r="D12" s="217"/>
      <c r="E12" s="218"/>
      <c r="F12" s="224" t="s">
        <v>222</v>
      </c>
      <c r="G12" s="225"/>
      <c r="H12" s="226"/>
      <c r="I12" s="227" t="s">
        <v>223</v>
      </c>
      <c r="J12" s="228"/>
      <c r="K12" s="228"/>
      <c r="L12" s="228"/>
      <c r="M12" s="228"/>
      <c r="N12" s="228"/>
      <c r="O12" s="228"/>
      <c r="P12" s="228"/>
      <c r="Q12" s="229"/>
      <c r="R12" s="222"/>
    </row>
    <row r="13" spans="2:23" ht="17.25" customHeight="1" x14ac:dyDescent="0.25">
      <c r="B13" s="219">
        <v>3</v>
      </c>
      <c r="C13" s="213" t="s">
        <v>225</v>
      </c>
      <c r="D13" s="214"/>
      <c r="E13" s="215"/>
      <c r="F13" s="87"/>
      <c r="G13" s="69"/>
      <c r="H13" s="211"/>
      <c r="I13" s="211"/>
      <c r="J13" s="86"/>
      <c r="K13" s="65"/>
      <c r="L13" s="65"/>
      <c r="M13" s="63"/>
      <c r="N13" s="211"/>
      <c r="O13" s="211"/>
      <c r="P13" s="65"/>
      <c r="Q13" s="64"/>
      <c r="R13" s="221"/>
      <c r="U13" s="23">
        <f>COUNTA(H13)</f>
        <v>0</v>
      </c>
      <c r="W13" s="23">
        <f>COUNTA(N13)</f>
        <v>0</v>
      </c>
    </row>
    <row r="14" spans="2:23" ht="25.5" customHeight="1" x14ac:dyDescent="0.25">
      <c r="B14" s="220"/>
      <c r="C14" s="216"/>
      <c r="D14" s="217"/>
      <c r="E14" s="218"/>
      <c r="F14" s="224" t="s">
        <v>226</v>
      </c>
      <c r="G14" s="225"/>
      <c r="H14" s="225"/>
      <c r="I14" s="225"/>
      <c r="J14" s="225"/>
      <c r="K14" s="225"/>
      <c r="L14" s="227" t="s">
        <v>227</v>
      </c>
      <c r="M14" s="228"/>
      <c r="N14" s="228"/>
      <c r="O14" s="228"/>
      <c r="P14" s="228"/>
      <c r="Q14" s="229"/>
      <c r="R14" s="222"/>
    </row>
    <row r="15" spans="2:23" ht="17.25" customHeight="1" x14ac:dyDescent="0.25">
      <c r="B15" s="236">
        <v>4</v>
      </c>
      <c r="C15" s="213" t="s">
        <v>236</v>
      </c>
      <c r="D15" s="214"/>
      <c r="E15" s="215"/>
      <c r="F15" s="87"/>
      <c r="G15" s="69"/>
      <c r="H15" s="211"/>
      <c r="I15" s="211"/>
      <c r="J15" s="86"/>
      <c r="K15" s="65"/>
      <c r="L15" s="65"/>
      <c r="M15" s="63"/>
      <c r="N15" s="211"/>
      <c r="O15" s="211"/>
      <c r="P15" s="65"/>
      <c r="Q15" s="64"/>
      <c r="R15" s="221"/>
      <c r="U15" s="23">
        <f>COUNTA(H15)</f>
        <v>0</v>
      </c>
      <c r="W15" s="23">
        <f>COUNTA(N15)</f>
        <v>0</v>
      </c>
    </row>
    <row r="16" spans="2:23" ht="25.5" customHeight="1" x14ac:dyDescent="0.25">
      <c r="B16" s="220"/>
      <c r="C16" s="216"/>
      <c r="D16" s="217"/>
      <c r="E16" s="218"/>
      <c r="F16" s="234" t="s">
        <v>226</v>
      </c>
      <c r="G16" s="235"/>
      <c r="H16" s="235"/>
      <c r="I16" s="235"/>
      <c r="J16" s="235"/>
      <c r="K16" s="235"/>
      <c r="L16" s="231" t="s">
        <v>227</v>
      </c>
      <c r="M16" s="232"/>
      <c r="N16" s="232"/>
      <c r="O16" s="232"/>
      <c r="P16" s="232"/>
      <c r="Q16" s="233"/>
      <c r="R16" s="222"/>
    </row>
    <row r="17" spans="2:23" ht="17.25" customHeight="1" x14ac:dyDescent="0.25">
      <c r="B17" s="219">
        <v>5</v>
      </c>
      <c r="C17" s="213" t="s">
        <v>238</v>
      </c>
      <c r="D17" s="214"/>
      <c r="E17" s="215"/>
      <c r="F17" s="87"/>
      <c r="G17" s="69"/>
      <c r="H17" s="211"/>
      <c r="I17" s="211"/>
      <c r="J17" s="86"/>
      <c r="K17" s="65"/>
      <c r="L17" s="65"/>
      <c r="M17" s="63"/>
      <c r="N17" s="211"/>
      <c r="O17" s="211"/>
      <c r="P17" s="65"/>
      <c r="Q17" s="64"/>
      <c r="R17" s="221"/>
      <c r="U17" s="23">
        <f>COUNTA(H17)</f>
        <v>0</v>
      </c>
      <c r="W17" s="23">
        <f>COUNTA(N17)</f>
        <v>0</v>
      </c>
    </row>
    <row r="18" spans="2:23" ht="25.5" customHeight="1" x14ac:dyDescent="0.25">
      <c r="B18" s="220"/>
      <c r="C18" s="216"/>
      <c r="D18" s="217"/>
      <c r="E18" s="218"/>
      <c r="F18" s="224" t="s">
        <v>226</v>
      </c>
      <c r="G18" s="225"/>
      <c r="H18" s="225"/>
      <c r="I18" s="225"/>
      <c r="J18" s="225"/>
      <c r="K18" s="225"/>
      <c r="L18" s="227" t="s">
        <v>227</v>
      </c>
      <c r="M18" s="228"/>
      <c r="N18" s="228"/>
      <c r="O18" s="228"/>
      <c r="P18" s="228"/>
      <c r="Q18" s="229"/>
      <c r="R18" s="222"/>
    </row>
    <row r="19" spans="2:23" ht="17.25" customHeight="1" x14ac:dyDescent="0.25">
      <c r="B19" s="219">
        <v>6</v>
      </c>
      <c r="C19" s="213" t="s">
        <v>237</v>
      </c>
      <c r="D19" s="214"/>
      <c r="E19" s="215"/>
      <c r="F19" s="87"/>
      <c r="G19" s="69"/>
      <c r="H19" s="211"/>
      <c r="I19" s="211"/>
      <c r="J19" s="86"/>
      <c r="K19" s="65"/>
      <c r="L19" s="65"/>
      <c r="M19" s="63"/>
      <c r="N19" s="211"/>
      <c r="O19" s="211"/>
      <c r="P19" s="65"/>
      <c r="Q19" s="64"/>
      <c r="R19" s="221"/>
      <c r="U19" s="23">
        <f>COUNTA(H19)</f>
        <v>0</v>
      </c>
      <c r="W19" s="23">
        <f>COUNTA(N19)</f>
        <v>0</v>
      </c>
    </row>
    <row r="20" spans="2:23" ht="25.5" customHeight="1" x14ac:dyDescent="0.25">
      <c r="B20" s="220"/>
      <c r="C20" s="216"/>
      <c r="D20" s="217"/>
      <c r="E20" s="218"/>
      <c r="F20" s="224" t="s">
        <v>226</v>
      </c>
      <c r="G20" s="225"/>
      <c r="H20" s="225"/>
      <c r="I20" s="225"/>
      <c r="J20" s="225"/>
      <c r="K20" s="225"/>
      <c r="L20" s="231" t="s">
        <v>227</v>
      </c>
      <c r="M20" s="232"/>
      <c r="N20" s="232"/>
      <c r="O20" s="232"/>
      <c r="P20" s="232"/>
      <c r="Q20" s="233"/>
      <c r="R20" s="222"/>
    </row>
    <row r="21" spans="2:23" ht="17.25" customHeight="1" x14ac:dyDescent="0.25">
      <c r="B21" s="236">
        <v>7</v>
      </c>
      <c r="C21" s="213" t="s">
        <v>239</v>
      </c>
      <c r="D21" s="214"/>
      <c r="E21" s="215"/>
      <c r="F21" s="87"/>
      <c r="G21" s="69"/>
      <c r="H21" s="211"/>
      <c r="I21" s="211"/>
      <c r="J21" s="86"/>
      <c r="K21" s="65"/>
      <c r="L21" s="65"/>
      <c r="M21" s="63"/>
      <c r="N21" s="211"/>
      <c r="O21" s="211"/>
      <c r="P21" s="65"/>
      <c r="Q21" s="64"/>
      <c r="R21" s="221"/>
      <c r="U21" s="23">
        <f>COUNTA(H21)</f>
        <v>0</v>
      </c>
      <c r="W21" s="23">
        <f>COUNTA(N21)</f>
        <v>0</v>
      </c>
    </row>
    <row r="22" spans="2:23" ht="25.5" customHeight="1" x14ac:dyDescent="0.25">
      <c r="B22" s="220"/>
      <c r="C22" s="216"/>
      <c r="D22" s="217"/>
      <c r="E22" s="218"/>
      <c r="F22" s="224" t="s">
        <v>226</v>
      </c>
      <c r="G22" s="225"/>
      <c r="H22" s="225"/>
      <c r="I22" s="225"/>
      <c r="J22" s="225"/>
      <c r="K22" s="225"/>
      <c r="L22" s="231" t="s">
        <v>227</v>
      </c>
      <c r="M22" s="232"/>
      <c r="N22" s="232"/>
      <c r="O22" s="232"/>
      <c r="P22" s="232"/>
      <c r="Q22" s="233"/>
      <c r="R22" s="222"/>
    </row>
    <row r="23" spans="2:23" ht="17.25" customHeight="1" x14ac:dyDescent="0.25">
      <c r="B23" s="219">
        <v>8</v>
      </c>
      <c r="C23" s="213" t="s">
        <v>229</v>
      </c>
      <c r="D23" s="214"/>
      <c r="E23" s="215"/>
      <c r="F23" s="87"/>
      <c r="G23" s="69"/>
      <c r="H23" s="211"/>
      <c r="I23" s="211"/>
      <c r="J23" s="86"/>
      <c r="K23" s="65"/>
      <c r="L23" s="65"/>
      <c r="M23" s="63"/>
      <c r="N23" s="211"/>
      <c r="O23" s="211"/>
      <c r="P23" s="65"/>
      <c r="Q23" s="64"/>
      <c r="R23" s="221"/>
      <c r="U23" s="23">
        <f>COUNTA(H23)</f>
        <v>0</v>
      </c>
      <c r="W23" s="23">
        <f>COUNTA(N23)</f>
        <v>0</v>
      </c>
    </row>
    <row r="24" spans="2:23" ht="25.5" customHeight="1" x14ac:dyDescent="0.25">
      <c r="B24" s="220"/>
      <c r="C24" s="216"/>
      <c r="D24" s="217"/>
      <c r="E24" s="218"/>
      <c r="F24" s="234" t="s">
        <v>226</v>
      </c>
      <c r="G24" s="235"/>
      <c r="H24" s="235"/>
      <c r="I24" s="235"/>
      <c r="J24" s="235"/>
      <c r="K24" s="235"/>
      <c r="L24" s="231" t="s">
        <v>227</v>
      </c>
      <c r="M24" s="232"/>
      <c r="N24" s="232"/>
      <c r="O24" s="232"/>
      <c r="P24" s="232"/>
      <c r="Q24" s="233"/>
      <c r="R24" s="222"/>
    </row>
    <row r="25" spans="2:23" ht="17.25" customHeight="1" x14ac:dyDescent="0.25">
      <c r="B25" s="219">
        <v>9</v>
      </c>
      <c r="C25" s="213" t="s">
        <v>230</v>
      </c>
      <c r="D25" s="214"/>
      <c r="E25" s="215"/>
      <c r="F25" s="87"/>
      <c r="G25" s="69"/>
      <c r="H25" s="211"/>
      <c r="I25" s="211"/>
      <c r="J25" s="86"/>
      <c r="K25" s="65"/>
      <c r="L25" s="65"/>
      <c r="M25" s="63"/>
      <c r="N25" s="211"/>
      <c r="O25" s="211"/>
      <c r="P25" s="65"/>
      <c r="Q25" s="64"/>
      <c r="R25" s="221"/>
      <c r="U25" s="23">
        <f>COUNTA(H25)</f>
        <v>0</v>
      </c>
      <c r="W25" s="23">
        <f>COUNTA(N25)</f>
        <v>0</v>
      </c>
    </row>
    <row r="26" spans="2:23" ht="25.5" customHeight="1" x14ac:dyDescent="0.25">
      <c r="B26" s="220"/>
      <c r="C26" s="216"/>
      <c r="D26" s="217"/>
      <c r="E26" s="218"/>
      <c r="F26" s="224" t="s">
        <v>226</v>
      </c>
      <c r="G26" s="225"/>
      <c r="H26" s="225"/>
      <c r="I26" s="225"/>
      <c r="J26" s="225"/>
      <c r="K26" s="225"/>
      <c r="L26" s="227" t="s">
        <v>227</v>
      </c>
      <c r="M26" s="228"/>
      <c r="N26" s="228"/>
      <c r="O26" s="228"/>
      <c r="P26" s="228"/>
      <c r="Q26" s="229"/>
      <c r="R26" s="222"/>
    </row>
    <row r="27" spans="2:23" ht="17.25" customHeight="1" x14ac:dyDescent="0.25">
      <c r="B27" s="236">
        <v>10</v>
      </c>
      <c r="C27" s="213" t="s">
        <v>57</v>
      </c>
      <c r="D27" s="214"/>
      <c r="E27" s="215"/>
      <c r="F27" s="87"/>
      <c r="G27" s="69"/>
      <c r="H27" s="211"/>
      <c r="I27" s="211"/>
      <c r="J27" s="86"/>
      <c r="K27" s="65"/>
      <c r="L27" s="65"/>
      <c r="M27" s="63"/>
      <c r="N27" s="211"/>
      <c r="O27" s="211"/>
      <c r="P27" s="65"/>
      <c r="Q27" s="64"/>
      <c r="R27" s="221"/>
      <c r="U27" s="23">
        <f>COUNTA(H27)</f>
        <v>0</v>
      </c>
      <c r="W27" s="23">
        <f>COUNTA(N27)</f>
        <v>0</v>
      </c>
    </row>
    <row r="28" spans="2:23" ht="25.5" customHeight="1" x14ac:dyDescent="0.25">
      <c r="B28" s="220"/>
      <c r="C28" s="216"/>
      <c r="D28" s="217"/>
      <c r="E28" s="218"/>
      <c r="F28" s="224" t="s">
        <v>226</v>
      </c>
      <c r="G28" s="225"/>
      <c r="H28" s="225"/>
      <c r="I28" s="225"/>
      <c r="J28" s="225"/>
      <c r="K28" s="225"/>
      <c r="L28" s="227" t="s">
        <v>227</v>
      </c>
      <c r="M28" s="228"/>
      <c r="N28" s="228"/>
      <c r="O28" s="228"/>
      <c r="P28" s="228"/>
      <c r="Q28" s="229"/>
      <c r="R28" s="222"/>
    </row>
    <row r="29" spans="2:23" ht="25.5" customHeight="1" x14ac:dyDescent="0.25">
      <c r="B29" s="219">
        <v>11</v>
      </c>
      <c r="C29" s="213" t="s">
        <v>278</v>
      </c>
      <c r="D29" s="214"/>
      <c r="E29" s="215"/>
      <c r="F29" s="87"/>
      <c r="G29" s="69"/>
      <c r="H29" s="211"/>
      <c r="I29" s="211"/>
      <c r="J29" s="86"/>
      <c r="K29" s="65"/>
      <c r="L29" s="65"/>
      <c r="M29" s="63"/>
      <c r="N29" s="212"/>
      <c r="O29" s="212"/>
      <c r="P29" s="65"/>
      <c r="Q29" s="64"/>
      <c r="R29" s="105"/>
    </row>
    <row r="30" spans="2:23" ht="25.5" customHeight="1" x14ac:dyDescent="0.25">
      <c r="B30" s="220"/>
      <c r="C30" s="216"/>
      <c r="D30" s="217"/>
      <c r="E30" s="218"/>
      <c r="F30" s="224" t="s">
        <v>226</v>
      </c>
      <c r="G30" s="225"/>
      <c r="H30" s="225"/>
      <c r="I30" s="225"/>
      <c r="J30" s="225"/>
      <c r="K30" s="226"/>
      <c r="L30" s="227" t="s">
        <v>227</v>
      </c>
      <c r="M30" s="228"/>
      <c r="N30" s="228"/>
      <c r="O30" s="228"/>
      <c r="P30" s="228"/>
      <c r="Q30" s="229"/>
      <c r="R30" s="105"/>
    </row>
    <row r="31" spans="2:23" ht="17.25" customHeight="1" x14ac:dyDescent="0.25">
      <c r="B31" s="219">
        <v>12</v>
      </c>
      <c r="C31" s="213" t="s">
        <v>58</v>
      </c>
      <c r="D31" s="214"/>
      <c r="E31" s="215"/>
      <c r="F31" s="87"/>
      <c r="G31" s="69"/>
      <c r="H31" s="211"/>
      <c r="I31" s="211"/>
      <c r="J31" s="86"/>
      <c r="K31" s="65"/>
      <c r="L31" s="65"/>
      <c r="M31" s="63"/>
      <c r="N31" s="212"/>
      <c r="O31" s="212"/>
      <c r="P31" s="65"/>
      <c r="Q31" s="64"/>
      <c r="R31" s="221"/>
      <c r="U31" s="23">
        <f>COUNTA(H31)</f>
        <v>0</v>
      </c>
      <c r="W31" s="23">
        <f>COUNTA(N31)</f>
        <v>0</v>
      </c>
    </row>
    <row r="32" spans="2:23" ht="25.5" customHeight="1" x14ac:dyDescent="0.25">
      <c r="B32" s="220"/>
      <c r="C32" s="216"/>
      <c r="D32" s="217"/>
      <c r="E32" s="218"/>
      <c r="F32" s="224" t="s">
        <v>226</v>
      </c>
      <c r="G32" s="225"/>
      <c r="H32" s="225"/>
      <c r="I32" s="225"/>
      <c r="J32" s="225"/>
      <c r="K32" s="226"/>
      <c r="L32" s="227" t="s">
        <v>227</v>
      </c>
      <c r="M32" s="228"/>
      <c r="N32" s="228"/>
      <c r="O32" s="228"/>
      <c r="P32" s="228"/>
      <c r="Q32" s="229"/>
      <c r="R32" s="223"/>
    </row>
    <row r="33" spans="2:24" ht="17.25" customHeight="1" x14ac:dyDescent="0.25">
      <c r="B33" s="219">
        <v>13</v>
      </c>
      <c r="C33" s="213" t="s">
        <v>277</v>
      </c>
      <c r="D33" s="214"/>
      <c r="E33" s="215"/>
      <c r="F33" s="87"/>
      <c r="G33" s="69"/>
      <c r="H33" s="211"/>
      <c r="I33" s="211"/>
      <c r="J33" s="86"/>
      <c r="K33" s="65"/>
      <c r="L33" s="65"/>
      <c r="M33" s="63"/>
      <c r="N33" s="212"/>
      <c r="O33" s="212"/>
      <c r="P33" s="65"/>
      <c r="Q33" s="64"/>
      <c r="R33" s="221"/>
      <c r="U33" s="23">
        <f>COUNTA(H33)</f>
        <v>0</v>
      </c>
      <c r="W33" s="23">
        <f>COUNTA(N33)</f>
        <v>0</v>
      </c>
    </row>
    <row r="34" spans="2:24" ht="25.5" customHeight="1" x14ac:dyDescent="0.25">
      <c r="B34" s="220"/>
      <c r="C34" s="216"/>
      <c r="D34" s="217"/>
      <c r="E34" s="218"/>
      <c r="F34" s="234" t="s">
        <v>226</v>
      </c>
      <c r="G34" s="235"/>
      <c r="H34" s="235"/>
      <c r="I34" s="235"/>
      <c r="J34" s="235"/>
      <c r="K34" s="243"/>
      <c r="L34" s="231" t="s">
        <v>227</v>
      </c>
      <c r="M34" s="232"/>
      <c r="N34" s="232"/>
      <c r="O34" s="232"/>
      <c r="P34" s="232"/>
      <c r="Q34" s="233"/>
      <c r="R34" s="223"/>
    </row>
    <row r="35" spans="2:24" ht="17.25" customHeight="1" x14ac:dyDescent="0.25">
      <c r="B35" s="219">
        <v>14</v>
      </c>
      <c r="C35" s="213" t="s">
        <v>231</v>
      </c>
      <c r="D35" s="214"/>
      <c r="E35" s="215"/>
      <c r="F35" s="87"/>
      <c r="G35" s="69"/>
      <c r="H35" s="211"/>
      <c r="I35" s="211"/>
      <c r="J35" s="86"/>
      <c r="K35" s="65"/>
      <c r="L35" s="65"/>
      <c r="M35" s="63"/>
      <c r="N35" s="211"/>
      <c r="O35" s="211"/>
      <c r="P35" s="65"/>
      <c r="Q35" s="64"/>
      <c r="R35" s="221"/>
      <c r="U35" s="23">
        <f>COUNTA(H35)</f>
        <v>0</v>
      </c>
      <c r="W35" s="23">
        <f>COUNTA(N35)</f>
        <v>0</v>
      </c>
    </row>
    <row r="36" spans="2:24" ht="25.5" customHeight="1" x14ac:dyDescent="0.25">
      <c r="B36" s="220"/>
      <c r="C36" s="216"/>
      <c r="D36" s="217"/>
      <c r="E36" s="218"/>
      <c r="F36" s="260" t="s">
        <v>232</v>
      </c>
      <c r="G36" s="235"/>
      <c r="H36" s="235"/>
      <c r="I36" s="235"/>
      <c r="J36" s="235"/>
      <c r="K36" s="235"/>
      <c r="L36" s="237" t="s">
        <v>233</v>
      </c>
      <c r="M36" s="238"/>
      <c r="N36" s="238"/>
      <c r="O36" s="238"/>
      <c r="P36" s="238"/>
      <c r="Q36" s="239"/>
      <c r="R36" s="222"/>
    </row>
    <row r="37" spans="2:24" ht="17.25" customHeight="1" x14ac:dyDescent="0.25">
      <c r="B37" s="236">
        <v>15</v>
      </c>
      <c r="C37" s="213" t="s">
        <v>234</v>
      </c>
      <c r="D37" s="214"/>
      <c r="E37" s="215"/>
      <c r="F37" s="88"/>
      <c r="G37" s="63"/>
      <c r="H37" s="253"/>
      <c r="I37" s="253"/>
      <c r="J37" s="253"/>
      <c r="K37" s="253"/>
      <c r="L37" s="253"/>
      <c r="M37" s="64"/>
      <c r="N37" s="64"/>
      <c r="O37" s="64"/>
      <c r="P37" s="68"/>
      <c r="Q37" s="66"/>
      <c r="R37" s="221"/>
      <c r="V37" s="23">
        <f>COUNTA(H37)</f>
        <v>0</v>
      </c>
      <c r="W37" s="23">
        <f>COUNTA(P37)</f>
        <v>0</v>
      </c>
    </row>
    <row r="38" spans="2:24" ht="25.5" customHeight="1" x14ac:dyDescent="0.25">
      <c r="B38" s="220"/>
      <c r="C38" s="257"/>
      <c r="D38" s="258"/>
      <c r="E38" s="259"/>
      <c r="F38" s="247" t="s">
        <v>226</v>
      </c>
      <c r="G38" s="248"/>
      <c r="H38" s="248"/>
      <c r="I38" s="248"/>
      <c r="J38" s="248"/>
      <c r="K38" s="248"/>
      <c r="L38" s="248"/>
      <c r="M38" s="248"/>
      <c r="N38" s="249"/>
      <c r="O38" s="250" t="s">
        <v>227</v>
      </c>
      <c r="P38" s="251"/>
      <c r="Q38" s="252"/>
      <c r="R38" s="222"/>
    </row>
    <row r="39" spans="2:24" x14ac:dyDescent="0.25">
      <c r="B39" s="240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2"/>
      <c r="T39" s="80">
        <f>SUM(T9:T37)</f>
        <v>0</v>
      </c>
      <c r="U39" s="80">
        <f t="shared" ref="U39:W39" si="0">SUM(U9:U37)</f>
        <v>0</v>
      </c>
      <c r="V39" s="80">
        <f t="shared" si="0"/>
        <v>0</v>
      </c>
      <c r="W39" s="80">
        <f t="shared" si="0"/>
        <v>0</v>
      </c>
      <c r="X39" s="12" t="str">
        <f>IF(T39&gt;0,"BINTANG 1 PRATAMA",IF(U39&gt;0,"BINTANG 2 MADYA",IF(V39&gt;0,"BINTANG 3 PURNAMA",IF(W39&gt;0,"BINTANG 4 MANDIRI",""))))</f>
        <v/>
      </c>
    </row>
    <row r="40" spans="2:24" ht="30" customHeight="1" x14ac:dyDescent="0.25">
      <c r="B40" s="209" t="s">
        <v>235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08" t="str">
        <f>X39</f>
        <v/>
      </c>
      <c r="N40" s="208"/>
      <c r="O40" s="208"/>
      <c r="P40" s="208"/>
      <c r="Q40" s="208"/>
      <c r="R40" s="60"/>
      <c r="S40" s="61"/>
    </row>
  </sheetData>
  <mergeCells count="111">
    <mergeCell ref="B5:R5"/>
    <mergeCell ref="C8:E8"/>
    <mergeCell ref="B6:R6"/>
    <mergeCell ref="B39:R39"/>
    <mergeCell ref="F38:N38"/>
    <mergeCell ref="O38:Q38"/>
    <mergeCell ref="H37:L37"/>
    <mergeCell ref="C9:E10"/>
    <mergeCell ref="C11:E12"/>
    <mergeCell ref="C13:E14"/>
    <mergeCell ref="B37:B38"/>
    <mergeCell ref="C23:E24"/>
    <mergeCell ref="C25:E26"/>
    <mergeCell ref="C35:E36"/>
    <mergeCell ref="C37:E38"/>
    <mergeCell ref="B9:B10"/>
    <mergeCell ref="B11:B12"/>
    <mergeCell ref="B13:B14"/>
    <mergeCell ref="B25:B26"/>
    <mergeCell ref="B35:B36"/>
    <mergeCell ref="F36:K36"/>
    <mergeCell ref="B21:B22"/>
    <mergeCell ref="C21:E22"/>
    <mergeCell ref="B23:B24"/>
    <mergeCell ref="F8:H8"/>
    <mergeCell ref="I8:K8"/>
    <mergeCell ref="L8:N8"/>
    <mergeCell ref="F34:K34"/>
    <mergeCell ref="L34:Q34"/>
    <mergeCell ref="H31:I31"/>
    <mergeCell ref="N31:O31"/>
    <mergeCell ref="O8:Q8"/>
    <mergeCell ref="F10:H10"/>
    <mergeCell ref="F12:H12"/>
    <mergeCell ref="I10:Q10"/>
    <mergeCell ref="I12:Q12"/>
    <mergeCell ref="F22:K22"/>
    <mergeCell ref="L22:Q22"/>
    <mergeCell ref="F28:K28"/>
    <mergeCell ref="L28:Q28"/>
    <mergeCell ref="F30:K30"/>
    <mergeCell ref="L30:Q30"/>
    <mergeCell ref="R37:R38"/>
    <mergeCell ref="B15:B16"/>
    <mergeCell ref="C15:E16"/>
    <mergeCell ref="R15:R16"/>
    <mergeCell ref="F16:K16"/>
    <mergeCell ref="L16:Q16"/>
    <mergeCell ref="B17:B18"/>
    <mergeCell ref="C17:E18"/>
    <mergeCell ref="R17:R18"/>
    <mergeCell ref="F18:K18"/>
    <mergeCell ref="L18:Q18"/>
    <mergeCell ref="B19:B20"/>
    <mergeCell ref="C19:E20"/>
    <mergeCell ref="F26:K26"/>
    <mergeCell ref="L26:Q26"/>
    <mergeCell ref="L36:Q36"/>
    <mergeCell ref="H35:I35"/>
    <mergeCell ref="N35:O35"/>
    <mergeCell ref="H29:I29"/>
    <mergeCell ref="N29:O29"/>
    <mergeCell ref="C29:E30"/>
    <mergeCell ref="B29:B30"/>
    <mergeCell ref="R33:R34"/>
    <mergeCell ref="B27:B28"/>
    <mergeCell ref="R35:R36"/>
    <mergeCell ref="R31:R32"/>
    <mergeCell ref="F32:K32"/>
    <mergeCell ref="L32:Q32"/>
    <mergeCell ref="R27:R28"/>
    <mergeCell ref="R19:R20"/>
    <mergeCell ref="R9:R10"/>
    <mergeCell ref="R11:R12"/>
    <mergeCell ref="R13:R14"/>
    <mergeCell ref="R23:R24"/>
    <mergeCell ref="R25:R26"/>
    <mergeCell ref="R21:R22"/>
    <mergeCell ref="K9:O9"/>
    <mergeCell ref="K11:O11"/>
    <mergeCell ref="H13:I13"/>
    <mergeCell ref="N13:O13"/>
    <mergeCell ref="H15:I15"/>
    <mergeCell ref="N15:O15"/>
    <mergeCell ref="F14:K14"/>
    <mergeCell ref="L14:Q14"/>
    <mergeCell ref="F20:K20"/>
    <mergeCell ref="L20:Q20"/>
    <mergeCell ref="F24:K24"/>
    <mergeCell ref="L24:Q24"/>
    <mergeCell ref="M40:Q40"/>
    <mergeCell ref="B40:L40"/>
    <mergeCell ref="H17:I17"/>
    <mergeCell ref="N17:O17"/>
    <mergeCell ref="H19:I19"/>
    <mergeCell ref="N19:O19"/>
    <mergeCell ref="H21:I21"/>
    <mergeCell ref="N21:O21"/>
    <mergeCell ref="H23:I23"/>
    <mergeCell ref="N23:O23"/>
    <mergeCell ref="H25:I25"/>
    <mergeCell ref="N25:O25"/>
    <mergeCell ref="H27:I27"/>
    <mergeCell ref="N27:O27"/>
    <mergeCell ref="H33:I33"/>
    <mergeCell ref="N33:O33"/>
    <mergeCell ref="C27:E28"/>
    <mergeCell ref="B33:B34"/>
    <mergeCell ref="C33:E34"/>
    <mergeCell ref="B31:B32"/>
    <mergeCell ref="C31:E32"/>
  </mergeCells>
  <pageMargins left="0.70866141732283472" right="0.70866141732283472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</vt:lpstr>
      <vt:lpstr>Profil Posyandu</vt:lpstr>
      <vt:lpstr>Kriteria Strata Posyandu</vt:lpstr>
      <vt:lpstr>Poin Kritis Posyandu</vt:lpstr>
      <vt:lpstr>Sheet1</vt:lpstr>
      <vt:lpstr>Cover!Print_Area</vt:lpstr>
      <vt:lpstr>'Kriteria Strata Posyandu'!Print_Area</vt:lpstr>
      <vt:lpstr>'Poin Kritis Posyandu'!Print_Area</vt:lpstr>
      <vt:lpstr>'Profil Posyandu'!Print_Area</vt:lpstr>
      <vt:lpstr>'Kriteria Strata Posyandu'!Print_Titles</vt:lpstr>
      <vt:lpstr>'Poin Kritis Posyandu'!Print_Titles</vt:lpstr>
    </vt:vector>
  </TitlesOfParts>
  <Company>Astra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fachru035280</dc:creator>
  <cp:lastModifiedBy>Alvon Gindar Krafianto</cp:lastModifiedBy>
  <cp:lastPrinted>2023-07-15T01:30:08Z</cp:lastPrinted>
  <dcterms:created xsi:type="dcterms:W3CDTF">2017-02-12T14:58:09Z</dcterms:created>
  <dcterms:modified xsi:type="dcterms:W3CDTF">2023-07-15T02:11:17Z</dcterms:modified>
</cp:coreProperties>
</file>