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15" windowWidth="28455" windowHeight="11445"/>
  </bookViews>
  <sheets>
    <sheet name="Лист1" sheetId="1" r:id="rId1"/>
  </sheets>
  <definedNames>
    <definedName name="_xlnm._FilterDatabase" localSheetId="0" hidden="1">Лист1!$B$3:$BE$119</definedName>
    <definedName name="Z_267FCD64_B8C7_4B1D_85F9_00278C4CBBC5_.wvu.FilterData" localSheetId="0" hidden="1">Лист1!$D$4:$D$39</definedName>
    <definedName name="Z_F1829D22_4193_4C20_9D67_1A74FA70EF94_.wvu.FilterData" localSheetId="0" hidden="1">Лист1!$B$3:$T$115</definedName>
  </definedNames>
  <calcPr calcId="125725"/>
  <customWorkbookViews>
    <customWorkbookView name="Filter 1" guid="{267FCD64-B8C7-4B1D-85F9-00278C4CBBC5}" maximized="1" windowWidth="0" windowHeight="0" activeSheetId="0"/>
    <customWorkbookView name="Сортировка эффектов" guid="{F1829D22-4193-4C20-9D67-1A74FA70EF94}" maximized="1" windowWidth="0" windowHeight="0" activeSheetId="0"/>
  </customWorkbookViews>
  <extLst>
    <ext uri="GoogleSheetsCustomDataVersion2">
      <go:sheetsCustomData xmlns:go="http://customooxmlschemas.google.com/" r:id="rId5" roundtripDataChecksum="DHm/KMkhQsM/ssO4sWVOWobwc7qv4MCPxm5Oh7TcKAE="/>
    </ext>
  </extLst>
</workbook>
</file>

<file path=xl/calcChain.xml><?xml version="1.0" encoding="utf-8"?>
<calcChain xmlns="http://schemas.openxmlformats.org/spreadsheetml/2006/main">
  <c r="AF119" i="1"/>
  <c r="AE119"/>
  <c r="AD119"/>
  <c r="AB119"/>
  <c r="AA119"/>
  <c r="W119"/>
  <c r="AF118"/>
  <c r="AE118"/>
  <c r="AD118"/>
  <c r="AB118"/>
  <c r="AA118"/>
  <c r="W118"/>
  <c r="AF117"/>
  <c r="AE117"/>
  <c r="AD117"/>
  <c r="AB117"/>
  <c r="AA117"/>
  <c r="W117"/>
  <c r="AF116"/>
  <c r="AE116"/>
  <c r="AD116"/>
  <c r="AB116"/>
  <c r="AA116"/>
  <c r="W116"/>
  <c r="AF115"/>
  <c r="AE115"/>
  <c r="AD115"/>
  <c r="AB115"/>
  <c r="AA115"/>
  <c r="W115"/>
  <c r="AF114"/>
  <c r="AE114"/>
  <c r="AD114"/>
  <c r="AB114"/>
  <c r="AA114"/>
  <c r="W114"/>
  <c r="AF113"/>
  <c r="AE113"/>
  <c r="AD113"/>
  <c r="AB113"/>
  <c r="AA113"/>
  <c r="W113"/>
  <c r="AF112"/>
  <c r="AE112"/>
  <c r="AD112"/>
  <c r="AB112"/>
  <c r="AA112"/>
  <c r="W112"/>
  <c r="AF111"/>
  <c r="AE111"/>
  <c r="AD111"/>
  <c r="AB111"/>
  <c r="AA111"/>
  <c r="W111"/>
  <c r="AF110"/>
  <c r="AE110"/>
  <c r="AD110"/>
  <c r="AB110"/>
  <c r="AA110"/>
  <c r="W110"/>
  <c r="AF109"/>
  <c r="AE109"/>
  <c r="AD109"/>
  <c r="AB109"/>
  <c r="AA109"/>
  <c r="W109"/>
  <c r="AF108"/>
  <c r="AE108"/>
  <c r="AD108"/>
  <c r="AB108"/>
  <c r="AA108"/>
  <c r="W108"/>
  <c r="AF107"/>
  <c r="AE107"/>
  <c r="AD107"/>
  <c r="AB107"/>
  <c r="AA107"/>
  <c r="W107"/>
  <c r="AF106"/>
  <c r="AE106"/>
  <c r="AD106"/>
  <c r="AB106"/>
  <c r="AA106"/>
  <c r="W106"/>
  <c r="AF105"/>
  <c r="AE105"/>
  <c r="AD105"/>
  <c r="AB105"/>
  <c r="AA105"/>
  <c r="W105"/>
  <c r="AF104"/>
  <c r="AE104"/>
  <c r="AD104"/>
  <c r="AB104"/>
  <c r="AA104"/>
  <c r="W104"/>
  <c r="AF103"/>
  <c r="AE103"/>
  <c r="AD103"/>
  <c r="AB103"/>
  <c r="AA103"/>
  <c r="W103"/>
  <c r="AF102"/>
  <c r="AE102"/>
  <c r="AD102"/>
  <c r="AB102"/>
  <c r="AA102"/>
  <c r="W102"/>
  <c r="AF101"/>
  <c r="AE101"/>
  <c r="AD101"/>
  <c r="AB101"/>
  <c r="AA101"/>
  <c r="W101"/>
  <c r="AF100"/>
  <c r="AE100"/>
  <c r="AD100"/>
  <c r="AB100"/>
  <c r="AA100"/>
  <c r="W100"/>
  <c r="AF99"/>
  <c r="AE99"/>
  <c r="AD99"/>
  <c r="AB99"/>
  <c r="AA99"/>
  <c r="W99"/>
  <c r="AF98"/>
  <c r="AE98"/>
  <c r="AD98"/>
  <c r="AB98"/>
  <c r="AA98"/>
  <c r="W98"/>
  <c r="AF97"/>
  <c r="AE97"/>
  <c r="AD97"/>
  <c r="AB97"/>
  <c r="AA97"/>
  <c r="W97"/>
  <c r="AF96"/>
  <c r="AE96"/>
  <c r="AD96"/>
  <c r="AB96"/>
  <c r="AA96"/>
  <c r="W96"/>
  <c r="AF95"/>
  <c r="AE95"/>
  <c r="AD95"/>
  <c r="AB95"/>
  <c r="AA95"/>
  <c r="W95"/>
  <c r="AF94"/>
  <c r="AE94"/>
  <c r="AD94"/>
  <c r="AB94"/>
  <c r="AA94"/>
  <c r="W94"/>
  <c r="AF93"/>
  <c r="AE93"/>
  <c r="AD93"/>
  <c r="AB93"/>
  <c r="AA93"/>
  <c r="W93"/>
  <c r="AF92"/>
  <c r="AE92"/>
  <c r="AD92"/>
  <c r="AB92"/>
  <c r="AA92"/>
  <c r="W92"/>
  <c r="AF91"/>
  <c r="AE91"/>
  <c r="AD91"/>
  <c r="AB91"/>
  <c r="AA91"/>
  <c r="W91"/>
  <c r="AF90"/>
  <c r="AE90"/>
  <c r="AD90"/>
  <c r="AB90"/>
  <c r="AA90"/>
  <c r="W90"/>
  <c r="AF89"/>
  <c r="AE89"/>
  <c r="AD89"/>
  <c r="AB89"/>
  <c r="AA89"/>
  <c r="W89"/>
  <c r="D89"/>
  <c r="AF88"/>
  <c r="AE88"/>
  <c r="AD88"/>
  <c r="AB88"/>
  <c r="AA88"/>
  <c r="W88"/>
  <c r="D88"/>
  <c r="AF87"/>
  <c r="AE87"/>
  <c r="AD87"/>
  <c r="AB87"/>
  <c r="AA87"/>
  <c r="W87"/>
  <c r="D87"/>
  <c r="AF86"/>
  <c r="AE86"/>
  <c r="AD86"/>
  <c r="AB86"/>
  <c r="AA86"/>
  <c r="W86"/>
  <c r="D86"/>
  <c r="AF85"/>
  <c r="AE85"/>
  <c r="AD85"/>
  <c r="AB85"/>
  <c r="AA85"/>
  <c r="W85"/>
  <c r="AF84"/>
  <c r="AE84"/>
  <c r="AD84"/>
  <c r="AB84"/>
  <c r="AA84"/>
  <c r="W84"/>
  <c r="AF83"/>
  <c r="AE83"/>
  <c r="AD83"/>
  <c r="AB83"/>
  <c r="AA83"/>
  <c r="W83"/>
  <c r="AF82"/>
  <c r="AE82"/>
  <c r="AD82"/>
  <c r="AB82"/>
  <c r="AA82"/>
  <c r="W82"/>
  <c r="AF79"/>
  <c r="AE79"/>
  <c r="AD79"/>
  <c r="AB79"/>
  <c r="AA79"/>
  <c r="W79"/>
  <c r="AF78"/>
  <c r="AE78"/>
  <c r="AD78"/>
  <c r="AB78"/>
  <c r="AA78"/>
  <c r="W78"/>
  <c r="AF77"/>
  <c r="AE77"/>
  <c r="AD77"/>
  <c r="AB77"/>
  <c r="AA77"/>
  <c r="W77"/>
  <c r="AF76"/>
  <c r="AE76"/>
  <c r="AD76"/>
  <c r="AB76"/>
  <c r="AA76"/>
  <c r="W76"/>
  <c r="AF75"/>
  <c r="AE75"/>
  <c r="AD75"/>
  <c r="AB75"/>
  <c r="AA75"/>
  <c r="W75"/>
  <c r="AF74"/>
  <c r="AE74"/>
  <c r="AD74"/>
  <c r="AB74"/>
  <c r="AA74"/>
  <c r="W74"/>
  <c r="AF73"/>
  <c r="AE73"/>
  <c r="AD73"/>
  <c r="AB73"/>
  <c r="AA73"/>
  <c r="W73"/>
  <c r="AF72"/>
  <c r="AE72"/>
  <c r="AD72"/>
  <c r="AB72"/>
  <c r="AA72"/>
  <c r="W72"/>
  <c r="AF71"/>
  <c r="AE71"/>
  <c r="AD71"/>
  <c r="AB71"/>
  <c r="AA71"/>
  <c r="W71"/>
  <c r="AF70"/>
  <c r="AE70"/>
  <c r="AD70"/>
  <c r="AB70"/>
  <c r="AA70"/>
  <c r="W70"/>
  <c r="AF69"/>
  <c r="AE69"/>
  <c r="AD69"/>
  <c r="AB69"/>
  <c r="AA69"/>
  <c r="W69"/>
  <c r="AF68"/>
  <c r="AE68"/>
  <c r="AD68"/>
  <c r="AB68"/>
  <c r="AA68"/>
  <c r="W68"/>
  <c r="AF67"/>
  <c r="AE67"/>
  <c r="AD67"/>
  <c r="AB67"/>
  <c r="AA67"/>
  <c r="W67"/>
  <c r="AF66"/>
  <c r="AE66"/>
  <c r="AD66"/>
  <c r="AB66"/>
  <c r="AA66"/>
  <c r="W66"/>
  <c r="AF65"/>
  <c r="AE65"/>
  <c r="AD65"/>
  <c r="AB65"/>
  <c r="AA65"/>
  <c r="W65"/>
  <c r="AF64"/>
  <c r="AE64"/>
  <c r="AD64"/>
  <c r="AB64"/>
  <c r="AA64"/>
  <c r="W64"/>
  <c r="AF63"/>
  <c r="AE63"/>
  <c r="AD63"/>
  <c r="AB63"/>
  <c r="AA63"/>
  <c r="W63"/>
  <c r="AF62"/>
  <c r="AE62"/>
  <c r="AD62"/>
  <c r="AB62"/>
  <c r="AA62"/>
  <c r="W62"/>
  <c r="AF61"/>
  <c r="AE61"/>
  <c r="AD61"/>
  <c r="AB61"/>
  <c r="AA61"/>
  <c r="W61"/>
  <c r="AF60"/>
  <c r="AE60"/>
  <c r="AD60"/>
  <c r="AB60"/>
  <c r="AA60"/>
  <c r="W60"/>
  <c r="AF59"/>
  <c r="AE59"/>
  <c r="AD59"/>
  <c r="AB59"/>
  <c r="AA59"/>
  <c r="W59"/>
  <c r="AF58"/>
  <c r="AE58"/>
  <c r="AD58"/>
  <c r="AB58"/>
  <c r="AA58"/>
  <c r="W58"/>
  <c r="AF57"/>
  <c r="AE57"/>
  <c r="AD57"/>
  <c r="AB57"/>
  <c r="AA57"/>
  <c r="W57"/>
  <c r="AF56"/>
  <c r="AE56"/>
  <c r="AD56"/>
  <c r="AB56"/>
  <c r="AA56"/>
  <c r="W56"/>
  <c r="AF55"/>
  <c r="AE55"/>
  <c r="AD55"/>
  <c r="AB55"/>
  <c r="AA55"/>
  <c r="W55"/>
  <c r="AF54"/>
  <c r="AE54"/>
  <c r="AD54"/>
  <c r="AB54"/>
  <c r="AA54"/>
  <c r="W54"/>
  <c r="AF53"/>
  <c r="AE53"/>
  <c r="AD53"/>
  <c r="AB53"/>
  <c r="AA53"/>
  <c r="W53"/>
  <c r="AF52"/>
  <c r="AE52"/>
  <c r="AD52"/>
  <c r="AB52"/>
  <c r="AA52"/>
  <c r="W52"/>
  <c r="AF51"/>
  <c r="AE51"/>
  <c r="AD51"/>
  <c r="AB51"/>
  <c r="AA51"/>
  <c r="W51"/>
  <c r="AF50"/>
  <c r="AE50"/>
  <c r="AD50"/>
  <c r="AB50"/>
  <c r="AA50"/>
  <c r="W50"/>
  <c r="AF49"/>
  <c r="AE49"/>
  <c r="AD49"/>
  <c r="AB49"/>
  <c r="AA49"/>
  <c r="W49"/>
  <c r="AF48"/>
  <c r="AE48"/>
  <c r="AD48"/>
  <c r="AB48"/>
  <c r="AA48"/>
  <c r="W48"/>
  <c r="AF47"/>
  <c r="AE47"/>
  <c r="AD47"/>
  <c r="AB47"/>
  <c r="AA47"/>
  <c r="W47"/>
  <c r="AF46"/>
  <c r="AE46"/>
  <c r="AD46"/>
  <c r="AB46"/>
  <c r="AA46"/>
  <c r="W46"/>
  <c r="AF45"/>
  <c r="AE45"/>
  <c r="AD45"/>
  <c r="AB45"/>
  <c r="AA45"/>
  <c r="W45"/>
  <c r="AF44"/>
  <c r="AE44"/>
  <c r="AD44"/>
  <c r="AB44"/>
  <c r="AA44"/>
  <c r="W44"/>
  <c r="AF41"/>
  <c r="AE41"/>
  <c r="AD41"/>
  <c r="AB41"/>
  <c r="AA41"/>
  <c r="W41"/>
  <c r="AF40"/>
  <c r="AE40"/>
  <c r="AD40"/>
  <c r="AB40"/>
  <c r="AA40"/>
  <c r="W40"/>
  <c r="AF39"/>
  <c r="AE39"/>
  <c r="AD39"/>
  <c r="AB39"/>
  <c r="AA39"/>
  <c r="W39"/>
  <c r="AF38"/>
  <c r="AE38"/>
  <c r="AD38"/>
  <c r="AB38"/>
  <c r="AA38"/>
  <c r="W38"/>
  <c r="AF37"/>
  <c r="AE37"/>
  <c r="AD37"/>
  <c r="AB37"/>
  <c r="AA37"/>
  <c r="W37"/>
  <c r="AF36"/>
  <c r="AE36"/>
  <c r="AD36"/>
  <c r="AB36"/>
  <c r="AA36"/>
  <c r="W36"/>
  <c r="AF35"/>
  <c r="AE35"/>
  <c r="AD35"/>
  <c r="AB35"/>
  <c r="AA35"/>
  <c r="W35"/>
  <c r="AF34"/>
  <c r="AE34"/>
  <c r="AD34"/>
  <c r="AB34"/>
  <c r="AA34"/>
  <c r="W34"/>
  <c r="AF33"/>
  <c r="AE33"/>
  <c r="AD33"/>
  <c r="AB33"/>
  <c r="AA33"/>
  <c r="W33"/>
  <c r="AF32"/>
  <c r="AE32"/>
  <c r="AD32"/>
  <c r="AB32"/>
  <c r="AA32"/>
  <c r="W32"/>
  <c r="AF31"/>
  <c r="AE31"/>
  <c r="AD31"/>
  <c r="AB31"/>
  <c r="AA31"/>
  <c r="W31"/>
  <c r="AF30"/>
  <c r="AE30"/>
  <c r="AD30"/>
  <c r="AB30"/>
  <c r="AA30"/>
  <c r="W30"/>
  <c r="AF29"/>
  <c r="AE29"/>
  <c r="AD29"/>
  <c r="AB29"/>
  <c r="AA29"/>
  <c r="W29"/>
  <c r="AF28"/>
  <c r="AE28"/>
  <c r="AD28"/>
  <c r="AB28"/>
  <c r="AA28"/>
  <c r="W28"/>
  <c r="AF27"/>
  <c r="AE27"/>
  <c r="AD27"/>
  <c r="AB27"/>
  <c r="AA27"/>
  <c r="W27"/>
  <c r="AF26"/>
  <c r="AE26"/>
  <c r="AD26"/>
  <c r="AB26"/>
  <c r="AA26"/>
  <c r="W26"/>
  <c r="AF25"/>
  <c r="AE25"/>
  <c r="AD25"/>
  <c r="AB25"/>
  <c r="AA25"/>
  <c r="W25"/>
  <c r="AF24"/>
  <c r="AE24"/>
  <c r="AD24"/>
  <c r="AB24"/>
  <c r="AA24"/>
  <c r="W24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AF21"/>
  <c r="AE21"/>
  <c r="AD21"/>
  <c r="AB21"/>
  <c r="AA21"/>
  <c r="W21"/>
  <c r="AF20"/>
  <c r="AE20"/>
  <c r="AD20"/>
  <c r="AB20"/>
  <c r="AA20"/>
  <c r="W20"/>
  <c r="AF19"/>
  <c r="AE19"/>
  <c r="AD19"/>
  <c r="AB19"/>
  <c r="AA19"/>
  <c r="W19"/>
  <c r="AF18"/>
  <c r="AE18"/>
  <c r="AD18"/>
  <c r="AB18"/>
  <c r="AA18"/>
  <c r="W18"/>
  <c r="AF17"/>
  <c r="AE17"/>
  <c r="AD17"/>
  <c r="AB17"/>
  <c r="AA17"/>
  <c r="W17"/>
  <c r="AF16"/>
  <c r="AE16"/>
  <c r="AD16"/>
  <c r="AB16"/>
  <c r="AA16"/>
  <c r="W16"/>
  <c r="AF15"/>
  <c r="AE15"/>
  <c r="AD15"/>
  <c r="AB15"/>
  <c r="AA15"/>
  <c r="W15"/>
  <c r="AF14"/>
  <c r="AE14"/>
  <c r="AD14"/>
  <c r="AB14"/>
  <c r="AA14"/>
  <c r="W14"/>
  <c r="AF13"/>
  <c r="AE13"/>
  <c r="AD13"/>
  <c r="AB13"/>
  <c r="AA13"/>
  <c r="W13"/>
  <c r="AF12"/>
  <c r="AE12"/>
  <c r="AD12"/>
  <c r="AB12"/>
  <c r="AA12"/>
  <c r="W12"/>
  <c r="AF11"/>
  <c r="AE11"/>
  <c r="AD11"/>
  <c r="AB11"/>
  <c r="AA11"/>
  <c r="W11"/>
  <c r="AF10"/>
  <c r="AE10"/>
  <c r="AD10"/>
  <c r="AB10"/>
  <c r="AA10"/>
  <c r="W10"/>
  <c r="AF9"/>
  <c r="AE9"/>
  <c r="AD9"/>
  <c r="AB9"/>
  <c r="AA9"/>
  <c r="W9"/>
  <c r="AF8"/>
  <c r="AE8"/>
  <c r="AD8"/>
  <c r="AB8"/>
  <c r="AA8"/>
  <c r="W8"/>
  <c r="AF7"/>
  <c r="AE7"/>
  <c r="AD7"/>
  <c r="AB7"/>
  <c r="AA7"/>
  <c r="W7"/>
  <c r="AF6"/>
  <c r="AE6"/>
  <c r="AD6"/>
  <c r="AB6"/>
  <c r="AA6"/>
  <c r="W6"/>
  <c r="AF5"/>
  <c r="AE5"/>
  <c r="AD5"/>
  <c r="AB5"/>
  <c r="AA5"/>
  <c r="W5"/>
  <c r="A5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AI5" l="1"/>
  <c r="AU5"/>
  <c r="Y5"/>
  <c r="AH5"/>
  <c r="AL5"/>
  <c r="AP5"/>
  <c r="AT5"/>
  <c r="AX5"/>
  <c r="BB5"/>
  <c r="BF5"/>
  <c r="BJ5"/>
  <c r="AM5"/>
  <c r="AY5"/>
  <c r="BC5"/>
  <c r="A6"/>
  <c r="X5"/>
  <c r="AG5"/>
  <c r="AK5"/>
  <c r="AO5"/>
  <c r="AS5"/>
  <c r="AW5"/>
  <c r="BA5"/>
  <c r="BE5"/>
  <c r="BI5"/>
  <c r="Z5"/>
  <c r="AQ5"/>
  <c r="BG5"/>
  <c r="AJ5"/>
  <c r="AN5"/>
  <c r="AR5"/>
  <c r="AV5"/>
  <c r="AZ5"/>
  <c r="BD5"/>
  <c r="BH5"/>
  <c r="BG6" l="1"/>
  <c r="BC6"/>
  <c r="AY6"/>
  <c r="AU6"/>
  <c r="AQ6"/>
  <c r="AM6"/>
  <c r="AI6"/>
  <c r="BH6"/>
  <c r="BD6"/>
  <c r="AZ6"/>
  <c r="AV6"/>
  <c r="AR6"/>
  <c r="AN6"/>
  <c r="AJ6"/>
  <c r="X6"/>
  <c r="BF6"/>
  <c r="AX6"/>
  <c r="AP6"/>
  <c r="AH6"/>
  <c r="Z6"/>
  <c r="BI6"/>
  <c r="BE6"/>
  <c r="BA6"/>
  <c r="AW6"/>
  <c r="AS6"/>
  <c r="AO6"/>
  <c r="AK6"/>
  <c r="AG6"/>
  <c r="AC6"/>
  <c r="Y6"/>
  <c r="BJ6"/>
  <c r="BB6"/>
  <c r="AT6"/>
  <c r="AL6"/>
  <c r="A7"/>
  <c r="A8"/>
  <c r="A9" l="1"/>
  <c r="BI9" s="1"/>
  <c r="BE9"/>
  <c r="BA9"/>
  <c r="AW9"/>
  <c r="AO9"/>
  <c r="AK9"/>
  <c r="AG9"/>
  <c r="BH9"/>
  <c r="BD9"/>
  <c r="AZ9"/>
  <c r="AR9"/>
  <c r="AN9"/>
  <c r="AJ9"/>
  <c r="BF9"/>
  <c r="BB9"/>
  <c r="AX9"/>
  <c r="AP9"/>
  <c r="AL9"/>
  <c r="AH9"/>
  <c r="BG9"/>
  <c r="BC9"/>
  <c r="AY9"/>
  <c r="AQ9"/>
  <c r="AM9"/>
  <c r="AI9"/>
  <c r="BI8"/>
  <c r="BE8"/>
  <c r="BA8"/>
  <c r="AW8"/>
  <c r="AS8"/>
  <c r="AO8"/>
  <c r="AK8"/>
  <c r="AG8"/>
  <c r="AC8"/>
  <c r="Y8"/>
  <c r="BJ8"/>
  <c r="BF8"/>
  <c r="BB8"/>
  <c r="AX8"/>
  <c r="AT8"/>
  <c r="AP8"/>
  <c r="AL8"/>
  <c r="AH8"/>
  <c r="Z8"/>
  <c r="BG8"/>
  <c r="BC8"/>
  <c r="AY8"/>
  <c r="AU8"/>
  <c r="AQ8"/>
  <c r="AM8"/>
  <c r="AI8"/>
  <c r="BH8"/>
  <c r="BD8"/>
  <c r="AZ8"/>
  <c r="AV8"/>
  <c r="AR8"/>
  <c r="AN8"/>
  <c r="AJ8"/>
  <c r="X8"/>
  <c r="BJ7"/>
  <c r="BF7"/>
  <c r="BB7"/>
  <c r="AX7"/>
  <c r="AT7"/>
  <c r="AP7"/>
  <c r="AL7"/>
  <c r="AH7"/>
  <c r="Z7"/>
  <c r="BG7"/>
  <c r="BC7"/>
  <c r="AY7"/>
  <c r="AU7"/>
  <c r="AQ7"/>
  <c r="AM7"/>
  <c r="AI7"/>
  <c r="BI7"/>
  <c r="AW7"/>
  <c r="AS7"/>
  <c r="AG7"/>
  <c r="Y7"/>
  <c r="BH7"/>
  <c r="BD7"/>
  <c r="AZ7"/>
  <c r="AV7"/>
  <c r="AR7"/>
  <c r="AN7"/>
  <c r="AJ7"/>
  <c r="X7"/>
  <c r="BE7"/>
  <c r="BA7"/>
  <c r="AO7"/>
  <c r="AK7"/>
  <c r="AC7"/>
  <c r="A10"/>
  <c r="Z9" l="1"/>
  <c r="AU9"/>
  <c r="Y9"/>
  <c r="AT9"/>
  <c r="BJ9"/>
  <c r="AV9"/>
  <c r="X9"/>
  <c r="AS9"/>
  <c r="BH10"/>
  <c r="BD10"/>
  <c r="AZ10"/>
  <c r="AV10"/>
  <c r="AR10"/>
  <c r="AN10"/>
  <c r="AJ10"/>
  <c r="X10"/>
  <c r="BC10"/>
  <c r="AU10"/>
  <c r="AM10"/>
  <c r="BI10"/>
  <c r="BE10"/>
  <c r="BA10"/>
  <c r="AW10"/>
  <c r="AS10"/>
  <c r="AO10"/>
  <c r="AK10"/>
  <c r="AG10"/>
  <c r="AC10"/>
  <c r="Y10"/>
  <c r="BG10"/>
  <c r="AY10"/>
  <c r="AQ10"/>
  <c r="AI10"/>
  <c r="BJ10"/>
  <c r="BF10"/>
  <c r="BB10"/>
  <c r="AX10"/>
  <c r="AT10"/>
  <c r="AP10"/>
  <c r="AL10"/>
  <c r="AH10"/>
  <c r="Z10"/>
  <c r="A11"/>
  <c r="A12" s="1"/>
  <c r="BJ12" l="1"/>
  <c r="BF12"/>
  <c r="BB12"/>
  <c r="AX12"/>
  <c r="AT12"/>
  <c r="AP12"/>
  <c r="AL12"/>
  <c r="AH12"/>
  <c r="Z12"/>
  <c r="BI12"/>
  <c r="BA12"/>
  <c r="AO12"/>
  <c r="AG12"/>
  <c r="Y12"/>
  <c r="BG12"/>
  <c r="BC12"/>
  <c r="AY12"/>
  <c r="AU12"/>
  <c r="AQ12"/>
  <c r="AM12"/>
  <c r="AI12"/>
  <c r="BE12"/>
  <c r="AW12"/>
  <c r="AS12"/>
  <c r="AK12"/>
  <c r="AC12"/>
  <c r="BH12"/>
  <c r="BD12"/>
  <c r="AZ12"/>
  <c r="AV12"/>
  <c r="AR12"/>
  <c r="AN12"/>
  <c r="AJ12"/>
  <c r="X12"/>
  <c r="BG11"/>
  <c r="BC11"/>
  <c r="AY11"/>
  <c r="AU11"/>
  <c r="AQ11"/>
  <c r="AM11"/>
  <c r="AI11"/>
  <c r="BF11"/>
  <c r="AT11"/>
  <c r="AL11"/>
  <c r="BH11"/>
  <c r="BD11"/>
  <c r="AZ11"/>
  <c r="AV11"/>
  <c r="AR11"/>
  <c r="AN11"/>
  <c r="AJ11"/>
  <c r="X11"/>
  <c r="BJ11"/>
  <c r="BB11"/>
  <c r="AX11"/>
  <c r="AP11"/>
  <c r="AH11"/>
  <c r="Z11"/>
  <c r="BI11"/>
  <c r="BE11"/>
  <c r="BA11"/>
  <c r="AW11"/>
  <c r="AS11"/>
  <c r="AO11"/>
  <c r="AK11"/>
  <c r="AG11"/>
  <c r="AC11"/>
  <c r="Y11"/>
  <c r="A13"/>
  <c r="A14" s="1"/>
  <c r="A15" l="1"/>
  <c r="BC15" s="1"/>
  <c r="AU15"/>
  <c r="BJ15"/>
  <c r="AT15"/>
  <c r="BD15"/>
  <c r="AN15"/>
  <c r="Z15"/>
  <c r="AW15"/>
  <c r="AG15"/>
  <c r="BH14"/>
  <c r="BD14"/>
  <c r="AZ14"/>
  <c r="AV14"/>
  <c r="AR14"/>
  <c r="AN14"/>
  <c r="AJ14"/>
  <c r="X14"/>
  <c r="AU14"/>
  <c r="AM14"/>
  <c r="BI14"/>
  <c r="BE14"/>
  <c r="BA14"/>
  <c r="AW14"/>
  <c r="AS14"/>
  <c r="AO14"/>
  <c r="AK14"/>
  <c r="AG14"/>
  <c r="AC14"/>
  <c r="Y14"/>
  <c r="BC14"/>
  <c r="AY14"/>
  <c r="AQ14"/>
  <c r="AI14"/>
  <c r="BJ14"/>
  <c r="BF14"/>
  <c r="BB14"/>
  <c r="AX14"/>
  <c r="AT14"/>
  <c r="AP14"/>
  <c r="AL14"/>
  <c r="AH14"/>
  <c r="Z14"/>
  <c r="BG14"/>
  <c r="BI13"/>
  <c r="BE13"/>
  <c r="BA13"/>
  <c r="AW13"/>
  <c r="AS13"/>
  <c r="AO13"/>
  <c r="AK13"/>
  <c r="AG13"/>
  <c r="AC13"/>
  <c r="Y13"/>
  <c r="BH13"/>
  <c r="BD13"/>
  <c r="AZ13"/>
  <c r="AV13"/>
  <c r="AR13"/>
  <c r="AN13"/>
  <c r="AJ13"/>
  <c r="BJ13"/>
  <c r="BF13"/>
  <c r="BB13"/>
  <c r="AX13"/>
  <c r="AT13"/>
  <c r="AP13"/>
  <c r="AL13"/>
  <c r="AH13"/>
  <c r="Z13"/>
  <c r="X13"/>
  <c r="BG13"/>
  <c r="BC13"/>
  <c r="AY13"/>
  <c r="AU13"/>
  <c r="AQ13"/>
  <c r="AM13"/>
  <c r="AI13"/>
  <c r="AK15" l="1"/>
  <c r="BA15"/>
  <c r="AH15"/>
  <c r="AR15"/>
  <c r="BH15"/>
  <c r="AX15"/>
  <c r="AI15"/>
  <c r="AY15"/>
  <c r="A16"/>
  <c r="AC15"/>
  <c r="AS15"/>
  <c r="BI15"/>
  <c r="AJ15"/>
  <c r="AZ15"/>
  <c r="AP15"/>
  <c r="BF15"/>
  <c r="AQ15"/>
  <c r="BG15"/>
  <c r="Y15"/>
  <c r="AO15"/>
  <c r="BE15"/>
  <c r="X15"/>
  <c r="AV15"/>
  <c r="AL15"/>
  <c r="BB15"/>
  <c r="AM15"/>
  <c r="AU16" l="1"/>
  <c r="Z16"/>
  <c r="AH16"/>
  <c r="AZ16"/>
  <c r="AJ16"/>
  <c r="AL16"/>
  <c r="AW16"/>
  <c r="AG16"/>
  <c r="A17"/>
  <c r="AY16"/>
  <c r="AI16"/>
  <c r="AP16"/>
  <c r="BD16"/>
  <c r="AN16"/>
  <c r="AT16"/>
  <c r="BA16"/>
  <c r="AK16"/>
  <c r="BC16"/>
  <c r="AM16"/>
  <c r="AX16"/>
  <c r="BH16"/>
  <c r="AR16"/>
  <c r="BB16"/>
  <c r="BE16"/>
  <c r="AO16"/>
  <c r="BG16"/>
  <c r="AQ16"/>
  <c r="BF16"/>
  <c r="Y16"/>
  <c r="AV16"/>
  <c r="BJ16"/>
  <c r="BI16"/>
  <c r="AS16"/>
  <c r="X16"/>
  <c r="BJ17" l="1"/>
  <c r="AT17"/>
  <c r="Z17"/>
  <c r="AG17"/>
  <c r="AY17"/>
  <c r="AI17"/>
  <c r="AK17"/>
  <c r="AZ17"/>
  <c r="AJ17"/>
  <c r="AM17"/>
  <c r="BD17"/>
  <c r="BB17"/>
  <c r="AL17"/>
  <c r="BA17"/>
  <c r="BG17"/>
  <c r="AQ17"/>
  <c r="AW17"/>
  <c r="BH17"/>
  <c r="AR17"/>
  <c r="A18"/>
  <c r="BF17"/>
  <c r="AP17"/>
  <c r="BE17"/>
  <c r="Y17"/>
  <c r="AU17"/>
  <c r="BI17"/>
  <c r="AC17"/>
  <c r="AV17"/>
  <c r="X17"/>
  <c r="AX17"/>
  <c r="AH17"/>
  <c r="AO17"/>
  <c r="BC17"/>
  <c r="AS17"/>
  <c r="AN17"/>
  <c r="AP18" l="1"/>
  <c r="AM18"/>
  <c r="AK18"/>
  <c r="AX18"/>
  <c r="AJ18"/>
  <c r="A19"/>
  <c r="AW18"/>
  <c r="AG18"/>
  <c r="BJ18"/>
  <c r="AT18"/>
  <c r="Z18"/>
  <c r="AV18"/>
  <c r="BG18"/>
  <c r="AQ18"/>
  <c r="BE18"/>
  <c r="AO18"/>
  <c r="Y18"/>
  <c r="BB18"/>
  <c r="AL18"/>
  <c r="BD18"/>
  <c r="AN18"/>
  <c r="AY18"/>
  <c r="AI18"/>
  <c r="BI18"/>
  <c r="AS18"/>
  <c r="AC18"/>
  <c r="BF18"/>
  <c r="BH18"/>
  <c r="AR18"/>
  <c r="BC18"/>
  <c r="BA18"/>
  <c r="X18"/>
  <c r="AH18"/>
  <c r="AZ18"/>
  <c r="AU18"/>
  <c r="BH19" l="1"/>
  <c r="AR19"/>
  <c r="BI19"/>
  <c r="AS19"/>
  <c r="AC19"/>
  <c r="AY19"/>
  <c r="AI19"/>
  <c r="AX19"/>
  <c r="AH19"/>
  <c r="AT19"/>
  <c r="AV19"/>
  <c r="X19"/>
  <c r="AW19"/>
  <c r="AG19"/>
  <c r="BC19"/>
  <c r="AM19"/>
  <c r="BB19"/>
  <c r="AL19"/>
  <c r="AZ19"/>
  <c r="AJ19"/>
  <c r="BA19"/>
  <c r="AK19"/>
  <c r="BG19"/>
  <c r="AQ19"/>
  <c r="AP19"/>
  <c r="BD19"/>
  <c r="AN19"/>
  <c r="BE19"/>
  <c r="AO19"/>
  <c r="Y19"/>
  <c r="AU19"/>
  <c r="BJ19"/>
  <c r="Z19"/>
  <c r="BF19"/>
  <c r="A20"/>
  <c r="BC20" l="1"/>
  <c r="AM20"/>
  <c r="BD20"/>
  <c r="AN20"/>
  <c r="BB20"/>
  <c r="BI20"/>
  <c r="AS20"/>
  <c r="AC20"/>
  <c r="AT20"/>
  <c r="Z20"/>
  <c r="AG20"/>
  <c r="AV20"/>
  <c r="X20"/>
  <c r="AH20"/>
  <c r="BA20"/>
  <c r="AK20"/>
  <c r="BJ20"/>
  <c r="AZ20"/>
  <c r="BE20"/>
  <c r="AL20"/>
  <c r="BG20"/>
  <c r="AQ20"/>
  <c r="BH20"/>
  <c r="AR20"/>
  <c r="BF20"/>
  <c r="AW20"/>
  <c r="AX20"/>
  <c r="AI20"/>
  <c r="AJ20"/>
  <c r="AO20"/>
  <c r="AU20"/>
  <c r="AY20"/>
  <c r="AP20"/>
  <c r="Y20"/>
  <c r="A21"/>
  <c r="A24" s="1"/>
  <c r="Z24" l="1"/>
  <c r="BG24"/>
  <c r="BA24"/>
  <c r="AK24"/>
  <c r="X24"/>
  <c r="AX24"/>
  <c r="AH24"/>
  <c r="AZ24"/>
  <c r="AJ24"/>
  <c r="AU24"/>
  <c r="AN24"/>
  <c r="BE24"/>
  <c r="AO24"/>
  <c r="Y24"/>
  <c r="BB24"/>
  <c r="AL24"/>
  <c r="BD24"/>
  <c r="AY24"/>
  <c r="AI24"/>
  <c r="BI24"/>
  <c r="AS24"/>
  <c r="AC24"/>
  <c r="BF24"/>
  <c r="AP24"/>
  <c r="BH24"/>
  <c r="AR24"/>
  <c r="BC24"/>
  <c r="AM24"/>
  <c r="AW24"/>
  <c r="AG24"/>
  <c r="BJ24"/>
  <c r="AT24"/>
  <c r="AV24"/>
  <c r="AQ24"/>
  <c r="BF21"/>
  <c r="AQ21"/>
  <c r="BD21"/>
  <c r="AK21"/>
  <c r="BJ21"/>
  <c r="AT21"/>
  <c r="Z21"/>
  <c r="AU21"/>
  <c r="AS21"/>
  <c r="BH21"/>
  <c r="AR21"/>
  <c r="BI21"/>
  <c r="AO21"/>
  <c r="AX21"/>
  <c r="AY21"/>
  <c r="A25"/>
  <c r="AH21"/>
  <c r="AI21"/>
  <c r="AV21"/>
  <c r="X21"/>
  <c r="AW21"/>
  <c r="BB21"/>
  <c r="AL21"/>
  <c r="BC21"/>
  <c r="AM21"/>
  <c r="Y21"/>
  <c r="AZ21"/>
  <c r="AJ21"/>
  <c r="BA21"/>
  <c r="AC21"/>
  <c r="AP21"/>
  <c r="BG21"/>
  <c r="AG21"/>
  <c r="AN21"/>
  <c r="BE21"/>
  <c r="AV25" l="1"/>
  <c r="Y25"/>
  <c r="Z25"/>
  <c r="AN25"/>
  <c r="AW25"/>
  <c r="BB25"/>
  <c r="AI25"/>
  <c r="AZ25"/>
  <c r="AJ25"/>
  <c r="BI25"/>
  <c r="AS25"/>
  <c r="AC25"/>
  <c r="AM25"/>
  <c r="AX25"/>
  <c r="AH25"/>
  <c r="AU25"/>
  <c r="BH25"/>
  <c r="AR25"/>
  <c r="BC25"/>
  <c r="BA25"/>
  <c r="AK25"/>
  <c r="BG25"/>
  <c r="BF25"/>
  <c r="AP25"/>
  <c r="AY25"/>
  <c r="X25"/>
  <c r="BE25"/>
  <c r="AO25"/>
  <c r="BJ25"/>
  <c r="AT25"/>
  <c r="BD25"/>
  <c r="AQ25"/>
  <c r="AG25"/>
  <c r="AL25"/>
  <c r="A26"/>
  <c r="A27" l="1"/>
  <c r="AU26"/>
  <c r="AR26"/>
  <c r="BI26"/>
  <c r="AC26"/>
  <c r="BA26"/>
  <c r="AY26"/>
  <c r="AI26"/>
  <c r="AV26"/>
  <c r="X26"/>
  <c r="AL26"/>
  <c r="AW26"/>
  <c r="AG26"/>
  <c r="AX26"/>
  <c r="BC26"/>
  <c r="AM26"/>
  <c r="AZ26"/>
  <c r="AT26"/>
  <c r="Z26"/>
  <c r="AK26"/>
  <c r="BG26"/>
  <c r="AQ26"/>
  <c r="BD26"/>
  <c r="AN26"/>
  <c r="BB26"/>
  <c r="BE26"/>
  <c r="AO26"/>
  <c r="Y26"/>
  <c r="AH26"/>
  <c r="BH26"/>
  <c r="BJ26"/>
  <c r="AS26"/>
  <c r="AP26"/>
  <c r="AJ26"/>
  <c r="BF26"/>
  <c r="A28"/>
  <c r="A29"/>
  <c r="BA28" l="1"/>
  <c r="AT28"/>
  <c r="AY28"/>
  <c r="AV28"/>
  <c r="AS28"/>
  <c r="BG28"/>
  <c r="BD28"/>
  <c r="BE28"/>
  <c r="AO28"/>
  <c r="Y28"/>
  <c r="AX28"/>
  <c r="AH28"/>
  <c r="BC28"/>
  <c r="AM28"/>
  <c r="AZ28"/>
  <c r="AJ28"/>
  <c r="BB28"/>
  <c r="BI28"/>
  <c r="AL28"/>
  <c r="AN28"/>
  <c r="AW28"/>
  <c r="AG28"/>
  <c r="BF28"/>
  <c r="AP28"/>
  <c r="AU28"/>
  <c r="BH28"/>
  <c r="AR28"/>
  <c r="AK28"/>
  <c r="BJ28"/>
  <c r="Z28"/>
  <c r="AI28"/>
  <c r="X28"/>
  <c r="AC28"/>
  <c r="AQ28"/>
  <c r="BB27"/>
  <c r="AL27"/>
  <c r="BC27"/>
  <c r="AM27"/>
  <c r="AC27"/>
  <c r="AV27"/>
  <c r="X27"/>
  <c r="AS27"/>
  <c r="BF27"/>
  <c r="AP27"/>
  <c r="BG27"/>
  <c r="AQ27"/>
  <c r="AK27"/>
  <c r="AZ27"/>
  <c r="AJ27"/>
  <c r="BA27"/>
  <c r="Y27"/>
  <c r="BJ27"/>
  <c r="AT27"/>
  <c r="Z27"/>
  <c r="AU27"/>
  <c r="AW27"/>
  <c r="BD27"/>
  <c r="AN27"/>
  <c r="BE27"/>
  <c r="AG27"/>
  <c r="AX27"/>
  <c r="AH27"/>
  <c r="AY27"/>
  <c r="AI27"/>
  <c r="BH27"/>
  <c r="AR27"/>
  <c r="BI27"/>
  <c r="AO27"/>
  <c r="A30"/>
  <c r="BG29"/>
  <c r="BA29"/>
  <c r="AR29"/>
  <c r="AS29"/>
  <c r="AP29"/>
  <c r="BE29"/>
  <c r="BD29"/>
  <c r="AU29"/>
  <c r="BF29"/>
  <c r="AK29"/>
  <c r="AW29"/>
  <c r="AC29"/>
  <c r="AT29"/>
  <c r="AX29"/>
  <c r="Z29"/>
  <c r="AI29"/>
  <c r="AG29"/>
  <c r="BC29"/>
  <c r="AM29"/>
  <c r="AV29"/>
  <c r="BH29"/>
  <c r="AL29"/>
  <c r="BJ29"/>
  <c r="BI29"/>
  <c r="AN29"/>
  <c r="AO29"/>
  <c r="AQ29"/>
  <c r="X29"/>
  <c r="Y29"/>
  <c r="AJ29"/>
  <c r="AZ29"/>
  <c r="AY29"/>
  <c r="BB29"/>
  <c r="AH29"/>
  <c r="A31" l="1"/>
  <c r="A32" s="1"/>
  <c r="BB30"/>
  <c r="BA30"/>
  <c r="BD30"/>
  <c r="BJ30"/>
  <c r="AQ30"/>
  <c r="BE30"/>
  <c r="BF30"/>
  <c r="AP30"/>
  <c r="BG30"/>
  <c r="AK30"/>
  <c r="BH30"/>
  <c r="AM30"/>
  <c r="BI30"/>
  <c r="AN30"/>
  <c r="AO30"/>
  <c r="AT30"/>
  <c r="AJ30"/>
  <c r="AS30"/>
  <c r="AX30"/>
  <c r="AH30"/>
  <c r="AV30"/>
  <c r="AU30"/>
  <c r="AW30"/>
  <c r="AC30"/>
  <c r="AY30"/>
  <c r="Y30"/>
  <c r="AL30"/>
  <c r="AZ30"/>
  <c r="BC30"/>
  <c r="AG30"/>
  <c r="AI30"/>
  <c r="Z30"/>
  <c r="AR30"/>
  <c r="X30"/>
  <c r="BJ32" l="1"/>
  <c r="BD32"/>
  <c r="AN32"/>
  <c r="BB32"/>
  <c r="AG32"/>
  <c r="AU32"/>
  <c r="AX32"/>
  <c r="Z32"/>
  <c r="AT32"/>
  <c r="AK32"/>
  <c r="BH32"/>
  <c r="AR32"/>
  <c r="BG32"/>
  <c r="AL32"/>
  <c r="BF32"/>
  <c r="BC32"/>
  <c r="AH32"/>
  <c r="AY32"/>
  <c r="BA32"/>
  <c r="AC32"/>
  <c r="AS32"/>
  <c r="AV32"/>
  <c r="X32"/>
  <c r="AQ32"/>
  <c r="Y32"/>
  <c r="BI32"/>
  <c r="AM32"/>
  <c r="BE32"/>
  <c r="AI32"/>
  <c r="AZ32"/>
  <c r="AJ32"/>
  <c r="AW32"/>
  <c r="AP32"/>
  <c r="AO32"/>
  <c r="A34"/>
  <c r="BI31"/>
  <c r="AS31"/>
  <c r="AC31"/>
  <c r="AX31"/>
  <c r="BG31"/>
  <c r="BD31"/>
  <c r="AI31"/>
  <c r="AJ31"/>
  <c r="AW31"/>
  <c r="AG31"/>
  <c r="BC31"/>
  <c r="AH31"/>
  <c r="BJ31"/>
  <c r="AN31"/>
  <c r="AL31"/>
  <c r="AP31"/>
  <c r="BA31"/>
  <c r="AK31"/>
  <c r="BH31"/>
  <c r="AM31"/>
  <c r="AQ31"/>
  <c r="AT31"/>
  <c r="AU31"/>
  <c r="BE31"/>
  <c r="AO31"/>
  <c r="Y31"/>
  <c r="AR31"/>
  <c r="AV31"/>
  <c r="AY31"/>
  <c r="X31"/>
  <c r="AZ31"/>
  <c r="Z31"/>
  <c r="BF31"/>
  <c r="BB31"/>
  <c r="A33"/>
  <c r="BI33" l="1"/>
  <c r="BG33"/>
  <c r="AQ33"/>
  <c r="BB33"/>
  <c r="BH33"/>
  <c r="AH33"/>
  <c r="AP33"/>
  <c r="AX33"/>
  <c r="AC33"/>
  <c r="AO33"/>
  <c r="X33"/>
  <c r="AW33"/>
  <c r="AU33"/>
  <c r="BJ33"/>
  <c r="AJ33"/>
  <c r="AN33"/>
  <c r="AV33"/>
  <c r="BF33"/>
  <c r="AG33"/>
  <c r="BA33"/>
  <c r="AI33"/>
  <c r="BD33"/>
  <c r="Y33"/>
  <c r="AY33"/>
  <c r="AS33"/>
  <c r="AL33"/>
  <c r="BE33"/>
  <c r="BC33"/>
  <c r="AM33"/>
  <c r="AT33"/>
  <c r="AZ33"/>
  <c r="Z33"/>
  <c r="AK33"/>
  <c r="AR33"/>
  <c r="A35"/>
  <c r="X34"/>
  <c r="AX34"/>
  <c r="AG34"/>
  <c r="AI34"/>
  <c r="BA34"/>
  <c r="AZ34"/>
  <c r="AJ34"/>
  <c r="BB34"/>
  <c r="AL34"/>
  <c r="AU34"/>
  <c r="AO34"/>
  <c r="AS34"/>
  <c r="AQ34"/>
  <c r="BD34"/>
  <c r="AN34"/>
  <c r="BF34"/>
  <c r="AP34"/>
  <c r="BC34"/>
  <c r="AW34"/>
  <c r="BI34"/>
  <c r="AY34"/>
  <c r="BH34"/>
  <c r="AR34"/>
  <c r="BJ34"/>
  <c r="AT34"/>
  <c r="Z34"/>
  <c r="BE34"/>
  <c r="AC34"/>
  <c r="BG34"/>
  <c r="Y34"/>
  <c r="AV34"/>
  <c r="AH34"/>
  <c r="AM34"/>
  <c r="AK34"/>
  <c r="BD35" l="1"/>
  <c r="AN35"/>
  <c r="BB35"/>
  <c r="AL35"/>
  <c r="AU35"/>
  <c r="AW35"/>
  <c r="AK35"/>
  <c r="AI35"/>
  <c r="BH35"/>
  <c r="AR35"/>
  <c r="BF35"/>
  <c r="AP35"/>
  <c r="BC35"/>
  <c r="BE35"/>
  <c r="AS35"/>
  <c r="AQ35"/>
  <c r="Z35"/>
  <c r="AV35"/>
  <c r="BJ35"/>
  <c r="AT35"/>
  <c r="Y35"/>
  <c r="BI35"/>
  <c r="AG35"/>
  <c r="AY35"/>
  <c r="BA35"/>
  <c r="AZ35"/>
  <c r="AJ35"/>
  <c r="AX35"/>
  <c r="AH35"/>
  <c r="AM35"/>
  <c r="AO35"/>
  <c r="BG35"/>
  <c r="X35"/>
  <c r="A36"/>
  <c r="A37" s="1"/>
  <c r="BD37" l="1"/>
  <c r="BG37"/>
  <c r="AS37"/>
  <c r="X37"/>
  <c r="BI37"/>
  <c r="BF37"/>
  <c r="AP37"/>
  <c r="BH37"/>
  <c r="AR37"/>
  <c r="BE37"/>
  <c r="AC37"/>
  <c r="AI37"/>
  <c r="BA37"/>
  <c r="AM37"/>
  <c r="AT37"/>
  <c r="AV37"/>
  <c r="AQ37"/>
  <c r="BJ37"/>
  <c r="Z37"/>
  <c r="AG37"/>
  <c r="BC37"/>
  <c r="AX37"/>
  <c r="AH37"/>
  <c r="AZ37"/>
  <c r="AJ37"/>
  <c r="AO37"/>
  <c r="AY37"/>
  <c r="AU37"/>
  <c r="AK37"/>
  <c r="BB37"/>
  <c r="AL37"/>
  <c r="AN37"/>
  <c r="AW37"/>
  <c r="Y37"/>
  <c r="AY36"/>
  <c r="AG36"/>
  <c r="Z36"/>
  <c r="BC36"/>
  <c r="AM36"/>
  <c r="BA36"/>
  <c r="AK36"/>
  <c r="BD36"/>
  <c r="AX36"/>
  <c r="AT36"/>
  <c r="AR36"/>
  <c r="AL36"/>
  <c r="BG36"/>
  <c r="AQ36"/>
  <c r="BE36"/>
  <c r="AO36"/>
  <c r="Y36"/>
  <c r="BF36"/>
  <c r="AZ36"/>
  <c r="BB36"/>
  <c r="BJ36"/>
  <c r="AU36"/>
  <c r="BI36"/>
  <c r="AS36"/>
  <c r="AC36"/>
  <c r="AN36"/>
  <c r="AH36"/>
  <c r="BH36"/>
  <c r="X36"/>
  <c r="AI36"/>
  <c r="AW36"/>
  <c r="AV36"/>
  <c r="AP36"/>
  <c r="AJ36"/>
  <c r="A38"/>
  <c r="BI38" l="1"/>
  <c r="AY38"/>
  <c r="AJ38"/>
  <c r="AL38"/>
  <c r="AW38"/>
  <c r="AG38"/>
  <c r="BC38"/>
  <c r="AM38"/>
  <c r="AP38"/>
  <c r="AR38"/>
  <c r="AV38"/>
  <c r="AT38"/>
  <c r="AK38"/>
  <c r="BG38"/>
  <c r="AQ38"/>
  <c r="AZ38"/>
  <c r="BB38"/>
  <c r="BA38"/>
  <c r="AX38"/>
  <c r="BD38"/>
  <c r="BE38"/>
  <c r="AO38"/>
  <c r="Y38"/>
  <c r="AU38"/>
  <c r="BF38"/>
  <c r="BH38"/>
  <c r="X38"/>
  <c r="BJ38"/>
  <c r="Z38"/>
  <c r="AS38"/>
  <c r="AC38"/>
  <c r="AI38"/>
  <c r="AH38"/>
  <c r="AN38"/>
  <c r="A39"/>
  <c r="AV39" l="1"/>
  <c r="BJ39"/>
  <c r="Y39"/>
  <c r="AZ39"/>
  <c r="AJ39"/>
  <c r="BA39"/>
  <c r="AX39"/>
  <c r="AH39"/>
  <c r="AI39"/>
  <c r="BC39"/>
  <c r="AC39"/>
  <c r="BD39"/>
  <c r="AN39"/>
  <c r="BE39"/>
  <c r="BB39"/>
  <c r="AL39"/>
  <c r="AQ39"/>
  <c r="AG39"/>
  <c r="AO39"/>
  <c r="AM39"/>
  <c r="X39"/>
  <c r="AT39"/>
  <c r="AS39"/>
  <c r="Z39"/>
  <c r="BH39"/>
  <c r="AR39"/>
  <c r="BI39"/>
  <c r="BF39"/>
  <c r="AP39"/>
  <c r="AY39"/>
  <c r="AW39"/>
  <c r="AK39"/>
  <c r="AU39"/>
  <c r="BG39"/>
  <c r="A40"/>
  <c r="A41" s="1"/>
  <c r="AX41" l="1"/>
  <c r="AH41"/>
  <c r="AU41"/>
  <c r="BH41"/>
  <c r="AR41"/>
  <c r="AK41"/>
  <c r="BB41"/>
  <c r="AL41"/>
  <c r="AY41"/>
  <c r="AI41"/>
  <c r="AV41"/>
  <c r="BI41"/>
  <c r="BA41"/>
  <c r="BF41"/>
  <c r="AP41"/>
  <c r="BC41"/>
  <c r="AM41"/>
  <c r="AZ41"/>
  <c r="AJ41"/>
  <c r="AG41"/>
  <c r="AO41"/>
  <c r="BJ41"/>
  <c r="AT41"/>
  <c r="BG41"/>
  <c r="AQ41"/>
  <c r="BD41"/>
  <c r="AN41"/>
  <c r="AW41"/>
  <c r="BE41"/>
  <c r="AS41"/>
  <c r="AM40"/>
  <c r="BE40"/>
  <c r="BF40"/>
  <c r="AC40"/>
  <c r="AW40"/>
  <c r="BG40"/>
  <c r="AQ40"/>
  <c r="BH40"/>
  <c r="AR40"/>
  <c r="AS40"/>
  <c r="BJ40"/>
  <c r="AG40"/>
  <c r="AU40"/>
  <c r="A44"/>
  <c r="AV40"/>
  <c r="Z40"/>
  <c r="AY40"/>
  <c r="AI40"/>
  <c r="AZ40"/>
  <c r="AJ40"/>
  <c r="BA40"/>
  <c r="AK40"/>
  <c r="BB40"/>
  <c r="AP40"/>
  <c r="AX40"/>
  <c r="BC40"/>
  <c r="BD40"/>
  <c r="AN40"/>
  <c r="AO40"/>
  <c r="Y40"/>
  <c r="AT40"/>
  <c r="BI40"/>
  <c r="AH40"/>
  <c r="X40"/>
  <c r="AL40"/>
  <c r="AW44" l="1"/>
  <c r="AG44"/>
  <c r="BF44"/>
  <c r="AP44"/>
  <c r="AQ44"/>
  <c r="AN44"/>
  <c r="AR44"/>
  <c r="BA44"/>
  <c r="AK44"/>
  <c r="BJ44"/>
  <c r="AT44"/>
  <c r="Z44"/>
  <c r="AU44"/>
  <c r="BD44"/>
  <c r="X44"/>
  <c r="AV44"/>
  <c r="BE44"/>
  <c r="AO44"/>
  <c r="Y44"/>
  <c r="AX44"/>
  <c r="AH44"/>
  <c r="AY44"/>
  <c r="AI44"/>
  <c r="BI44"/>
  <c r="AS44"/>
  <c r="AC44"/>
  <c r="BB44"/>
  <c r="AL44"/>
  <c r="BC44"/>
  <c r="AM44"/>
  <c r="AJ44"/>
  <c r="BH44"/>
  <c r="BG44"/>
  <c r="AZ44"/>
  <c r="A45"/>
  <c r="A46" s="1"/>
  <c r="AJ46" l="1"/>
  <c r="AX46"/>
  <c r="Z46"/>
  <c r="BG46"/>
  <c r="AQ46"/>
  <c r="BD46"/>
  <c r="AN46"/>
  <c r="BE46"/>
  <c r="AO46"/>
  <c r="Y46"/>
  <c r="AT46"/>
  <c r="AP46"/>
  <c r="BH46"/>
  <c r="BI46"/>
  <c r="AC46"/>
  <c r="AU46"/>
  <c r="AR46"/>
  <c r="BJ46"/>
  <c r="AY46"/>
  <c r="AI46"/>
  <c r="AV46"/>
  <c r="X46"/>
  <c r="AW46"/>
  <c r="AG46"/>
  <c r="AH46"/>
  <c r="AL46"/>
  <c r="BC46"/>
  <c r="AM46"/>
  <c r="AZ46"/>
  <c r="BA46"/>
  <c r="AK46"/>
  <c r="BB46"/>
  <c r="AS46"/>
  <c r="BF46"/>
  <c r="AI45"/>
  <c r="AZ45"/>
  <c r="AJ45"/>
  <c r="BA45"/>
  <c r="AK45"/>
  <c r="BJ45"/>
  <c r="AT45"/>
  <c r="Z45"/>
  <c r="AY45"/>
  <c r="BD45"/>
  <c r="BE45"/>
  <c r="AO45"/>
  <c r="Y45"/>
  <c r="AH45"/>
  <c r="AM45"/>
  <c r="AN45"/>
  <c r="AX45"/>
  <c r="AQ45"/>
  <c r="BH45"/>
  <c r="AR45"/>
  <c r="BI45"/>
  <c r="AS45"/>
  <c r="AC45"/>
  <c r="BB45"/>
  <c r="AL45"/>
  <c r="BG45"/>
  <c r="BC45"/>
  <c r="AV45"/>
  <c r="X45"/>
  <c r="AW45"/>
  <c r="AG45"/>
  <c r="BF45"/>
  <c r="AP45"/>
  <c r="AU45"/>
  <c r="A47"/>
  <c r="BF47" l="1"/>
  <c r="AP47"/>
  <c r="BG47"/>
  <c r="AQ47"/>
  <c r="BD47"/>
  <c r="AN47"/>
  <c r="AG47"/>
  <c r="BA47"/>
  <c r="AO47"/>
  <c r="AS47"/>
  <c r="AX47"/>
  <c r="AY47"/>
  <c r="AV47"/>
  <c r="Y47"/>
  <c r="BJ47"/>
  <c r="AT47"/>
  <c r="Z47"/>
  <c r="AU47"/>
  <c r="BH47"/>
  <c r="AR47"/>
  <c r="AW47"/>
  <c r="BE47"/>
  <c r="AH47"/>
  <c r="AI47"/>
  <c r="X47"/>
  <c r="BB47"/>
  <c r="AL47"/>
  <c r="BC47"/>
  <c r="AM47"/>
  <c r="AZ47"/>
  <c r="AJ47"/>
  <c r="AC47"/>
  <c r="AK47"/>
  <c r="BI47"/>
  <c r="A48"/>
  <c r="BE48" l="1"/>
  <c r="AO48"/>
  <c r="Y48"/>
  <c r="AX48"/>
  <c r="AH48"/>
  <c r="AI48"/>
  <c r="AZ48"/>
  <c r="BI48"/>
  <c r="AS48"/>
  <c r="AC48"/>
  <c r="BB48"/>
  <c r="AL48"/>
  <c r="BC48"/>
  <c r="AM48"/>
  <c r="AJ48"/>
  <c r="AV48"/>
  <c r="AW48"/>
  <c r="AG48"/>
  <c r="BF48"/>
  <c r="AP48"/>
  <c r="BG48"/>
  <c r="AQ48"/>
  <c r="AN48"/>
  <c r="X48"/>
  <c r="BA48"/>
  <c r="AK48"/>
  <c r="BJ48"/>
  <c r="AT48"/>
  <c r="Z48"/>
  <c r="AU48"/>
  <c r="BD48"/>
  <c r="AR48"/>
  <c r="AY48"/>
  <c r="BH48"/>
  <c r="A49"/>
  <c r="BA49" l="1"/>
  <c r="BD49"/>
  <c r="AN49"/>
  <c r="BE49"/>
  <c r="AO49"/>
  <c r="Y49"/>
  <c r="AX49"/>
  <c r="AH49"/>
  <c r="BC49"/>
  <c r="AQ49"/>
  <c r="BH49"/>
  <c r="BI49"/>
  <c r="AC49"/>
  <c r="BB49"/>
  <c r="AI49"/>
  <c r="AJ49"/>
  <c r="AK49"/>
  <c r="Z49"/>
  <c r="AR49"/>
  <c r="AS49"/>
  <c r="AL49"/>
  <c r="BG49"/>
  <c r="AT49"/>
  <c r="AV49"/>
  <c r="X49"/>
  <c r="AW49"/>
  <c r="AG49"/>
  <c r="BF49"/>
  <c r="AP49"/>
  <c r="AY49"/>
  <c r="AU49"/>
  <c r="AZ49"/>
  <c r="BJ49"/>
  <c r="AM49"/>
  <c r="A50"/>
  <c r="AU50" l="1"/>
  <c r="BH50"/>
  <c r="AR50"/>
  <c r="BI50"/>
  <c r="AS50"/>
  <c r="AC50"/>
  <c r="BF50"/>
  <c r="AH50"/>
  <c r="AY50"/>
  <c r="AI50"/>
  <c r="AV50"/>
  <c r="X50"/>
  <c r="AW50"/>
  <c r="AG50"/>
  <c r="AL50"/>
  <c r="AX50"/>
  <c r="BC50"/>
  <c r="AM50"/>
  <c r="AZ50"/>
  <c r="AJ50"/>
  <c r="BA50"/>
  <c r="AK50"/>
  <c r="BB50"/>
  <c r="Z50"/>
  <c r="AT50"/>
  <c r="BG50"/>
  <c r="AQ50"/>
  <c r="BD50"/>
  <c r="AN50"/>
  <c r="BE50"/>
  <c r="AO50"/>
  <c r="Y50"/>
  <c r="AP50"/>
  <c r="BJ50"/>
  <c r="A51"/>
  <c r="A52" l="1"/>
  <c r="AX51"/>
  <c r="AH51"/>
  <c r="AY51"/>
  <c r="AI51"/>
  <c r="AV51"/>
  <c r="X51"/>
  <c r="BE51"/>
  <c r="BI51"/>
  <c r="BB51"/>
  <c r="BC51"/>
  <c r="AM51"/>
  <c r="AJ51"/>
  <c r="Y51"/>
  <c r="BA51"/>
  <c r="AL51"/>
  <c r="AZ51"/>
  <c r="AG51"/>
  <c r="AP51"/>
  <c r="AQ51"/>
  <c r="AN51"/>
  <c r="AW51"/>
  <c r="AS51"/>
  <c r="BF51"/>
  <c r="BG51"/>
  <c r="BD51"/>
  <c r="AK51"/>
  <c r="AC51"/>
  <c r="BJ51"/>
  <c r="AT51"/>
  <c r="Z51"/>
  <c r="AU51"/>
  <c r="BH51"/>
  <c r="AR51"/>
  <c r="AO51"/>
  <c r="BC52" l="1"/>
  <c r="AM52"/>
  <c r="AW52"/>
  <c r="AC52"/>
  <c r="AX52"/>
  <c r="Z52"/>
  <c r="AT52"/>
  <c r="X52"/>
  <c r="AK52"/>
  <c r="BG52"/>
  <c r="AQ52"/>
  <c r="BB52"/>
  <c r="AG52"/>
  <c r="BD52"/>
  <c r="AH52"/>
  <c r="AZ52"/>
  <c r="AV52"/>
  <c r="BF52"/>
  <c r="BH52"/>
  <c r="BI52"/>
  <c r="AN52"/>
  <c r="BE52"/>
  <c r="AP52"/>
  <c r="AU52"/>
  <c r="AL52"/>
  <c r="AJ52"/>
  <c r="AY52"/>
  <c r="AI52"/>
  <c r="AR52"/>
  <c r="Y52"/>
  <c r="AS52"/>
  <c r="BJ52"/>
  <c r="AO52"/>
  <c r="BA52"/>
  <c r="A53"/>
  <c r="BF53" l="1"/>
  <c r="AP53"/>
  <c r="BH53"/>
  <c r="AM53"/>
  <c r="BI53"/>
  <c r="AN53"/>
  <c r="AZ53"/>
  <c r="BA53"/>
  <c r="AQ53"/>
  <c r="BJ53"/>
  <c r="AT53"/>
  <c r="Z53"/>
  <c r="AR53"/>
  <c r="X53"/>
  <c r="AS53"/>
  <c r="BE53"/>
  <c r="AJ53"/>
  <c r="AV53"/>
  <c r="AX53"/>
  <c r="AH53"/>
  <c r="AW53"/>
  <c r="AC53"/>
  <c r="AY53"/>
  <c r="Y53"/>
  <c r="AO53"/>
  <c r="AK53"/>
  <c r="BB53"/>
  <c r="AL53"/>
  <c r="BC53"/>
  <c r="AG53"/>
  <c r="BD53"/>
  <c r="AI53"/>
  <c r="AU53"/>
  <c r="BG53"/>
  <c r="A55"/>
  <c r="A54"/>
  <c r="A56" s="1"/>
  <c r="BC56" l="1"/>
  <c r="AM56"/>
  <c r="AV56"/>
  <c r="BH56"/>
  <c r="AL56"/>
  <c r="BI56"/>
  <c r="AN56"/>
  <c r="AO56"/>
  <c r="AJ56"/>
  <c r="BG56"/>
  <c r="AQ56"/>
  <c r="BA56"/>
  <c r="X56"/>
  <c r="AR56"/>
  <c r="Y56"/>
  <c r="AS56"/>
  <c r="AT56"/>
  <c r="BE56"/>
  <c r="AU56"/>
  <c r="BF56"/>
  <c r="AK56"/>
  <c r="AW56"/>
  <c r="AC56"/>
  <c r="AX56"/>
  <c r="Z56"/>
  <c r="BJ56"/>
  <c r="AY56"/>
  <c r="AI56"/>
  <c r="AP56"/>
  <c r="BB56"/>
  <c r="AG56"/>
  <c r="BD56"/>
  <c r="AH56"/>
  <c r="AZ56"/>
  <c r="BD55"/>
  <c r="AN55"/>
  <c r="BC55"/>
  <c r="AH55"/>
  <c r="AY55"/>
  <c r="AP55"/>
  <c r="AG55"/>
  <c r="BH55"/>
  <c r="AR55"/>
  <c r="BI55"/>
  <c r="AM55"/>
  <c r="BE55"/>
  <c r="AI55"/>
  <c r="AU55"/>
  <c r="AL55"/>
  <c r="BB55"/>
  <c r="BJ55"/>
  <c r="BA55"/>
  <c r="Y55"/>
  <c r="AV55"/>
  <c r="X55"/>
  <c r="AS55"/>
  <c r="AO55"/>
  <c r="AQ55"/>
  <c r="AZ55"/>
  <c r="AJ55"/>
  <c r="AX55"/>
  <c r="Z55"/>
  <c r="AT55"/>
  <c r="BF55"/>
  <c r="AK55"/>
  <c r="BG55"/>
  <c r="AC55"/>
  <c r="AW55"/>
  <c r="BI54"/>
  <c r="AS54"/>
  <c r="AC54"/>
  <c r="AY54"/>
  <c r="X54"/>
  <c r="AP54"/>
  <c r="BB54"/>
  <c r="BC54"/>
  <c r="AR54"/>
  <c r="AW54"/>
  <c r="AG54"/>
  <c r="BD54"/>
  <c r="AI54"/>
  <c r="AU54"/>
  <c r="BG54"/>
  <c r="AL54"/>
  <c r="AM54"/>
  <c r="BA54"/>
  <c r="AK54"/>
  <c r="BJ54"/>
  <c r="AN54"/>
  <c r="Z54"/>
  <c r="BH54"/>
  <c r="BE54"/>
  <c r="AO54"/>
  <c r="Y54"/>
  <c r="AT54"/>
  <c r="BF54"/>
  <c r="AJ54"/>
  <c r="AV54"/>
  <c r="AH54"/>
  <c r="AX54"/>
  <c r="AZ54"/>
  <c r="AQ54"/>
  <c r="A57"/>
  <c r="A58" l="1"/>
  <c r="AX57"/>
  <c r="AH57"/>
  <c r="AV57"/>
  <c r="BC57"/>
  <c r="AG57"/>
  <c r="BD57"/>
  <c r="AI57"/>
  <c r="AO57"/>
  <c r="BB57"/>
  <c r="AL57"/>
  <c r="BA57"/>
  <c r="BH57"/>
  <c r="AM57"/>
  <c r="BI57"/>
  <c r="AN57"/>
  <c r="AZ57"/>
  <c r="BF57"/>
  <c r="AP57"/>
  <c r="BG57"/>
  <c r="AK57"/>
  <c r="AR57"/>
  <c r="X57"/>
  <c r="AS57"/>
  <c r="AU57"/>
  <c r="AJ57"/>
  <c r="BJ57"/>
  <c r="AT57"/>
  <c r="Z57"/>
  <c r="AQ57"/>
  <c r="AW57"/>
  <c r="AC57"/>
  <c r="AY57"/>
  <c r="Y57"/>
  <c r="BE57"/>
  <c r="A59"/>
  <c r="A60"/>
  <c r="AZ59" l="1"/>
  <c r="AJ59"/>
  <c r="AW59"/>
  <c r="AC59"/>
  <c r="AX59"/>
  <c r="Z59"/>
  <c r="AT59"/>
  <c r="AU59"/>
  <c r="BD59"/>
  <c r="AN59"/>
  <c r="BB59"/>
  <c r="AG59"/>
  <c r="BC59"/>
  <c r="AH59"/>
  <c r="AY59"/>
  <c r="BA59"/>
  <c r="AP59"/>
  <c r="AM59"/>
  <c r="AI59"/>
  <c r="AQ59"/>
  <c r="BJ59"/>
  <c r="BH59"/>
  <c r="AR59"/>
  <c r="BG59"/>
  <c r="AL59"/>
  <c r="BI59"/>
  <c r="BE59"/>
  <c r="AK59"/>
  <c r="AS59"/>
  <c r="BF59"/>
  <c r="AV59"/>
  <c r="X59"/>
  <c r="Y59"/>
  <c r="AO59"/>
  <c r="AW58"/>
  <c r="AG58"/>
  <c r="BC58"/>
  <c r="AH58"/>
  <c r="AT58"/>
  <c r="BF58"/>
  <c r="AJ58"/>
  <c r="AQ58"/>
  <c r="BA58"/>
  <c r="AK58"/>
  <c r="BH58"/>
  <c r="AM58"/>
  <c r="AY58"/>
  <c r="X58"/>
  <c r="AP58"/>
  <c r="BB58"/>
  <c r="BE58"/>
  <c r="AO58"/>
  <c r="Y58"/>
  <c r="AR58"/>
  <c r="BD58"/>
  <c r="AI58"/>
  <c r="AU58"/>
  <c r="AV58"/>
  <c r="AL58"/>
  <c r="BI58"/>
  <c r="AS58"/>
  <c r="AC58"/>
  <c r="AX58"/>
  <c r="BJ58"/>
  <c r="AN58"/>
  <c r="AZ58"/>
  <c r="Z58"/>
  <c r="BG58"/>
  <c r="AY60"/>
  <c r="AI60"/>
  <c r="AW60"/>
  <c r="AX60"/>
  <c r="AZ60"/>
  <c r="BJ60"/>
  <c r="AG60"/>
  <c r="Z60"/>
  <c r="AP60"/>
  <c r="AC60"/>
  <c r="BC60"/>
  <c r="AM60"/>
  <c r="BA60"/>
  <c r="BF60"/>
  <c r="BH60"/>
  <c r="X60"/>
  <c r="AL60"/>
  <c r="AV60"/>
  <c r="AH60"/>
  <c r="BG60"/>
  <c r="AQ60"/>
  <c r="BE60"/>
  <c r="AJ60"/>
  <c r="AK60"/>
  <c r="Y60"/>
  <c r="AU60"/>
  <c r="BI60"/>
  <c r="AR60"/>
  <c r="AN60"/>
  <c r="AO60"/>
  <c r="AT60"/>
  <c r="BD60"/>
  <c r="AS60"/>
  <c r="BB60"/>
  <c r="A61"/>
  <c r="AX61" l="1"/>
  <c r="AH61"/>
  <c r="AZ61"/>
  <c r="AJ61"/>
  <c r="AQ61"/>
  <c r="BB61"/>
  <c r="AL61"/>
  <c r="BD61"/>
  <c r="AN61"/>
  <c r="AY61"/>
  <c r="BI61"/>
  <c r="BC61"/>
  <c r="AW61"/>
  <c r="AP61"/>
  <c r="BH61"/>
  <c r="BG61"/>
  <c r="Y61"/>
  <c r="BE61"/>
  <c r="BA61"/>
  <c r="BF61"/>
  <c r="AR61"/>
  <c r="AK61"/>
  <c r="AO61"/>
  <c r="AG61"/>
  <c r="BJ61"/>
  <c r="AT61"/>
  <c r="Z61"/>
  <c r="AV61"/>
  <c r="X61"/>
  <c r="AI61"/>
  <c r="AS61"/>
  <c r="AM61"/>
  <c r="AC61"/>
  <c r="AU61"/>
  <c r="A62"/>
  <c r="A63"/>
  <c r="BA62" l="1"/>
  <c r="AK62"/>
  <c r="AQ62"/>
  <c r="BJ62"/>
  <c r="AP62"/>
  <c r="BE62"/>
  <c r="AO62"/>
  <c r="Y62"/>
  <c r="AU62"/>
  <c r="BH62"/>
  <c r="X62"/>
  <c r="AL62"/>
  <c r="AN62"/>
  <c r="BF62"/>
  <c r="AI62"/>
  <c r="AT62"/>
  <c r="AX62"/>
  <c r="BI62"/>
  <c r="AS62"/>
  <c r="AC62"/>
  <c r="AY62"/>
  <c r="AJ62"/>
  <c r="AV62"/>
  <c r="AW62"/>
  <c r="AG62"/>
  <c r="BC62"/>
  <c r="AM62"/>
  <c r="AR62"/>
  <c r="BB62"/>
  <c r="BD62"/>
  <c r="AH62"/>
  <c r="BG62"/>
  <c r="AZ62"/>
  <c r="Z62"/>
  <c r="A64"/>
  <c r="BH63"/>
  <c r="AR63"/>
  <c r="BJ63"/>
  <c r="AT63"/>
  <c r="Z63"/>
  <c r="AK63"/>
  <c r="BE63"/>
  <c r="AC63"/>
  <c r="AI63"/>
  <c r="AG63"/>
  <c r="AV63"/>
  <c r="X63"/>
  <c r="AX63"/>
  <c r="AH63"/>
  <c r="AS63"/>
  <c r="AM63"/>
  <c r="BG63"/>
  <c r="AZ63"/>
  <c r="AJ63"/>
  <c r="BB63"/>
  <c r="AL63"/>
  <c r="BA63"/>
  <c r="AU63"/>
  <c r="AO63"/>
  <c r="BD63"/>
  <c r="AN63"/>
  <c r="BF63"/>
  <c r="AP63"/>
  <c r="BI63"/>
  <c r="BC63"/>
  <c r="AW63"/>
  <c r="AY63"/>
  <c r="AQ63"/>
  <c r="Y63"/>
  <c r="A65"/>
  <c r="A66" l="1"/>
  <c r="AX65"/>
  <c r="AZ65"/>
  <c r="AM65"/>
  <c r="AQ65"/>
  <c r="Y65"/>
  <c r="BB65"/>
  <c r="AL65"/>
  <c r="BD65"/>
  <c r="AN65"/>
  <c r="AU65"/>
  <c r="AO65"/>
  <c r="AY65"/>
  <c r="AS65"/>
  <c r="BH65"/>
  <c r="AW65"/>
  <c r="BF65"/>
  <c r="AP65"/>
  <c r="AR65"/>
  <c r="BG65"/>
  <c r="BJ65"/>
  <c r="AT65"/>
  <c r="Z65"/>
  <c r="AV65"/>
  <c r="X65"/>
  <c r="BE65"/>
  <c r="AC65"/>
  <c r="AI65"/>
  <c r="BI65"/>
  <c r="AH65"/>
  <c r="AJ65"/>
  <c r="AG65"/>
  <c r="BA65"/>
  <c r="BC65"/>
  <c r="AK65"/>
  <c r="BC64"/>
  <c r="AM64"/>
  <c r="BA64"/>
  <c r="AK64"/>
  <c r="BJ64"/>
  <c r="Z64"/>
  <c r="BF64"/>
  <c r="BH64"/>
  <c r="BG64"/>
  <c r="AQ64"/>
  <c r="BE64"/>
  <c r="AO64"/>
  <c r="Y64"/>
  <c r="AL64"/>
  <c r="AN64"/>
  <c r="AH64"/>
  <c r="AR64"/>
  <c r="AU64"/>
  <c r="BI64"/>
  <c r="AS64"/>
  <c r="AC64"/>
  <c r="AT64"/>
  <c r="AV64"/>
  <c r="AP64"/>
  <c r="AJ64"/>
  <c r="AY64"/>
  <c r="AI64"/>
  <c r="AW64"/>
  <c r="AG64"/>
  <c r="BB64"/>
  <c r="BD64"/>
  <c r="AX64"/>
  <c r="X64"/>
  <c r="AZ64"/>
  <c r="AW66" l="1"/>
  <c r="AG66"/>
  <c r="BC66"/>
  <c r="AM66"/>
  <c r="AN66"/>
  <c r="AH66"/>
  <c r="AJ66"/>
  <c r="BJ66"/>
  <c r="BA66"/>
  <c r="AK66"/>
  <c r="BG66"/>
  <c r="AQ66"/>
  <c r="AV66"/>
  <c r="AP66"/>
  <c r="AR66"/>
  <c r="Z66"/>
  <c r="BE66"/>
  <c r="AO66"/>
  <c r="Y66"/>
  <c r="AU66"/>
  <c r="BD66"/>
  <c r="AX66"/>
  <c r="AZ66"/>
  <c r="BB66"/>
  <c r="AT66"/>
  <c r="BI66"/>
  <c r="AS66"/>
  <c r="AC66"/>
  <c r="AY66"/>
  <c r="AI66"/>
  <c r="BF66"/>
  <c r="BH66"/>
  <c r="X66"/>
  <c r="AL66"/>
  <c r="A67"/>
  <c r="BE67" l="1"/>
  <c r="AO67"/>
  <c r="BG67"/>
  <c r="AQ67"/>
  <c r="BH67"/>
  <c r="BJ67"/>
  <c r="Y67"/>
  <c r="AH67"/>
  <c r="BI67"/>
  <c r="AS67"/>
  <c r="X67"/>
  <c r="AU67"/>
  <c r="Z67"/>
  <c r="AJ67"/>
  <c r="AL67"/>
  <c r="AN67"/>
  <c r="BF67"/>
  <c r="AI67"/>
  <c r="AT67"/>
  <c r="BA67"/>
  <c r="BB67"/>
  <c r="AX67"/>
  <c r="BC67"/>
  <c r="BD67"/>
  <c r="AW67"/>
  <c r="AG67"/>
  <c r="AY67"/>
  <c r="AR67"/>
  <c r="AV67"/>
  <c r="AK67"/>
  <c r="AZ67"/>
  <c r="AP67"/>
  <c r="AM67"/>
  <c r="A68"/>
  <c r="AV68" l="1"/>
  <c r="X68"/>
  <c r="AX68"/>
  <c r="AH68"/>
  <c r="AS68"/>
  <c r="AM68"/>
  <c r="AO68"/>
  <c r="AY68"/>
  <c r="Y68"/>
  <c r="AZ68"/>
  <c r="AJ68"/>
  <c r="BB68"/>
  <c r="AL68"/>
  <c r="BA68"/>
  <c r="AU68"/>
  <c r="AW68"/>
  <c r="AQ68"/>
  <c r="AI68"/>
  <c r="AN68"/>
  <c r="AP68"/>
  <c r="BC68"/>
  <c r="AC68"/>
  <c r="AT68"/>
  <c r="AG68"/>
  <c r="BD68"/>
  <c r="BF68"/>
  <c r="BI68"/>
  <c r="BE68"/>
  <c r="BG68"/>
  <c r="Z68"/>
  <c r="BH68"/>
  <c r="AR68"/>
  <c r="BJ68"/>
  <c r="AK68"/>
  <c r="A69"/>
  <c r="BC69" l="1"/>
  <c r="AM69"/>
  <c r="BA69"/>
  <c r="AK69"/>
  <c r="BJ69"/>
  <c r="Z69"/>
  <c r="BF69"/>
  <c r="AZ69"/>
  <c r="AJ69"/>
  <c r="BG69"/>
  <c r="AQ69"/>
  <c r="BE69"/>
  <c r="AO69"/>
  <c r="Y69"/>
  <c r="AL69"/>
  <c r="AN69"/>
  <c r="AH69"/>
  <c r="BH69"/>
  <c r="AU69"/>
  <c r="BI69"/>
  <c r="AS69"/>
  <c r="AC69"/>
  <c r="AT69"/>
  <c r="AV69"/>
  <c r="AP69"/>
  <c r="AR69"/>
  <c r="AY69"/>
  <c r="AI69"/>
  <c r="AW69"/>
  <c r="AG69"/>
  <c r="BB69"/>
  <c r="BD69"/>
  <c r="AX69"/>
  <c r="X69"/>
  <c r="A70"/>
  <c r="A71" s="1"/>
  <c r="AX71" l="1"/>
  <c r="AH71"/>
  <c r="AZ71"/>
  <c r="AJ71"/>
  <c r="AQ71"/>
  <c r="BA71"/>
  <c r="AU71"/>
  <c r="AG71"/>
  <c r="BB71"/>
  <c r="AL71"/>
  <c r="BD71"/>
  <c r="AN71"/>
  <c r="AY71"/>
  <c r="BI71"/>
  <c r="BC71"/>
  <c r="BE71"/>
  <c r="BF71"/>
  <c r="AP71"/>
  <c r="BH71"/>
  <c r="AR71"/>
  <c r="BG71"/>
  <c r="Y71"/>
  <c r="AK71"/>
  <c r="AW71"/>
  <c r="AO71"/>
  <c r="BJ71"/>
  <c r="AT71"/>
  <c r="Z71"/>
  <c r="AV71"/>
  <c r="X71"/>
  <c r="AI71"/>
  <c r="AS71"/>
  <c r="AM71"/>
  <c r="AC71"/>
  <c r="A72"/>
  <c r="A75" s="1"/>
  <c r="BG70"/>
  <c r="AQ70"/>
  <c r="BI70"/>
  <c r="AS70"/>
  <c r="X70"/>
  <c r="AH70"/>
  <c r="AR70"/>
  <c r="AT70"/>
  <c r="AV70"/>
  <c r="AP70"/>
  <c r="BB70"/>
  <c r="AN70"/>
  <c r="BA70"/>
  <c r="BH70"/>
  <c r="AL70"/>
  <c r="AU70"/>
  <c r="Z70"/>
  <c r="AW70"/>
  <c r="AG70"/>
  <c r="AZ70"/>
  <c r="AK70"/>
  <c r="BJ70"/>
  <c r="AJ70"/>
  <c r="AY70"/>
  <c r="AI70"/>
  <c r="AX70"/>
  <c r="Y70"/>
  <c r="BD70"/>
  <c r="BC70"/>
  <c r="AM70"/>
  <c r="BE70"/>
  <c r="AO70"/>
  <c r="BF70"/>
  <c r="A74"/>
  <c r="A73"/>
  <c r="AX75" l="1"/>
  <c r="AH75"/>
  <c r="AZ75"/>
  <c r="AJ75"/>
  <c r="AM75"/>
  <c r="AO75"/>
  <c r="AY75"/>
  <c r="AK75"/>
  <c r="AU75"/>
  <c r="BG75"/>
  <c r="Y75"/>
  <c r="BH75"/>
  <c r="BE75"/>
  <c r="BA75"/>
  <c r="BB75"/>
  <c r="AL75"/>
  <c r="BD75"/>
  <c r="AN75"/>
  <c r="AW75"/>
  <c r="BI75"/>
  <c r="AP75"/>
  <c r="BC75"/>
  <c r="AI75"/>
  <c r="BF75"/>
  <c r="AR75"/>
  <c r="AC75"/>
  <c r="BJ75"/>
  <c r="AT75"/>
  <c r="Z75"/>
  <c r="AV75"/>
  <c r="X75"/>
  <c r="AG75"/>
  <c r="AQ75"/>
  <c r="AS75"/>
  <c r="BG74"/>
  <c r="AQ74"/>
  <c r="BE74"/>
  <c r="AO74"/>
  <c r="Y74"/>
  <c r="AL74"/>
  <c r="AN74"/>
  <c r="AH74"/>
  <c r="AJ74"/>
  <c r="AU74"/>
  <c r="BI74"/>
  <c r="AS74"/>
  <c r="AC74"/>
  <c r="AT74"/>
  <c r="AV74"/>
  <c r="AP74"/>
  <c r="BH74"/>
  <c r="AY74"/>
  <c r="AI74"/>
  <c r="AW74"/>
  <c r="AG74"/>
  <c r="BB74"/>
  <c r="BD74"/>
  <c r="AX74"/>
  <c r="X74"/>
  <c r="BC74"/>
  <c r="AM74"/>
  <c r="BA74"/>
  <c r="AK74"/>
  <c r="BJ74"/>
  <c r="Z74"/>
  <c r="BF74"/>
  <c r="AZ74"/>
  <c r="AR74"/>
  <c r="AZ73"/>
  <c r="AJ73"/>
  <c r="BF73"/>
  <c r="AP73"/>
  <c r="BI73"/>
  <c r="BC73"/>
  <c r="AW73"/>
  <c r="AQ73"/>
  <c r="AI73"/>
  <c r="BD73"/>
  <c r="AN73"/>
  <c r="BJ73"/>
  <c r="AT73"/>
  <c r="Z73"/>
  <c r="AK73"/>
  <c r="BE73"/>
  <c r="AC73"/>
  <c r="BG73"/>
  <c r="AS73"/>
  <c r="AG73"/>
  <c r="BH73"/>
  <c r="AR73"/>
  <c r="AX73"/>
  <c r="AH73"/>
  <c r="AM73"/>
  <c r="Y73"/>
  <c r="AV73"/>
  <c r="X73"/>
  <c r="BB73"/>
  <c r="AL73"/>
  <c r="BA73"/>
  <c r="AU73"/>
  <c r="AO73"/>
  <c r="AY73"/>
  <c r="BE72"/>
  <c r="AO72"/>
  <c r="Y72"/>
  <c r="AU72"/>
  <c r="BH72"/>
  <c r="X72"/>
  <c r="AL72"/>
  <c r="AN72"/>
  <c r="BF72"/>
  <c r="BI72"/>
  <c r="AS72"/>
  <c r="AC72"/>
  <c r="AY72"/>
  <c r="AI72"/>
  <c r="AJ72"/>
  <c r="AT72"/>
  <c r="AV72"/>
  <c r="AX72"/>
  <c r="AW72"/>
  <c r="AG72"/>
  <c r="BC72"/>
  <c r="AM72"/>
  <c r="AR72"/>
  <c r="BB72"/>
  <c r="BD72"/>
  <c r="AP72"/>
  <c r="BA72"/>
  <c r="AK72"/>
  <c r="BG72"/>
  <c r="AQ72"/>
  <c r="AZ72"/>
  <c r="BJ72"/>
  <c r="Z72"/>
  <c r="AH72"/>
  <c r="A76"/>
  <c r="BA76" l="1"/>
  <c r="AK76"/>
  <c r="BG76"/>
  <c r="AQ76"/>
  <c r="AV76"/>
  <c r="AP76"/>
  <c r="AR76"/>
  <c r="BB76"/>
  <c r="BE76"/>
  <c r="AO76"/>
  <c r="Y76"/>
  <c r="AU76"/>
  <c r="BD76"/>
  <c r="AX76"/>
  <c r="AZ76"/>
  <c r="AT76"/>
  <c r="AL76"/>
  <c r="BI76"/>
  <c r="AS76"/>
  <c r="AC76"/>
  <c r="AY76"/>
  <c r="AI76"/>
  <c r="BF76"/>
  <c r="BH76"/>
  <c r="X76"/>
  <c r="BJ76"/>
  <c r="AW76"/>
  <c r="AG76"/>
  <c r="BC76"/>
  <c r="AM76"/>
  <c r="AN76"/>
  <c r="AH76"/>
  <c r="AJ76"/>
  <c r="Z76"/>
  <c r="A77"/>
  <c r="A78" l="1"/>
  <c r="BI77"/>
  <c r="AS77"/>
  <c r="X77"/>
  <c r="AU77"/>
  <c r="Z77"/>
  <c r="AJ77"/>
  <c r="AL77"/>
  <c r="AN77"/>
  <c r="AX77"/>
  <c r="AK77"/>
  <c r="AZ77"/>
  <c r="AH77"/>
  <c r="AW77"/>
  <c r="AG77"/>
  <c r="AY77"/>
  <c r="AI77"/>
  <c r="AR77"/>
  <c r="AT77"/>
  <c r="AV77"/>
  <c r="AP77"/>
  <c r="AM77"/>
  <c r="BD77"/>
  <c r="BA77"/>
  <c r="BC77"/>
  <c r="BB77"/>
  <c r="BE77"/>
  <c r="AO77"/>
  <c r="BG77"/>
  <c r="AQ77"/>
  <c r="BH77"/>
  <c r="BJ77"/>
  <c r="Y77"/>
  <c r="BF77"/>
  <c r="A79"/>
  <c r="BH78" l="1"/>
  <c r="AR78"/>
  <c r="BJ78"/>
  <c r="AT78"/>
  <c r="Z78"/>
  <c r="AK78"/>
  <c r="BE78"/>
  <c r="AC78"/>
  <c r="Y78"/>
  <c r="A82"/>
  <c r="AV78"/>
  <c r="X78"/>
  <c r="AX78"/>
  <c r="AH78"/>
  <c r="AS78"/>
  <c r="AM78"/>
  <c r="AG78"/>
  <c r="AY78"/>
  <c r="AZ78"/>
  <c r="AJ78"/>
  <c r="BB78"/>
  <c r="AL78"/>
  <c r="BA78"/>
  <c r="AU78"/>
  <c r="AO78"/>
  <c r="AQ78"/>
  <c r="BD78"/>
  <c r="AN78"/>
  <c r="BF78"/>
  <c r="AP78"/>
  <c r="BI78"/>
  <c r="BC78"/>
  <c r="AW78"/>
  <c r="AI78"/>
  <c r="BG78"/>
  <c r="AY79"/>
  <c r="AI79"/>
  <c r="AW79"/>
  <c r="AG79"/>
  <c r="BB79"/>
  <c r="BD79"/>
  <c r="AX79"/>
  <c r="AZ79"/>
  <c r="BC79"/>
  <c r="BA79"/>
  <c r="BJ79"/>
  <c r="BF79"/>
  <c r="AJ79"/>
  <c r="AQ79"/>
  <c r="AN79"/>
  <c r="BH79"/>
  <c r="BI79"/>
  <c r="AT79"/>
  <c r="X79"/>
  <c r="AM79"/>
  <c r="AK79"/>
  <c r="Z79"/>
  <c r="AR79"/>
  <c r="AO79"/>
  <c r="AL79"/>
  <c r="AU79"/>
  <c r="AC79"/>
  <c r="AP79"/>
  <c r="BG79"/>
  <c r="BE79"/>
  <c r="Y79"/>
  <c r="AH79"/>
  <c r="AS79"/>
  <c r="AV79"/>
  <c r="A83"/>
  <c r="BG82" l="1"/>
  <c r="AQ82"/>
  <c r="BI82"/>
  <c r="AS82"/>
  <c r="X82"/>
  <c r="AH82"/>
  <c r="AJ82"/>
  <c r="AL82"/>
  <c r="BD82"/>
  <c r="BB82"/>
  <c r="AU82"/>
  <c r="Z82"/>
  <c r="AW82"/>
  <c r="AG82"/>
  <c r="AP82"/>
  <c r="AR82"/>
  <c r="AT82"/>
  <c r="AV82"/>
  <c r="AN82"/>
  <c r="AY82"/>
  <c r="AI82"/>
  <c r="BA82"/>
  <c r="AK82"/>
  <c r="AX82"/>
  <c r="AZ82"/>
  <c r="BC82"/>
  <c r="AM82"/>
  <c r="BE82"/>
  <c r="AO82"/>
  <c r="BF82"/>
  <c r="BH82"/>
  <c r="BJ82"/>
  <c r="Y82"/>
  <c r="A84"/>
  <c r="BG83"/>
  <c r="AQ83"/>
  <c r="BI83"/>
  <c r="AS83"/>
  <c r="X83"/>
  <c r="AL83"/>
  <c r="AN83"/>
  <c r="AH83"/>
  <c r="AR83"/>
  <c r="AU83"/>
  <c r="Z83"/>
  <c r="AW83"/>
  <c r="AG83"/>
  <c r="AV83"/>
  <c r="AP83"/>
  <c r="AJ83"/>
  <c r="AI83"/>
  <c r="BB83"/>
  <c r="BH83"/>
  <c r="BC83"/>
  <c r="BE83"/>
  <c r="BJ83"/>
  <c r="AZ83"/>
  <c r="AT83"/>
  <c r="AY83"/>
  <c r="AK83"/>
  <c r="BD83"/>
  <c r="BA83"/>
  <c r="AX83"/>
  <c r="AM83"/>
  <c r="AO83"/>
  <c r="BF83"/>
  <c r="Y83"/>
  <c r="BJ84" l="1"/>
  <c r="BH84"/>
  <c r="AU84"/>
  <c r="AX84"/>
  <c r="AH84"/>
  <c r="AV84"/>
  <c r="BG84"/>
  <c r="BI84"/>
  <c r="BC84"/>
  <c r="AO84"/>
  <c r="BA84"/>
  <c r="BB84"/>
  <c r="AL84"/>
  <c r="AZ84"/>
  <c r="AJ84"/>
  <c r="AI84"/>
  <c r="AK84"/>
  <c r="AG84"/>
  <c r="AR84"/>
  <c r="AW84"/>
  <c r="BF84"/>
  <c r="AP84"/>
  <c r="BD84"/>
  <c r="AN84"/>
  <c r="AQ84"/>
  <c r="AS84"/>
  <c r="AM84"/>
  <c r="BE84"/>
  <c r="AT84"/>
  <c r="AY84"/>
  <c r="A85"/>
  <c r="A86"/>
  <c r="AY86" l="1"/>
  <c r="AI86"/>
  <c r="AW86"/>
  <c r="AG86"/>
  <c r="AZ86"/>
  <c r="BJ86"/>
  <c r="Z86"/>
  <c r="BF86"/>
  <c r="BC86"/>
  <c r="AM86"/>
  <c r="BA86"/>
  <c r="AK86"/>
  <c r="BH86"/>
  <c r="X86"/>
  <c r="AL86"/>
  <c r="AN86"/>
  <c r="AX86"/>
  <c r="BG86"/>
  <c r="AQ86"/>
  <c r="BE86"/>
  <c r="AO86"/>
  <c r="Y86"/>
  <c r="AJ86"/>
  <c r="AT86"/>
  <c r="AV86"/>
  <c r="AP86"/>
  <c r="AS86"/>
  <c r="BB86"/>
  <c r="AH86"/>
  <c r="AR86"/>
  <c r="AU86"/>
  <c r="BI86"/>
  <c r="AC86"/>
  <c r="BD86"/>
  <c r="AW85"/>
  <c r="AG85"/>
  <c r="BC85"/>
  <c r="AM85"/>
  <c r="AR85"/>
  <c r="BB85"/>
  <c r="BD85"/>
  <c r="BF85"/>
  <c r="BA85"/>
  <c r="AK85"/>
  <c r="BG85"/>
  <c r="AQ85"/>
  <c r="AZ85"/>
  <c r="BJ85"/>
  <c r="Z85"/>
  <c r="AX85"/>
  <c r="BE85"/>
  <c r="AO85"/>
  <c r="Y85"/>
  <c r="AU85"/>
  <c r="BH85"/>
  <c r="X85"/>
  <c r="AL85"/>
  <c r="AN85"/>
  <c r="AH85"/>
  <c r="BI85"/>
  <c r="AS85"/>
  <c r="AC85"/>
  <c r="AY85"/>
  <c r="AI85"/>
  <c r="AJ85"/>
  <c r="AT85"/>
  <c r="AV85"/>
  <c r="AP85"/>
  <c r="A87"/>
  <c r="BE87" l="1"/>
  <c r="AO87"/>
  <c r="Y87"/>
  <c r="AU87"/>
  <c r="BH87"/>
  <c r="X87"/>
  <c r="AL87"/>
  <c r="AN87"/>
  <c r="BF87"/>
  <c r="BI87"/>
  <c r="AS87"/>
  <c r="AC87"/>
  <c r="AY87"/>
  <c r="AI87"/>
  <c r="AJ87"/>
  <c r="AT87"/>
  <c r="AV87"/>
  <c r="AX87"/>
  <c r="AR87"/>
  <c r="BD87"/>
  <c r="AW87"/>
  <c r="AG87"/>
  <c r="BC87"/>
  <c r="AM87"/>
  <c r="BB87"/>
  <c r="AP87"/>
  <c r="BA87"/>
  <c r="AK87"/>
  <c r="BG87"/>
  <c r="AQ87"/>
  <c r="AZ87"/>
  <c r="BJ87"/>
  <c r="Z87"/>
  <c r="AH87"/>
  <c r="A88"/>
  <c r="A89" s="1"/>
  <c r="BE89" l="1"/>
  <c r="AO89"/>
  <c r="Y89"/>
  <c r="AX89"/>
  <c r="AH89"/>
  <c r="AY89"/>
  <c r="AI89"/>
  <c r="AV89"/>
  <c r="X89"/>
  <c r="BI89"/>
  <c r="AS89"/>
  <c r="AC89"/>
  <c r="BB89"/>
  <c r="AL89"/>
  <c r="AM89"/>
  <c r="AZ89"/>
  <c r="AJ89"/>
  <c r="BF89"/>
  <c r="AQ89"/>
  <c r="AU89"/>
  <c r="BC89"/>
  <c r="AP89"/>
  <c r="BD89"/>
  <c r="AR89"/>
  <c r="AW89"/>
  <c r="AG89"/>
  <c r="BG89"/>
  <c r="AN89"/>
  <c r="BA89"/>
  <c r="AK89"/>
  <c r="BJ89"/>
  <c r="AT89"/>
  <c r="Z89"/>
  <c r="BH89"/>
  <c r="A90"/>
  <c r="AU88"/>
  <c r="BI88"/>
  <c r="AS88"/>
  <c r="AC88"/>
  <c r="BB88"/>
  <c r="AL88"/>
  <c r="AR88"/>
  <c r="AJ88"/>
  <c r="BC88"/>
  <c r="AK88"/>
  <c r="Z88"/>
  <c r="AY88"/>
  <c r="AI88"/>
  <c r="AW88"/>
  <c r="AG88"/>
  <c r="BF88"/>
  <c r="AP88"/>
  <c r="BH88"/>
  <c r="AZ88"/>
  <c r="AM88"/>
  <c r="BJ88"/>
  <c r="AN88"/>
  <c r="BA88"/>
  <c r="AV88"/>
  <c r="BG88"/>
  <c r="AQ88"/>
  <c r="BE88"/>
  <c r="AO88"/>
  <c r="Y88"/>
  <c r="AX88"/>
  <c r="AH88"/>
  <c r="X88"/>
  <c r="BD88"/>
  <c r="AT88"/>
  <c r="BH90" l="1"/>
  <c r="AZ90"/>
  <c r="AJ90"/>
  <c r="AW90"/>
  <c r="AG90"/>
  <c r="BB90"/>
  <c r="AL90"/>
  <c r="BC90"/>
  <c r="AM90"/>
  <c r="AN90"/>
  <c r="AK90"/>
  <c r="BI90"/>
  <c r="AP90"/>
  <c r="AQ90"/>
  <c r="BG90"/>
  <c r="AR90"/>
  <c r="BF90"/>
  <c r="AO90"/>
  <c r="Y90"/>
  <c r="AT90"/>
  <c r="AU90"/>
  <c r="BE90"/>
  <c r="BA90"/>
  <c r="BJ90"/>
  <c r="Z90"/>
  <c r="AV90"/>
  <c r="AS90"/>
  <c r="AX90"/>
  <c r="AI90"/>
  <c r="BD90"/>
  <c r="X90"/>
  <c r="AC90"/>
  <c r="AH90"/>
  <c r="AY90"/>
  <c r="A91"/>
  <c r="A92" l="1"/>
  <c r="BC91"/>
  <c r="AM91"/>
  <c r="BB91"/>
  <c r="AL91"/>
  <c r="AV91"/>
  <c r="AO91"/>
  <c r="BH91"/>
  <c r="Y91"/>
  <c r="AK91"/>
  <c r="BD91"/>
  <c r="X91"/>
  <c r="AS91"/>
  <c r="AU91"/>
  <c r="AT91"/>
  <c r="AC91"/>
  <c r="BG91"/>
  <c r="AQ91"/>
  <c r="BF91"/>
  <c r="AP91"/>
  <c r="AW91"/>
  <c r="AJ91"/>
  <c r="BJ91"/>
  <c r="BE91"/>
  <c r="BA91"/>
  <c r="Z91"/>
  <c r="AR91"/>
  <c r="BI91"/>
  <c r="AY91"/>
  <c r="AI91"/>
  <c r="AX91"/>
  <c r="AH91"/>
  <c r="AN91"/>
  <c r="AG91"/>
  <c r="AZ91"/>
  <c r="A93"/>
  <c r="A94" s="1"/>
  <c r="BH94" l="1"/>
  <c r="AR94"/>
  <c r="BI94"/>
  <c r="AS94"/>
  <c r="AC94"/>
  <c r="BB94"/>
  <c r="AL94"/>
  <c r="BC94"/>
  <c r="AM94"/>
  <c r="AZ94"/>
  <c r="AJ94"/>
  <c r="BA94"/>
  <c r="AK94"/>
  <c r="BJ94"/>
  <c r="AT94"/>
  <c r="AU94"/>
  <c r="BD94"/>
  <c r="BE94"/>
  <c r="Y94"/>
  <c r="AY94"/>
  <c r="AV94"/>
  <c r="X94"/>
  <c r="AW94"/>
  <c r="AG94"/>
  <c r="BF94"/>
  <c r="AP94"/>
  <c r="BG94"/>
  <c r="AQ94"/>
  <c r="Z94"/>
  <c r="AI94"/>
  <c r="AX94"/>
  <c r="AN94"/>
  <c r="AO94"/>
  <c r="AH94"/>
  <c r="BJ92"/>
  <c r="AT92"/>
  <c r="Z92"/>
  <c r="AU92"/>
  <c r="BI92"/>
  <c r="AS92"/>
  <c r="AC92"/>
  <c r="BH92"/>
  <c r="AZ92"/>
  <c r="AX92"/>
  <c r="AH92"/>
  <c r="AY92"/>
  <c r="AI92"/>
  <c r="AW92"/>
  <c r="AG92"/>
  <c r="AN92"/>
  <c r="AV92"/>
  <c r="BB92"/>
  <c r="AL92"/>
  <c r="BC92"/>
  <c r="AM92"/>
  <c r="BA92"/>
  <c r="AK92"/>
  <c r="BD92"/>
  <c r="X92"/>
  <c r="BF92"/>
  <c r="AP92"/>
  <c r="BG92"/>
  <c r="AQ92"/>
  <c r="BE92"/>
  <c r="AO92"/>
  <c r="Y92"/>
  <c r="AR92"/>
  <c r="AJ92"/>
  <c r="AW93"/>
  <c r="AG93"/>
  <c r="BF93"/>
  <c r="AP93"/>
  <c r="BG93"/>
  <c r="BD93"/>
  <c r="AY93"/>
  <c r="X93"/>
  <c r="BA93"/>
  <c r="AK93"/>
  <c r="BJ93"/>
  <c r="AT93"/>
  <c r="Z93"/>
  <c r="AU93"/>
  <c r="BH93"/>
  <c r="AR93"/>
  <c r="BE93"/>
  <c r="AO93"/>
  <c r="Y93"/>
  <c r="AX93"/>
  <c r="AH93"/>
  <c r="AI93"/>
  <c r="BI93"/>
  <c r="AS93"/>
  <c r="AC93"/>
  <c r="BB93"/>
  <c r="AL93"/>
  <c r="BC93"/>
  <c r="AM93"/>
  <c r="AZ93"/>
  <c r="AJ93"/>
  <c r="AQ93"/>
  <c r="AN93"/>
  <c r="AV93"/>
  <c r="A95"/>
  <c r="A96" s="1"/>
  <c r="BF96" l="1"/>
  <c r="AP96"/>
  <c r="BG96"/>
  <c r="AQ96"/>
  <c r="BD96"/>
  <c r="AN96"/>
  <c r="BE96"/>
  <c r="AO96"/>
  <c r="Y96"/>
  <c r="BJ96"/>
  <c r="AT96"/>
  <c r="Z96"/>
  <c r="AU96"/>
  <c r="BH96"/>
  <c r="AR96"/>
  <c r="BI96"/>
  <c r="AS96"/>
  <c r="AC96"/>
  <c r="AH96"/>
  <c r="AY96"/>
  <c r="AV96"/>
  <c r="AW96"/>
  <c r="AX96"/>
  <c r="AI96"/>
  <c r="X96"/>
  <c r="AG96"/>
  <c r="BB96"/>
  <c r="AL96"/>
  <c r="BC96"/>
  <c r="AM96"/>
  <c r="AZ96"/>
  <c r="AJ96"/>
  <c r="BA96"/>
  <c r="AK96"/>
  <c r="A97"/>
  <c r="AY95"/>
  <c r="AI95"/>
  <c r="AV95"/>
  <c r="X95"/>
  <c r="AW95"/>
  <c r="AG95"/>
  <c r="BF95"/>
  <c r="AP95"/>
  <c r="AZ95"/>
  <c r="AJ95"/>
  <c r="AK95"/>
  <c r="AT95"/>
  <c r="BI95"/>
  <c r="BB95"/>
  <c r="BC95"/>
  <c r="AM95"/>
  <c r="BA95"/>
  <c r="BJ95"/>
  <c r="Z95"/>
  <c r="BG95"/>
  <c r="BD95"/>
  <c r="AN95"/>
  <c r="AO95"/>
  <c r="AX95"/>
  <c r="AU95"/>
  <c r="BH95"/>
  <c r="AS95"/>
  <c r="AL95"/>
  <c r="AQ95"/>
  <c r="BE95"/>
  <c r="Y95"/>
  <c r="AH95"/>
  <c r="AR95"/>
  <c r="AC95"/>
  <c r="A99"/>
  <c r="A98"/>
  <c r="A100" s="1"/>
  <c r="BB100" l="1"/>
  <c r="AL100"/>
  <c r="BC100"/>
  <c r="AM100"/>
  <c r="AZ100"/>
  <c r="AJ100"/>
  <c r="BA100"/>
  <c r="AK100"/>
  <c r="Z100"/>
  <c r="BI100"/>
  <c r="BF100"/>
  <c r="AP100"/>
  <c r="BG100"/>
  <c r="AQ100"/>
  <c r="BD100"/>
  <c r="AN100"/>
  <c r="BE100"/>
  <c r="AO100"/>
  <c r="Y100"/>
  <c r="BJ100"/>
  <c r="AU100"/>
  <c r="AS100"/>
  <c r="AT100"/>
  <c r="AR100"/>
  <c r="AX100"/>
  <c r="AH100"/>
  <c r="AY100"/>
  <c r="AI100"/>
  <c r="AV100"/>
  <c r="X100"/>
  <c r="AW100"/>
  <c r="AG100"/>
  <c r="BH100"/>
  <c r="AC100"/>
  <c r="BG99"/>
  <c r="AQ99"/>
  <c r="AN99"/>
  <c r="AO99"/>
  <c r="AX99"/>
  <c r="AI99"/>
  <c r="AP99"/>
  <c r="AU99"/>
  <c r="BH99"/>
  <c r="AR99"/>
  <c r="BI99"/>
  <c r="AS99"/>
  <c r="AC99"/>
  <c r="BB99"/>
  <c r="AL99"/>
  <c r="AV99"/>
  <c r="BF99"/>
  <c r="AY99"/>
  <c r="AG99"/>
  <c r="BC99"/>
  <c r="AM99"/>
  <c r="AZ99"/>
  <c r="AJ99"/>
  <c r="BA99"/>
  <c r="AK99"/>
  <c r="BJ99"/>
  <c r="AT99"/>
  <c r="Z99"/>
  <c r="BD99"/>
  <c r="BE99"/>
  <c r="Y99"/>
  <c r="AH99"/>
  <c r="X99"/>
  <c r="AW99"/>
  <c r="BH98"/>
  <c r="AR98"/>
  <c r="BI98"/>
  <c r="AS98"/>
  <c r="AC98"/>
  <c r="BB98"/>
  <c r="AL98"/>
  <c r="BC98"/>
  <c r="AM98"/>
  <c r="BF98"/>
  <c r="BG98"/>
  <c r="AJ98"/>
  <c r="BJ98"/>
  <c r="AU98"/>
  <c r="AH98"/>
  <c r="AV98"/>
  <c r="X98"/>
  <c r="AW98"/>
  <c r="AG98"/>
  <c r="AP98"/>
  <c r="AQ98"/>
  <c r="AK98"/>
  <c r="Z98"/>
  <c r="Y98"/>
  <c r="AY98"/>
  <c r="AZ98"/>
  <c r="BA98"/>
  <c r="AT98"/>
  <c r="BD98"/>
  <c r="AN98"/>
  <c r="BE98"/>
  <c r="AO98"/>
  <c r="AX98"/>
  <c r="AI98"/>
  <c r="BE97"/>
  <c r="AO97"/>
  <c r="Y97"/>
  <c r="AX97"/>
  <c r="AH97"/>
  <c r="AY97"/>
  <c r="AI97"/>
  <c r="AV97"/>
  <c r="X97"/>
  <c r="AW97"/>
  <c r="BF97"/>
  <c r="BG97"/>
  <c r="BD97"/>
  <c r="BA97"/>
  <c r="AT97"/>
  <c r="BH97"/>
  <c r="BI97"/>
  <c r="AS97"/>
  <c r="AC97"/>
  <c r="BB97"/>
  <c r="AL97"/>
  <c r="BC97"/>
  <c r="AM97"/>
  <c r="AZ97"/>
  <c r="AJ97"/>
  <c r="AK97"/>
  <c r="AU97"/>
  <c r="AG97"/>
  <c r="AP97"/>
  <c r="AQ97"/>
  <c r="AN97"/>
  <c r="BJ97"/>
  <c r="Z97"/>
  <c r="AR97"/>
  <c r="A101"/>
  <c r="A102" l="1"/>
  <c r="AX101"/>
  <c r="AH101"/>
  <c r="AY101"/>
  <c r="AI101"/>
  <c r="AZ101"/>
  <c r="AJ101"/>
  <c r="AW101"/>
  <c r="AG101"/>
  <c r="BB101"/>
  <c r="AL101"/>
  <c r="BC101"/>
  <c r="AM101"/>
  <c r="BD101"/>
  <c r="AN101"/>
  <c r="BA101"/>
  <c r="AK101"/>
  <c r="BF101"/>
  <c r="BG101"/>
  <c r="BH101"/>
  <c r="AR101"/>
  <c r="AP101"/>
  <c r="AQ101"/>
  <c r="BE101"/>
  <c r="BJ101"/>
  <c r="AT101"/>
  <c r="Y101"/>
  <c r="AU101"/>
  <c r="Z101"/>
  <c r="AV101"/>
  <c r="BI101"/>
  <c r="AS101"/>
  <c r="X101"/>
  <c r="AO101"/>
  <c r="BE102" l="1"/>
  <c r="AO102"/>
  <c r="Y102"/>
  <c r="AX102"/>
  <c r="AH102"/>
  <c r="AY102"/>
  <c r="AI102"/>
  <c r="AV102"/>
  <c r="X102"/>
  <c r="AM102"/>
  <c r="AJ102"/>
  <c r="BI102"/>
  <c r="AS102"/>
  <c r="AC102"/>
  <c r="BB102"/>
  <c r="AL102"/>
  <c r="BC102"/>
  <c r="AZ102"/>
  <c r="AW102"/>
  <c r="BF102"/>
  <c r="AP102"/>
  <c r="AQ102"/>
  <c r="AG102"/>
  <c r="BG102"/>
  <c r="BD102"/>
  <c r="AN102"/>
  <c r="BA102"/>
  <c r="AK102"/>
  <c r="BJ102"/>
  <c r="AT102"/>
  <c r="Z102"/>
  <c r="AU102"/>
  <c r="BH102"/>
  <c r="AR102"/>
  <c r="A103"/>
  <c r="AV103" l="1"/>
  <c r="X103"/>
  <c r="AW103"/>
  <c r="AG103"/>
  <c r="BF103"/>
  <c r="AP103"/>
  <c r="BG103"/>
  <c r="AQ103"/>
  <c r="AC103"/>
  <c r="BC103"/>
  <c r="AZ103"/>
  <c r="AJ103"/>
  <c r="BA103"/>
  <c r="AK103"/>
  <c r="BJ103"/>
  <c r="AT103"/>
  <c r="Z103"/>
  <c r="AU103"/>
  <c r="AN103"/>
  <c r="Y103"/>
  <c r="AX103"/>
  <c r="AH103"/>
  <c r="AI103"/>
  <c r="AR103"/>
  <c r="AS103"/>
  <c r="AL103"/>
  <c r="BD103"/>
  <c r="BE103"/>
  <c r="AO103"/>
  <c r="AY103"/>
  <c r="BH103"/>
  <c r="BI103"/>
  <c r="BB103"/>
  <c r="AM103"/>
  <c r="A104"/>
  <c r="A105"/>
  <c r="BJ105" l="1"/>
  <c r="AT105"/>
  <c r="Z105"/>
  <c r="AU105"/>
  <c r="BH105"/>
  <c r="AR105"/>
  <c r="BI105"/>
  <c r="AS105"/>
  <c r="AC105"/>
  <c r="AX105"/>
  <c r="AH105"/>
  <c r="AY105"/>
  <c r="AI105"/>
  <c r="AV105"/>
  <c r="X105"/>
  <c r="AW105"/>
  <c r="AG105"/>
  <c r="BB105"/>
  <c r="AL105"/>
  <c r="BC105"/>
  <c r="AM105"/>
  <c r="AZ105"/>
  <c r="AJ105"/>
  <c r="BA105"/>
  <c r="AK105"/>
  <c r="BF105"/>
  <c r="AP105"/>
  <c r="BG105"/>
  <c r="AQ105"/>
  <c r="BD105"/>
  <c r="AN105"/>
  <c r="BE105"/>
  <c r="AO105"/>
  <c r="Y105"/>
  <c r="AY104"/>
  <c r="AI104"/>
  <c r="AV104"/>
  <c r="X104"/>
  <c r="AW104"/>
  <c r="AG104"/>
  <c r="BF104"/>
  <c r="AP104"/>
  <c r="Z104"/>
  <c r="BI104"/>
  <c r="BB104"/>
  <c r="BC104"/>
  <c r="AM104"/>
  <c r="AZ104"/>
  <c r="AJ104"/>
  <c r="BA104"/>
  <c r="AK104"/>
  <c r="BJ104"/>
  <c r="AT104"/>
  <c r="AR104"/>
  <c r="AC104"/>
  <c r="BG104"/>
  <c r="AQ104"/>
  <c r="BD104"/>
  <c r="AN104"/>
  <c r="BE104"/>
  <c r="AO104"/>
  <c r="Y104"/>
  <c r="AX104"/>
  <c r="AH104"/>
  <c r="AU104"/>
  <c r="BH104"/>
  <c r="AS104"/>
  <c r="AL104"/>
  <c r="A106"/>
  <c r="BA106" l="1"/>
  <c r="AK106"/>
  <c r="BJ106"/>
  <c r="AT106"/>
  <c r="Z106"/>
  <c r="AU106"/>
  <c r="BH106"/>
  <c r="AR106"/>
  <c r="BE106"/>
  <c r="AO106"/>
  <c r="Y106"/>
  <c r="AX106"/>
  <c r="AH106"/>
  <c r="AY106"/>
  <c r="AI106"/>
  <c r="AV106"/>
  <c r="X106"/>
  <c r="AJ106"/>
  <c r="BI106"/>
  <c r="AS106"/>
  <c r="AC106"/>
  <c r="BB106"/>
  <c r="AL106"/>
  <c r="BC106"/>
  <c r="AM106"/>
  <c r="AZ106"/>
  <c r="AW106"/>
  <c r="AG106"/>
  <c r="BF106"/>
  <c r="AP106"/>
  <c r="BG106"/>
  <c r="AQ106"/>
  <c r="BD106"/>
  <c r="AN106"/>
  <c r="A107"/>
  <c r="AZ107" l="1"/>
  <c r="AJ107"/>
  <c r="BA107"/>
  <c r="AK107"/>
  <c r="BJ107"/>
  <c r="AT107"/>
  <c r="Z107"/>
  <c r="AU107"/>
  <c r="AN107"/>
  <c r="BE107"/>
  <c r="Y107"/>
  <c r="AH107"/>
  <c r="AI107"/>
  <c r="AR107"/>
  <c r="AS107"/>
  <c r="BB107"/>
  <c r="AM107"/>
  <c r="BD107"/>
  <c r="AO107"/>
  <c r="AX107"/>
  <c r="AY107"/>
  <c r="BI107"/>
  <c r="AL107"/>
  <c r="AQ107"/>
  <c r="BH107"/>
  <c r="AC107"/>
  <c r="BC107"/>
  <c r="BG107"/>
  <c r="AV107"/>
  <c r="X107"/>
  <c r="AW107"/>
  <c r="AG107"/>
  <c r="BF107"/>
  <c r="AP107"/>
  <c r="A108"/>
  <c r="A109" s="1"/>
  <c r="AX109" l="1"/>
  <c r="AH109"/>
  <c r="AY109"/>
  <c r="AI109"/>
  <c r="AV109"/>
  <c r="X109"/>
  <c r="AW109"/>
  <c r="AG109"/>
  <c r="AZ109"/>
  <c r="BA109"/>
  <c r="Y109"/>
  <c r="BB109"/>
  <c r="AL109"/>
  <c r="BC109"/>
  <c r="AM109"/>
  <c r="AJ109"/>
  <c r="AK109"/>
  <c r="BF109"/>
  <c r="AP109"/>
  <c r="BG109"/>
  <c r="AQ109"/>
  <c r="BD109"/>
  <c r="AN109"/>
  <c r="BE109"/>
  <c r="AO109"/>
  <c r="BJ109"/>
  <c r="AT109"/>
  <c r="Z109"/>
  <c r="AU109"/>
  <c r="BH109"/>
  <c r="AR109"/>
  <c r="BI109"/>
  <c r="AS109"/>
  <c r="AC109"/>
  <c r="BC108"/>
  <c r="AM108"/>
  <c r="AZ108"/>
  <c r="AJ108"/>
  <c r="BA108"/>
  <c r="AK108"/>
  <c r="BJ108"/>
  <c r="AT108"/>
  <c r="Z108"/>
  <c r="AH108"/>
  <c r="AU108"/>
  <c r="BH108"/>
  <c r="AR108"/>
  <c r="BI108"/>
  <c r="AS108"/>
  <c r="AC108"/>
  <c r="BB108"/>
  <c r="AL108"/>
  <c r="BG108"/>
  <c r="AQ108"/>
  <c r="BD108"/>
  <c r="AN108"/>
  <c r="BE108"/>
  <c r="AO108"/>
  <c r="Y108"/>
  <c r="AX108"/>
  <c r="AY108"/>
  <c r="AI108"/>
  <c r="AV108"/>
  <c r="X108"/>
  <c r="AW108"/>
  <c r="AG108"/>
  <c r="BF108"/>
  <c r="AP108"/>
  <c r="A110"/>
  <c r="A111"/>
  <c r="A112" s="1"/>
  <c r="BD112" l="1"/>
  <c r="AN112"/>
  <c r="BE112"/>
  <c r="AO112"/>
  <c r="Y112"/>
  <c r="AX112"/>
  <c r="AH112"/>
  <c r="AI112"/>
  <c r="BH112"/>
  <c r="AR112"/>
  <c r="BI112"/>
  <c r="AS112"/>
  <c r="AC112"/>
  <c r="BB112"/>
  <c r="AL112"/>
  <c r="BC112"/>
  <c r="AM112"/>
  <c r="AZ112"/>
  <c r="AK112"/>
  <c r="BJ112"/>
  <c r="AU112"/>
  <c r="AV112"/>
  <c r="X112"/>
  <c r="AW112"/>
  <c r="AG112"/>
  <c r="BF112"/>
  <c r="AP112"/>
  <c r="BG112"/>
  <c r="AQ112"/>
  <c r="BA112"/>
  <c r="AT112"/>
  <c r="AY112"/>
  <c r="AJ112"/>
  <c r="Z112"/>
  <c r="BB110"/>
  <c r="AK110"/>
  <c r="AY110"/>
  <c r="AH110"/>
  <c r="AV110"/>
  <c r="BI110"/>
  <c r="AS110"/>
  <c r="BF110"/>
  <c r="AP110"/>
  <c r="BC110"/>
  <c r="AL110"/>
  <c r="AZ110"/>
  <c r="AI110"/>
  <c r="AW110"/>
  <c r="AG110"/>
  <c r="BH110"/>
  <c r="BE110"/>
  <c r="BJ110"/>
  <c r="AT110"/>
  <c r="BG110"/>
  <c r="AQ110"/>
  <c r="BD110"/>
  <c r="AN110"/>
  <c r="BA110"/>
  <c r="AJ110"/>
  <c r="AX110"/>
  <c r="AU110"/>
  <c r="AR110"/>
  <c r="AO110"/>
  <c r="A113"/>
  <c r="A114" s="1"/>
  <c r="BE111"/>
  <c r="AO111"/>
  <c r="Y111"/>
  <c r="AX111"/>
  <c r="AH111"/>
  <c r="AY111"/>
  <c r="AI111"/>
  <c r="AV111"/>
  <c r="X111"/>
  <c r="BI111"/>
  <c r="AS111"/>
  <c r="AC111"/>
  <c r="BB111"/>
  <c r="AL111"/>
  <c r="BC111"/>
  <c r="AM111"/>
  <c r="AZ111"/>
  <c r="AJ111"/>
  <c r="AW111"/>
  <c r="AG111"/>
  <c r="BF111"/>
  <c r="AP111"/>
  <c r="BG111"/>
  <c r="AQ111"/>
  <c r="BD111"/>
  <c r="AN111"/>
  <c r="BA111"/>
  <c r="AK111"/>
  <c r="BJ111"/>
  <c r="AT111"/>
  <c r="Z111"/>
  <c r="AU111"/>
  <c r="BH111"/>
  <c r="AR111"/>
  <c r="BF114" l="1"/>
  <c r="AP114"/>
  <c r="BG114"/>
  <c r="AQ114"/>
  <c r="BD114"/>
  <c r="AN114"/>
  <c r="BE114"/>
  <c r="AO114"/>
  <c r="Y114"/>
  <c r="BJ114"/>
  <c r="AT114"/>
  <c r="Z114"/>
  <c r="AU114"/>
  <c r="BH114"/>
  <c r="AR114"/>
  <c r="BI114"/>
  <c r="AS114"/>
  <c r="AJ114"/>
  <c r="AC114"/>
  <c r="AX114"/>
  <c r="AH114"/>
  <c r="AY114"/>
  <c r="AI114"/>
  <c r="AV114"/>
  <c r="X114"/>
  <c r="AW114"/>
  <c r="AG114"/>
  <c r="AK114"/>
  <c r="BB114"/>
  <c r="AL114"/>
  <c r="BC114"/>
  <c r="AM114"/>
  <c r="AZ114"/>
  <c r="BA114"/>
  <c r="A115"/>
  <c r="AU113"/>
  <c r="BH113"/>
  <c r="AR113"/>
  <c r="BI113"/>
  <c r="AS113"/>
  <c r="AC113"/>
  <c r="BB113"/>
  <c r="AL113"/>
  <c r="AY113"/>
  <c r="AI113"/>
  <c r="AV113"/>
  <c r="X113"/>
  <c r="AW113"/>
  <c r="AG113"/>
  <c r="BF113"/>
  <c r="AP113"/>
  <c r="BC113"/>
  <c r="AM113"/>
  <c r="AZ113"/>
  <c r="AJ113"/>
  <c r="BA113"/>
  <c r="AK113"/>
  <c r="BJ113"/>
  <c r="AT113"/>
  <c r="Z113"/>
  <c r="BG113"/>
  <c r="AQ113"/>
  <c r="BD113"/>
  <c r="AN113"/>
  <c r="BE113"/>
  <c r="AO113"/>
  <c r="Y113"/>
  <c r="AX113"/>
  <c r="AH113"/>
  <c r="A117"/>
  <c r="A116"/>
  <c r="A118" s="1"/>
  <c r="BF118" l="1"/>
  <c r="AP118"/>
  <c r="BG118"/>
  <c r="AQ118"/>
  <c r="BD118"/>
  <c r="AN118"/>
  <c r="BE118"/>
  <c r="AO118"/>
  <c r="Y118"/>
  <c r="BJ118"/>
  <c r="AT118"/>
  <c r="Z118"/>
  <c r="AU118"/>
  <c r="AR118"/>
  <c r="BI118"/>
  <c r="AC118"/>
  <c r="BH118"/>
  <c r="AS118"/>
  <c r="AX118"/>
  <c r="AH118"/>
  <c r="AY118"/>
  <c r="AI118"/>
  <c r="AV118"/>
  <c r="X118"/>
  <c r="AW118"/>
  <c r="AG118"/>
  <c r="AJ118"/>
  <c r="AK118"/>
  <c r="BB118"/>
  <c r="AL118"/>
  <c r="BC118"/>
  <c r="AM118"/>
  <c r="AZ118"/>
  <c r="BA118"/>
  <c r="AU117"/>
  <c r="BH117"/>
  <c r="AR117"/>
  <c r="BI117"/>
  <c r="AS117"/>
  <c r="AC117"/>
  <c r="BB117"/>
  <c r="AL117"/>
  <c r="AM117"/>
  <c r="BA117"/>
  <c r="AT117"/>
  <c r="AH117"/>
  <c r="AY117"/>
  <c r="AI117"/>
  <c r="AV117"/>
  <c r="X117"/>
  <c r="AW117"/>
  <c r="AG117"/>
  <c r="BF117"/>
  <c r="AP117"/>
  <c r="AZ117"/>
  <c r="AK117"/>
  <c r="Z117"/>
  <c r="BC117"/>
  <c r="AJ117"/>
  <c r="BJ117"/>
  <c r="BG117"/>
  <c r="AQ117"/>
  <c r="BD117"/>
  <c r="AN117"/>
  <c r="BE117"/>
  <c r="AO117"/>
  <c r="Y117"/>
  <c r="AX117"/>
  <c r="AZ116"/>
  <c r="AJ116"/>
  <c r="BA116"/>
  <c r="AK116"/>
  <c r="BJ116"/>
  <c r="AT116"/>
  <c r="Z116"/>
  <c r="AU116"/>
  <c r="AM116"/>
  <c r="AG116"/>
  <c r="AQ116"/>
  <c r="BD116"/>
  <c r="AN116"/>
  <c r="BE116"/>
  <c r="AO116"/>
  <c r="Y116"/>
  <c r="AX116"/>
  <c r="AH116"/>
  <c r="AY116"/>
  <c r="AI116"/>
  <c r="BC116"/>
  <c r="AW116"/>
  <c r="BF116"/>
  <c r="BH116"/>
  <c r="AR116"/>
  <c r="BI116"/>
  <c r="AS116"/>
  <c r="AC116"/>
  <c r="BB116"/>
  <c r="AL116"/>
  <c r="X116"/>
  <c r="AP116"/>
  <c r="AV116"/>
  <c r="BG116"/>
  <c r="AW115"/>
  <c r="AG115"/>
  <c r="BF115"/>
  <c r="AP115"/>
  <c r="BG115"/>
  <c r="AQ115"/>
  <c r="BD115"/>
  <c r="AN115"/>
  <c r="BA115"/>
  <c r="AK115"/>
  <c r="BJ115"/>
  <c r="AT115"/>
  <c r="Z115"/>
  <c r="AU115"/>
  <c r="BH115"/>
  <c r="AR115"/>
  <c r="X115"/>
  <c r="BE115"/>
  <c r="AO115"/>
  <c r="Y115"/>
  <c r="AX115"/>
  <c r="AH115"/>
  <c r="AY115"/>
  <c r="AI115"/>
  <c r="AV115"/>
  <c r="AJ115"/>
  <c r="BI115"/>
  <c r="AS115"/>
  <c r="AC115"/>
  <c r="BB115"/>
  <c r="AL115"/>
  <c r="BC115"/>
  <c r="AM115"/>
  <c r="AZ115"/>
  <c r="A119"/>
  <c r="A121" s="1"/>
  <c r="W121" s="1"/>
  <c r="BA119" l="1"/>
  <c r="AK119"/>
  <c r="BJ119"/>
  <c r="AT119"/>
  <c r="Z119"/>
  <c r="AU119"/>
  <c r="BH119"/>
  <c r="AR119"/>
  <c r="AO119"/>
  <c r="AX119"/>
  <c r="AY119"/>
  <c r="AV119"/>
  <c r="BF119"/>
  <c r="AQ119"/>
  <c r="BE119"/>
  <c r="Y119"/>
  <c r="AH119"/>
  <c r="AI119"/>
  <c r="X119"/>
  <c r="BG119"/>
  <c r="AN119"/>
  <c r="BI119"/>
  <c r="AS119"/>
  <c r="AC119"/>
  <c r="BB119"/>
  <c r="AL119"/>
  <c r="BC119"/>
  <c r="AM119"/>
  <c r="AZ119"/>
  <c r="AJ119"/>
  <c r="AW119"/>
  <c r="AG119"/>
  <c r="AP119"/>
  <c r="BD119"/>
</calcChain>
</file>

<file path=xl/sharedStrings.xml><?xml version="1.0" encoding="utf-8"?>
<sst xmlns="http://schemas.openxmlformats.org/spreadsheetml/2006/main" count="1179" uniqueCount="966">
  <si>
    <t>Наст.по умолчанию</t>
  </si>
  <si>
    <t>@dropdown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</si>
  <si>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</si>
  <si>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</si>
  <si>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Основна мова</t>
  </si>
  <si>
    <t>constants.h</t>
  </si>
  <si>
    <t>UA</t>
  </si>
  <si>
    <t>EN</t>
  </si>
  <si>
    <t>RU</t>
  </si>
  <si>
    <t>effectTicker.ino</t>
  </si>
  <si>
    <t>effects.json @SlingMfster</t>
  </si>
  <si>
    <t>cycle_config.json</t>
  </si>
  <si>
    <t>cycle.json action</t>
  </si>
  <si>
    <t>sound_config.json</t>
  </si>
  <si>
    <t>cycle.ua.json</t>
  </si>
  <si>
    <t>sound.ua.json</t>
  </si>
  <si>
    <t>effect.ua.json</t>
  </si>
  <si>
    <t>correct.ua.json</t>
  </si>
  <si>
    <t>efflist1ua.ini</t>
  </si>
  <si>
    <t>cycle.en.json</t>
  </si>
  <si>
    <t>sound.en.json</t>
  </si>
  <si>
    <t>effect.en.json</t>
  </si>
  <si>
    <t>correct.en.json</t>
  </si>
  <si>
    <t>efflist1en.ini</t>
  </si>
  <si>
    <t>cycle.fr.json</t>
  </si>
  <si>
    <t>sound.fr.json</t>
  </si>
  <si>
    <t>effect.fr.json</t>
  </si>
  <si>
    <t>correct.fr.json</t>
  </si>
  <si>
    <t>efflist1fr.ini</t>
  </si>
  <si>
    <t>cycle.pl.json</t>
  </si>
  <si>
    <r>
      <rPr>
        <b/>
        <sz val="10"/>
        <color theme="1"/>
        <rFont val="Arimo"/>
      </rPr>
      <t>sound.pl</t>
    </r>
    <r>
      <rPr>
        <b/>
        <sz val="10"/>
        <color theme="1"/>
        <rFont val="Arimo"/>
      </rPr>
      <t>.json</t>
    </r>
  </si>
  <si>
    <t>effect.pl.json</t>
  </si>
  <si>
    <r>
      <rPr>
        <b/>
        <u/>
        <sz val="10"/>
        <color theme="1"/>
        <rFont val="Arimo"/>
      </rPr>
      <t>correct.pl</t>
    </r>
    <r>
      <rPr>
        <b/>
        <sz val="10"/>
        <color theme="1"/>
        <rFont val="Arimo"/>
      </rPr>
      <t>.json</t>
    </r>
  </si>
  <si>
    <t>efflist1pl.json</t>
  </si>
  <si>
    <r>
      <rPr>
        <b/>
        <sz val="10"/>
        <color theme="1"/>
        <rFont val="Arimo"/>
      </rPr>
      <t>cycle.es</t>
    </r>
    <r>
      <rPr>
        <b/>
        <sz val="10"/>
        <color theme="1"/>
        <rFont val="Arimo"/>
      </rPr>
      <t>.json</t>
    </r>
  </si>
  <si>
    <r>
      <rPr>
        <b/>
        <sz val="10"/>
        <color rgb="FF000000"/>
        <rFont val="Arimo"/>
      </rPr>
      <t>sound.es</t>
    </r>
    <r>
      <rPr>
        <b/>
        <sz val="10"/>
        <color theme="1"/>
        <rFont val="Arimo"/>
      </rPr>
      <t>.json</t>
    </r>
  </si>
  <si>
    <t>effect.es.json</t>
  </si>
  <si>
    <t>correct.es.json</t>
  </si>
  <si>
    <t>efflist1es.json</t>
  </si>
  <si>
    <t>cycle.ru.json</t>
  </si>
  <si>
    <t>sound.ru.json</t>
  </si>
  <si>
    <t>effect.ru.json</t>
  </si>
  <si>
    <t>correct.ru.json</t>
  </si>
  <si>
    <t>efflist1ru.json</t>
  </si>
  <si>
    <t>№</t>
  </si>
  <si>
    <t>Имя константы</t>
  </si>
  <si>
    <t>Назва UA</t>
  </si>
  <si>
    <t>Title EN</t>
  </si>
  <si>
    <t>Appeléе FR</t>
  </si>
  <si>
    <t>Nazywa PL</t>
  </si>
  <si>
    <t>Llamó ES</t>
  </si>
  <si>
    <t>Название RUS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</si>
  <si>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</si>
  <si>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</si>
  <si>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</si>
  <si>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</si>
  <si>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</si>
  <si>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</si>
  <si>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</si>
  <si>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</si>
  <si>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</si>
  <si>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</si>
  <si>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</si>
  <si>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Абсолютний № ефекту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</si>
  <si>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</si>
  <si>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</si>
  <si>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</si>
  <si>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</si>
  <si>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можео использовать строку внизу</t>
  </si>
  <si>
    <t>LIST1;</t>
  </si>
  <si>
    <t>NEXUS</t>
  </si>
  <si>
    <t>Nexus</t>
  </si>
  <si>
    <t>Lien</t>
  </si>
  <si>
    <t>Ogniwo</t>
  </si>
  <si>
    <t>Nexo</t>
  </si>
  <si>
    <t xml:space="preserve">LOW_DELAY_TICK    </t>
  </si>
  <si>
    <t>nexusRoutine();</t>
  </si>
  <si>
    <t>WATERCOLOR</t>
  </si>
  <si>
    <t>Акварель</t>
  </si>
  <si>
    <t>Water Color</t>
  </si>
  <si>
    <t>Aquarelle</t>
  </si>
  <si>
    <t>Akwarela</t>
  </si>
  <si>
    <t>Acuarela</t>
  </si>
  <si>
    <t>DYNAMIC_DELAY_TICK</t>
  </si>
  <si>
    <t>Watercolor();</t>
  </si>
  <si>
    <t>POOL</t>
  </si>
  <si>
    <t>Басейн</t>
  </si>
  <si>
    <t>Pool</t>
  </si>
  <si>
    <t>Bassin</t>
  </si>
  <si>
    <t>Basen</t>
  </si>
  <si>
    <t>Cuenca</t>
  </si>
  <si>
    <t>poolRoutine();</t>
  </si>
  <si>
    <t>WHITE_COLOR</t>
  </si>
  <si>
    <t>Біле світло</t>
  </si>
  <si>
    <t>White Light</t>
  </si>
  <si>
    <t>lumière blanche</t>
  </si>
  <si>
    <t>Białe światło</t>
  </si>
  <si>
    <t>Luz blanca</t>
  </si>
  <si>
    <t>Бeлый cвeт</t>
  </si>
  <si>
    <t xml:space="preserve">HIGH_DELAY_TICK   </t>
  </si>
  <si>
    <t>whiteColorStripeRoutine();</t>
  </si>
  <si>
    <t>RAINBOW_VER</t>
  </si>
  <si>
    <t>Веселка</t>
  </si>
  <si>
    <t>Rainbow</t>
  </si>
  <si>
    <t>Arc-en-ciel</t>
  </si>
  <si>
    <t>Tęcza</t>
  </si>
  <si>
    <t>Arcoíris</t>
  </si>
  <si>
    <t>Радуга</t>
  </si>
  <si>
    <t>rainbowRoutine();</t>
  </si>
  <si>
    <t>RAINBOW</t>
  </si>
  <si>
    <t>Веселка 3D</t>
  </si>
  <si>
    <t>Rainbow 3D</t>
  </si>
  <si>
    <t>Arc-en-ciel 3D</t>
  </si>
  <si>
    <t>Tęcza 3D</t>
  </si>
  <si>
    <t>Arcoiris 3D</t>
  </si>
  <si>
    <t>Радуга 3D</t>
  </si>
  <si>
    <t>rainbowNoiseRoutine();</t>
  </si>
  <si>
    <t>WINE</t>
  </si>
  <si>
    <t>Вино</t>
  </si>
  <si>
    <t>Wine</t>
  </si>
  <si>
    <t>Vin</t>
  </si>
  <si>
    <t>Wino</t>
  </si>
  <si>
    <t>Vino</t>
  </si>
  <si>
    <t>colorsWine();</t>
  </si>
  <si>
    <t>WHIRL</t>
  </si>
  <si>
    <t>Вихори полум'я</t>
  </si>
  <si>
    <t>Whirls</t>
  </si>
  <si>
    <t>Tourbillons de flammes</t>
  </si>
  <si>
    <t>Wiry ognia</t>
  </si>
  <si>
    <t>Torbellinos de llamas</t>
  </si>
  <si>
    <t>Вихри пламени</t>
  </si>
  <si>
    <t>whirlRoutine(true);</t>
  </si>
  <si>
    <t>WHIRL_MULTI</t>
  </si>
  <si>
    <t>Вихори різнокольорові</t>
  </si>
  <si>
    <t>Whirls Multi</t>
  </si>
  <si>
    <t>Les vortex sont multicolores</t>
  </si>
  <si>
    <t>Wiry są wielokolorowe</t>
  </si>
  <si>
    <t>Los vórtices son multicolores.</t>
  </si>
  <si>
    <t>Вихри мультицвет</t>
  </si>
  <si>
    <t>whirlRoutine(false);</t>
  </si>
  <si>
    <t>FIRE</t>
  </si>
  <si>
    <t>Вогонь</t>
  </si>
  <si>
    <t>Fire</t>
  </si>
  <si>
    <t>Feu</t>
  </si>
  <si>
    <t>Ogień</t>
  </si>
  <si>
    <t>Fuego</t>
  </si>
  <si>
    <t>Огонь</t>
  </si>
  <si>
    <t>fireRoutine(true);</t>
  </si>
  <si>
    <t>FIRE_2012</t>
  </si>
  <si>
    <t>Вогонь 2012</t>
  </si>
  <si>
    <t>Fire 2012</t>
  </si>
  <si>
    <t>Incendie 2012</t>
  </si>
  <si>
    <t>Ogień 2012</t>
  </si>
  <si>
    <t>Fuego 2012</t>
  </si>
  <si>
    <t>Огонь 2012</t>
  </si>
  <si>
    <t>fire2012again();</t>
  </si>
  <si>
    <t>FIRE_2018</t>
  </si>
  <si>
    <t>Вогонь 2018</t>
  </si>
  <si>
    <t>Fire 2018</t>
  </si>
  <si>
    <t>Incendie 2018</t>
  </si>
  <si>
    <t>Ogień 2018</t>
  </si>
  <si>
    <t>Fuego 2018</t>
  </si>
  <si>
    <t>Огонь 2018</t>
  </si>
  <si>
    <t>Fire2018_2();</t>
  </si>
  <si>
    <t>FIRE_2020</t>
  </si>
  <si>
    <t>Вогонь 2020</t>
  </si>
  <si>
    <t>Fire 2020</t>
  </si>
  <si>
    <t>Feu 2020</t>
  </si>
  <si>
    <t>Ogień 2020</t>
  </si>
  <si>
    <t>Fuego 2020</t>
  </si>
  <si>
    <t>Огонь 2020</t>
  </si>
  <si>
    <t>fire2020Routine2();</t>
  </si>
  <si>
    <t>FIRE_2021</t>
  </si>
  <si>
    <t>Вогонь 2021</t>
  </si>
  <si>
    <t>Fire 2021</t>
  </si>
  <si>
    <t>Feu 2021</t>
  </si>
  <si>
    <t>Ogień 2021</t>
  </si>
  <si>
    <t>Fuego 2021</t>
  </si>
  <si>
    <t>Огонь 2021</t>
  </si>
  <si>
    <t>Fire2021Routine();</t>
  </si>
  <si>
    <t>FIREFLY_TOP</t>
  </si>
  <si>
    <t>Вогонь верховий</t>
  </si>
  <si>
    <t>Fire Fly Top</t>
  </si>
  <si>
    <t>Feu monté</t>
  </si>
  <si>
    <t>Zamontowany ogień</t>
  </si>
  <si>
    <t>Fuego montado</t>
  </si>
  <si>
    <t>Верховой огонь</t>
  </si>
  <si>
    <t>MultipleStream5();</t>
  </si>
  <si>
    <t>FIREFLY</t>
  </si>
  <si>
    <t>Вогонь що літає</t>
  </si>
  <si>
    <t>Fire Fly</t>
  </si>
  <si>
    <t>Feu volant</t>
  </si>
  <si>
    <t>Latający ogień</t>
  </si>
  <si>
    <t>Fuego volador</t>
  </si>
  <si>
    <t>Парящий огонь</t>
  </si>
  <si>
    <t>MultipleStream3();</t>
  </si>
  <si>
    <t>WATERFALL</t>
  </si>
  <si>
    <t>Водоспад</t>
  </si>
  <si>
    <t>Waterfall</t>
  </si>
  <si>
    <t>Cascade</t>
  </si>
  <si>
    <t>Wodospad</t>
  </si>
  <si>
    <t>Cascada</t>
  </si>
  <si>
    <t>Водопад</t>
  </si>
  <si>
    <t>fire2012WithPalette();</t>
  </si>
  <si>
    <t>WATERFALL_4IN1</t>
  </si>
  <si>
    <t>Водоспад 4 в 1</t>
  </si>
  <si>
    <t>Waterfall 4 in 1</t>
  </si>
  <si>
    <t>Cascade 4 en 1</t>
  </si>
  <si>
    <t>Wodospad 4 w 1</t>
  </si>
  <si>
    <t>Cascada 4 en 1</t>
  </si>
  <si>
    <t>Водопад 4 в 1</t>
  </si>
  <si>
    <t>fire2012WithPalette4in1();</t>
  </si>
  <si>
    <t>OCTOPUS</t>
  </si>
  <si>
    <t>Восьминіг</t>
  </si>
  <si>
    <t>Octopus</t>
  </si>
  <si>
    <t>Pieuvre</t>
  </si>
  <si>
    <t>Ośmiornica</t>
  </si>
  <si>
    <t>Pulpo</t>
  </si>
  <si>
    <t>Осьминог</t>
  </si>
  <si>
    <t>Octopus();</t>
  </si>
  <si>
    <t>CLOCK</t>
  </si>
  <si>
    <t>Годинник</t>
  </si>
  <si>
    <t>Clock</t>
  </si>
  <si>
    <t>Regardez</t>
  </si>
  <si>
    <t>Zegarek</t>
  </si>
  <si>
    <t>Reloj</t>
  </si>
  <si>
    <t>Часы</t>
  </si>
  <si>
    <t>clockRoutine();</t>
  </si>
  <si>
    <t>STORMY_RAIN</t>
  </si>
  <si>
    <t>Гроза в банці</t>
  </si>
  <si>
    <t>Stormy Rain</t>
  </si>
  <si>
    <t>Tonnerre dans un bocal</t>
  </si>
  <si>
    <t>Grzmot w słoiku</t>
  </si>
  <si>
    <t>Trueno en un frasco</t>
  </si>
  <si>
    <t>Гроза в банке</t>
  </si>
  <si>
    <t>stormyRain();</t>
  </si>
  <si>
    <t>FOUNTAIN</t>
  </si>
  <si>
    <t>Джерело</t>
  </si>
  <si>
    <t>Fountain</t>
  </si>
  <si>
    <t>La source</t>
  </si>
  <si>
    <t>Źródło</t>
  </si>
  <si>
    <t>Fuente</t>
  </si>
  <si>
    <t>Источник</t>
  </si>
  <si>
    <t>starfield2Routine();</t>
  </si>
  <si>
    <t>SMOKE</t>
  </si>
  <si>
    <t>Дим</t>
  </si>
  <si>
    <t>Smoke</t>
  </si>
  <si>
    <t>Fumée</t>
  </si>
  <si>
    <t>Palić</t>
  </si>
  <si>
    <t>Fumar</t>
  </si>
  <si>
    <t>Дым</t>
  </si>
  <si>
    <t>MultipleStreamSmoke(false);</t>
  </si>
  <si>
    <t>SMOKE_COLOR</t>
  </si>
  <si>
    <t>Дим різнокольоровий</t>
  </si>
  <si>
    <t>Smoke Colors</t>
  </si>
  <si>
    <t>La fumée est multicolore</t>
  </si>
  <si>
    <t>Dym jest wielokolorowy</t>
  </si>
  <si>
    <t>El humo es multicolor.</t>
  </si>
  <si>
    <t>Дым разноцветный</t>
  </si>
  <si>
    <t>MultipleStreamSmoke(true);</t>
  </si>
  <si>
    <t>SMOKEBALLS</t>
  </si>
  <si>
    <t>Димові шашки</t>
  </si>
  <si>
    <t>Smoke Balls</t>
  </si>
  <si>
    <t>Grenades fumigènes</t>
  </si>
  <si>
    <t>Granaty dymne</t>
  </si>
  <si>
    <t>Granadas de humo</t>
  </si>
  <si>
    <t>Дымовые шашки</t>
  </si>
  <si>
    <t>smokeballsRoutine();</t>
  </si>
  <si>
    <t>DNA</t>
  </si>
  <si>
    <t>ДНК</t>
  </si>
  <si>
    <t>ADN</t>
  </si>
  <si>
    <t>DNARoutine();</t>
  </si>
  <si>
    <t>SWIRL</t>
  </si>
  <si>
    <t>Завиток</t>
  </si>
  <si>
    <t>Swirl</t>
  </si>
  <si>
    <t>Boucle</t>
  </si>
  <si>
    <t>Kędzior</t>
  </si>
  <si>
    <t>Rizo</t>
  </si>
  <si>
    <t>Вихрь</t>
  </si>
  <si>
    <t>Swirl();</t>
  </si>
  <si>
    <t>STARFALL</t>
  </si>
  <si>
    <t>Завірюха</t>
  </si>
  <si>
    <t>Starfall</t>
  </si>
  <si>
    <t>Tempête De Neige</t>
  </si>
  <si>
    <t>Zamieć</t>
  </si>
  <si>
    <t>Tormenta de nieve</t>
  </si>
  <si>
    <t>Завирюха</t>
  </si>
  <si>
    <t>stormRoutine2();</t>
  </si>
  <si>
    <t>FLOCK</t>
  </si>
  <si>
    <t>Зграя</t>
  </si>
  <si>
    <t>Flock</t>
  </si>
  <si>
    <t>Troupeau</t>
  </si>
  <si>
    <t>Trzoda</t>
  </si>
  <si>
    <t>Rebaño</t>
  </si>
  <si>
    <t>Стая</t>
  </si>
  <si>
    <t>flockRoutine(false);</t>
  </si>
  <si>
    <t>FLOCK_N_PR</t>
  </si>
  <si>
    <t>Зграя та хижак</t>
  </si>
  <si>
    <t>Flock &amp; Predator</t>
  </si>
  <si>
    <t>La meute et le prédateur</t>
  </si>
  <si>
    <t>Wataha i drapieżnik</t>
  </si>
  <si>
    <t>La manada y el depredador</t>
  </si>
  <si>
    <t>Стая и хищник</t>
  </si>
  <si>
    <t>flockRoutine(true);</t>
  </si>
  <si>
    <t>ZEBRA</t>
  </si>
  <si>
    <t>Зебра</t>
  </si>
  <si>
    <t>Zebra</t>
  </si>
  <si>
    <t>Zèbre</t>
  </si>
  <si>
    <t>Cebra</t>
  </si>
  <si>
    <t>zebraNoiseRoutine();</t>
  </si>
  <si>
    <t>SNAKES</t>
  </si>
  <si>
    <t>Змійка</t>
  </si>
  <si>
    <t>Sakess</t>
  </si>
  <si>
    <t>Serpent</t>
  </si>
  <si>
    <t>Wąż</t>
  </si>
  <si>
    <t>Serpiente</t>
  </si>
  <si>
    <t>Змейка</t>
  </si>
  <si>
    <t>snakesRoutine();</t>
  </si>
  <si>
    <t>COLORS</t>
  </si>
  <si>
    <t>Зміна кольору</t>
  </si>
  <si>
    <t>Color Shift</t>
  </si>
  <si>
    <t>Changement de couleur</t>
  </si>
  <si>
    <t>Zmiana koloru</t>
  </si>
  <si>
    <t>Cambio de color</t>
  </si>
  <si>
    <t>Смена цвета</t>
  </si>
  <si>
    <t>colorsRoutine2();</t>
  </si>
  <si>
    <t>LOTUS</t>
  </si>
  <si>
    <t>Квітка лотоса</t>
  </si>
  <si>
    <t>Lotos</t>
  </si>
  <si>
    <t>fleur de lotus</t>
  </si>
  <si>
    <t>Kwiat lotosu</t>
  </si>
  <si>
    <t>Flor de loto</t>
  </si>
  <si>
    <t>Цветок лотоса</t>
  </si>
  <si>
    <t>LotusFlower();</t>
  </si>
  <si>
    <t>LLAND</t>
  </si>
  <si>
    <t>Кипіння</t>
  </si>
  <si>
    <t>Boiling</t>
  </si>
  <si>
    <t>Ébullition</t>
  </si>
  <si>
    <t>Wrzenie</t>
  </si>
  <si>
    <t>Hirviendo</t>
  </si>
  <si>
    <t>Кипение</t>
  </si>
  <si>
    <t>LLandRoutine();</t>
  </si>
  <si>
    <t>RINGS</t>
  </si>
  <si>
    <t>Кодовий замок</t>
  </si>
  <si>
    <t>Rings</t>
  </si>
  <si>
    <t>Serrure à code</t>
  </si>
  <si>
    <t>Zamek szyfrowy</t>
  </si>
  <si>
    <t>Bloqueo de código</t>
  </si>
  <si>
    <t>Кодовый замок</t>
  </si>
  <si>
    <t>ringsRoutine();</t>
  </si>
  <si>
    <t>COLOR</t>
  </si>
  <si>
    <t>Колір</t>
  </si>
  <si>
    <t>Color</t>
  </si>
  <si>
    <t>Couleur</t>
  </si>
  <si>
    <t>Kolor</t>
  </si>
  <si>
    <t>Цвет</t>
  </si>
  <si>
    <t xml:space="preserve">LOW_DELAY_TICK   </t>
  </si>
  <si>
    <t>colorRoutine();</t>
  </si>
  <si>
    <t>COLORED_PYTHON</t>
  </si>
  <si>
    <t>Кольоровий Пітон</t>
  </si>
  <si>
    <t>Colored Python</t>
  </si>
  <si>
    <t>Python coloré</t>
  </si>
  <si>
    <t>Kolorowy Python</t>
  </si>
  <si>
    <t>Pitón de color</t>
  </si>
  <si>
    <t>Цветной Питон</t>
  </si>
  <si>
    <t>LOW_DELAY_TICK</t>
  </si>
  <si>
    <t>Colored_Python();</t>
  </si>
  <si>
    <t xml:space="preserve">  {  11,  33,  58}, // Шаленство</t>
  </si>
  <si>
    <t xml:space="preserve">        case EFF_MADNESS:             HIGH_DELAY_TICK    { effTimer = millis(); madnessNoiseRoutine();        Eff_Tick (); }  break;  // (102U) Шаленство</t>
  </si>
  <si>
    <t>"e102":0,</t>
  </si>
  <si>
    <t>{"type":"checkbox","class":"checkbox-big","name":"e102","title":"108. Шаленство","style":"font-size:20px;display:block","state":"{{e102}}"},</t>
  </si>
  <si>
    <t>String("\n");</t>
  </si>
  <si>
    <t>efflist2ua.ini</t>
  </si>
  <si>
    <t>efflist2en.ini</t>
  </si>
  <si>
    <t>efflist2fr.ini</t>
  </si>
  <si>
    <t>efflist2pl.json</t>
  </si>
  <si>
    <t>efflist2es.json</t>
  </si>
  <si>
    <t>efflist2ru.json</t>
  </si>
  <si>
    <t>const String efList_2 = String("LIST2;") + // ======== ВТОРАЯ СТРОКА ========</t>
  </si>
  <si>
    <t>LIST2;</t>
  </si>
  <si>
    <t>SAND</t>
  </si>
  <si>
    <t>Кольорові драже</t>
  </si>
  <si>
    <t>Sand</t>
  </si>
  <si>
    <t>Dragées colorées</t>
  </si>
  <si>
    <t>Kolorowe drażetki</t>
  </si>
  <si>
    <t>Grageas de colores</t>
  </si>
  <si>
    <t>Цветное драже</t>
  </si>
  <si>
    <t>sandRoutine();</t>
  </si>
  <si>
    <t>COLOR_FRIZZLES</t>
  </si>
  <si>
    <t>Кольорові кучері</t>
  </si>
  <si>
    <t>Color Frizzless</t>
  </si>
  <si>
    <t>Boucles colorées</t>
  </si>
  <si>
    <t>Kolorowe loki</t>
  </si>
  <si>
    <t>Rizos de colores</t>
  </si>
  <si>
    <t>Цветные кучери</t>
  </si>
  <si>
    <t xml:space="preserve">SOFT_DELAY_TICK   </t>
  </si>
  <si>
    <t>ColorFrizzles();</t>
  </si>
  <si>
    <t>COMET</t>
  </si>
  <si>
    <t>Комета</t>
  </si>
  <si>
    <t>Comet</t>
  </si>
  <si>
    <t>Comète</t>
  </si>
  <si>
    <t>Kometa</t>
  </si>
  <si>
    <t>Cometa</t>
  </si>
  <si>
    <t>RainbowCometRoutine();</t>
  </si>
  <si>
    <t>COMET_COLOR</t>
  </si>
  <si>
    <t>Комета однокольорова</t>
  </si>
  <si>
    <t>Comet Colored</t>
  </si>
  <si>
    <t>La comète est monochromatique</t>
  </si>
  <si>
    <t>Kometa jest monochromatyczna</t>
  </si>
  <si>
    <t>El cometa es monocromático.</t>
  </si>
  <si>
    <t>Комета одноцветная</t>
  </si>
  <si>
    <t>ColorCometRoutine();</t>
  </si>
  <si>
    <t>COMET_TWO</t>
  </si>
  <si>
    <t>Комета подвійна</t>
  </si>
  <si>
    <t>Comet x 2</t>
  </si>
  <si>
    <t>La comète est double</t>
  </si>
  <si>
    <t>Kometa jest podwójna</t>
  </si>
  <si>
    <t>El cometa es doble</t>
  </si>
  <si>
    <t>Комета двойная</t>
  </si>
  <si>
    <t>MultipleStream();</t>
  </si>
  <si>
    <t>COMET_THREE</t>
  </si>
  <si>
    <t>Комета потрійна</t>
  </si>
  <si>
    <t>Comet x 3</t>
  </si>
  <si>
    <t>La comète est triple</t>
  </si>
  <si>
    <t>Kometa jest potrójna</t>
  </si>
  <si>
    <t>El cometa es triple</t>
  </si>
  <si>
    <t>Комета тройная</t>
  </si>
  <si>
    <t>MultipleStream2();</t>
  </si>
  <si>
    <t>CONTACTS</t>
  </si>
  <si>
    <t>Контакти</t>
  </si>
  <si>
    <t>Contacts</t>
  </si>
  <si>
    <t>Łączność</t>
  </si>
  <si>
    <t>Contactos</t>
  </si>
  <si>
    <t>Контакты</t>
  </si>
  <si>
    <t>Contacts();</t>
  </si>
  <si>
    <t>SPARKLES</t>
  </si>
  <si>
    <t>Конфетті</t>
  </si>
  <si>
    <t>Sparkles</t>
  </si>
  <si>
    <t>Confettis</t>
  </si>
  <si>
    <t>Konfetti</t>
  </si>
  <si>
    <t>Papel picado</t>
  </si>
  <si>
    <t>Конфетти</t>
  </si>
  <si>
    <t>sparklesRoutine();</t>
  </si>
  <si>
    <t>DROP_IN_WATER</t>
  </si>
  <si>
    <t>Краплі  на воді</t>
  </si>
  <si>
    <t>Drops on Water</t>
  </si>
  <si>
    <t>Gouttes sur l'eau</t>
  </si>
  <si>
    <t>Krople na wodzie</t>
  </si>
  <si>
    <t>Gotas de agua</t>
  </si>
  <si>
    <t>Капли на воде</t>
  </si>
  <si>
    <t>DropInWater();</t>
  </si>
  <si>
    <t>DROPS</t>
  </si>
  <si>
    <t>Краплі на склі</t>
  </si>
  <si>
    <t>Drops</t>
  </si>
  <si>
    <t>Gouttes sur le verre</t>
  </si>
  <si>
    <t>Krople na szkle</t>
  </si>
  <si>
    <t>Gotas en el cristal</t>
  </si>
  <si>
    <t>Капля на стекле</t>
  </si>
  <si>
    <t>newMatrixRoutine();</t>
  </si>
  <si>
    <t>CUBE2D</t>
  </si>
  <si>
    <t>Кубик Рубика</t>
  </si>
  <si>
    <t>Cube 2D</t>
  </si>
  <si>
    <t>Rubik's Cube</t>
  </si>
  <si>
    <t>Kostka Rubika</t>
  </si>
  <si>
    <t>Cubo de rubik</t>
  </si>
  <si>
    <t>cube2dRoutine();</t>
  </si>
  <si>
    <t>SPHERES</t>
  </si>
  <si>
    <t>Кулі</t>
  </si>
  <si>
    <t>Spheres</t>
  </si>
  <si>
    <t>Balles</t>
  </si>
  <si>
    <t>Kule</t>
  </si>
  <si>
    <t>Balas</t>
  </si>
  <si>
    <t>Шары</t>
  </si>
  <si>
    <t>spheresRoutine();</t>
  </si>
  <si>
    <t>LAVA</t>
  </si>
  <si>
    <t>Лава</t>
  </si>
  <si>
    <t>Lava</t>
  </si>
  <si>
    <t>Lave</t>
  </si>
  <si>
    <t>Lawa</t>
  </si>
  <si>
    <t>lavaNoiseRoutine();</t>
  </si>
  <si>
    <t>LAVALAMP</t>
  </si>
  <si>
    <t>Лавова лампа</t>
  </si>
  <si>
    <t>Lava Lamp</t>
  </si>
  <si>
    <t>Lampe à lave</t>
  </si>
  <si>
    <t>Lampa lawowa</t>
  </si>
  <si>
    <t>Lámpara de lava</t>
  </si>
  <si>
    <t>Лава лампа</t>
  </si>
  <si>
    <t>LavaLampRoutine();</t>
  </si>
  <si>
    <t>BUTTERFLYS_LAMP</t>
  </si>
  <si>
    <t>Лампа з метеликами</t>
  </si>
  <si>
    <t>Butterflys Lamp</t>
  </si>
  <si>
    <t>Lampe aux papillons</t>
  </si>
  <si>
    <t>Lampa z motylami</t>
  </si>
  <si>
    <t>Lámpara con mariposas</t>
  </si>
  <si>
    <t>Лампа с мотыльками</t>
  </si>
  <si>
    <t>butterflysRoutine(false);</t>
  </si>
  <si>
    <t>FOREST</t>
  </si>
  <si>
    <t>Ліс</t>
  </si>
  <si>
    <t>Forest</t>
  </si>
  <si>
    <t>Forêt</t>
  </si>
  <si>
    <t>Las</t>
  </si>
  <si>
    <t>Bosque</t>
  </si>
  <si>
    <t>Лес</t>
  </si>
  <si>
    <t>forestNoiseRoutine();</t>
  </si>
  <si>
    <t>LUMENJER</t>
  </si>
  <si>
    <t>Люменьєр</t>
  </si>
  <si>
    <t>Lemenjer</t>
  </si>
  <si>
    <t>Lumenier</t>
  </si>
  <si>
    <t>Prześwit</t>
  </si>
  <si>
    <t>Lumenero</t>
  </si>
  <si>
    <t>Люменьер</t>
  </si>
  <si>
    <t xml:space="preserve">lumenjerRoutine(); </t>
  </si>
  <si>
    <t>BBALLS</t>
  </si>
  <si>
    <t>М'ячики</t>
  </si>
  <si>
    <t>Balls</t>
  </si>
  <si>
    <t>Des balles</t>
  </si>
  <si>
    <t>Kulki</t>
  </si>
  <si>
    <t>Pelotas</t>
  </si>
  <si>
    <t>Мячики</t>
  </si>
  <si>
    <t>BBallsRoutine();</t>
  </si>
  <si>
    <t>BALLS_BOUNCE</t>
  </si>
  <si>
    <t>М'ячики без кордонів</t>
  </si>
  <si>
    <t>Balls Bounce</t>
  </si>
  <si>
    <t>Boules sans frontières</t>
  </si>
  <si>
    <t>Piłki bez granic</t>
  </si>
  <si>
    <t>Bolas sin fronteras</t>
  </si>
  <si>
    <t>Мячики без границ</t>
  </si>
  <si>
    <t>bounceRoutine();</t>
  </si>
  <si>
    <t>MAGMA</t>
  </si>
  <si>
    <t>Магма</t>
  </si>
  <si>
    <t>Magma</t>
  </si>
  <si>
    <t>magmaRoutine();</t>
  </si>
  <si>
    <t>MATRIX</t>
  </si>
  <si>
    <t>Матриця</t>
  </si>
  <si>
    <t>Matrix</t>
  </si>
  <si>
    <t>Matrice</t>
  </si>
  <si>
    <t>Matryca</t>
  </si>
  <si>
    <t>Matriz</t>
  </si>
  <si>
    <t>Матрица</t>
  </si>
  <si>
    <t>matrixRoutine();</t>
  </si>
  <si>
    <t>TWINKLES</t>
  </si>
  <si>
    <t>Мерехтіння</t>
  </si>
  <si>
    <t>Twinkles</t>
  </si>
  <si>
    <t>Vaciller</t>
  </si>
  <si>
    <t>Migotanie</t>
  </si>
  <si>
    <t>Parpadeo</t>
  </si>
  <si>
    <t>Мерцание</t>
  </si>
  <si>
    <t>twinklesRoutine();</t>
  </si>
  <si>
    <t>METABALLS</t>
  </si>
  <si>
    <t>Метаболз</t>
  </si>
  <si>
    <t>Metaballs</t>
  </si>
  <si>
    <t>Métabolisme</t>
  </si>
  <si>
    <t>Metabolizm</t>
  </si>
  <si>
    <t>Metabolismo</t>
  </si>
  <si>
    <t>Матаболз</t>
  </si>
  <si>
    <t>MetaBallsRoutine();</t>
  </si>
  <si>
    <t>BUTTERFLYS</t>
  </si>
  <si>
    <t>Метелики</t>
  </si>
  <si>
    <t>Butterflys</t>
  </si>
  <si>
    <t>Papillons</t>
  </si>
  <si>
    <t>Motyle</t>
  </si>
  <si>
    <t>Mariposas</t>
  </si>
  <si>
    <t>Мотыльки</t>
  </si>
  <si>
    <t>butterflysRoutine(true);</t>
  </si>
  <si>
    <t>MOSAIC</t>
  </si>
  <si>
    <t>Мозайка</t>
  </si>
  <si>
    <t>Mosaic</t>
  </si>
  <si>
    <t>Mosaïque</t>
  </si>
  <si>
    <t>Mozaika</t>
  </si>
  <si>
    <t>Mosaico</t>
  </si>
  <si>
    <t>squaresNdotsRoutine();</t>
  </si>
  <si>
    <t>WEB_TOOLS</t>
  </si>
  <si>
    <t>Мрія дизайнера</t>
  </si>
  <si>
    <t>Designer's Dream</t>
  </si>
  <si>
    <t>Le rêve d'un designer</t>
  </si>
  <si>
    <t>Marzenie projektanta</t>
  </si>
  <si>
    <t>El sueño de un diseñador</t>
  </si>
  <si>
    <t>Мечта дизайнера</t>
  </si>
  <si>
    <t>WebTools();</t>
  </si>
  <si>
    <t>CHRISTMAS_TREE</t>
  </si>
  <si>
    <t>Новорічна ялинка</t>
  </si>
  <si>
    <t>Christmas Tree</t>
  </si>
  <si>
    <t>Sapin de Noël</t>
  </si>
  <si>
    <t>Drzewko świąteczne</t>
  </si>
  <si>
    <t>árbol de Navidad</t>
  </si>
  <si>
    <t>Новогодняя елка</t>
  </si>
  <si>
    <t>ChristmasTree();</t>
  </si>
  <si>
    <t>OCEAN</t>
  </si>
  <si>
    <t>Океан</t>
  </si>
  <si>
    <t>Ocean</t>
  </si>
  <si>
    <t>Océan</t>
  </si>
  <si>
    <t>Océano</t>
  </si>
  <si>
    <t>oceanNoiseRoutine();</t>
  </si>
  <si>
    <t>PAINTS</t>
  </si>
  <si>
    <t>Олійні фарби</t>
  </si>
  <si>
    <t>Paints</t>
  </si>
  <si>
    <t>Huiles</t>
  </si>
  <si>
    <t>Obrazy olejne</t>
  </si>
  <si>
    <t>Aceites</t>
  </si>
  <si>
    <t>Масляные краски</t>
  </si>
  <si>
    <t>OilPaints();</t>
  </si>
  <si>
    <t>COLOR_RAIN</t>
  </si>
  <si>
    <t>Опади</t>
  </si>
  <si>
    <t>Rain Colored</t>
  </si>
  <si>
    <t>Précipitation</t>
  </si>
  <si>
    <t>Opad atmosferyczny</t>
  </si>
  <si>
    <t>Precipitación</t>
  </si>
  <si>
    <t>Осадки</t>
  </si>
  <si>
    <t>coloredRain();</t>
  </si>
  <si>
    <t>OSCILLATING</t>
  </si>
  <si>
    <t>Осцилятор</t>
  </si>
  <si>
    <t>Ocscillating</t>
  </si>
  <si>
    <t>Oscillateur</t>
  </si>
  <si>
    <t>Oscylator</t>
  </si>
  <si>
    <t>Oscilador</t>
  </si>
  <si>
    <t>oscillatingRoutine();</t>
  </si>
  <si>
    <t>RAINBOW_STRIPE</t>
  </si>
  <si>
    <t>Павич</t>
  </si>
  <si>
    <t>Peacock</t>
  </si>
  <si>
    <t>Paon</t>
  </si>
  <si>
    <t>Paw</t>
  </si>
  <si>
    <t>Pavo real</t>
  </si>
  <si>
    <t>Павлин</t>
  </si>
  <si>
    <t>rainbowStripeNoiseRoutine();</t>
  </si>
  <si>
    <t>PAINTBALL</t>
  </si>
  <si>
    <t>Пейнтбол</t>
  </si>
  <si>
    <t>Paintball</t>
  </si>
  <si>
    <t>lightBallsRoutine();</t>
  </si>
  <si>
    <t>AURORA</t>
  </si>
  <si>
    <t>Північне сяйво</t>
  </si>
  <si>
    <t>Aurora</t>
  </si>
  <si>
    <t>Aurores boréales</t>
  </si>
  <si>
    <t>Zorza polarna</t>
  </si>
  <si>
    <t>Auroras boreales</t>
  </si>
  <si>
    <t>Северное сияние</t>
  </si>
  <si>
    <t>polarRoutine();</t>
  </si>
  <si>
    <t>PICASSO</t>
  </si>
  <si>
    <t>Пікассо</t>
  </si>
  <si>
    <t>Picasso</t>
  </si>
  <si>
    <t>Пикассо</t>
  </si>
  <si>
    <t>picassoSelector();</t>
  </si>
  <si>
    <t>HOURGLASS</t>
  </si>
  <si>
    <t>Пісочний годинник</t>
  </si>
  <si>
    <t>Hourglass</t>
  </si>
  <si>
    <t>Horloge de sable</t>
  </si>
  <si>
    <t>Zegar piaskowy</t>
  </si>
  <si>
    <t>Reloj de arena</t>
  </si>
  <si>
    <t>Песочные часы</t>
  </si>
  <si>
    <t>Hourglass();</t>
  </si>
  <si>
    <t>efflist3ua.ini</t>
  </si>
  <si>
    <t>efflist3en.ini</t>
  </si>
  <si>
    <t>efflist3fr.ini</t>
  </si>
  <si>
    <t>efflist3pl.json</t>
  </si>
  <si>
    <t>efflist3es.json</t>
  </si>
  <si>
    <t>efflist3ru.json</t>
  </si>
  <si>
    <t>const String efList_3 = String("LIST3;") + // ======== ТРЕТЬЯ СТРОКА ========</t>
  </si>
  <si>
    <t>LIST3;</t>
  </si>
  <si>
    <t>PLASMA</t>
  </si>
  <si>
    <t>Плазма</t>
  </si>
  <si>
    <t>Plasma</t>
  </si>
  <si>
    <t>Osocze</t>
  </si>
  <si>
    <t>plasmaNoiseRoutine();</t>
  </si>
  <si>
    <t>SPIDER</t>
  </si>
  <si>
    <t>Плазмова лампа</t>
  </si>
  <si>
    <t>Plasma Lamp</t>
  </si>
  <si>
    <t>Lampe à plasma</t>
  </si>
  <si>
    <t>Lampa plazmowa</t>
  </si>
  <si>
    <t>Lámpara de plasma</t>
  </si>
  <si>
    <t>Плазма лампа</t>
  </si>
  <si>
    <t>spiderRoutine();</t>
  </si>
  <si>
    <t>PLASMA_WAVES</t>
  </si>
  <si>
    <t>Плазмові хвілі</t>
  </si>
  <si>
    <t>Plasma waves</t>
  </si>
  <si>
    <t>Ondes plasmatiques</t>
  </si>
  <si>
    <t>Fale plazmowe</t>
  </si>
  <si>
    <t>Ondas de plasma</t>
  </si>
  <si>
    <t>Плазменные волны</t>
  </si>
  <si>
    <t>SOFT_DELAY_TICK</t>
  </si>
  <si>
    <t>Plasma_Waves();</t>
  </si>
  <si>
    <t>e109=[[e109]]</t>
  </si>
  <si>
    <t>"e109":2</t>
  </si>
  <si>
    <t>{"type":"h4","title":"107. Чарівний ліхтарик","style":"width:85%;float:left"},{"type":"input","title":"папка","name":"e109","state":"{{e109}}","pattern":"[0-9]{1,2}","style":"width:15%;display:inline"},{"type":"hr"},</t>
  </si>
  <si>
    <t>107. Чарівний ліхтарик,150,255,1,100,1;</t>
  </si>
  <si>
    <t>BY_EFFECT</t>
  </si>
  <si>
    <t>Побічний ефект</t>
  </si>
  <si>
    <t>Side Effect</t>
  </si>
  <si>
    <t>Un effet secondaire</t>
  </si>
  <si>
    <t>Efekt uboczny</t>
  </si>
  <si>
    <t>Un efecto secundario</t>
  </si>
  <si>
    <t>Побочный эффект</t>
  </si>
  <si>
    <t>ByEffect();</t>
  </si>
  <si>
    <t>FLAME</t>
  </si>
  <si>
    <t>Полум'я</t>
  </si>
  <si>
    <t>Flamme</t>
  </si>
  <si>
    <t>Płomień</t>
  </si>
  <si>
    <t>Flamear</t>
  </si>
  <si>
    <t>Пламя</t>
  </si>
  <si>
    <t>execStringsFlame();</t>
  </si>
  <si>
    <t>POPCORN</t>
  </si>
  <si>
    <t>Попкорн</t>
  </si>
  <si>
    <t>Pop corn</t>
  </si>
  <si>
    <t>Prażona kukurydza</t>
  </si>
  <si>
    <t>Palomitas de maiz</t>
  </si>
  <si>
    <t>popcornRoutine();</t>
  </si>
  <si>
    <t>PRISMATA</t>
  </si>
  <si>
    <t>Призмата</t>
  </si>
  <si>
    <t>Prisme</t>
  </si>
  <si>
    <t>Pryzmat</t>
  </si>
  <si>
    <t>Prisma</t>
  </si>
  <si>
    <t>PrismataRoutine();</t>
  </si>
  <si>
    <t>ATTRACT</t>
  </si>
  <si>
    <t>Притягнення</t>
  </si>
  <si>
    <t>Attraction</t>
  </si>
  <si>
    <t>Atrakcja</t>
  </si>
  <si>
    <t>Atracción</t>
  </si>
  <si>
    <t>Притяжение</t>
  </si>
  <si>
    <t>attractRoutine();</t>
  </si>
  <si>
    <t>PULSE</t>
  </si>
  <si>
    <t>Пульс</t>
  </si>
  <si>
    <t>Pulse</t>
  </si>
  <si>
    <t>Impulsion</t>
  </si>
  <si>
    <t>Puls</t>
  </si>
  <si>
    <t>Legumbres</t>
  </si>
  <si>
    <t>pulseRoutine(2U);</t>
  </si>
  <si>
    <t>PULSE_WHITE</t>
  </si>
  <si>
    <t>Пульс білий</t>
  </si>
  <si>
    <t>Pulse White</t>
  </si>
  <si>
    <t>Le pouls est blanc</t>
  </si>
  <si>
    <t>Puls jest biały</t>
  </si>
  <si>
    <t>El pulso es blanco</t>
  </si>
  <si>
    <t>Пульс белый</t>
  </si>
  <si>
    <t>pulseRoutine(8U);</t>
  </si>
  <si>
    <t>PULSE_RAINBOW</t>
  </si>
  <si>
    <t>Пульс райдужний</t>
  </si>
  <si>
    <t>Pulse Rainbow</t>
  </si>
  <si>
    <t>Le pouls est irisé</t>
  </si>
  <si>
    <t>Puls jest opalizujący</t>
  </si>
  <si>
    <t>El pulso es iridiscente.</t>
  </si>
  <si>
    <t>Пульс радужный</t>
  </si>
  <si>
    <t>pulseRoutine(4U);</t>
  </si>
  <si>
    <t>RADIAL_WAVE</t>
  </si>
  <si>
    <t>Радіальна хвиля</t>
  </si>
  <si>
    <t>RadialWave</t>
  </si>
  <si>
    <t>Onde radiale</t>
  </si>
  <si>
    <t>Fala promieniowa</t>
  </si>
  <si>
    <t>Onda radial</t>
  </si>
  <si>
    <t>Радиальня волна</t>
  </si>
  <si>
    <t>RadialWave();</t>
  </si>
  <si>
    <t>SNAKE</t>
  </si>
  <si>
    <t>Райдужний змій</t>
  </si>
  <si>
    <t>Snake</t>
  </si>
  <si>
    <t>Serpent arc-en-ciel</t>
  </si>
  <si>
    <t>Tęczowy wąż</t>
  </si>
  <si>
    <t>Serpiente arcoiris</t>
  </si>
  <si>
    <t>Радужный змей</t>
  </si>
  <si>
    <t>MultipleStream8();</t>
  </si>
  <si>
    <t>LIQUIDLAMP</t>
  </si>
  <si>
    <t>Рідка лампа</t>
  </si>
  <si>
    <t>Liquid Lamp</t>
  </si>
  <si>
    <t>Lampe liquide</t>
  </si>
  <si>
    <t>Lampa płynna</t>
  </si>
  <si>
    <t>Lámpara líquida</t>
  </si>
  <si>
    <t>Жидкая лампа</t>
  </si>
  <si>
    <t>LiquidLampRoutine(true);</t>
  </si>
  <si>
    <t>LIQUIDLAMP_AUTO</t>
  </si>
  <si>
    <t>Рідка лампа авто</t>
  </si>
  <si>
    <t>Liquid Lamp Auto</t>
  </si>
  <si>
    <t>Lampe de voiture liquide</t>
  </si>
  <si>
    <t>Płynna lampa samochodowa</t>
  </si>
  <si>
    <t>Lámpara de coche líquido</t>
  </si>
  <si>
    <t>Жидкая лампа авто</t>
  </si>
  <si>
    <t>LiquidLampRoutine(false);</t>
  </si>
  <si>
    <t>RAIN</t>
  </si>
  <si>
    <t>Різнобарвний дощ</t>
  </si>
  <si>
    <t>Rain</t>
  </si>
  <si>
    <t>Pluie multicolore</t>
  </si>
  <si>
    <t>Wielobarwny deszcz</t>
  </si>
  <si>
    <t>Lluvia multicolor</t>
  </si>
  <si>
    <t>Разноцветный дождь</t>
  </si>
  <si>
    <t>RainRoutine();</t>
  </si>
  <si>
    <t>RIVERS</t>
  </si>
  <si>
    <t>Річки Ботсвани</t>
  </si>
  <si>
    <t>Rivers of Botswana</t>
  </si>
  <si>
    <t>Rivières du Botswana</t>
  </si>
  <si>
    <t>Rzeki Botswany</t>
  </si>
  <si>
    <t>Ríos de Botswana</t>
  </si>
  <si>
    <t>Реки Ботсваны</t>
  </si>
  <si>
    <t>BotswanaRivers();</t>
  </si>
  <si>
    <t>LIGHTERS</t>
  </si>
  <si>
    <t>Світлячки</t>
  </si>
  <si>
    <t>Lighters</t>
  </si>
  <si>
    <t>Lucioles</t>
  </si>
  <si>
    <t>Świetliki</t>
  </si>
  <si>
    <t>Luciérnagas</t>
  </si>
  <si>
    <t>Светлячки</t>
  </si>
  <si>
    <t>lightersRoutine();</t>
  </si>
  <si>
    <t>LIGHTER_TRACES</t>
  </si>
  <si>
    <t>Світлячки зі шлейфом</t>
  </si>
  <si>
    <t>Lighter Traces</t>
  </si>
  <si>
    <t>Lucioles avec un train</t>
  </si>
  <si>
    <t>Świetliki z pociągiem</t>
  </si>
  <si>
    <t>Luciérnagas con un tren</t>
  </si>
  <si>
    <t>Светлячки со шлейфом</t>
  </si>
  <si>
    <t>ballsRoutine();</t>
  </si>
  <si>
    <t>FEATHER_CANDLE</t>
  </si>
  <si>
    <t>Свічка</t>
  </si>
  <si>
    <t>Feather Candle</t>
  </si>
  <si>
    <t>Bougie</t>
  </si>
  <si>
    <t>Świeca</t>
  </si>
  <si>
    <t>Vela</t>
  </si>
  <si>
    <t>Свеча</t>
  </si>
  <si>
    <t>FeatherCandleRoutine();</t>
  </si>
  <si>
    <t>SINUSOID3</t>
  </si>
  <si>
    <t>Синусоїд</t>
  </si>
  <si>
    <t>Sinusoid</t>
  </si>
  <si>
    <t>Sinusoïde</t>
  </si>
  <si>
    <t>Sinusoida</t>
  </si>
  <si>
    <t>Sinusoide</t>
  </si>
  <si>
    <t>Синусоид</t>
  </si>
  <si>
    <t>Sinusoid3Routine();</t>
  </si>
  <si>
    <t>SNOW</t>
  </si>
  <si>
    <t>Снігопад</t>
  </si>
  <si>
    <t>Snow</t>
  </si>
  <si>
    <t>Chute de neige</t>
  </si>
  <si>
    <t>Opady śniegu</t>
  </si>
  <si>
    <t>Nevada</t>
  </si>
  <si>
    <t>Снегопад</t>
  </si>
  <si>
    <t>snowRoutine();</t>
  </si>
  <si>
    <t>SPECTRUM</t>
  </si>
  <si>
    <t>Спектрум</t>
  </si>
  <si>
    <t>Spectrum</t>
  </si>
  <si>
    <t>Spectre</t>
  </si>
  <si>
    <t>Widmo</t>
  </si>
  <si>
    <t>Espectro</t>
  </si>
  <si>
    <t>Spectrum();</t>
  </si>
  <si>
    <t>SPIRO</t>
  </si>
  <si>
    <t>Спірали</t>
  </si>
  <si>
    <t>Spiro</t>
  </si>
  <si>
    <t>Spirales</t>
  </si>
  <si>
    <t>Spirale</t>
  </si>
  <si>
    <t>Espirales</t>
  </si>
  <si>
    <t>Спирали</t>
  </si>
  <si>
    <t>spiroRoutine();</t>
  </si>
  <si>
    <t>LEAPERS</t>
  </si>
  <si>
    <t>Стрибуни</t>
  </si>
  <si>
    <t>Leapers</t>
  </si>
  <si>
    <t>Cavaliers</t>
  </si>
  <si>
    <t>Zworki</t>
  </si>
  <si>
    <t>Jerséis</t>
  </si>
  <si>
    <t>Прыгуны</t>
  </si>
  <si>
    <t>LeapersRoutine();</t>
  </si>
  <si>
    <t>STROBE</t>
  </si>
  <si>
    <t>Строб.Хаос.Дифузія</t>
  </si>
  <si>
    <t>Strobe</t>
  </si>
  <si>
    <t>Stroboscope Chaos Diffusion</t>
  </si>
  <si>
    <t>Stroboskop Chaos Dyfuzja</t>
  </si>
  <si>
    <t>Estroboscópico Caos Difusión</t>
  </si>
  <si>
    <t>Строб.Хаос.Диффузия</t>
  </si>
  <si>
    <t>StrobeAndDiffusion();</t>
  </si>
  <si>
    <t>PACIFIC</t>
  </si>
  <si>
    <t>Тихий океан</t>
  </si>
  <si>
    <t>Pacific</t>
  </si>
  <si>
    <t>Océan Pacifique</t>
  </si>
  <si>
    <t>Pacyfik</t>
  </si>
  <si>
    <t>Océano Pacífico</t>
  </si>
  <si>
    <t>pacificRoutine();</t>
  </si>
  <si>
    <t>SHADOWS</t>
  </si>
  <si>
    <t>Тіні</t>
  </si>
  <si>
    <t>Shadows</t>
  </si>
  <si>
    <t>Les ombres</t>
  </si>
  <si>
    <t>Cienie</t>
  </si>
  <si>
    <t>Las sombras</t>
  </si>
  <si>
    <t>Тени</t>
  </si>
  <si>
    <t>shadowsRoutine();</t>
  </si>
  <si>
    <t>TORNADO</t>
  </si>
  <si>
    <t>Торнадо</t>
  </si>
  <si>
    <t>Tornado</t>
  </si>
  <si>
    <t>Tornade</t>
  </si>
  <si>
    <t>Tornado();</t>
  </si>
  <si>
    <t xml:space="preserve">  {  20, 200,  96} // Чарівний ліхтарик</t>
  </si>
  <si>
    <t xml:space="preserve">        case EFF_MAGIC_LANTERN :      DYNAMIC_DELAY_TICK { effTimer = millis(); MagicLantern();               Eff_Tick (); }  break;  // (109U) Чарівний ліхтарик</t>
  </si>
  <si>
    <t>"e109":0</t>
  </si>
  <si>
    <t>{"type":"checkbox","class":"checkbox-big","name":"e109","title":"107. Чарівний ліхтарик","style":"font-size:20px;display:block","state":"{{e109}}"},</t>
  </si>
  <si>
    <t>{"type":"checkbox","class":"checkbox-big","name":"e109","title":"107. Lanterne magique","style":"font-size:20px;display:block","state":"{{e109}}"},</t>
  </si>
  <si>
    <t>UKRAINE</t>
  </si>
  <si>
    <t>Україна</t>
  </si>
  <si>
    <t>Ukraine</t>
  </si>
  <si>
    <t>Ukraina</t>
  </si>
  <si>
    <t>Ucrania</t>
  </si>
  <si>
    <t>Ukraine();</t>
  </si>
  <si>
    <t>FIREWORK</t>
  </si>
  <si>
    <t>Феєрверк</t>
  </si>
  <si>
    <t>Firework</t>
  </si>
  <si>
    <t>Feu d'artifice</t>
  </si>
  <si>
    <t>Sztuczne ognie</t>
  </si>
  <si>
    <t>Fuegos artificiales</t>
  </si>
  <si>
    <t>Фейерверк</t>
  </si>
  <si>
    <t>Firework();</t>
  </si>
  <si>
    <t>FIREWORK_2</t>
  </si>
  <si>
    <t>Феєрверк 2</t>
  </si>
  <si>
    <t>Firework 2</t>
  </si>
  <si>
    <t>Feux d'artifice 2</t>
  </si>
  <si>
    <t>Fajerwerki 2</t>
  </si>
  <si>
    <t>Fuegos artificiales 2</t>
  </si>
  <si>
    <t>Фейерверк 2</t>
  </si>
  <si>
    <t>fireworksRoutine();</t>
  </si>
  <si>
    <t>FAIRY</t>
  </si>
  <si>
    <t>Фея</t>
  </si>
  <si>
    <t>Fairy</t>
  </si>
  <si>
    <t>Fée</t>
  </si>
  <si>
    <t>Wróżka</t>
  </si>
  <si>
    <t>Hada</t>
  </si>
  <si>
    <t>fairyRoutine();</t>
  </si>
  <si>
    <t>WAVES</t>
  </si>
  <si>
    <t>Хвилі</t>
  </si>
  <si>
    <t>Waves</t>
  </si>
  <si>
    <t>Vagues</t>
  </si>
  <si>
    <t>Fale</t>
  </si>
  <si>
    <t>Ondas</t>
  </si>
  <si>
    <t>Волны</t>
  </si>
  <si>
    <t>WaveRoutine();</t>
  </si>
  <si>
    <t>CLOUDS</t>
  </si>
  <si>
    <t>Хмари</t>
  </si>
  <si>
    <t>Clouds</t>
  </si>
  <si>
    <t>Des nuages</t>
  </si>
  <si>
    <t>Chmury</t>
  </si>
  <si>
    <t>Nubes</t>
  </si>
  <si>
    <t>Тучи</t>
  </si>
  <si>
    <t>cloudsNoiseRoutine();</t>
  </si>
  <si>
    <t>SIMPLE_RAIN</t>
  </si>
  <si>
    <t>Хмарка в банці</t>
  </si>
  <si>
    <t>Simple Rain</t>
  </si>
  <si>
    <t>Un nuage dans un bocal</t>
  </si>
  <si>
    <t>Chmura w słoiku</t>
  </si>
  <si>
    <t>Una nube en un frasco</t>
  </si>
  <si>
    <t>Тучка в банке</t>
  </si>
  <si>
    <t>simpleRain();</t>
  </si>
  <si>
    <t xml:space="preserve">MAGIC_LANTERN </t>
  </si>
  <si>
    <t>Чарівний ліхтарик</t>
  </si>
  <si>
    <t>Magic Lantern</t>
  </si>
  <si>
    <t>Lanterne magique</t>
  </si>
  <si>
    <t>Latarnia magiczna</t>
  </si>
  <si>
    <t>Linterna mágica</t>
  </si>
  <si>
    <t>Волшебный фонарик</t>
  </si>
  <si>
    <t>MagicLantern();</t>
  </si>
  <si>
    <t>MADNESS</t>
  </si>
  <si>
    <t>Шаленство</t>
  </si>
  <si>
    <t>Madness</t>
  </si>
  <si>
    <t>Fureur</t>
  </si>
  <si>
    <t>Furia</t>
  </si>
  <si>
    <t>Безумие</t>
  </si>
  <si>
    <t>madnessNoiseRoutine();</t>
  </si>
  <si>
    <t>}; // ^-- проверьте, чтобы у предыдущей строки не было запятой после скобки</t>
  </si>
  <si>
    <t>}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</si>
  <si>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</si>
  <si>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</si>
  <si>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&amp;e110=[[e110]]&amp;e111=[[e111]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</si>
  <si>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</si>
  <si>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</si>
  <si>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&amp;e110=[[e110]]&amp;e111=[[e111]]" },</t>
  </si>
  <si>
    <t>Умовні позначення:</t>
  </si>
  <si>
    <t>Назва стовпця</t>
  </si>
  <si>
    <t xml:space="preserve">Кожен стовпець копіюється у свій файл на своє місце після сортування таблиці лише по одній (основній) мові. </t>
  </si>
  <si>
    <r>
      <rPr>
        <sz val="10"/>
        <color theme="1"/>
        <rFont val="Arial"/>
      </rPr>
      <t xml:space="preserve">Кожен стовпець копіюється у свій файл на своє місце після сортування таблиці </t>
    </r>
    <r>
      <rPr>
        <b/>
        <sz val="10"/>
        <color theme="1"/>
        <rFont val="Arial"/>
      </rPr>
      <t>по кожній мові.</t>
    </r>
    <r>
      <rPr>
        <sz val="10"/>
        <color theme="1"/>
        <rFont val="Arial"/>
      </rPr>
      <t xml:space="preserve"> Дивіться відповідність кольору фону та назви файлу.</t>
    </r>
  </si>
  <si>
    <r>
      <rPr>
        <sz val="10"/>
        <color theme="1"/>
        <rFont val="Arial"/>
      </rPr>
      <t xml:space="preserve">Кожен стовпець копіюється у свій файл на своє місце після сортування таблиці по кожній мові. </t>
    </r>
    <r>
      <rPr>
        <b/>
        <sz val="10"/>
        <color theme="1"/>
        <rFont val="Arial"/>
      </rPr>
      <t>Увага !!! У кожному стовпчику три файли. Слово LISTx: має бути першим у файлі.</t>
    </r>
  </si>
  <si>
    <t>Стовпець копіюється у файл constsnts.h на своє місце після сортування таблиці по цьому стовпцю по порядку</t>
  </si>
</sst>
</file>

<file path=xl/styles.xml><?xml version="1.0" encoding="utf-8"?>
<styleSheet xmlns="http://schemas.openxmlformats.org/spreadsheetml/2006/main">
  <numFmts count="1">
    <numFmt numFmtId="164" formatCode="#"/>
  </numFmts>
  <fonts count="19">
    <font>
      <sz val="10"/>
      <color rgb="FF000000"/>
      <name val="Arimo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rgb="FF0000FF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b/>
      <sz val="10"/>
      <color theme="0"/>
      <name val="Arimo"/>
    </font>
    <font>
      <sz val="11"/>
      <color theme="1"/>
      <name val="Arimo"/>
    </font>
    <font>
      <sz val="10"/>
      <color rgb="FF000000"/>
      <name val="Arimo"/>
    </font>
    <font>
      <sz val="11"/>
      <color rgb="FF7E3794"/>
      <name val="Arimo"/>
    </font>
    <font>
      <sz val="11"/>
      <color rgb="FF000000"/>
      <name val="Arimo"/>
    </font>
    <font>
      <sz val="11"/>
      <color rgb="FFA61D4C"/>
      <name val="Arimo"/>
    </font>
    <font>
      <sz val="11"/>
      <color rgb="FF11A9CC"/>
      <name val="Arimo"/>
    </font>
    <font>
      <b/>
      <sz val="12"/>
      <color theme="1"/>
      <name val="Arimo"/>
    </font>
    <font>
      <b/>
      <sz val="10"/>
      <color rgb="FF000000"/>
      <name val="Arimo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A5A5A5"/>
        <bgColor rgb="FFA5A5A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5" fillId="4" borderId="2" xfId="0" applyFont="1" applyFill="1" applyBorder="1" applyAlignment="1">
      <alignment horizontal="center"/>
    </xf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5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3" borderId="2" xfId="0" applyFont="1" applyFill="1" applyBorder="1"/>
    <xf numFmtId="164" fontId="4" fillId="0" borderId="2" xfId="0" applyNumberFormat="1" applyFont="1" applyBorder="1" applyAlignment="1">
      <alignment horizontal="left"/>
    </xf>
    <xf numFmtId="0" fontId="5" fillId="4" borderId="2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right"/>
    </xf>
    <xf numFmtId="0" fontId="1" fillId="13" borderId="1" xfId="0" applyFont="1" applyFill="1" applyBorder="1"/>
    <xf numFmtId="164" fontId="1" fillId="13" borderId="1" xfId="0" applyNumberFormat="1" applyFont="1" applyFill="1" applyBorder="1" applyAlignment="1">
      <alignment horizontal="right"/>
    </xf>
    <xf numFmtId="0" fontId="1" fillId="1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14" borderId="1" xfId="0" applyFont="1" applyFill="1" applyBorder="1"/>
    <xf numFmtId="164" fontId="9" fillId="0" borderId="0" xfId="0" applyNumberFormat="1" applyFont="1" applyAlignment="1">
      <alignment horizontal="right"/>
    </xf>
    <xf numFmtId="0" fontId="9" fillId="3" borderId="1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3" fillId="0" borderId="0" xfId="0" applyFont="1"/>
    <xf numFmtId="0" fontId="14" fillId="0" borderId="0" xfId="0" applyFont="1"/>
    <xf numFmtId="0" fontId="1" fillId="14" borderId="2" xfId="0" applyFont="1" applyFill="1" applyBorder="1"/>
    <xf numFmtId="0" fontId="4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0" xfId="0" applyFont="1"/>
    <xf numFmtId="0" fontId="0" fillId="0" borderId="0" xfId="0" applyFont="1" applyAlignme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orrect.p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J15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/>
  <cols>
    <col min="1" max="1" width="8.7109375" customWidth="1"/>
    <col min="2" max="2" width="19.7109375" customWidth="1"/>
    <col min="3" max="3" width="21.85546875" customWidth="1"/>
    <col min="4" max="4" width="16.28515625" customWidth="1"/>
    <col min="5" max="7" width="18.28515625" customWidth="1"/>
    <col min="8" max="8" width="18.28515625" hidden="1" customWidth="1"/>
    <col min="9" max="10" width="5.5703125" customWidth="1"/>
    <col min="11" max="11" width="6" customWidth="1"/>
    <col min="12" max="12" width="1.28515625" customWidth="1"/>
    <col min="13" max="17" width="6.5703125" customWidth="1"/>
    <col min="18" max="18" width="33.28515625" customWidth="1"/>
    <col min="19" max="19" width="26.140625" customWidth="1"/>
    <col min="20" max="20" width="19.42578125" customWidth="1"/>
    <col min="21" max="21" width="21.140625" customWidth="1"/>
    <col min="22" max="22" width="1.28515625" customWidth="1"/>
    <col min="23" max="23" width="74.140625" customWidth="1"/>
    <col min="24" max="26" width="47.28515625" hidden="1" customWidth="1"/>
    <col min="27" max="27" width="60.140625" customWidth="1"/>
    <col min="28" max="28" width="138" customWidth="1"/>
    <col min="29" max="29" width="78.7109375" hidden="1" customWidth="1"/>
    <col min="30" max="30" width="19.7109375" customWidth="1"/>
    <col min="31" max="31" width="17.28515625" customWidth="1"/>
    <col min="32" max="32" width="20.85546875" customWidth="1"/>
    <col min="33" max="33" width="63.7109375" customWidth="1"/>
    <col min="34" max="34" width="31.85546875" customWidth="1"/>
    <col min="35" max="35" width="42.5703125" customWidth="1"/>
    <col min="36" max="36" width="17.28515625" customWidth="1"/>
    <col min="37" max="37" width="46.7109375" customWidth="1"/>
    <col min="38" max="38" width="64.140625" customWidth="1"/>
    <col min="39" max="39" width="29.42578125" customWidth="1"/>
    <col min="40" max="40" width="43.140625" customWidth="1"/>
    <col min="41" max="41" width="16.140625" customWidth="1"/>
    <col min="42" max="42" width="46.7109375" customWidth="1"/>
    <col min="43" max="43" width="65" customWidth="1"/>
    <col min="44" max="44" width="31" customWidth="1"/>
    <col min="45" max="45" width="42.42578125" customWidth="1"/>
    <col min="46" max="46" width="15.7109375" customWidth="1"/>
    <col min="47" max="49" width="46.7109375" customWidth="1"/>
    <col min="50" max="50" width="30.140625" customWidth="1"/>
    <col min="51" max="51" width="14" customWidth="1"/>
    <col min="52" max="54" width="46.7109375" customWidth="1"/>
    <col min="55" max="55" width="29.7109375" customWidth="1"/>
    <col min="56" max="56" width="13.85546875" customWidth="1"/>
    <col min="57" max="57" width="46.7109375" customWidth="1"/>
    <col min="58" max="58" width="41.42578125" hidden="1" customWidth="1"/>
    <col min="59" max="59" width="39.28515625" hidden="1" customWidth="1"/>
    <col min="60" max="60" width="29.7109375" hidden="1" customWidth="1"/>
    <col min="61" max="61" width="13.85546875" hidden="1" customWidth="1"/>
    <col min="62" max="62" width="46.7109375" hidden="1" customWidth="1"/>
  </cols>
  <sheetData>
    <row r="1" spans="1:62" ht="14.25" customHeight="1">
      <c r="A1" s="1"/>
      <c r="I1" s="2" t="s">
        <v>0</v>
      </c>
      <c r="L1" s="1" t="s">
        <v>1</v>
      </c>
      <c r="M1" s="2" t="s">
        <v>2</v>
      </c>
      <c r="T1" s="3"/>
      <c r="V1" s="4"/>
      <c r="W1" s="5" t="s">
        <v>3</v>
      </c>
      <c r="AD1" s="6"/>
      <c r="AE1" s="6"/>
      <c r="AF1" s="6"/>
      <c r="AJ1" s="6"/>
      <c r="AK1" s="6"/>
      <c r="AM1" s="6"/>
      <c r="AN1" s="6"/>
      <c r="AO1" s="6"/>
      <c r="AP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</row>
    <row r="2" spans="1:62" ht="14.25" customHeight="1">
      <c r="C2" s="7" t="s">
        <v>4</v>
      </c>
      <c r="V2" s="8"/>
      <c r="W2" s="9" t="s">
        <v>5</v>
      </c>
      <c r="X2" s="10" t="s">
        <v>6</v>
      </c>
      <c r="Y2" s="11" t="s">
        <v>7</v>
      </c>
      <c r="Z2" s="12" t="s">
        <v>8</v>
      </c>
      <c r="AA2" s="9" t="s">
        <v>5</v>
      </c>
      <c r="AB2" s="9" t="s">
        <v>9</v>
      </c>
      <c r="AC2" s="13" t="s">
        <v>10</v>
      </c>
      <c r="AD2" s="9" t="s">
        <v>11</v>
      </c>
      <c r="AE2" s="9" t="s">
        <v>12</v>
      </c>
      <c r="AF2" s="14" t="s">
        <v>13</v>
      </c>
      <c r="AG2" s="15" t="s">
        <v>14</v>
      </c>
      <c r="AH2" s="15" t="s">
        <v>15</v>
      </c>
      <c r="AI2" s="15" t="s">
        <v>16</v>
      </c>
      <c r="AJ2" s="15" t="s">
        <v>17</v>
      </c>
      <c r="AK2" s="16" t="s">
        <v>18</v>
      </c>
      <c r="AL2" s="17" t="s">
        <v>19</v>
      </c>
      <c r="AM2" s="17" t="s">
        <v>20</v>
      </c>
      <c r="AN2" s="17" t="s">
        <v>21</v>
      </c>
      <c r="AO2" s="17" t="s">
        <v>22</v>
      </c>
      <c r="AP2" s="18" t="s">
        <v>23</v>
      </c>
      <c r="AQ2" s="19" t="s">
        <v>24</v>
      </c>
      <c r="AR2" s="19" t="s">
        <v>25</v>
      </c>
      <c r="AS2" s="19" t="s">
        <v>26</v>
      </c>
      <c r="AT2" s="19" t="s">
        <v>27</v>
      </c>
      <c r="AU2" s="20" t="s">
        <v>28</v>
      </c>
      <c r="AV2" s="21" t="s">
        <v>29</v>
      </c>
      <c r="AW2" s="21" t="s">
        <v>30</v>
      </c>
      <c r="AX2" s="21" t="s">
        <v>31</v>
      </c>
      <c r="AY2" s="22" t="s">
        <v>32</v>
      </c>
      <c r="AZ2" s="23" t="s">
        <v>33</v>
      </c>
      <c r="BA2" s="24" t="s">
        <v>34</v>
      </c>
      <c r="BB2" s="24" t="s">
        <v>35</v>
      </c>
      <c r="BC2" s="24" t="s">
        <v>36</v>
      </c>
      <c r="BD2" s="24" t="s">
        <v>37</v>
      </c>
      <c r="BE2" s="25" t="s">
        <v>38</v>
      </c>
      <c r="BF2" s="26" t="s">
        <v>39</v>
      </c>
      <c r="BG2" s="26" t="s">
        <v>40</v>
      </c>
      <c r="BH2" s="26" t="s">
        <v>41</v>
      </c>
      <c r="BI2" s="26" t="s">
        <v>42</v>
      </c>
      <c r="BJ2" s="27" t="s">
        <v>43</v>
      </c>
    </row>
    <row r="3" spans="1:62" ht="14.25" customHeight="1">
      <c r="A3" s="28" t="s">
        <v>44</v>
      </c>
      <c r="B3" s="29" t="s">
        <v>45</v>
      </c>
      <c r="C3" s="15" t="s">
        <v>46</v>
      </c>
      <c r="D3" s="17" t="s">
        <v>47</v>
      </c>
      <c r="E3" s="19" t="s">
        <v>48</v>
      </c>
      <c r="F3" s="21" t="s">
        <v>49</v>
      </c>
      <c r="G3" s="24" t="s">
        <v>50</v>
      </c>
      <c r="H3" s="26" t="s">
        <v>51</v>
      </c>
      <c r="I3" s="30" t="s">
        <v>52</v>
      </c>
      <c r="J3" s="30" t="s">
        <v>53</v>
      </c>
      <c r="K3" s="30" t="s">
        <v>54</v>
      </c>
      <c r="L3" s="31"/>
      <c r="M3" s="30" t="s">
        <v>55</v>
      </c>
      <c r="N3" s="30" t="s">
        <v>56</v>
      </c>
      <c r="O3" s="30" t="s">
        <v>57</v>
      </c>
      <c r="P3" s="30" t="s">
        <v>58</v>
      </c>
      <c r="Q3" s="30" t="s">
        <v>59</v>
      </c>
      <c r="R3" s="30" t="s">
        <v>60</v>
      </c>
      <c r="S3" s="30" t="s">
        <v>61</v>
      </c>
      <c r="T3" s="32" t="s">
        <v>62</v>
      </c>
      <c r="U3" s="33" t="s">
        <v>63</v>
      </c>
      <c r="V3" s="4"/>
      <c r="X3" s="2" t="s">
        <v>64</v>
      </c>
      <c r="Y3" s="2" t="s">
        <v>64</v>
      </c>
      <c r="AA3" s="2" t="s">
        <v>65</v>
      </c>
      <c r="AC3" s="2" t="s">
        <v>66</v>
      </c>
      <c r="AD3" s="6" t="s">
        <v>67</v>
      </c>
      <c r="AE3" s="6" t="s">
        <v>68</v>
      </c>
      <c r="AF3" s="6" t="s">
        <v>67</v>
      </c>
      <c r="AI3" s="6" t="s">
        <v>67</v>
      </c>
      <c r="AJ3" s="6" t="s">
        <v>67</v>
      </c>
      <c r="AK3" s="34" t="s">
        <v>69</v>
      </c>
      <c r="AM3" s="6"/>
      <c r="AN3" s="6" t="s">
        <v>67</v>
      </c>
      <c r="AO3" s="6" t="s">
        <v>67</v>
      </c>
      <c r="AP3" s="34" t="s">
        <v>69</v>
      </c>
      <c r="AR3" s="6"/>
      <c r="AS3" s="6" t="s">
        <v>67</v>
      </c>
      <c r="AT3" s="6" t="s">
        <v>67</v>
      </c>
      <c r="AU3" s="34" t="s">
        <v>69</v>
      </c>
      <c r="AV3" s="34"/>
      <c r="AW3" s="34"/>
      <c r="AX3" s="34" t="s">
        <v>67</v>
      </c>
      <c r="AY3" s="34" t="s">
        <v>67</v>
      </c>
      <c r="AZ3" s="34" t="s">
        <v>69</v>
      </c>
      <c r="BA3" s="34"/>
      <c r="BB3" s="34"/>
      <c r="BC3" s="34" t="s">
        <v>67</v>
      </c>
      <c r="BD3" s="34" t="s">
        <v>67</v>
      </c>
      <c r="BE3" s="34" t="s">
        <v>69</v>
      </c>
      <c r="BF3" s="34"/>
      <c r="BG3" s="34"/>
      <c r="BH3" s="34" t="s">
        <v>67</v>
      </c>
      <c r="BI3" s="34" t="s">
        <v>67</v>
      </c>
      <c r="BJ3" s="34" t="s">
        <v>69</v>
      </c>
    </row>
    <row r="4" spans="1:62" ht="14.25" customHeight="1">
      <c r="A4" s="2">
        <v>0</v>
      </c>
      <c r="B4" s="2" t="s">
        <v>70</v>
      </c>
      <c r="C4" s="2" t="s">
        <v>71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71</v>
      </c>
      <c r="I4" s="2">
        <v>19</v>
      </c>
      <c r="J4" s="2">
        <v>60</v>
      </c>
      <c r="K4" s="2">
        <v>20</v>
      </c>
      <c r="L4" s="4"/>
      <c r="M4" s="2">
        <v>1</v>
      </c>
      <c r="N4" s="2">
        <v>255</v>
      </c>
      <c r="O4" s="2">
        <v>1</v>
      </c>
      <c r="P4" s="2">
        <v>100</v>
      </c>
      <c r="Q4" s="2">
        <v>0</v>
      </c>
      <c r="R4" s="2" t="s">
        <v>75</v>
      </c>
      <c r="S4" s="2" t="s">
        <v>76</v>
      </c>
      <c r="T4" s="3">
        <v>2</v>
      </c>
      <c r="U4" s="2">
        <v>0</v>
      </c>
      <c r="V4" s="4"/>
      <c r="W4" s="2" t="str">
        <f t="shared" ref="W4:W41" si="0">CONCATENATE("#define EFF_",B4,REPT(" ",20-LEN(B4)),"(",REPT(" ",3-LEN(U4)),U4,"U)    // ",C4)</f>
        <v>#define EFF_NEXUS               (  0U)    // Nexus</v>
      </c>
      <c r="X4" s="2" t="str">
        <f t="shared" ref="X4:X40" si="1">CONCATENATE("String(""",A4,". ",C4,",",M4,",",N4,",",O4,",",P4,",",Q4,";"") +")</f>
        <v>String("0. Nexus,1,255,1,100,0;") +</v>
      </c>
      <c r="Y4" s="2" t="str">
        <f t="shared" ref="Y4:Y40" si="2">CONCATENATE("String(""",A4,". ",D4,",",M4,",",N4,",",O4,",",P4,",",Q4,";"") +")</f>
        <v>String("0. Nexus,1,255,1,100,0;") +</v>
      </c>
      <c r="Z4" s="2" t="str">
        <f t="shared" ref="Z4:Z40" si="3">CONCATENATE("String(""",A4,". ",E4,",",M4,",",N4,",",O4,",",P4,",",Q4,";"") +")</f>
        <v>String("0. Lien,1,255,1,100,0;") +</v>
      </c>
      <c r="AA4" s="2" t="str">
        <f t="shared" ref="AA4:AA41" si="4">CONCATENATE("  {",REPT(" ",4-LEN(I4)),I4,",",REPT(" ",4-LEN(J4)),J4,",",REPT(" ",4-LEN(K4)),K4,"}, // ",C4)</f>
        <v xml:space="preserve">  {  19,  60,  20}, // Nexus</v>
      </c>
      <c r="AB4" s="2" t="str">
        <f t="shared" ref="AB4:AB41" si="5">CONCATENATE("        case EFF_",B4,":",REPT(" ",20-LEN(B4)),R4," { effTimer = millis(); ",S4,REPT(" ",30-LEN(S4)),"Eff_Tick (); }","  break;  // (",REPT(" ",3-LEN(U4)),U4,"U) ",C4)</f>
        <v xml:space="preserve">        case EFF_NEXUS:               LOW_DELAY_TICK     { effTimer = millis(); nexusRoutine();               Eff_Tick (); }  break;  // (  0U) Nexus</v>
      </c>
      <c r="AC4" s="2" t="str">
        <f>CONCATENATE("{""name"":""",A4,". ",C4,""",""spmin"":",M4,",""spmax"":",N4,",""scmin"":",O4,",""scmax"":",P4,",""type"":",Q4,"},")</f>
        <v>{"name":"0. Nexus","spmin":1,"spmax":255,"scmin":1,"scmax":100,"type":0},</v>
      </c>
      <c r="AD4" s="6" t="str">
        <f t="shared" ref="AD4:AD41" si="6">CONCATENATE("""","e",U4,"""",":0,")</f>
        <v>"e0":0,</v>
      </c>
      <c r="AE4" s="6" t="str">
        <f t="shared" ref="AE4:AE41" si="7">CONCATENATE("e",U4,"=[[e",U4,"]]&amp;")</f>
        <v>e0=[[e0]]&amp;</v>
      </c>
      <c r="AF4" s="6" t="str">
        <f t="shared" ref="AF4:AF41" si="8">CONCATENATE("""","e",U4,"""",":",T4,",")</f>
        <v>"e0":2,</v>
      </c>
      <c r="AG4" s="2" t="str">
        <f t="shared" ref="AG4:AG41" si="9">CONCATENATE("{""type"":""checkbox"",""class"":""checkbox-big"",""name"":""e",U4,""",""title"":""",A4,". ",C4,""",""style"":""font-size:20px;display:block"",""state"":""{{e",U4,"}}""},")</f>
        <v>{"type":"checkbox","class":"checkbox-big","name":"e0","title":"0. Nexus","style":"font-size:20px;display:block","state":"{{e0}}"},</v>
      </c>
      <c r="AH4" s="2" t="str">
        <f t="shared" ref="AH4:AH41" si="10">CONCATENATE("{""type"":""h4"",""title"":""",A4,". ",C4,""",""style"":""width:85%;float:left""},{""type"":""input"",""title"":""папка"",""name"":""e",U4,""",""state"":""{{e",U4,"}}"",""pattern"":""[0-9]{1,2}"",""style"":""width:15%;display:inline""},{""type"":""hr""},")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I4" s="2" t="str">
        <f t="shared" ref="AI4:AI41" si="11">CONCATENATE("""",A4,"""",": """,A4,".",C4,""",")</f>
        <v>"0": "0.Nexus",</v>
      </c>
      <c r="AJ4" s="35" t="str">
        <f t="shared" ref="AJ4:AJ41" si="12">CONCATENATE("""",A4,"""",":""",U4,""",")</f>
        <v>"0":"0",</v>
      </c>
      <c r="AK4" s="2" t="str">
        <f t="shared" ref="AK4:AK41" si="13">CONCATENATE(A4,". ",C4,",",M4,",",N4,",",O4,",",P4,",",Q4,";")</f>
        <v>0. Nexus,1,255,1,100,0;</v>
      </c>
      <c r="AL4" s="2" t="str">
        <f t="shared" ref="AL4:AL41" si="14">CONCATENATE("{""type"":""checkbox"",""class"":""checkbox-big"",""name"":""e",U4,""",""title"":""",A4,". ",D4,""",""style"":""font-size:20px;display:block"",""state"":""{{e",U4,"}}""},")</f>
        <v>{"type":"checkbox","class":"checkbox-big","name":"e0","title":"0. Nexus","style":"font-size:20px;display:block","state":"{{e0}}"},</v>
      </c>
      <c r="AM4" s="2" t="str">
        <f t="shared" ref="AM4:AM41" si="15">CONCATENATE("{""type"":""h4"",""title"":""",A4,". ",D4,""",""style"":""width:85%;float:left""},{""type"":""input"",""title"":""папка"",""name"":""e",U4,""",""state"":""{{e",U4,"}}"",""pattern"":""[0-9]{1,2}"",""style"":""width:15%;display:inline""},{""type"":""hr""},")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AN4" s="2" t="str">
        <f t="shared" ref="AN4:AN41" si="16">CONCATENATE("""",A4,"""",": """,A4,".",D4,""",")</f>
        <v>"0": "0.Nexus",</v>
      </c>
      <c r="AO4" s="35" t="str">
        <f t="shared" ref="AO4:AO41" si="17">CONCATENATE("""",A4,"""",":""",U4,""",")</f>
        <v>"0":"0",</v>
      </c>
      <c r="AP4" s="2" t="str">
        <f t="shared" ref="AP4:AP41" si="18">CONCATENATE(A4,". ",D4,",",M4,",",N4,",",O4,",",P4,",",Q4,";")</f>
        <v>0. Nexus,1,255,1,100,0;</v>
      </c>
      <c r="AQ4" s="2" t="str">
        <f t="shared" ref="AQ4:AQ41" si="19">CONCATENATE("{""type"":""checkbox"",""class"":""checkbox-big"",""name"":""e",U4,""",""title"":""",A4,". ",E4,""",""style"":""font-size:20px;display:block"",""state"":""{{e",U4,"}}""},")</f>
        <v>{"type":"checkbox","class":"checkbox-big","name":"e0","title":"0. Lien","style":"font-size:20px;display:block","state":"{{e0}}"},</v>
      </c>
      <c r="AR4" s="2" t="str">
        <f t="shared" ref="AR4:AR41" si="20">CONCATENATE("{""type"":""h4"",""title"":""",A4,". ",E4,""",""style"":""width:85%;float:left""},{""type"":""input"",""title"":""папка"",""name"":""e",U4,""",""state"":""{{e",U4,"}}"",""pattern"":""[0-9]{1,2}"",""style"":""width:15%;display:inline""},{""type"":""hr""},")</f>
        <v>{"type":"h4","title":"0. Lien","style":"width:85%;float:left"},{"type":"input","title":"папка","name":"e0","state":"{{e0}}","pattern":"[0-9]{1,2}","style":"width:15%;display:inline"},{"type":"hr"},</v>
      </c>
      <c r="AS4" s="2" t="str">
        <f t="shared" ref="AS4:AS41" si="21">CONCATENATE("""",A4,"""",": """,A4,".",E4,""",")</f>
        <v>"0": "0.Lien",</v>
      </c>
      <c r="AT4" s="35" t="str">
        <f t="shared" ref="AT4:AT41" si="22">CONCATENATE("""",A4,"""",":""",U4,""",")</f>
        <v>"0":"0",</v>
      </c>
      <c r="AU4" s="2" t="str">
        <f t="shared" ref="AU4:AU41" si="23">CONCATENATE(A4,". ",E4,",",M4,",",N4,",",O4,",",P4,",",Q4,";")</f>
        <v>0. Lien,1,255,1,100,0;</v>
      </c>
      <c r="AV4" s="2" t="str">
        <f t="shared" ref="AV4:AV41" si="24">CONCATENATE("{""type"":""checkbox"",""class"":""checkbox-big"",""name"":""e",U4,""",""title"":""",A4,". ",F4,""",""style"":""font-size:20px;display:block"",""state"":""{{e",U4,"}}""},")</f>
        <v>{"type":"checkbox","class":"checkbox-big","name":"e0","title":"0. Ogniwo","style":"font-size:20px;display:block","state":"{{e0}}"},</v>
      </c>
      <c r="AW4" s="35" t="str">
        <f t="shared" ref="AW4:AW41" si="25">CONCATENATE("{""type"":""h4"",""title"":""",A4,". ",F4,""",""style"":""width:85%;float:left""},{""type"":""input"",""title"":""папка"",""name"":""e",U4,""",""state"":""{{e",U4,"}}"",""pattern"":""[0-9]{1,2}"",""style"":""width:15%;display:inline""},{""type"":""hr""},")</f>
        <v>{"type":"h4","title":"0. Ogniwo","style":"width:85%;float:left"},{"type":"input","title":"папка","name":"e0","state":"{{e0}}","pattern":"[0-9]{1,2}","style":"width:15%;display:inline"},{"type":"hr"},</v>
      </c>
      <c r="AX4" s="35" t="str">
        <f t="shared" ref="AX4:AX41" si="26">CONCATENATE("""",A4,"""",": """,A4,".",F4,""",")</f>
        <v>"0": "0.Ogniwo",</v>
      </c>
      <c r="AY4" s="35" t="str">
        <f t="shared" ref="AY4:AY41" si="27">CONCATENATE("""",A4,"""",":""",U4,""",")</f>
        <v>"0":"0",</v>
      </c>
      <c r="AZ4" s="35" t="str">
        <f t="shared" ref="AZ4:AZ41" si="28">CONCATENATE(A4,". ",F4,",",M4,",",N4,",",O4,",",P4,",",Q4,";")</f>
        <v>0. Ogniwo,1,255,1,100,0;</v>
      </c>
      <c r="BA4" s="35" t="str">
        <f t="shared" ref="BA4:BA41" si="29">CONCATENATE("{""type"":""checkbox"",""class"":""checkbox-big"",""name"":""e",U4,""",""title"":""",A4,". ",G4,""",""style"":""font-size:20px;display:block"",""state"":""{{e",U4,"}}""},")</f>
        <v>{"type":"checkbox","class":"checkbox-big","name":"e0","title":"0. Nexo","style":"font-size:20px;display:block","state":"{{e0}}"},</v>
      </c>
      <c r="BB4" s="35" t="str">
        <f t="shared" ref="BB4:BB41" si="30">CONCATENATE("{""type"":""h4"",""title"":""",A4,". ",G4,""",""style"":""width:85%;float:left""},{""type"":""input"",""title"":""папка"",""name"":""e",U4,""",""state"":""{{e",U4,"}}"",""pattern"":""[0-9]{1,2}"",""style"":""width:15%;display:inline""},{""type"":""hr""},")</f>
        <v>{"type":"h4","title":"0. Nexo","style":"width:85%;float:left"},{"type":"input","title":"папка","name":"e0","state":"{{e0}}","pattern":"[0-9]{1,2}","style":"width:15%;display:inline"},{"type":"hr"},</v>
      </c>
      <c r="BC4" s="35" t="str">
        <f t="shared" ref="BC4:BC41" si="31">CONCATENATE("""",A4,"""",": """,A4,".",G4,""",")</f>
        <v>"0": "0.Nexo",</v>
      </c>
      <c r="BD4" s="35" t="str">
        <f t="shared" ref="BD4:BD41" si="32">CONCATENATE("""",A4,"""",":""",U4,""",")</f>
        <v>"0":"0",</v>
      </c>
      <c r="BE4" s="35" t="str">
        <f t="shared" ref="BE4:BE41" si="33">CONCATENATE(A4,". ",G4,",",M4,",",N4,",",O4,",",P4,",",Q4,";")</f>
        <v>0. Nexo,1,255,1,100,0;</v>
      </c>
      <c r="BF4" s="35" t="str">
        <f t="shared" ref="BF4:BF41" si="34">CONCATENATE("{""type"":""checkbox"",""class"":""checkbox-big"",""name"":""e",U4,""",""title"":""",A4,". ",H4,""",""style"":""font-size:20px;display:block"",""state"":""{{e",U4,"}}""},")</f>
        <v>{"type":"checkbox","class":"checkbox-big","name":"e0","title":"0. Nexus","style":"font-size:20px;display:block","state":"{{e0}}"},</v>
      </c>
      <c r="BG4" s="35" t="str">
        <f t="shared" ref="BG4:BG41" si="35">CONCATENATE("{""type"":""h4"",""title"":""",A4,". ",H4,""",""style"":""width:85%;float:left""},{""type"":""input"",""title"":""папка"",""name"":""e",U4,""",""state"":""{{e",U4,"}}"",""pattern"":""[0-9]{1,2}"",""style"":""width:15%;display:inline""},{""type"":""hr""},")</f>
        <v>{"type":"h4","title":"0. Nexus","style":"width:85%;float:left"},{"type":"input","title":"папка","name":"e0","state":"{{e0}}","pattern":"[0-9]{1,2}","style":"width:15%;display:inline"},{"type":"hr"},</v>
      </c>
      <c r="BH4" s="35" t="str">
        <f t="shared" ref="BH4:BH41" si="36">CONCATENATE("""",A4,"""",": """,A4,".",H4,""",")</f>
        <v>"0": "0.Nexus",</v>
      </c>
      <c r="BI4" s="35" t="str">
        <f t="shared" ref="BI4:BI41" si="37">CONCATENATE("""",A4,"""",":""",U4,""",")</f>
        <v>"0":"0",</v>
      </c>
      <c r="BJ4" s="35" t="str">
        <f t="shared" ref="BJ4:BJ41" si="38">CONCATENATE(A4,". ",H4,",",M4,",",N4,",",O4,",",P4,",",Q4,";")</f>
        <v>0. Nexus,1,255,1,100,0;</v>
      </c>
    </row>
    <row r="5" spans="1:62" ht="14.25" customHeight="1">
      <c r="A5" s="2">
        <f t="shared" ref="A5:A21" ca="1" si="39">MAX(OFFSET(A5,-4,0,4,1))+1</f>
        <v>1</v>
      </c>
      <c r="B5" s="2" t="s">
        <v>77</v>
      </c>
      <c r="C5" s="2" t="s">
        <v>78</v>
      </c>
      <c r="D5" s="2" t="s">
        <v>79</v>
      </c>
      <c r="E5" s="2" t="s">
        <v>80</v>
      </c>
      <c r="F5" s="2" t="s">
        <v>81</v>
      </c>
      <c r="G5" s="2" t="s">
        <v>82</v>
      </c>
      <c r="H5" s="2" t="s">
        <v>78</v>
      </c>
      <c r="I5" s="2">
        <v>25</v>
      </c>
      <c r="J5" s="2">
        <v>240</v>
      </c>
      <c r="K5" s="2">
        <v>65</v>
      </c>
      <c r="L5" s="4"/>
      <c r="M5" s="2">
        <v>1</v>
      </c>
      <c r="N5" s="2">
        <v>255</v>
      </c>
      <c r="O5" s="2">
        <v>1</v>
      </c>
      <c r="P5" s="2">
        <v>100</v>
      </c>
      <c r="Q5" s="2">
        <v>0</v>
      </c>
      <c r="R5" s="2" t="s">
        <v>83</v>
      </c>
      <c r="S5" s="2" t="s">
        <v>84</v>
      </c>
      <c r="T5" s="3">
        <v>2</v>
      </c>
      <c r="U5" s="2">
        <v>1</v>
      </c>
      <c r="V5" s="4"/>
      <c r="W5" s="2" t="str">
        <f t="shared" si="0"/>
        <v>#define EFF_WATERCOLOR          (  1U)    // Акварель</v>
      </c>
      <c r="X5" s="2" t="str">
        <f t="shared" ca="1" si="1"/>
        <v>String("1. Акварель,1,255,1,100,0;") +</v>
      </c>
      <c r="Y5" s="2" t="str">
        <f t="shared" ca="1" si="2"/>
        <v>String("1. Water Color,1,255,1,100,0;") +</v>
      </c>
      <c r="Z5" s="2" t="str">
        <f t="shared" ca="1" si="3"/>
        <v>String("1. Aquarelle,1,255,1,100,0;") +</v>
      </c>
      <c r="AA5" s="2" t="str">
        <f t="shared" si="4"/>
        <v xml:space="preserve">  {  25, 240,  65}, // Акварель</v>
      </c>
      <c r="AB5" s="2" t="str">
        <f t="shared" si="5"/>
        <v xml:space="preserve">        case EFF_WATERCOLOR:          DYNAMIC_DELAY_TICK { effTimer = millis(); Watercolor();                 Eff_Tick (); }  break;  // (  1U) Акварель</v>
      </c>
      <c r="AC5" s="36"/>
      <c r="AD5" s="6" t="str">
        <f t="shared" si="6"/>
        <v>"e1":0,</v>
      </c>
      <c r="AE5" s="6" t="str">
        <f t="shared" si="7"/>
        <v>e1=[[e1]]&amp;</v>
      </c>
      <c r="AF5" s="6" t="str">
        <f t="shared" si="8"/>
        <v>"e1":2,</v>
      </c>
      <c r="AG5" s="2" t="str">
        <f t="shared" ca="1" si="9"/>
        <v>{"type":"checkbox","class":"checkbox-big","name":"e1","title":"1. Акварель","style":"font-size:20px;display:block","state":"{{e1}}"},</v>
      </c>
      <c r="AH5" s="2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I5" s="2" t="str">
        <f t="shared" ca="1" si="11"/>
        <v>"1": "1.Акварель",</v>
      </c>
      <c r="AJ5" s="35" t="str">
        <f t="shared" ca="1" si="12"/>
        <v>"1":"1",</v>
      </c>
      <c r="AK5" s="2" t="str">
        <f t="shared" ca="1" si="13"/>
        <v>1. Акварель,1,255,1,100,0;</v>
      </c>
      <c r="AL5" s="2" t="str">
        <f t="shared" ca="1" si="14"/>
        <v>{"type":"checkbox","class":"checkbox-big","name":"e1","title":"1. Water Color","style":"font-size:20px;display:block","state":"{{e1}}"},</v>
      </c>
      <c r="AM5" s="2" t="str">
        <f t="shared" ca="1" si="15"/>
        <v>{"type":"h4","title":"1. Water Color","style":"width:85%;float:left"},{"type":"input","title":"папка","name":"e1","state":"{{e1}}","pattern":"[0-9]{1,2}","style":"width:15%;display:inline"},{"type":"hr"},</v>
      </c>
      <c r="AN5" s="2" t="str">
        <f t="shared" ca="1" si="16"/>
        <v>"1": "1.Water Color",</v>
      </c>
      <c r="AO5" s="35" t="str">
        <f t="shared" ca="1" si="17"/>
        <v>"1":"1",</v>
      </c>
      <c r="AP5" s="2" t="str">
        <f t="shared" ca="1" si="18"/>
        <v>1. Water Color,1,255,1,100,0;</v>
      </c>
      <c r="AQ5" s="2" t="str">
        <f t="shared" ca="1" si="19"/>
        <v>{"type":"checkbox","class":"checkbox-big","name":"e1","title":"1. Aquarelle","style":"font-size:20px;display:block","state":"{{e1}}"},</v>
      </c>
      <c r="AR5" s="2" t="str">
        <f t="shared" ca="1" si="20"/>
        <v>{"type":"h4","title":"1. Aquarelle","style":"width:85%;float:left"},{"type":"input","title":"папка","name":"e1","state":"{{e1}}","pattern":"[0-9]{1,2}","style":"width:15%;display:inline"},{"type":"hr"},</v>
      </c>
      <c r="AS5" s="2" t="str">
        <f t="shared" ca="1" si="21"/>
        <v>"1": "1.Aquarelle",</v>
      </c>
      <c r="AT5" s="35" t="str">
        <f t="shared" ca="1" si="22"/>
        <v>"1":"1",</v>
      </c>
      <c r="AU5" s="2" t="str">
        <f t="shared" ca="1" si="23"/>
        <v>1. Aquarelle,1,255,1,100,0;</v>
      </c>
      <c r="AV5" s="2" t="str">
        <f t="shared" ca="1" si="24"/>
        <v>{"type":"checkbox","class":"checkbox-big","name":"e1","title":"1. Akwarela","style":"font-size:20px;display:block","state":"{{e1}}"},</v>
      </c>
      <c r="AW5" s="35" t="str">
        <f t="shared" ca="1" si="25"/>
        <v>{"type":"h4","title":"1. Akwarela","style":"width:85%;float:left"},{"type":"input","title":"папка","name":"e1","state":"{{e1}}","pattern":"[0-9]{1,2}","style":"width:15%;display:inline"},{"type":"hr"},</v>
      </c>
      <c r="AX5" s="35" t="str">
        <f t="shared" ca="1" si="26"/>
        <v>"1": "1.Akwarela",</v>
      </c>
      <c r="AY5" s="35" t="str">
        <f t="shared" ca="1" si="27"/>
        <v>"1":"1",</v>
      </c>
      <c r="AZ5" s="35" t="str">
        <f t="shared" ca="1" si="28"/>
        <v>1. Akwarela,1,255,1,100,0;</v>
      </c>
      <c r="BA5" s="35" t="str">
        <f t="shared" ca="1" si="29"/>
        <v>{"type":"checkbox","class":"checkbox-big","name":"e1","title":"1. Acuarela","style":"font-size:20px;display:block","state":"{{e1}}"},</v>
      </c>
      <c r="BB5" s="35" t="str">
        <f t="shared" ca="1" si="30"/>
        <v>{"type":"h4","title":"1. Acuarela","style":"width:85%;float:left"},{"type":"input","title":"папка","name":"e1","state":"{{e1}}","pattern":"[0-9]{1,2}","style":"width:15%;display:inline"},{"type":"hr"},</v>
      </c>
      <c r="BC5" s="35" t="str">
        <f t="shared" ca="1" si="31"/>
        <v>"1": "1.Acuarela",</v>
      </c>
      <c r="BD5" s="35" t="str">
        <f t="shared" ca="1" si="32"/>
        <v>"1":"1",</v>
      </c>
      <c r="BE5" s="35" t="str">
        <f t="shared" ca="1" si="33"/>
        <v>1. Acuarela,1,255,1,100,0;</v>
      </c>
      <c r="BF5" s="35" t="str">
        <f t="shared" ca="1" si="34"/>
        <v>{"type":"checkbox","class":"checkbox-big","name":"e1","title":"1. Акварель","style":"font-size:20px;display:block","state":"{{e1}}"},</v>
      </c>
      <c r="BG5" s="35" t="str">
        <f t="shared" ca="1" si="35"/>
        <v>{"type":"h4","title":"1. Акварель","style":"width:85%;float:left"},{"type":"input","title":"папка","name":"e1","state":"{{e1}}","pattern":"[0-9]{1,2}","style":"width:15%;display:inline"},{"type":"hr"},</v>
      </c>
      <c r="BH5" s="35" t="str">
        <f t="shared" ca="1" si="36"/>
        <v>"1": "1.Акварель",</v>
      </c>
      <c r="BI5" s="35" t="str">
        <f t="shared" ca="1" si="37"/>
        <v>"1":"1",</v>
      </c>
      <c r="BJ5" s="35" t="str">
        <f t="shared" ca="1" si="38"/>
        <v>1. Акварель,1,255,1,100,0;</v>
      </c>
    </row>
    <row r="6" spans="1:62" ht="14.25" customHeight="1">
      <c r="A6" s="2">
        <f t="shared" ca="1" si="39"/>
        <v>2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89</v>
      </c>
      <c r="G6" s="2" t="s">
        <v>90</v>
      </c>
      <c r="H6" s="2" t="s">
        <v>86</v>
      </c>
      <c r="I6" s="2">
        <v>8</v>
      </c>
      <c r="J6" s="2">
        <v>222</v>
      </c>
      <c r="K6" s="2">
        <v>63</v>
      </c>
      <c r="L6" s="4"/>
      <c r="M6" s="2">
        <v>99</v>
      </c>
      <c r="N6" s="2">
        <v>252</v>
      </c>
      <c r="O6" s="2">
        <v>1</v>
      </c>
      <c r="P6" s="2">
        <v>100</v>
      </c>
      <c r="Q6" s="2">
        <v>1</v>
      </c>
      <c r="R6" s="2" t="s">
        <v>83</v>
      </c>
      <c r="S6" s="2" t="s">
        <v>91</v>
      </c>
      <c r="T6" s="3">
        <v>9</v>
      </c>
      <c r="U6" s="2">
        <v>2</v>
      </c>
      <c r="V6" s="4"/>
      <c r="W6" s="2" t="str">
        <f t="shared" si="0"/>
        <v>#define EFF_POOL                (  2U)    // Басейн</v>
      </c>
      <c r="X6" s="2" t="str">
        <f t="shared" ca="1" si="1"/>
        <v>String("2. Басейн,99,252,1,100,1;") +</v>
      </c>
      <c r="Y6" s="2" t="str">
        <f t="shared" ca="1" si="2"/>
        <v>String("2. Pool,99,252,1,100,1;") +</v>
      </c>
      <c r="Z6" s="2" t="str">
        <f t="shared" ca="1" si="3"/>
        <v>String("2. Bassin,99,252,1,100,1;") +</v>
      </c>
      <c r="AA6" s="2" t="str">
        <f t="shared" si="4"/>
        <v xml:space="preserve">  {   8, 222,  63}, // Басейн</v>
      </c>
      <c r="AB6" s="2" t="str">
        <f t="shared" si="5"/>
        <v xml:space="preserve">        case EFF_POOL:                DYNAMIC_DELAY_TICK { effTimer = millis(); poolRoutine();                Eff_Tick (); }  break;  // (  2U) Басейн</v>
      </c>
      <c r="AC6" s="2" t="str">
        <f t="shared" ref="AC6:AC8" ca="1" si="40">CONCATENATE("{""name"":""",A6,". ",C6,""",""spmin"":",M6,",""spmax"":",N6,",""scmin"":",O6,",""scmax"":",P6,",""type"":",Q6,"},")</f>
        <v>{"name":"2. Басейн","spmin":99,"spmax":252,"scmin":1,"scmax":100,"type":1},</v>
      </c>
      <c r="AD6" s="6" t="str">
        <f t="shared" si="6"/>
        <v>"e2":0,</v>
      </c>
      <c r="AE6" s="6" t="str">
        <f t="shared" si="7"/>
        <v>e2=[[e2]]&amp;</v>
      </c>
      <c r="AF6" s="6" t="str">
        <f t="shared" si="8"/>
        <v>"e2":9,</v>
      </c>
      <c r="AG6" s="2" t="str">
        <f t="shared" ca="1" si="9"/>
        <v>{"type":"checkbox","class":"checkbox-big","name":"e2","title":"2. Басейн","style":"font-size:20px;display:block","state":"{{e2}}"},</v>
      </c>
      <c r="AH6" s="2" t="str">
        <f t="shared" ca="1" si="10"/>
        <v>{"type":"h4","title":"2. Басейн","style":"width:85%;float:left"},{"type":"input","title":"папка","name":"e2","state":"{{e2}}","pattern":"[0-9]{1,2}","style":"width:15%;display:inline"},{"type":"hr"},</v>
      </c>
      <c r="AI6" s="2" t="str">
        <f t="shared" ca="1" si="11"/>
        <v>"2": "2.Басейн",</v>
      </c>
      <c r="AJ6" s="35" t="str">
        <f t="shared" ca="1" si="12"/>
        <v>"2":"2",</v>
      </c>
      <c r="AK6" s="2" t="str">
        <f t="shared" ca="1" si="13"/>
        <v>2. Басейн,99,252,1,100,1;</v>
      </c>
      <c r="AL6" s="2" t="str">
        <f t="shared" ca="1" si="14"/>
        <v>{"type":"checkbox","class":"checkbox-big","name":"e2","title":"2. Pool","style":"font-size:20px;display:block","state":"{{e2}}"},</v>
      </c>
      <c r="AM6" s="2" t="str">
        <f t="shared" ca="1" si="15"/>
        <v>{"type":"h4","title":"2. Pool","style":"width:85%;float:left"},{"type":"input","title":"папка","name":"e2","state":"{{e2}}","pattern":"[0-9]{1,2}","style":"width:15%;display:inline"},{"type":"hr"},</v>
      </c>
      <c r="AN6" s="2" t="str">
        <f t="shared" ca="1" si="16"/>
        <v>"2": "2.Pool",</v>
      </c>
      <c r="AO6" s="35" t="str">
        <f t="shared" ca="1" si="17"/>
        <v>"2":"2",</v>
      </c>
      <c r="AP6" s="2" t="str">
        <f t="shared" ca="1" si="18"/>
        <v>2. Pool,99,252,1,100,1;</v>
      </c>
      <c r="AQ6" s="2" t="str">
        <f t="shared" ca="1" si="19"/>
        <v>{"type":"checkbox","class":"checkbox-big","name":"e2","title":"2. Bassin","style":"font-size:20px;display:block","state":"{{e2}}"},</v>
      </c>
      <c r="AR6" s="2" t="str">
        <f t="shared" ca="1" si="20"/>
        <v>{"type":"h4","title":"2. Bassin","style":"width:85%;float:left"},{"type":"input","title":"папка","name":"e2","state":"{{e2}}","pattern":"[0-9]{1,2}","style":"width:15%;display:inline"},{"type":"hr"},</v>
      </c>
      <c r="AS6" s="2" t="str">
        <f t="shared" ca="1" si="21"/>
        <v>"2": "2.Bassin",</v>
      </c>
      <c r="AT6" s="35" t="str">
        <f t="shared" ca="1" si="22"/>
        <v>"2":"2",</v>
      </c>
      <c r="AU6" s="2" t="str">
        <f t="shared" ca="1" si="23"/>
        <v>2. Bassin,99,252,1,100,1;</v>
      </c>
      <c r="AV6" s="2" t="str">
        <f t="shared" ca="1" si="24"/>
        <v>{"type":"checkbox","class":"checkbox-big","name":"e2","title":"2. Basen","style":"font-size:20px;display:block","state":"{{e2}}"},</v>
      </c>
      <c r="AW6" s="35" t="str">
        <f t="shared" ca="1" si="25"/>
        <v>{"type":"h4","title":"2. Basen","style":"width:85%;float:left"},{"type":"input","title":"папка","name":"e2","state":"{{e2}}","pattern":"[0-9]{1,2}","style":"width:15%;display:inline"},{"type":"hr"},</v>
      </c>
      <c r="AX6" s="35" t="str">
        <f t="shared" ca="1" si="26"/>
        <v>"2": "2.Basen",</v>
      </c>
      <c r="AY6" s="35" t="str">
        <f t="shared" ca="1" si="27"/>
        <v>"2":"2",</v>
      </c>
      <c r="AZ6" s="35" t="str">
        <f t="shared" ca="1" si="28"/>
        <v>2. Basen,99,252,1,100,1;</v>
      </c>
      <c r="BA6" s="35" t="str">
        <f t="shared" ca="1" si="29"/>
        <v>{"type":"checkbox","class":"checkbox-big","name":"e2","title":"2. Cuenca","style":"font-size:20px;display:block","state":"{{e2}}"},</v>
      </c>
      <c r="BB6" s="35" t="str">
        <f t="shared" ca="1" si="30"/>
        <v>{"type":"h4","title":"2. Cuenca","style":"width:85%;float:left"},{"type":"input","title":"папка","name":"e2","state":"{{e2}}","pattern":"[0-9]{1,2}","style":"width:15%;display:inline"},{"type":"hr"},</v>
      </c>
      <c r="BC6" s="35" t="str">
        <f t="shared" ca="1" si="31"/>
        <v>"2": "2.Cuenca",</v>
      </c>
      <c r="BD6" s="35" t="str">
        <f t="shared" ca="1" si="32"/>
        <v>"2":"2",</v>
      </c>
      <c r="BE6" s="35" t="str">
        <f t="shared" ca="1" si="33"/>
        <v>2. Cuenca,99,252,1,100,1;</v>
      </c>
      <c r="BF6" s="35" t="str">
        <f t="shared" ca="1" si="34"/>
        <v>{"type":"checkbox","class":"checkbox-big","name":"e2","title":"2. Басейн","style":"font-size:20px;display:block","state":"{{e2}}"},</v>
      </c>
      <c r="BG6" s="35" t="str">
        <f t="shared" ca="1" si="35"/>
        <v>{"type":"h4","title":"2. Басейн","style":"width:85%;float:left"},{"type":"input","title":"папка","name":"e2","state":"{{e2}}","pattern":"[0-9]{1,2}","style":"width:15%;display:inline"},{"type":"hr"},</v>
      </c>
      <c r="BH6" s="35" t="str">
        <f t="shared" ca="1" si="36"/>
        <v>"2": "2.Басейн",</v>
      </c>
      <c r="BI6" s="35" t="str">
        <f t="shared" ca="1" si="37"/>
        <v>"2":"2",</v>
      </c>
      <c r="BJ6" s="35" t="str">
        <f t="shared" ca="1" si="38"/>
        <v>2. Басейн,99,252,1,100,1;</v>
      </c>
    </row>
    <row r="7" spans="1:62" ht="14.25" customHeight="1">
      <c r="A7" s="2">
        <f t="shared" ca="1" si="39"/>
        <v>3</v>
      </c>
      <c r="B7" s="2" t="s">
        <v>92</v>
      </c>
      <c r="C7" s="2" t="s">
        <v>93</v>
      </c>
      <c r="D7" s="2" t="s">
        <v>94</v>
      </c>
      <c r="E7" s="2" t="s">
        <v>95</v>
      </c>
      <c r="F7" s="2" t="s">
        <v>96</v>
      </c>
      <c r="G7" s="2" t="s">
        <v>97</v>
      </c>
      <c r="H7" s="2" t="s">
        <v>98</v>
      </c>
      <c r="I7" s="2">
        <v>9</v>
      </c>
      <c r="J7" s="2">
        <v>207</v>
      </c>
      <c r="K7" s="2">
        <v>26</v>
      </c>
      <c r="L7" s="4"/>
      <c r="M7" s="2">
        <v>1</v>
      </c>
      <c r="N7" s="2">
        <v>255</v>
      </c>
      <c r="O7" s="2">
        <v>1</v>
      </c>
      <c r="P7" s="2">
        <v>100</v>
      </c>
      <c r="Q7" s="2">
        <v>0</v>
      </c>
      <c r="R7" s="2" t="s">
        <v>99</v>
      </c>
      <c r="S7" s="2" t="s">
        <v>100</v>
      </c>
      <c r="T7" s="3">
        <v>0</v>
      </c>
      <c r="U7" s="2">
        <v>3</v>
      </c>
      <c r="V7" s="4"/>
      <c r="W7" s="2" t="str">
        <f t="shared" si="0"/>
        <v>#define EFF_WHITE_COLOR         (  3U)    // Біле світло</v>
      </c>
      <c r="X7" s="2" t="str">
        <f t="shared" ca="1" si="1"/>
        <v>String("3. Біле світло,1,255,1,100,0;") +</v>
      </c>
      <c r="Y7" s="2" t="str">
        <f t="shared" ca="1" si="2"/>
        <v>String("3. White Light,1,255,1,100,0;") +</v>
      </c>
      <c r="Z7" s="2" t="str">
        <f t="shared" ca="1" si="3"/>
        <v>String("3. lumière blanche,1,255,1,100,0;") +</v>
      </c>
      <c r="AA7" s="2" t="str">
        <f t="shared" si="4"/>
        <v xml:space="preserve">  {   9, 207,  26}, // Біле світло</v>
      </c>
      <c r="AB7" s="2" t="str">
        <f t="shared" si="5"/>
        <v xml:space="preserve">        case EFF_WHITE_COLOR:         HIGH_DELAY_TICK    { effTimer = millis(); whiteColorStripeRoutine();    Eff_Tick (); }  break;  // (  3U) Біле світло</v>
      </c>
      <c r="AC7" s="2" t="str">
        <f t="shared" ca="1" si="40"/>
        <v>{"name":"3. Біле світло","spmin":1,"spmax":255,"scmin":1,"scmax":100,"type":0},</v>
      </c>
      <c r="AD7" s="6" t="str">
        <f t="shared" si="6"/>
        <v>"e3":0,</v>
      </c>
      <c r="AE7" s="6" t="str">
        <f t="shared" si="7"/>
        <v>e3=[[e3]]&amp;</v>
      </c>
      <c r="AF7" s="6" t="str">
        <f t="shared" si="8"/>
        <v>"e3":0,</v>
      </c>
      <c r="AG7" s="2" t="str">
        <f t="shared" ca="1" si="9"/>
        <v>{"type":"checkbox","class":"checkbox-big","name":"e3","title":"3. Біле світло","style":"font-size:20px;display:block","state":"{{e3}}"},</v>
      </c>
      <c r="AH7" s="2" t="str">
        <f t="shared" ca="1" si="10"/>
        <v>{"type":"h4","title":"3. Біле світло","style":"width:85%;float:left"},{"type":"input","title":"папка","name":"e3","state":"{{e3}}","pattern":"[0-9]{1,2}","style":"width:15%;display:inline"},{"type":"hr"},</v>
      </c>
      <c r="AI7" s="2" t="str">
        <f t="shared" ca="1" si="11"/>
        <v>"3": "3.Біле світло",</v>
      </c>
      <c r="AJ7" s="35" t="str">
        <f t="shared" ca="1" si="12"/>
        <v>"3":"3",</v>
      </c>
      <c r="AK7" s="2" t="str">
        <f t="shared" ca="1" si="13"/>
        <v>3. Біле світло,1,255,1,100,0;</v>
      </c>
      <c r="AL7" s="2" t="str">
        <f t="shared" ca="1" si="14"/>
        <v>{"type":"checkbox","class":"checkbox-big","name":"e3","title":"3. White Light","style":"font-size:20px;display:block","state":"{{e3}}"},</v>
      </c>
      <c r="AM7" s="2" t="str">
        <f t="shared" ca="1" si="15"/>
        <v>{"type":"h4","title":"3. White Light","style":"width:85%;float:left"},{"type":"input","title":"папка","name":"e3","state":"{{e3}}","pattern":"[0-9]{1,2}","style":"width:15%;display:inline"},{"type":"hr"},</v>
      </c>
      <c r="AN7" s="2" t="str">
        <f t="shared" ca="1" si="16"/>
        <v>"3": "3.White Light",</v>
      </c>
      <c r="AO7" s="35" t="str">
        <f t="shared" ca="1" si="17"/>
        <v>"3":"3",</v>
      </c>
      <c r="AP7" s="2" t="str">
        <f t="shared" ca="1" si="18"/>
        <v>3. White Light,1,255,1,100,0;</v>
      </c>
      <c r="AQ7" s="2" t="str">
        <f t="shared" ca="1" si="19"/>
        <v>{"type":"checkbox","class":"checkbox-big","name":"e3","title":"3. lumière blanche","style":"font-size:20px;display:block","state":"{{e3}}"},</v>
      </c>
      <c r="AR7" s="2" t="str">
        <f t="shared" ca="1" si="20"/>
        <v>{"type":"h4","title":"3. lumière blanche","style":"width:85%;float:left"},{"type":"input","title":"папка","name":"e3","state":"{{e3}}","pattern":"[0-9]{1,2}","style":"width:15%;display:inline"},{"type":"hr"},</v>
      </c>
      <c r="AS7" s="2" t="str">
        <f t="shared" ca="1" si="21"/>
        <v>"3": "3.lumière blanche",</v>
      </c>
      <c r="AT7" s="35" t="str">
        <f t="shared" ca="1" si="22"/>
        <v>"3":"3",</v>
      </c>
      <c r="AU7" s="2" t="str">
        <f t="shared" ca="1" si="23"/>
        <v>3. lumière blanche,1,255,1,100,0;</v>
      </c>
      <c r="AV7" s="2" t="str">
        <f t="shared" ca="1" si="24"/>
        <v>{"type":"checkbox","class":"checkbox-big","name":"e3","title":"3. Białe światło","style":"font-size:20px;display:block","state":"{{e3}}"},</v>
      </c>
      <c r="AW7" s="35" t="str">
        <f t="shared" ca="1" si="25"/>
        <v>{"type":"h4","title":"3. Białe światło","style":"width:85%;float:left"},{"type":"input","title":"папка","name":"e3","state":"{{e3}}","pattern":"[0-9]{1,2}","style":"width:15%;display:inline"},{"type":"hr"},</v>
      </c>
      <c r="AX7" s="35" t="str">
        <f t="shared" ca="1" si="26"/>
        <v>"3": "3.Białe światło",</v>
      </c>
      <c r="AY7" s="35" t="str">
        <f t="shared" ca="1" si="27"/>
        <v>"3":"3",</v>
      </c>
      <c r="AZ7" s="35" t="str">
        <f t="shared" ca="1" si="28"/>
        <v>3. Białe światło,1,255,1,100,0;</v>
      </c>
      <c r="BA7" s="35" t="str">
        <f t="shared" ca="1" si="29"/>
        <v>{"type":"checkbox","class":"checkbox-big","name":"e3","title":"3. Luz blanca","style":"font-size:20px;display:block","state":"{{e3}}"},</v>
      </c>
      <c r="BB7" s="35" t="str">
        <f t="shared" ca="1" si="30"/>
        <v>{"type":"h4","title":"3. Luz blanca","style":"width:85%;float:left"},{"type":"input","title":"папка","name":"e3","state":"{{e3}}","pattern":"[0-9]{1,2}","style":"width:15%;display:inline"},{"type":"hr"},</v>
      </c>
      <c r="BC7" s="35" t="str">
        <f t="shared" ca="1" si="31"/>
        <v>"3": "3.Luz blanca",</v>
      </c>
      <c r="BD7" s="35" t="str">
        <f t="shared" ca="1" si="32"/>
        <v>"3":"3",</v>
      </c>
      <c r="BE7" s="35" t="str">
        <f t="shared" ca="1" si="33"/>
        <v>3. Luz blanca,1,255,1,100,0;</v>
      </c>
      <c r="BF7" s="35" t="str">
        <f t="shared" ca="1" si="34"/>
        <v>{"type":"checkbox","class":"checkbox-big","name":"e3","title":"3. Бeлый cвeт","style":"font-size:20px;display:block","state":"{{e3}}"},</v>
      </c>
      <c r="BG7" s="35" t="str">
        <f t="shared" ca="1" si="35"/>
        <v>{"type":"h4","title":"3. Бeлый cвeт","style":"width:85%;float:left"},{"type":"input","title":"папка","name":"e3","state":"{{e3}}","pattern":"[0-9]{1,2}","style":"width:15%;display:inline"},{"type":"hr"},</v>
      </c>
      <c r="BH7" s="35" t="str">
        <f t="shared" ca="1" si="36"/>
        <v>"3": "3.Бeлый cвeт",</v>
      </c>
      <c r="BI7" s="35" t="str">
        <f t="shared" ca="1" si="37"/>
        <v>"3":"3",</v>
      </c>
      <c r="BJ7" s="35" t="str">
        <f t="shared" ca="1" si="38"/>
        <v>3. Бeлый cвeт,1,255,1,100,0;</v>
      </c>
    </row>
    <row r="8" spans="1:62" ht="14.25" customHeight="1">
      <c r="A8" s="2">
        <f t="shared" ca="1" si="39"/>
        <v>4</v>
      </c>
      <c r="B8" s="2" t="s">
        <v>101</v>
      </c>
      <c r="C8" s="2" t="s">
        <v>102</v>
      </c>
      <c r="D8" s="2" t="s">
        <v>103</v>
      </c>
      <c r="E8" s="2" t="s">
        <v>104</v>
      </c>
      <c r="F8" s="2" t="s">
        <v>105</v>
      </c>
      <c r="G8" s="2" t="s">
        <v>106</v>
      </c>
      <c r="H8" s="2" t="s">
        <v>107</v>
      </c>
      <c r="I8" s="2">
        <v>10</v>
      </c>
      <c r="J8" s="2">
        <v>196</v>
      </c>
      <c r="K8" s="2">
        <v>56</v>
      </c>
      <c r="L8" s="4"/>
      <c r="M8" s="2">
        <v>50</v>
      </c>
      <c r="N8" s="2">
        <v>252</v>
      </c>
      <c r="O8" s="2">
        <v>1</v>
      </c>
      <c r="P8" s="2">
        <v>100</v>
      </c>
      <c r="Q8" s="2">
        <v>0</v>
      </c>
      <c r="R8" s="2" t="s">
        <v>83</v>
      </c>
      <c r="S8" s="2" t="s">
        <v>108</v>
      </c>
      <c r="T8" s="3">
        <v>2</v>
      </c>
      <c r="U8" s="2">
        <v>4</v>
      </c>
      <c r="V8" s="4"/>
      <c r="W8" s="2" t="str">
        <f t="shared" si="0"/>
        <v>#define EFF_RAINBOW_VER         (  4U)    // Веселка</v>
      </c>
      <c r="X8" s="2" t="str">
        <f t="shared" ca="1" si="1"/>
        <v>String("4. Веселка,50,252,1,100,0;") +</v>
      </c>
      <c r="Y8" s="2" t="str">
        <f t="shared" ca="1" si="2"/>
        <v>String("4. Rainbow,50,252,1,100,0;") +</v>
      </c>
      <c r="Z8" s="2" t="str">
        <f t="shared" ca="1" si="3"/>
        <v>String("4. Arc-en-ciel,50,252,1,100,0;") +</v>
      </c>
      <c r="AA8" s="2" t="str">
        <f t="shared" si="4"/>
        <v xml:space="preserve">  {  10, 196,  56}, // Веселка</v>
      </c>
      <c r="AB8" s="2" t="str">
        <f t="shared" si="5"/>
        <v xml:space="preserve">        case EFF_RAINBOW_VER:         DYNAMIC_DELAY_TICK { effTimer = millis(); rainbowRoutine();             Eff_Tick (); }  break;  // (  4U) Веселка</v>
      </c>
      <c r="AC8" s="2" t="str">
        <f t="shared" ca="1" si="40"/>
        <v>{"name":"4. Веселка","spmin":50,"spmax":252,"scmin":1,"scmax":100,"type":0},</v>
      </c>
      <c r="AD8" s="6" t="str">
        <f t="shared" si="6"/>
        <v>"e4":0,</v>
      </c>
      <c r="AE8" s="6" t="str">
        <f t="shared" si="7"/>
        <v>e4=[[e4]]&amp;</v>
      </c>
      <c r="AF8" s="6" t="str">
        <f t="shared" si="8"/>
        <v>"e4":2,</v>
      </c>
      <c r="AG8" s="2" t="str">
        <f t="shared" ca="1" si="9"/>
        <v>{"type":"checkbox","class":"checkbox-big","name":"e4","title":"4. Веселка","style":"font-size:20px;display:block","state":"{{e4}}"},</v>
      </c>
      <c r="AH8" s="2" t="str">
        <f t="shared" ca="1" si="10"/>
        <v>{"type":"h4","title":"4. Веселка","style":"width:85%;float:left"},{"type":"input","title":"папка","name":"e4","state":"{{e4}}","pattern":"[0-9]{1,2}","style":"width:15%;display:inline"},{"type":"hr"},</v>
      </c>
      <c r="AI8" s="2" t="str">
        <f t="shared" ca="1" si="11"/>
        <v>"4": "4.Веселка",</v>
      </c>
      <c r="AJ8" s="35" t="str">
        <f t="shared" ca="1" si="12"/>
        <v>"4":"4",</v>
      </c>
      <c r="AK8" s="2" t="str">
        <f t="shared" ca="1" si="13"/>
        <v>4. Веселка,50,252,1,100,0;</v>
      </c>
      <c r="AL8" s="2" t="str">
        <f t="shared" ca="1" si="14"/>
        <v>{"type":"checkbox","class":"checkbox-big","name":"e4","title":"4. Rainbow","style":"font-size:20px;display:block","state":"{{e4}}"},</v>
      </c>
      <c r="AM8" s="2" t="str">
        <f t="shared" ca="1" si="15"/>
        <v>{"type":"h4","title":"4. Rainbow","style":"width:85%;float:left"},{"type":"input","title":"папка","name":"e4","state":"{{e4}}","pattern":"[0-9]{1,2}","style":"width:15%;display:inline"},{"type":"hr"},</v>
      </c>
      <c r="AN8" s="2" t="str">
        <f t="shared" ca="1" si="16"/>
        <v>"4": "4.Rainbow",</v>
      </c>
      <c r="AO8" s="35" t="str">
        <f t="shared" ca="1" si="17"/>
        <v>"4":"4",</v>
      </c>
      <c r="AP8" s="2" t="str">
        <f t="shared" ca="1" si="18"/>
        <v>4. Rainbow,50,252,1,100,0;</v>
      </c>
      <c r="AQ8" s="2" t="str">
        <f t="shared" ca="1" si="19"/>
        <v>{"type":"checkbox","class":"checkbox-big","name":"e4","title":"4. Arc-en-ciel","style":"font-size:20px;display:block","state":"{{e4}}"},</v>
      </c>
      <c r="AR8" s="2" t="str">
        <f t="shared" ca="1" si="20"/>
        <v>{"type":"h4","title":"4. Arc-en-ciel","style":"width:85%;float:left"},{"type":"input","title":"папка","name":"e4","state":"{{e4}}","pattern":"[0-9]{1,2}","style":"width:15%;display:inline"},{"type":"hr"},</v>
      </c>
      <c r="AS8" s="2" t="str">
        <f t="shared" ca="1" si="21"/>
        <v>"4": "4.Arc-en-ciel",</v>
      </c>
      <c r="AT8" s="35" t="str">
        <f t="shared" ca="1" si="22"/>
        <v>"4":"4",</v>
      </c>
      <c r="AU8" s="2" t="str">
        <f t="shared" ca="1" si="23"/>
        <v>4. Arc-en-ciel,50,252,1,100,0;</v>
      </c>
      <c r="AV8" s="2" t="str">
        <f t="shared" ca="1" si="24"/>
        <v>{"type":"checkbox","class":"checkbox-big","name":"e4","title":"4. Tęcza","style":"font-size:20px;display:block","state":"{{e4}}"},</v>
      </c>
      <c r="AW8" s="35" t="str">
        <f t="shared" ca="1" si="25"/>
        <v>{"type":"h4","title":"4. Tęcza","style":"width:85%;float:left"},{"type":"input","title":"папка","name":"e4","state":"{{e4}}","pattern":"[0-9]{1,2}","style":"width:15%;display:inline"},{"type":"hr"},</v>
      </c>
      <c r="AX8" s="35" t="str">
        <f t="shared" ca="1" si="26"/>
        <v>"4": "4.Tęcza",</v>
      </c>
      <c r="AY8" s="35" t="str">
        <f t="shared" ca="1" si="27"/>
        <v>"4":"4",</v>
      </c>
      <c r="AZ8" s="35" t="str">
        <f t="shared" ca="1" si="28"/>
        <v>4. Tęcza,50,252,1,100,0;</v>
      </c>
      <c r="BA8" s="35" t="str">
        <f t="shared" ca="1" si="29"/>
        <v>{"type":"checkbox","class":"checkbox-big","name":"e4","title":"4. Arcoíris","style":"font-size:20px;display:block","state":"{{e4}}"},</v>
      </c>
      <c r="BB8" s="35" t="str">
        <f t="shared" ca="1" si="30"/>
        <v>{"type":"h4","title":"4. Arcoíris","style":"width:85%;float:left"},{"type":"input","title":"папка","name":"e4","state":"{{e4}}","pattern":"[0-9]{1,2}","style":"width:15%;display:inline"},{"type":"hr"},</v>
      </c>
      <c r="BC8" s="35" t="str">
        <f t="shared" ca="1" si="31"/>
        <v>"4": "4.Arcoíris",</v>
      </c>
      <c r="BD8" s="35" t="str">
        <f t="shared" ca="1" si="32"/>
        <v>"4":"4",</v>
      </c>
      <c r="BE8" s="35" t="str">
        <f t="shared" ca="1" si="33"/>
        <v>4. Arcoíris,50,252,1,100,0;</v>
      </c>
      <c r="BF8" s="35" t="str">
        <f t="shared" ca="1" si="34"/>
        <v>{"type":"checkbox","class":"checkbox-big","name":"e4","title":"4. Радуга","style":"font-size:20px;display:block","state":"{{e4}}"},</v>
      </c>
      <c r="BG8" s="35" t="str">
        <f t="shared" ca="1" si="35"/>
        <v>{"type":"h4","title":"4. Радуга","style":"width:85%;float:left"},{"type":"input","title":"папка","name":"e4","state":"{{e4}}","pattern":"[0-9]{1,2}","style":"width:15%;display:inline"},{"type":"hr"},</v>
      </c>
      <c r="BH8" s="35" t="str">
        <f t="shared" ca="1" si="36"/>
        <v>"4": "4.Радуга",</v>
      </c>
      <c r="BI8" s="35" t="str">
        <f t="shared" ca="1" si="37"/>
        <v>"4":"4",</v>
      </c>
      <c r="BJ8" s="35" t="str">
        <f t="shared" ca="1" si="38"/>
        <v>4. Радуга,50,252,1,100,0;</v>
      </c>
    </row>
    <row r="9" spans="1:62" ht="14.25" customHeight="1">
      <c r="A9" s="2">
        <f t="shared" ca="1" si="39"/>
        <v>5</v>
      </c>
      <c r="B9" s="2" t="s">
        <v>109</v>
      </c>
      <c r="C9" s="2" t="s">
        <v>110</v>
      </c>
      <c r="D9" s="2" t="s">
        <v>111</v>
      </c>
      <c r="E9" s="2" t="s">
        <v>112</v>
      </c>
      <c r="F9" s="2" t="s">
        <v>113</v>
      </c>
      <c r="G9" s="2" t="s">
        <v>114</v>
      </c>
      <c r="H9" s="2" t="s">
        <v>115</v>
      </c>
      <c r="I9" s="2">
        <v>11</v>
      </c>
      <c r="J9" s="2">
        <v>13</v>
      </c>
      <c r="K9" s="2">
        <v>60</v>
      </c>
      <c r="L9" s="4"/>
      <c r="M9" s="2">
        <v>1</v>
      </c>
      <c r="N9" s="2">
        <v>70</v>
      </c>
      <c r="O9" s="2">
        <v>1</v>
      </c>
      <c r="P9" s="2">
        <v>100</v>
      </c>
      <c r="Q9" s="2">
        <v>0</v>
      </c>
      <c r="R9" s="2" t="s">
        <v>99</v>
      </c>
      <c r="S9" s="2" t="s">
        <v>116</v>
      </c>
      <c r="T9" s="3">
        <v>2</v>
      </c>
      <c r="U9" s="2">
        <v>5</v>
      </c>
      <c r="V9" s="4"/>
      <c r="W9" s="2" t="str">
        <f t="shared" si="0"/>
        <v>#define EFF_RAINBOW             (  5U)    // Веселка 3D</v>
      </c>
      <c r="X9" s="2" t="str">
        <f t="shared" ca="1" si="1"/>
        <v>String("5. Веселка 3D,1,70,1,100,0;") +</v>
      </c>
      <c r="Y9" s="2" t="str">
        <f t="shared" ca="1" si="2"/>
        <v>String("5. Rainbow 3D,1,70,1,100,0;") +</v>
      </c>
      <c r="Z9" s="2" t="str">
        <f t="shared" ca="1" si="3"/>
        <v>String("5. Arc-en-ciel 3D,1,70,1,100,0;") +</v>
      </c>
      <c r="AA9" s="2" t="str">
        <f t="shared" si="4"/>
        <v xml:space="preserve">  {  11,  13,  60}, // Веселка 3D</v>
      </c>
      <c r="AB9" s="2" t="str">
        <f t="shared" si="5"/>
        <v xml:space="preserve">        case EFF_RAINBOW:             HIGH_DELAY_TICK    { effTimer = millis(); rainbowNoiseRoutine();        Eff_Tick (); }  break;  // (  5U) Веселка 3D</v>
      </c>
      <c r="AC9" s="36"/>
      <c r="AD9" s="6" t="str">
        <f t="shared" si="6"/>
        <v>"e5":0,</v>
      </c>
      <c r="AE9" s="6" t="str">
        <f t="shared" si="7"/>
        <v>e5=[[e5]]&amp;</v>
      </c>
      <c r="AF9" s="6" t="str">
        <f t="shared" si="8"/>
        <v>"e5":2,</v>
      </c>
      <c r="AG9" s="2" t="str">
        <f t="shared" ca="1" si="9"/>
        <v>{"type":"checkbox","class":"checkbox-big","name":"e5","title":"5. Веселка 3D","style":"font-size:20px;display:block","state":"{{e5}}"},</v>
      </c>
      <c r="AH9" s="2" t="str">
        <f t="shared" ca="1" si="10"/>
        <v>{"type":"h4","title":"5. Веселка 3D","style":"width:85%;float:left"},{"type":"input","title":"папка","name":"e5","state":"{{e5}}","pattern":"[0-9]{1,2}","style":"width:15%;display:inline"},{"type":"hr"},</v>
      </c>
      <c r="AI9" s="2" t="str">
        <f t="shared" ca="1" si="11"/>
        <v>"5": "5.Веселка 3D",</v>
      </c>
      <c r="AJ9" s="35" t="str">
        <f t="shared" ca="1" si="12"/>
        <v>"5":"5",</v>
      </c>
      <c r="AK9" s="2" t="str">
        <f t="shared" ca="1" si="13"/>
        <v>5. Веселка 3D,1,70,1,100,0;</v>
      </c>
      <c r="AL9" s="2" t="str">
        <f t="shared" ca="1" si="14"/>
        <v>{"type":"checkbox","class":"checkbox-big","name":"e5","title":"5. Rainbow 3D","style":"font-size:20px;display:block","state":"{{e5}}"},</v>
      </c>
      <c r="AM9" s="2" t="str">
        <f t="shared" ca="1" si="15"/>
        <v>{"type":"h4","title":"5. Rainbow 3D","style":"width:85%;float:left"},{"type":"input","title":"папка","name":"e5","state":"{{e5}}","pattern":"[0-9]{1,2}","style":"width:15%;display:inline"},{"type":"hr"},</v>
      </c>
      <c r="AN9" s="2" t="str">
        <f t="shared" ca="1" si="16"/>
        <v>"5": "5.Rainbow 3D",</v>
      </c>
      <c r="AO9" s="35" t="str">
        <f t="shared" ca="1" si="17"/>
        <v>"5":"5",</v>
      </c>
      <c r="AP9" s="2" t="str">
        <f t="shared" ca="1" si="18"/>
        <v>5. Rainbow 3D,1,70,1,100,0;</v>
      </c>
      <c r="AQ9" s="2" t="str">
        <f t="shared" ca="1" si="19"/>
        <v>{"type":"checkbox","class":"checkbox-big","name":"e5","title":"5. Arc-en-ciel 3D","style":"font-size:20px;display:block","state":"{{e5}}"},</v>
      </c>
      <c r="AR9" s="2" t="str">
        <f t="shared" ca="1" si="20"/>
        <v>{"type":"h4","title":"5. Arc-en-ciel 3D","style":"width:85%;float:left"},{"type":"input","title":"папка","name":"e5","state":"{{e5}}","pattern":"[0-9]{1,2}","style":"width:15%;display:inline"},{"type":"hr"},</v>
      </c>
      <c r="AS9" s="2" t="str">
        <f t="shared" ca="1" si="21"/>
        <v>"5": "5.Arc-en-ciel 3D",</v>
      </c>
      <c r="AT9" s="35" t="str">
        <f t="shared" ca="1" si="22"/>
        <v>"5":"5",</v>
      </c>
      <c r="AU9" s="2" t="str">
        <f t="shared" ca="1" si="23"/>
        <v>5. Arc-en-ciel 3D,1,70,1,100,0;</v>
      </c>
      <c r="AV9" s="2" t="str">
        <f t="shared" ca="1" si="24"/>
        <v>{"type":"checkbox","class":"checkbox-big","name":"e5","title":"5. Tęcza 3D","style":"font-size:20px;display:block","state":"{{e5}}"},</v>
      </c>
      <c r="AW9" s="35" t="str">
        <f t="shared" ca="1" si="25"/>
        <v>{"type":"h4","title":"5. Tęcza 3D","style":"width:85%;float:left"},{"type":"input","title":"папка","name":"e5","state":"{{e5}}","pattern":"[0-9]{1,2}","style":"width:15%;display:inline"},{"type":"hr"},</v>
      </c>
      <c r="AX9" s="35" t="str">
        <f t="shared" ca="1" si="26"/>
        <v>"5": "5.Tęcza 3D",</v>
      </c>
      <c r="AY9" s="35" t="str">
        <f t="shared" ca="1" si="27"/>
        <v>"5":"5",</v>
      </c>
      <c r="AZ9" s="35" t="str">
        <f t="shared" ca="1" si="28"/>
        <v>5. Tęcza 3D,1,70,1,100,0;</v>
      </c>
      <c r="BA9" s="35" t="str">
        <f t="shared" ca="1" si="29"/>
        <v>{"type":"checkbox","class":"checkbox-big","name":"e5","title":"5. Arcoiris 3D","style":"font-size:20px;display:block","state":"{{e5}}"},</v>
      </c>
      <c r="BB9" s="35" t="str">
        <f t="shared" ca="1" si="30"/>
        <v>{"type":"h4","title":"5. Arcoiris 3D","style":"width:85%;float:left"},{"type":"input","title":"папка","name":"e5","state":"{{e5}}","pattern":"[0-9]{1,2}","style":"width:15%;display:inline"},{"type":"hr"},</v>
      </c>
      <c r="BC9" s="35" t="str">
        <f t="shared" ca="1" si="31"/>
        <v>"5": "5.Arcoiris 3D",</v>
      </c>
      <c r="BD9" s="35" t="str">
        <f t="shared" ca="1" si="32"/>
        <v>"5":"5",</v>
      </c>
      <c r="BE9" s="35" t="str">
        <f t="shared" ca="1" si="33"/>
        <v>5. Arcoiris 3D,1,70,1,100,0;</v>
      </c>
      <c r="BF9" s="35" t="str">
        <f t="shared" ca="1" si="34"/>
        <v>{"type":"checkbox","class":"checkbox-big","name":"e5","title":"5. Радуга 3D","style":"font-size:20px;display:block","state":"{{e5}}"},</v>
      </c>
      <c r="BG9" s="35" t="str">
        <f t="shared" ca="1" si="35"/>
        <v>{"type":"h4","title":"5. Радуга 3D","style":"width:85%;float:left"},{"type":"input","title":"папка","name":"e5","state":"{{e5}}","pattern":"[0-9]{1,2}","style":"width:15%;display:inline"},{"type":"hr"},</v>
      </c>
      <c r="BH9" s="35" t="str">
        <f t="shared" ca="1" si="36"/>
        <v>"5": "5.Радуга 3D",</v>
      </c>
      <c r="BI9" s="35" t="str">
        <f t="shared" ca="1" si="37"/>
        <v>"5":"5",</v>
      </c>
      <c r="BJ9" s="35" t="str">
        <f t="shared" ca="1" si="38"/>
        <v>5. Радуга 3D,1,70,1,100,0;</v>
      </c>
    </row>
    <row r="10" spans="1:62" ht="14.25" customHeight="1">
      <c r="A10" s="2">
        <f t="shared" ca="1" si="39"/>
        <v>6</v>
      </c>
      <c r="B10" s="2" t="s">
        <v>117</v>
      </c>
      <c r="C10" s="2" t="s">
        <v>118</v>
      </c>
      <c r="D10" s="2" t="s">
        <v>119</v>
      </c>
      <c r="E10" s="2" t="s">
        <v>120</v>
      </c>
      <c r="F10" s="2" t="s">
        <v>121</v>
      </c>
      <c r="G10" s="2" t="s">
        <v>122</v>
      </c>
      <c r="H10" s="2" t="s">
        <v>118</v>
      </c>
      <c r="I10" s="2">
        <v>50</v>
      </c>
      <c r="J10" s="2">
        <v>230</v>
      </c>
      <c r="K10" s="2">
        <v>63</v>
      </c>
      <c r="L10" s="4"/>
      <c r="M10" s="2">
        <v>200</v>
      </c>
      <c r="N10" s="2">
        <v>255</v>
      </c>
      <c r="O10" s="2">
        <v>40</v>
      </c>
      <c r="P10" s="2">
        <v>75</v>
      </c>
      <c r="Q10" s="2">
        <v>0</v>
      </c>
      <c r="R10" s="2" t="s">
        <v>83</v>
      </c>
      <c r="S10" s="2" t="s">
        <v>123</v>
      </c>
      <c r="T10" s="3">
        <v>2</v>
      </c>
      <c r="U10" s="2">
        <v>6</v>
      </c>
      <c r="V10" s="4"/>
      <c r="W10" s="2" t="str">
        <f t="shared" si="0"/>
        <v>#define EFF_WINE                (  6U)    // Вино</v>
      </c>
      <c r="X10" s="2" t="str">
        <f t="shared" ca="1" si="1"/>
        <v>String("6. Вино,200,255,40,75,0;") +</v>
      </c>
      <c r="Y10" s="2" t="str">
        <f t="shared" ca="1" si="2"/>
        <v>String("6. Wine,200,255,40,75,0;") +</v>
      </c>
      <c r="Z10" s="2" t="str">
        <f t="shared" ca="1" si="3"/>
        <v>String("6. Vin,200,255,40,75,0;") +</v>
      </c>
      <c r="AA10" s="2" t="str">
        <f t="shared" si="4"/>
        <v xml:space="preserve">  {  50, 230,  63}, // Вино</v>
      </c>
      <c r="AB10" s="2" t="str">
        <f t="shared" si="5"/>
        <v xml:space="preserve">        case EFF_WINE:                DYNAMIC_DELAY_TICK { effTimer = millis(); colorsWine();                 Eff_Tick (); }  break;  // (  6U) Вино</v>
      </c>
      <c r="AC10" s="2" t="str">
        <f t="shared" ref="AC10:AC15" ca="1" si="41">CONCATENATE("{""name"":""",A10,". ",C10,""",""spmin"":",M10,",""spmax"":",N10,",""scmin"":",O10,",""scmax"":",P10,",""type"":",Q10,"},")</f>
        <v>{"name":"6. Вино","spmin":200,"spmax":255,"scmin":40,"scmax":75,"type":0},</v>
      </c>
      <c r="AD10" s="6" t="str">
        <f t="shared" si="6"/>
        <v>"e6":0,</v>
      </c>
      <c r="AE10" s="6" t="str">
        <f t="shared" si="7"/>
        <v>e6=[[e6]]&amp;</v>
      </c>
      <c r="AF10" s="6" t="str">
        <f t="shared" si="8"/>
        <v>"e6":2,</v>
      </c>
      <c r="AG10" s="2" t="str">
        <f t="shared" ca="1" si="9"/>
        <v>{"type":"checkbox","class":"checkbox-big","name":"e6","title":"6. Вино","style":"font-size:20px;display:block","state":"{{e6}}"},</v>
      </c>
      <c r="AH10" s="2" t="str">
        <f t="shared" ca="1" si="10"/>
        <v>{"type":"h4","title":"6. Вино","style":"width:85%;float:left"},{"type":"input","title":"папка","name":"e6","state":"{{e6}}","pattern":"[0-9]{1,2}","style":"width:15%;display:inline"},{"type":"hr"},</v>
      </c>
      <c r="AI10" s="2" t="str">
        <f t="shared" ca="1" si="11"/>
        <v>"6": "6.Вино",</v>
      </c>
      <c r="AJ10" s="35" t="str">
        <f t="shared" ca="1" si="12"/>
        <v>"6":"6",</v>
      </c>
      <c r="AK10" s="2" t="str">
        <f t="shared" ca="1" si="13"/>
        <v>6. Вино,200,255,40,75,0;</v>
      </c>
      <c r="AL10" s="2" t="str">
        <f t="shared" ca="1" si="14"/>
        <v>{"type":"checkbox","class":"checkbox-big","name":"e6","title":"6. Wine","style":"font-size:20px;display:block","state":"{{e6}}"},</v>
      </c>
      <c r="AM10" s="2" t="str">
        <f t="shared" ca="1" si="15"/>
        <v>{"type":"h4","title":"6. Wine","style":"width:85%;float:left"},{"type":"input","title":"папка","name":"e6","state":"{{e6}}","pattern":"[0-9]{1,2}","style":"width:15%;display:inline"},{"type":"hr"},</v>
      </c>
      <c r="AN10" s="2" t="str">
        <f t="shared" ca="1" si="16"/>
        <v>"6": "6.Wine",</v>
      </c>
      <c r="AO10" s="35" t="str">
        <f t="shared" ca="1" si="17"/>
        <v>"6":"6",</v>
      </c>
      <c r="AP10" s="2" t="str">
        <f t="shared" ca="1" si="18"/>
        <v>6. Wine,200,255,40,75,0;</v>
      </c>
      <c r="AQ10" s="2" t="str">
        <f t="shared" ca="1" si="19"/>
        <v>{"type":"checkbox","class":"checkbox-big","name":"e6","title":"6. Vin","style":"font-size:20px;display:block","state":"{{e6}}"},</v>
      </c>
      <c r="AR10" s="2" t="str">
        <f t="shared" ca="1" si="20"/>
        <v>{"type":"h4","title":"6. Vin","style":"width:85%;float:left"},{"type":"input","title":"папка","name":"e6","state":"{{e6}}","pattern":"[0-9]{1,2}","style":"width:15%;display:inline"},{"type":"hr"},</v>
      </c>
      <c r="AS10" s="2" t="str">
        <f t="shared" ca="1" si="21"/>
        <v>"6": "6.Vin",</v>
      </c>
      <c r="AT10" s="35" t="str">
        <f t="shared" ca="1" si="22"/>
        <v>"6":"6",</v>
      </c>
      <c r="AU10" s="2" t="str">
        <f t="shared" ca="1" si="23"/>
        <v>6. Vin,200,255,40,75,0;</v>
      </c>
      <c r="AV10" s="2" t="str">
        <f t="shared" ca="1" si="24"/>
        <v>{"type":"checkbox","class":"checkbox-big","name":"e6","title":"6. Wino","style":"font-size:20px;display:block","state":"{{e6}}"},</v>
      </c>
      <c r="AW10" s="35" t="str">
        <f t="shared" ca="1" si="25"/>
        <v>{"type":"h4","title":"6. Wino","style":"width:85%;float:left"},{"type":"input","title":"папка","name":"e6","state":"{{e6}}","pattern":"[0-9]{1,2}","style":"width:15%;display:inline"},{"type":"hr"},</v>
      </c>
      <c r="AX10" s="35" t="str">
        <f t="shared" ca="1" si="26"/>
        <v>"6": "6.Wino",</v>
      </c>
      <c r="AY10" s="35" t="str">
        <f t="shared" ca="1" si="27"/>
        <v>"6":"6",</v>
      </c>
      <c r="AZ10" s="35" t="str">
        <f t="shared" ca="1" si="28"/>
        <v>6. Wino,200,255,40,75,0;</v>
      </c>
      <c r="BA10" s="35" t="str">
        <f t="shared" ca="1" si="29"/>
        <v>{"type":"checkbox","class":"checkbox-big","name":"e6","title":"6. Vino","style":"font-size:20px;display:block","state":"{{e6}}"},</v>
      </c>
      <c r="BB10" s="35" t="str">
        <f t="shared" ca="1" si="30"/>
        <v>{"type":"h4","title":"6. Vino","style":"width:85%;float:left"},{"type":"input","title":"папка","name":"e6","state":"{{e6}}","pattern":"[0-9]{1,2}","style":"width:15%;display:inline"},{"type":"hr"},</v>
      </c>
      <c r="BC10" s="35" t="str">
        <f t="shared" ca="1" si="31"/>
        <v>"6": "6.Vino",</v>
      </c>
      <c r="BD10" s="35" t="str">
        <f t="shared" ca="1" si="32"/>
        <v>"6":"6",</v>
      </c>
      <c r="BE10" s="35" t="str">
        <f t="shared" ca="1" si="33"/>
        <v>6. Vino,200,255,40,75,0;</v>
      </c>
      <c r="BF10" s="35" t="str">
        <f t="shared" ca="1" si="34"/>
        <v>{"type":"checkbox","class":"checkbox-big","name":"e6","title":"6. Вино","style":"font-size:20px;display:block","state":"{{e6}}"},</v>
      </c>
      <c r="BG10" s="35" t="str">
        <f t="shared" ca="1" si="35"/>
        <v>{"type":"h4","title":"6. Вино","style":"width:85%;float:left"},{"type":"input","title":"папка","name":"e6","state":"{{e6}}","pattern":"[0-9]{1,2}","style":"width:15%;display:inline"},{"type":"hr"},</v>
      </c>
      <c r="BH10" s="35" t="str">
        <f t="shared" ca="1" si="36"/>
        <v>"6": "6.Вино",</v>
      </c>
      <c r="BI10" s="35" t="str">
        <f t="shared" ca="1" si="37"/>
        <v>"6":"6",</v>
      </c>
      <c r="BJ10" s="35" t="str">
        <f t="shared" ca="1" si="38"/>
        <v>6. Вино,200,255,40,75,0;</v>
      </c>
    </row>
    <row r="11" spans="1:62" ht="14.25" customHeight="1">
      <c r="A11" s="2">
        <f t="shared" ca="1" si="39"/>
        <v>7</v>
      </c>
      <c r="B11" s="2" t="s">
        <v>124</v>
      </c>
      <c r="C11" s="2" t="s">
        <v>125</v>
      </c>
      <c r="D11" s="2" t="s">
        <v>126</v>
      </c>
      <c r="E11" s="2" t="s">
        <v>127</v>
      </c>
      <c r="F11" s="2" t="s">
        <v>128</v>
      </c>
      <c r="G11" s="2" t="s">
        <v>129</v>
      </c>
      <c r="H11" s="2" t="s">
        <v>130</v>
      </c>
      <c r="I11" s="2">
        <v>9</v>
      </c>
      <c r="J11" s="2">
        <v>240</v>
      </c>
      <c r="K11" s="2">
        <v>1</v>
      </c>
      <c r="L11" s="4"/>
      <c r="M11" s="2">
        <v>99</v>
      </c>
      <c r="N11" s="2">
        <v>252</v>
      </c>
      <c r="O11" s="2">
        <v>1</v>
      </c>
      <c r="P11" s="2">
        <v>100</v>
      </c>
      <c r="Q11" s="2">
        <v>1</v>
      </c>
      <c r="R11" s="2" t="s">
        <v>83</v>
      </c>
      <c r="S11" s="2" t="s">
        <v>131</v>
      </c>
      <c r="T11" s="3">
        <v>3</v>
      </c>
      <c r="U11" s="2">
        <v>7</v>
      </c>
      <c r="V11" s="4"/>
      <c r="W11" s="2" t="str">
        <f t="shared" si="0"/>
        <v>#define EFF_WHIRL               (  7U)    // Вихори полум'я</v>
      </c>
      <c r="X11" s="2" t="str">
        <f t="shared" ca="1" si="1"/>
        <v>String("7. Вихори полум'я,99,252,1,100,1;") +</v>
      </c>
      <c r="Y11" s="2" t="str">
        <f t="shared" ca="1" si="2"/>
        <v>String("7. Whirls,99,252,1,100,1;") +</v>
      </c>
      <c r="Z11" s="2" t="str">
        <f t="shared" ca="1" si="3"/>
        <v>String("7. Tourbillons de flammes,99,252,1,100,1;") +</v>
      </c>
      <c r="AA11" s="2" t="str">
        <f t="shared" si="4"/>
        <v xml:space="preserve">  {   9, 240,   1}, // Вихори полум'я</v>
      </c>
      <c r="AB11" s="2" t="str">
        <f t="shared" si="5"/>
        <v xml:space="preserve">        case EFF_WHIRL:               DYNAMIC_DELAY_TICK { effTimer = millis(); whirlRoutine(true);           Eff_Tick (); }  break;  // (  7U) Вихори полум'я</v>
      </c>
      <c r="AC11" s="2" t="str">
        <f t="shared" ca="1" si="41"/>
        <v>{"name":"7. Вихори полум'я","spmin":99,"spmax":252,"scmin":1,"scmax":100,"type":1},</v>
      </c>
      <c r="AD11" s="6" t="str">
        <f t="shared" si="6"/>
        <v>"e7":0,</v>
      </c>
      <c r="AE11" s="6" t="str">
        <f t="shared" si="7"/>
        <v>e7=[[e7]]&amp;</v>
      </c>
      <c r="AF11" s="6" t="str">
        <f t="shared" si="8"/>
        <v>"e7":3,</v>
      </c>
      <c r="AG11" s="2" t="str">
        <f t="shared" ca="1" si="9"/>
        <v>{"type":"checkbox","class":"checkbox-big","name":"e7","title":"7. Вихори полум'я","style":"font-size:20px;display:block","state":"{{e7}}"},</v>
      </c>
      <c r="AH11" s="2" t="str">
        <f t="shared" ca="1" si="10"/>
        <v>{"type":"h4","title":"7. Вихори полум'я","style":"width:85%;float:left"},{"type":"input","title":"папка","name":"e7","state":"{{e7}}","pattern":"[0-9]{1,2}","style":"width:15%;display:inline"},{"type":"hr"},</v>
      </c>
      <c r="AI11" s="2" t="str">
        <f t="shared" ca="1" si="11"/>
        <v>"7": "7.Вихори полум'я",</v>
      </c>
      <c r="AJ11" s="35" t="str">
        <f t="shared" ca="1" si="12"/>
        <v>"7":"7",</v>
      </c>
      <c r="AK11" s="2" t="str">
        <f t="shared" ca="1" si="13"/>
        <v>7. Вихори полум'я,99,252,1,100,1;</v>
      </c>
      <c r="AL11" s="2" t="str">
        <f t="shared" ca="1" si="14"/>
        <v>{"type":"checkbox","class":"checkbox-big","name":"e7","title":"7. Whirls","style":"font-size:20px;display:block","state":"{{e7}}"},</v>
      </c>
      <c r="AM11" s="2" t="str">
        <f t="shared" ca="1" si="15"/>
        <v>{"type":"h4","title":"7. Whirls","style":"width:85%;float:left"},{"type":"input","title":"папка","name":"e7","state":"{{e7}}","pattern":"[0-9]{1,2}","style":"width:15%;display:inline"},{"type":"hr"},</v>
      </c>
      <c r="AN11" s="2" t="str">
        <f t="shared" ca="1" si="16"/>
        <v>"7": "7.Whirls",</v>
      </c>
      <c r="AO11" s="35" t="str">
        <f t="shared" ca="1" si="17"/>
        <v>"7":"7",</v>
      </c>
      <c r="AP11" s="2" t="str">
        <f t="shared" ca="1" si="18"/>
        <v>7. Whirls,99,252,1,100,1;</v>
      </c>
      <c r="AQ11" s="2" t="str">
        <f t="shared" ca="1" si="19"/>
        <v>{"type":"checkbox","class":"checkbox-big","name":"e7","title":"7. Tourbillons de flammes","style":"font-size:20px;display:block","state":"{{e7}}"},</v>
      </c>
      <c r="AR11" s="2" t="str">
        <f t="shared" ca="1" si="20"/>
        <v>{"type":"h4","title":"7. Tourbillons de flammes","style":"width:85%;float:left"},{"type":"input","title":"папка","name":"e7","state":"{{e7}}","pattern":"[0-9]{1,2}","style":"width:15%;display:inline"},{"type":"hr"},</v>
      </c>
      <c r="AS11" s="2" t="str">
        <f t="shared" ca="1" si="21"/>
        <v>"7": "7.Tourbillons de flammes",</v>
      </c>
      <c r="AT11" s="35" t="str">
        <f t="shared" ca="1" si="22"/>
        <v>"7":"7",</v>
      </c>
      <c r="AU11" s="2" t="str">
        <f t="shared" ca="1" si="23"/>
        <v>7. Tourbillons de flammes,99,252,1,100,1;</v>
      </c>
      <c r="AV11" s="2" t="str">
        <f t="shared" ca="1" si="24"/>
        <v>{"type":"checkbox","class":"checkbox-big","name":"e7","title":"7. Wiry ognia","style":"font-size:20px;display:block","state":"{{e7}}"},</v>
      </c>
      <c r="AW11" s="35" t="str">
        <f t="shared" ca="1" si="25"/>
        <v>{"type":"h4","title":"7. Wiry ognia","style":"width:85%;float:left"},{"type":"input","title":"папка","name":"e7","state":"{{e7}}","pattern":"[0-9]{1,2}","style":"width:15%;display:inline"},{"type":"hr"},</v>
      </c>
      <c r="AX11" s="35" t="str">
        <f t="shared" ca="1" si="26"/>
        <v>"7": "7.Wiry ognia",</v>
      </c>
      <c r="AY11" s="35" t="str">
        <f t="shared" ca="1" si="27"/>
        <v>"7":"7",</v>
      </c>
      <c r="AZ11" s="35" t="str">
        <f t="shared" ca="1" si="28"/>
        <v>7. Wiry ognia,99,252,1,100,1;</v>
      </c>
      <c r="BA11" s="35" t="str">
        <f t="shared" ca="1" si="29"/>
        <v>{"type":"checkbox","class":"checkbox-big","name":"e7","title":"7. Torbellinos de llamas","style":"font-size:20px;display:block","state":"{{e7}}"},</v>
      </c>
      <c r="BB11" s="35" t="str">
        <f t="shared" ca="1" si="30"/>
        <v>{"type":"h4","title":"7. Torbellinos de llamas","style":"width:85%;float:left"},{"type":"input","title":"папка","name":"e7","state":"{{e7}}","pattern":"[0-9]{1,2}","style":"width:15%;display:inline"},{"type":"hr"},</v>
      </c>
      <c r="BC11" s="35" t="str">
        <f t="shared" ca="1" si="31"/>
        <v>"7": "7.Torbellinos de llamas",</v>
      </c>
      <c r="BD11" s="35" t="str">
        <f t="shared" ca="1" si="32"/>
        <v>"7":"7",</v>
      </c>
      <c r="BE11" s="35" t="str">
        <f t="shared" ca="1" si="33"/>
        <v>7. Torbellinos de llamas,99,252,1,100,1;</v>
      </c>
      <c r="BF11" s="35" t="str">
        <f t="shared" ca="1" si="34"/>
        <v>{"type":"checkbox","class":"checkbox-big","name":"e7","title":"7. Вихри пламени","style":"font-size:20px;display:block","state":"{{e7}}"},</v>
      </c>
      <c r="BG11" s="35" t="str">
        <f t="shared" ca="1" si="35"/>
        <v>{"type":"h4","title":"7. Вихри пламени","style":"width:85%;float:left"},{"type":"input","title":"папка","name":"e7","state":"{{e7}}","pattern":"[0-9]{1,2}","style":"width:15%;display:inline"},{"type":"hr"},</v>
      </c>
      <c r="BH11" s="35" t="str">
        <f t="shared" ca="1" si="36"/>
        <v>"7": "7.Вихри пламени",</v>
      </c>
      <c r="BI11" s="35" t="str">
        <f t="shared" ca="1" si="37"/>
        <v>"7":"7",</v>
      </c>
      <c r="BJ11" s="35" t="str">
        <f t="shared" ca="1" si="38"/>
        <v>7. Вихри пламени,99,252,1,100,1;</v>
      </c>
    </row>
    <row r="12" spans="1:62" ht="14.25" customHeight="1">
      <c r="A12" s="2">
        <f t="shared" ca="1" si="39"/>
        <v>8</v>
      </c>
      <c r="B12" s="2" t="s">
        <v>132</v>
      </c>
      <c r="C12" s="2" t="s">
        <v>133</v>
      </c>
      <c r="D12" s="2" t="s">
        <v>134</v>
      </c>
      <c r="E12" s="2" t="s">
        <v>135</v>
      </c>
      <c r="F12" s="2" t="s">
        <v>136</v>
      </c>
      <c r="G12" s="2" t="s">
        <v>137</v>
      </c>
      <c r="H12" s="2" t="s">
        <v>138</v>
      </c>
      <c r="I12" s="2">
        <v>9</v>
      </c>
      <c r="J12" s="2">
        <v>240</v>
      </c>
      <c r="K12" s="2">
        <v>86</v>
      </c>
      <c r="L12" s="4"/>
      <c r="M12" s="2">
        <v>99</v>
      </c>
      <c r="N12" s="2">
        <v>252</v>
      </c>
      <c r="O12" s="2">
        <v>1</v>
      </c>
      <c r="P12" s="2">
        <v>100</v>
      </c>
      <c r="Q12" s="2">
        <v>0</v>
      </c>
      <c r="R12" s="2" t="s">
        <v>83</v>
      </c>
      <c r="S12" s="2" t="s">
        <v>139</v>
      </c>
      <c r="T12" s="3">
        <v>3</v>
      </c>
      <c r="U12" s="2">
        <v>8</v>
      </c>
      <c r="V12" s="4"/>
      <c r="W12" s="2" t="str">
        <f t="shared" si="0"/>
        <v>#define EFF_WHIRL_MULTI         (  8U)    // Вихори різнокольорові</v>
      </c>
      <c r="X12" s="2" t="str">
        <f t="shared" ca="1" si="1"/>
        <v>String("8. Вихори різнокольорові,99,252,1,100,0;") +</v>
      </c>
      <c r="Y12" s="2" t="str">
        <f t="shared" ca="1" si="2"/>
        <v>String("8. Whirls Multi,99,252,1,100,0;") +</v>
      </c>
      <c r="Z12" s="2" t="str">
        <f t="shared" ca="1" si="3"/>
        <v>String("8. Les vortex sont multicolores,99,252,1,100,0;") +</v>
      </c>
      <c r="AA12" s="2" t="str">
        <f t="shared" si="4"/>
        <v xml:space="preserve">  {   9, 240,  86}, // Вихори різнокольорові</v>
      </c>
      <c r="AB12" s="2" t="str">
        <f t="shared" si="5"/>
        <v xml:space="preserve">        case EFF_WHIRL_MULTI:         DYNAMIC_DELAY_TICK { effTimer = millis(); whirlRoutine(false);          Eff_Tick (); }  break;  // (  8U) Вихори різнокольорові</v>
      </c>
      <c r="AC12" s="2" t="str">
        <f t="shared" ca="1" si="41"/>
        <v>{"name":"8. Вихори різнокольорові","spmin":99,"spmax":252,"scmin":1,"scmax":100,"type":0},</v>
      </c>
      <c r="AD12" s="6" t="str">
        <f t="shared" si="6"/>
        <v>"e8":0,</v>
      </c>
      <c r="AE12" s="6" t="str">
        <f t="shared" si="7"/>
        <v>e8=[[e8]]&amp;</v>
      </c>
      <c r="AF12" s="6" t="str">
        <f t="shared" si="8"/>
        <v>"e8":3,</v>
      </c>
      <c r="AG12" s="2" t="str">
        <f t="shared" ca="1" si="9"/>
        <v>{"type":"checkbox","class":"checkbox-big","name":"e8","title":"8. Вихори різнокольорові","style":"font-size:20px;display:block","state":"{{e8}}"},</v>
      </c>
      <c r="AH12" s="2" t="str">
        <f t="shared" ca="1" si="10"/>
        <v>{"type":"h4","title":"8. Вихори різнокольорові","style":"width:85%;float:left"},{"type":"input","title":"папка","name":"e8","state":"{{e8}}","pattern":"[0-9]{1,2}","style":"width:15%;display:inline"},{"type":"hr"},</v>
      </c>
      <c r="AI12" s="2" t="str">
        <f t="shared" ca="1" si="11"/>
        <v>"8": "8.Вихори різнокольорові",</v>
      </c>
      <c r="AJ12" s="35" t="str">
        <f t="shared" ca="1" si="12"/>
        <v>"8":"8",</v>
      </c>
      <c r="AK12" s="2" t="str">
        <f t="shared" ca="1" si="13"/>
        <v>8. Вихори різнокольорові,99,252,1,100,0;</v>
      </c>
      <c r="AL12" s="2" t="str">
        <f t="shared" ca="1" si="14"/>
        <v>{"type":"checkbox","class":"checkbox-big","name":"e8","title":"8. Whirls Multi","style":"font-size:20px;display:block","state":"{{e8}}"},</v>
      </c>
      <c r="AM12" s="2" t="str">
        <f t="shared" ca="1" si="15"/>
        <v>{"type":"h4","title":"8. Whirls Multi","style":"width:85%;float:left"},{"type":"input","title":"папка","name":"e8","state":"{{e8}}","pattern":"[0-9]{1,2}","style":"width:15%;display:inline"},{"type":"hr"},</v>
      </c>
      <c r="AN12" s="2" t="str">
        <f t="shared" ca="1" si="16"/>
        <v>"8": "8.Whirls Multi",</v>
      </c>
      <c r="AO12" s="35" t="str">
        <f t="shared" ca="1" si="17"/>
        <v>"8":"8",</v>
      </c>
      <c r="AP12" s="2" t="str">
        <f t="shared" ca="1" si="18"/>
        <v>8. Whirls Multi,99,252,1,100,0;</v>
      </c>
      <c r="AQ12" s="2" t="str">
        <f t="shared" ca="1" si="19"/>
        <v>{"type":"checkbox","class":"checkbox-big","name":"e8","title":"8. Les vortex sont multicolores","style":"font-size:20px;display:block","state":"{{e8}}"},</v>
      </c>
      <c r="AR12" s="2" t="str">
        <f t="shared" ca="1" si="20"/>
        <v>{"type":"h4","title":"8. Les vortex sont multicolores","style":"width:85%;float:left"},{"type":"input","title":"папка","name":"e8","state":"{{e8}}","pattern":"[0-9]{1,2}","style":"width:15%;display:inline"},{"type":"hr"},</v>
      </c>
      <c r="AS12" s="2" t="str">
        <f t="shared" ca="1" si="21"/>
        <v>"8": "8.Les vortex sont multicolores",</v>
      </c>
      <c r="AT12" s="35" t="str">
        <f t="shared" ca="1" si="22"/>
        <v>"8":"8",</v>
      </c>
      <c r="AU12" s="2" t="str">
        <f t="shared" ca="1" si="23"/>
        <v>8. Les vortex sont multicolores,99,252,1,100,0;</v>
      </c>
      <c r="AV12" s="2" t="str">
        <f t="shared" ca="1" si="24"/>
        <v>{"type":"checkbox","class":"checkbox-big","name":"e8","title":"8. Wiry są wielokolorowe","style":"font-size:20px;display:block","state":"{{e8}}"},</v>
      </c>
      <c r="AW12" s="35" t="str">
        <f t="shared" ca="1" si="25"/>
        <v>{"type":"h4","title":"8. Wiry są wielokolorowe","style":"width:85%;float:left"},{"type":"input","title":"папка","name":"e8","state":"{{e8}}","pattern":"[0-9]{1,2}","style":"width:15%;display:inline"},{"type":"hr"},</v>
      </c>
      <c r="AX12" s="35" t="str">
        <f t="shared" ca="1" si="26"/>
        <v>"8": "8.Wiry są wielokolorowe",</v>
      </c>
      <c r="AY12" s="35" t="str">
        <f t="shared" ca="1" si="27"/>
        <v>"8":"8",</v>
      </c>
      <c r="AZ12" s="35" t="str">
        <f t="shared" ca="1" si="28"/>
        <v>8. Wiry są wielokolorowe,99,252,1,100,0;</v>
      </c>
      <c r="BA12" s="35" t="str">
        <f t="shared" ca="1" si="29"/>
        <v>{"type":"checkbox","class":"checkbox-big","name":"e8","title":"8. Los vórtices son multicolores.","style":"font-size:20px;display:block","state":"{{e8}}"},</v>
      </c>
      <c r="BB12" s="35" t="str">
        <f t="shared" ca="1" si="30"/>
        <v>{"type":"h4","title":"8. Los vórtices son multicolores.","style":"width:85%;float:left"},{"type":"input","title":"папка","name":"e8","state":"{{e8}}","pattern":"[0-9]{1,2}","style":"width:15%;display:inline"},{"type":"hr"},</v>
      </c>
      <c r="BC12" s="35" t="str">
        <f t="shared" ca="1" si="31"/>
        <v>"8": "8.Los vórtices son multicolores.",</v>
      </c>
      <c r="BD12" s="35" t="str">
        <f t="shared" ca="1" si="32"/>
        <v>"8":"8",</v>
      </c>
      <c r="BE12" s="35" t="str">
        <f t="shared" ca="1" si="33"/>
        <v>8. Los vórtices son multicolores.,99,252,1,100,0;</v>
      </c>
      <c r="BF12" s="35" t="str">
        <f t="shared" ca="1" si="34"/>
        <v>{"type":"checkbox","class":"checkbox-big","name":"e8","title":"8. Вихри мультицвет","style":"font-size:20px;display:block","state":"{{e8}}"},</v>
      </c>
      <c r="BG12" s="35" t="str">
        <f t="shared" ca="1" si="35"/>
        <v>{"type":"h4","title":"8. Вихри мультицвет","style":"width:85%;float:left"},{"type":"input","title":"папка","name":"e8","state":"{{e8}}","pattern":"[0-9]{1,2}","style":"width:15%;display:inline"},{"type":"hr"},</v>
      </c>
      <c r="BH12" s="35" t="str">
        <f t="shared" ca="1" si="36"/>
        <v>"8": "8.Вихри мультицвет",</v>
      </c>
      <c r="BI12" s="35" t="str">
        <f t="shared" ca="1" si="37"/>
        <v>"8":"8",</v>
      </c>
      <c r="BJ12" s="35" t="str">
        <f t="shared" ca="1" si="38"/>
        <v>8. Вихри мультицвет,99,252,1,100,0;</v>
      </c>
    </row>
    <row r="13" spans="1:62" ht="14.25" customHeight="1">
      <c r="A13" s="2">
        <f t="shared" ca="1" si="39"/>
        <v>9</v>
      </c>
      <c r="B13" s="2" t="s">
        <v>140</v>
      </c>
      <c r="C13" s="2" t="s">
        <v>141</v>
      </c>
      <c r="D13" s="2" t="s">
        <v>142</v>
      </c>
      <c r="E13" s="2" t="s">
        <v>143</v>
      </c>
      <c r="F13" s="2" t="s">
        <v>144</v>
      </c>
      <c r="G13" s="2" t="s">
        <v>145</v>
      </c>
      <c r="H13" s="2" t="s">
        <v>146</v>
      </c>
      <c r="I13" s="2">
        <v>22</v>
      </c>
      <c r="J13" s="2">
        <v>230</v>
      </c>
      <c r="K13" s="2">
        <v>1</v>
      </c>
      <c r="L13" s="4"/>
      <c r="M13" s="2">
        <v>99</v>
      </c>
      <c r="N13" s="2">
        <v>252</v>
      </c>
      <c r="O13" s="2">
        <v>1</v>
      </c>
      <c r="P13" s="2">
        <v>100</v>
      </c>
      <c r="Q13" s="2">
        <v>1</v>
      </c>
      <c r="R13" s="2" t="s">
        <v>83</v>
      </c>
      <c r="S13" s="2" t="s">
        <v>147</v>
      </c>
      <c r="T13" s="3">
        <v>3</v>
      </c>
      <c r="U13" s="2">
        <v>9</v>
      </c>
      <c r="V13" s="4"/>
      <c r="W13" s="2" t="str">
        <f t="shared" si="0"/>
        <v>#define EFF_FIRE                (  9U)    // Вогонь</v>
      </c>
      <c r="X13" s="2" t="str">
        <f t="shared" ca="1" si="1"/>
        <v>String("9. Вогонь,99,252,1,100,1;") +</v>
      </c>
      <c r="Y13" s="2" t="str">
        <f t="shared" ca="1" si="2"/>
        <v>String("9. Fire,99,252,1,100,1;") +</v>
      </c>
      <c r="Z13" s="2" t="str">
        <f t="shared" ca="1" si="3"/>
        <v>String("9. Feu,99,252,1,100,1;") +</v>
      </c>
      <c r="AA13" s="2" t="str">
        <f t="shared" si="4"/>
        <v xml:space="preserve">  {  22, 230,   1}, // Вогонь</v>
      </c>
      <c r="AB13" s="2" t="str">
        <f t="shared" si="5"/>
        <v xml:space="preserve">        case EFF_FIRE:                DYNAMIC_DELAY_TICK { effTimer = millis(); fireRoutine(true);            Eff_Tick (); }  break;  // (  9U) Вогонь</v>
      </c>
      <c r="AC13" s="2" t="str">
        <f t="shared" ca="1" si="41"/>
        <v>{"name":"9. Вогонь","spmin":99,"spmax":252,"scmin":1,"scmax":100,"type":1},</v>
      </c>
      <c r="AD13" s="6" t="str">
        <f t="shared" si="6"/>
        <v>"e9":0,</v>
      </c>
      <c r="AE13" s="6" t="str">
        <f t="shared" si="7"/>
        <v>e9=[[e9]]&amp;</v>
      </c>
      <c r="AF13" s="6" t="str">
        <f t="shared" si="8"/>
        <v>"e9":3,</v>
      </c>
      <c r="AG13" s="2" t="str">
        <f t="shared" ca="1" si="9"/>
        <v>{"type":"checkbox","class":"checkbox-big","name":"e9","title":"9. Вогонь","style":"font-size:20px;display:block","state":"{{e9}}"},</v>
      </c>
      <c r="AH13" s="2" t="str">
        <f t="shared" ca="1" si="10"/>
        <v>{"type":"h4","title":"9. Вогонь","style":"width:85%;float:left"},{"type":"input","title":"папка","name":"e9","state":"{{e9}}","pattern":"[0-9]{1,2}","style":"width:15%;display:inline"},{"type":"hr"},</v>
      </c>
      <c r="AI13" s="2" t="str">
        <f t="shared" ca="1" si="11"/>
        <v>"9": "9.Вогонь",</v>
      </c>
      <c r="AJ13" s="35" t="str">
        <f t="shared" ca="1" si="12"/>
        <v>"9":"9",</v>
      </c>
      <c r="AK13" s="2" t="str">
        <f t="shared" ca="1" si="13"/>
        <v>9. Вогонь,99,252,1,100,1;</v>
      </c>
      <c r="AL13" s="2" t="str">
        <f t="shared" ca="1" si="14"/>
        <v>{"type":"checkbox","class":"checkbox-big","name":"e9","title":"9. Fire","style":"font-size:20px;display:block","state":"{{e9}}"},</v>
      </c>
      <c r="AM13" s="2" t="str">
        <f t="shared" ca="1" si="15"/>
        <v>{"type":"h4","title":"9. Fire","style":"width:85%;float:left"},{"type":"input","title":"папка","name":"e9","state":"{{e9}}","pattern":"[0-9]{1,2}","style":"width:15%;display:inline"},{"type":"hr"},</v>
      </c>
      <c r="AN13" s="2" t="str">
        <f t="shared" ca="1" si="16"/>
        <v>"9": "9.Fire",</v>
      </c>
      <c r="AO13" s="35" t="str">
        <f t="shared" ca="1" si="17"/>
        <v>"9":"9",</v>
      </c>
      <c r="AP13" s="2" t="str">
        <f t="shared" ca="1" si="18"/>
        <v>9. Fire,99,252,1,100,1;</v>
      </c>
      <c r="AQ13" s="2" t="str">
        <f t="shared" ca="1" si="19"/>
        <v>{"type":"checkbox","class":"checkbox-big","name":"e9","title":"9. Feu","style":"font-size:20px;display:block","state":"{{e9}}"},</v>
      </c>
      <c r="AR13" s="2" t="str">
        <f t="shared" ca="1" si="20"/>
        <v>{"type":"h4","title":"9. Feu","style":"width:85%;float:left"},{"type":"input","title":"папка","name":"e9","state":"{{e9}}","pattern":"[0-9]{1,2}","style":"width:15%;display:inline"},{"type":"hr"},</v>
      </c>
      <c r="AS13" s="2" t="str">
        <f t="shared" ca="1" si="21"/>
        <v>"9": "9.Feu",</v>
      </c>
      <c r="AT13" s="35" t="str">
        <f t="shared" ca="1" si="22"/>
        <v>"9":"9",</v>
      </c>
      <c r="AU13" s="2" t="str">
        <f t="shared" ca="1" si="23"/>
        <v>9. Feu,99,252,1,100,1;</v>
      </c>
      <c r="AV13" s="2" t="str">
        <f t="shared" ca="1" si="24"/>
        <v>{"type":"checkbox","class":"checkbox-big","name":"e9","title":"9. Ogień","style":"font-size:20px;display:block","state":"{{e9}}"},</v>
      </c>
      <c r="AW13" s="35" t="str">
        <f t="shared" ca="1" si="25"/>
        <v>{"type":"h4","title":"9. Ogień","style":"width:85%;float:left"},{"type":"input","title":"папка","name":"e9","state":"{{e9}}","pattern":"[0-9]{1,2}","style":"width:15%;display:inline"},{"type":"hr"},</v>
      </c>
      <c r="AX13" s="35" t="str">
        <f t="shared" ca="1" si="26"/>
        <v>"9": "9.Ogień",</v>
      </c>
      <c r="AY13" s="35" t="str">
        <f t="shared" ca="1" si="27"/>
        <v>"9":"9",</v>
      </c>
      <c r="AZ13" s="35" t="str">
        <f t="shared" ca="1" si="28"/>
        <v>9. Ogień,99,252,1,100,1;</v>
      </c>
      <c r="BA13" s="35" t="str">
        <f t="shared" ca="1" si="29"/>
        <v>{"type":"checkbox","class":"checkbox-big","name":"e9","title":"9. Fuego","style":"font-size:20px;display:block","state":"{{e9}}"},</v>
      </c>
      <c r="BB13" s="35" t="str">
        <f t="shared" ca="1" si="30"/>
        <v>{"type":"h4","title":"9. Fuego","style":"width:85%;float:left"},{"type":"input","title":"папка","name":"e9","state":"{{e9}}","pattern":"[0-9]{1,2}","style":"width:15%;display:inline"},{"type":"hr"},</v>
      </c>
      <c r="BC13" s="35" t="str">
        <f t="shared" ca="1" si="31"/>
        <v>"9": "9.Fuego",</v>
      </c>
      <c r="BD13" s="35" t="str">
        <f t="shared" ca="1" si="32"/>
        <v>"9":"9",</v>
      </c>
      <c r="BE13" s="35" t="str">
        <f t="shared" ca="1" si="33"/>
        <v>9. Fuego,99,252,1,100,1;</v>
      </c>
      <c r="BF13" s="35" t="str">
        <f t="shared" ca="1" si="34"/>
        <v>{"type":"checkbox","class":"checkbox-big","name":"e9","title":"9. Огонь","style":"font-size:20px;display:block","state":"{{e9}}"},</v>
      </c>
      <c r="BG13" s="35" t="str">
        <f t="shared" ca="1" si="35"/>
        <v>{"type":"h4","title":"9. Огонь","style":"width:85%;float:left"},{"type":"input","title":"папка","name":"e9","state":"{{e9}}","pattern":"[0-9]{1,2}","style":"width:15%;display:inline"},{"type":"hr"},</v>
      </c>
      <c r="BH13" s="35" t="str">
        <f t="shared" ca="1" si="36"/>
        <v>"9": "9.Огонь",</v>
      </c>
      <c r="BI13" s="35" t="str">
        <f t="shared" ca="1" si="37"/>
        <v>"9":"9",</v>
      </c>
      <c r="BJ13" s="35" t="str">
        <f t="shared" ca="1" si="38"/>
        <v>9. Огонь,99,252,1,100,1;</v>
      </c>
    </row>
    <row r="14" spans="1:62" ht="14.25" customHeight="1">
      <c r="A14" s="2">
        <f t="shared" ca="1" si="39"/>
        <v>10</v>
      </c>
      <c r="B14" s="2" t="s">
        <v>148</v>
      </c>
      <c r="C14" s="2" t="s">
        <v>149</v>
      </c>
      <c r="D14" s="2" t="s">
        <v>150</v>
      </c>
      <c r="E14" s="2" t="s">
        <v>151</v>
      </c>
      <c r="F14" s="2" t="s">
        <v>152</v>
      </c>
      <c r="G14" s="2" t="s">
        <v>153</v>
      </c>
      <c r="H14" s="2" t="s">
        <v>154</v>
      </c>
      <c r="I14" s="2">
        <v>10</v>
      </c>
      <c r="J14" s="2">
        <v>220</v>
      </c>
      <c r="K14" s="2">
        <v>63</v>
      </c>
      <c r="L14" s="4"/>
      <c r="M14" s="2">
        <v>99</v>
      </c>
      <c r="N14" s="2">
        <v>252</v>
      </c>
      <c r="O14" s="2">
        <v>1</v>
      </c>
      <c r="P14" s="2">
        <v>100</v>
      </c>
      <c r="Q14" s="2">
        <v>0</v>
      </c>
      <c r="R14" s="2" t="s">
        <v>83</v>
      </c>
      <c r="S14" s="2" t="s">
        <v>155</v>
      </c>
      <c r="T14" s="3">
        <v>3</v>
      </c>
      <c r="U14" s="2">
        <v>10</v>
      </c>
      <c r="V14" s="4"/>
      <c r="W14" s="2" t="str">
        <f t="shared" si="0"/>
        <v>#define EFF_FIRE_2012           ( 10U)    // Вогонь 2012</v>
      </c>
      <c r="X14" s="2" t="str">
        <f t="shared" ca="1" si="1"/>
        <v>String("10. Вогонь 2012,99,252,1,100,0;") +</v>
      </c>
      <c r="Y14" s="2" t="str">
        <f t="shared" ca="1" si="2"/>
        <v>String("10. Fire 2012,99,252,1,100,0;") +</v>
      </c>
      <c r="Z14" s="2" t="str">
        <f t="shared" ca="1" si="3"/>
        <v>String("10. Incendie 2012,99,252,1,100,0;") +</v>
      </c>
      <c r="AA14" s="2" t="str">
        <f t="shared" si="4"/>
        <v xml:space="preserve">  {  10, 220,  63}, // Вогонь 2012</v>
      </c>
      <c r="AB14" s="2" t="str">
        <f t="shared" si="5"/>
        <v xml:space="preserve">        case EFF_FIRE_2012:           DYNAMIC_DELAY_TICK { effTimer = millis(); fire2012again();              Eff_Tick (); }  break;  // ( 10U) Вогонь 2012</v>
      </c>
      <c r="AC14" s="2" t="str">
        <f t="shared" ca="1" si="41"/>
        <v>{"name":"10. Вогонь 2012","spmin":99,"spmax":252,"scmin":1,"scmax":100,"type":0},</v>
      </c>
      <c r="AD14" s="6" t="str">
        <f t="shared" si="6"/>
        <v>"e10":0,</v>
      </c>
      <c r="AE14" s="6" t="str">
        <f t="shared" si="7"/>
        <v>e10=[[e10]]&amp;</v>
      </c>
      <c r="AF14" s="6" t="str">
        <f t="shared" si="8"/>
        <v>"e10":3,</v>
      </c>
      <c r="AG14" s="2" t="str">
        <f t="shared" ca="1" si="9"/>
        <v>{"type":"checkbox","class":"checkbox-big","name":"e10","title":"10. Вогонь 2012","style":"font-size:20px;display:block","state":"{{e10}}"},</v>
      </c>
      <c r="AH14" s="2" t="str">
        <f t="shared" ca="1" si="10"/>
        <v>{"type":"h4","title":"10. Вогонь 2012","style":"width:85%;float:left"},{"type":"input","title":"папка","name":"e10","state":"{{e10}}","pattern":"[0-9]{1,2}","style":"width:15%;display:inline"},{"type":"hr"},</v>
      </c>
      <c r="AI14" s="2" t="str">
        <f t="shared" ca="1" si="11"/>
        <v>"10": "10.Вогонь 2012",</v>
      </c>
      <c r="AJ14" s="35" t="str">
        <f t="shared" ca="1" si="12"/>
        <v>"10":"10",</v>
      </c>
      <c r="AK14" s="2" t="str">
        <f t="shared" ca="1" si="13"/>
        <v>10. Вогонь 2012,99,252,1,100,0;</v>
      </c>
      <c r="AL14" s="2" t="str">
        <f t="shared" ca="1" si="14"/>
        <v>{"type":"checkbox","class":"checkbox-big","name":"e10","title":"10. Fire 2012","style":"font-size:20px;display:block","state":"{{e10}}"},</v>
      </c>
      <c r="AM14" s="2" t="str">
        <f t="shared" ca="1" si="15"/>
        <v>{"type":"h4","title":"10. Fire 2012","style":"width:85%;float:left"},{"type":"input","title":"папка","name":"e10","state":"{{e10}}","pattern":"[0-9]{1,2}","style":"width:15%;display:inline"},{"type":"hr"},</v>
      </c>
      <c r="AN14" s="2" t="str">
        <f t="shared" ca="1" si="16"/>
        <v>"10": "10.Fire 2012",</v>
      </c>
      <c r="AO14" s="35" t="str">
        <f t="shared" ca="1" si="17"/>
        <v>"10":"10",</v>
      </c>
      <c r="AP14" s="2" t="str">
        <f t="shared" ca="1" si="18"/>
        <v>10. Fire 2012,99,252,1,100,0;</v>
      </c>
      <c r="AQ14" s="2" t="str">
        <f t="shared" ca="1" si="19"/>
        <v>{"type":"checkbox","class":"checkbox-big","name":"e10","title":"10. Incendie 2012","style":"font-size:20px;display:block","state":"{{e10}}"},</v>
      </c>
      <c r="AR14" s="2" t="str">
        <f t="shared" ca="1" si="20"/>
        <v>{"type":"h4","title":"10. Incendie 2012","style":"width:85%;float:left"},{"type":"input","title":"папка","name":"e10","state":"{{e10}}","pattern":"[0-9]{1,2}","style":"width:15%;display:inline"},{"type":"hr"},</v>
      </c>
      <c r="AS14" s="2" t="str">
        <f t="shared" ca="1" si="21"/>
        <v>"10": "10.Incendie 2012",</v>
      </c>
      <c r="AT14" s="35" t="str">
        <f t="shared" ca="1" si="22"/>
        <v>"10":"10",</v>
      </c>
      <c r="AU14" s="2" t="str">
        <f t="shared" ca="1" si="23"/>
        <v>10. Incendie 2012,99,252,1,100,0;</v>
      </c>
      <c r="AV14" s="2" t="str">
        <f t="shared" ca="1" si="24"/>
        <v>{"type":"checkbox","class":"checkbox-big","name":"e10","title":"10. Ogień 2012","style":"font-size:20px;display:block","state":"{{e10}}"},</v>
      </c>
      <c r="AW14" s="35" t="str">
        <f t="shared" ca="1" si="25"/>
        <v>{"type":"h4","title":"10. Ogień 2012","style":"width:85%;float:left"},{"type":"input","title":"папка","name":"e10","state":"{{e10}}","pattern":"[0-9]{1,2}","style":"width:15%;display:inline"},{"type":"hr"},</v>
      </c>
      <c r="AX14" s="35" t="str">
        <f t="shared" ca="1" si="26"/>
        <v>"10": "10.Ogień 2012",</v>
      </c>
      <c r="AY14" s="35" t="str">
        <f t="shared" ca="1" si="27"/>
        <v>"10":"10",</v>
      </c>
      <c r="AZ14" s="35" t="str">
        <f t="shared" ca="1" si="28"/>
        <v>10. Ogień 2012,99,252,1,100,0;</v>
      </c>
      <c r="BA14" s="35" t="str">
        <f t="shared" ca="1" si="29"/>
        <v>{"type":"checkbox","class":"checkbox-big","name":"e10","title":"10. Fuego 2012","style":"font-size:20px;display:block","state":"{{e10}}"},</v>
      </c>
      <c r="BB14" s="35" t="str">
        <f t="shared" ca="1" si="30"/>
        <v>{"type":"h4","title":"10. Fuego 2012","style":"width:85%;float:left"},{"type":"input","title":"папка","name":"e10","state":"{{e10}}","pattern":"[0-9]{1,2}","style":"width:15%;display:inline"},{"type":"hr"},</v>
      </c>
      <c r="BC14" s="35" t="str">
        <f t="shared" ca="1" si="31"/>
        <v>"10": "10.Fuego 2012",</v>
      </c>
      <c r="BD14" s="35" t="str">
        <f t="shared" ca="1" si="32"/>
        <v>"10":"10",</v>
      </c>
      <c r="BE14" s="35" t="str">
        <f t="shared" ca="1" si="33"/>
        <v>10. Fuego 2012,99,252,1,100,0;</v>
      </c>
      <c r="BF14" s="35" t="str">
        <f t="shared" ca="1" si="34"/>
        <v>{"type":"checkbox","class":"checkbox-big","name":"e10","title":"10. Огонь 2012","style":"font-size:20px;display:block","state":"{{e10}}"},</v>
      </c>
      <c r="BG14" s="35" t="str">
        <f t="shared" ca="1" si="35"/>
        <v>{"type":"h4","title":"10. Огонь 2012","style":"width:85%;float:left"},{"type":"input","title":"папка","name":"e10","state":"{{e10}}","pattern":"[0-9]{1,2}","style":"width:15%;display:inline"},{"type":"hr"},</v>
      </c>
      <c r="BH14" s="35" t="str">
        <f t="shared" ca="1" si="36"/>
        <v>"10": "10.Огонь 2012",</v>
      </c>
      <c r="BI14" s="35" t="str">
        <f t="shared" ca="1" si="37"/>
        <v>"10":"10",</v>
      </c>
      <c r="BJ14" s="35" t="str">
        <f t="shared" ca="1" si="38"/>
        <v>10. Огонь 2012,99,252,1,100,0;</v>
      </c>
    </row>
    <row r="15" spans="1:62" ht="14.25" customHeight="1">
      <c r="A15" s="2">
        <f t="shared" ca="1" si="39"/>
        <v>11</v>
      </c>
      <c r="B15" s="2" t="s">
        <v>156</v>
      </c>
      <c r="C15" s="2" t="s">
        <v>157</v>
      </c>
      <c r="D15" s="2" t="s">
        <v>158</v>
      </c>
      <c r="E15" s="2" t="s">
        <v>159</v>
      </c>
      <c r="F15" s="2" t="s">
        <v>160</v>
      </c>
      <c r="G15" s="2" t="s">
        <v>161</v>
      </c>
      <c r="H15" s="2" t="s">
        <v>162</v>
      </c>
      <c r="I15" s="2">
        <v>57</v>
      </c>
      <c r="J15" s="2">
        <v>220</v>
      </c>
      <c r="K15" s="2">
        <v>15</v>
      </c>
      <c r="L15" s="4"/>
      <c r="M15" s="2">
        <v>99</v>
      </c>
      <c r="N15" s="2">
        <v>252</v>
      </c>
      <c r="O15" s="2">
        <v>1</v>
      </c>
      <c r="P15" s="2">
        <v>100</v>
      </c>
      <c r="Q15" s="2">
        <v>0</v>
      </c>
      <c r="R15" s="2" t="s">
        <v>83</v>
      </c>
      <c r="S15" s="2" t="s">
        <v>163</v>
      </c>
      <c r="T15" s="3">
        <v>3</v>
      </c>
      <c r="U15" s="2">
        <v>11</v>
      </c>
      <c r="V15" s="4"/>
      <c r="W15" s="2" t="str">
        <f t="shared" si="0"/>
        <v>#define EFF_FIRE_2018           ( 11U)    // Вогонь 2018</v>
      </c>
      <c r="X15" s="2" t="str">
        <f t="shared" ca="1" si="1"/>
        <v>String("11. Вогонь 2018,99,252,1,100,0;") +</v>
      </c>
      <c r="Y15" s="2" t="str">
        <f t="shared" ca="1" si="2"/>
        <v>String("11. Fire 2018,99,252,1,100,0;") +</v>
      </c>
      <c r="Z15" s="2" t="str">
        <f t="shared" ca="1" si="3"/>
        <v>String("11. Incendie 2018,99,252,1,100,0;") +</v>
      </c>
      <c r="AA15" s="2" t="str">
        <f t="shared" si="4"/>
        <v xml:space="preserve">  {  57, 220,  15}, // Вогонь 2018</v>
      </c>
      <c r="AB15" s="2" t="str">
        <f t="shared" si="5"/>
        <v xml:space="preserve">        case EFF_FIRE_2018:           DYNAMIC_DELAY_TICK { effTimer = millis(); Fire2018_2();                 Eff_Tick (); }  break;  // ( 11U) Вогонь 2018</v>
      </c>
      <c r="AC15" s="2" t="str">
        <f t="shared" ca="1" si="41"/>
        <v>{"name":"11. Вогонь 2018","spmin":99,"spmax":252,"scmin":1,"scmax":100,"type":0},</v>
      </c>
      <c r="AD15" s="6" t="str">
        <f t="shared" si="6"/>
        <v>"e11":0,</v>
      </c>
      <c r="AE15" s="6" t="str">
        <f t="shared" si="7"/>
        <v>e11=[[e11]]&amp;</v>
      </c>
      <c r="AF15" s="6" t="str">
        <f t="shared" si="8"/>
        <v>"e11":3,</v>
      </c>
      <c r="AG15" s="2" t="str">
        <f t="shared" ca="1" si="9"/>
        <v>{"type":"checkbox","class":"checkbox-big","name":"e11","title":"11. Вогонь 2018","style":"font-size:20px;display:block","state":"{{e11}}"},</v>
      </c>
      <c r="AH15" s="2" t="str">
        <f t="shared" ca="1" si="10"/>
        <v>{"type":"h4","title":"11. Вогонь 2018","style":"width:85%;float:left"},{"type":"input","title":"папка","name":"e11","state":"{{e11}}","pattern":"[0-9]{1,2}","style":"width:15%;display:inline"},{"type":"hr"},</v>
      </c>
      <c r="AI15" s="2" t="str">
        <f t="shared" ca="1" si="11"/>
        <v>"11": "11.Вогонь 2018",</v>
      </c>
      <c r="AJ15" s="35" t="str">
        <f t="shared" ca="1" si="12"/>
        <v>"11":"11",</v>
      </c>
      <c r="AK15" s="2" t="str">
        <f t="shared" ca="1" si="13"/>
        <v>11. Вогонь 2018,99,252,1,100,0;</v>
      </c>
      <c r="AL15" s="2" t="str">
        <f t="shared" ca="1" si="14"/>
        <v>{"type":"checkbox","class":"checkbox-big","name":"e11","title":"11. Fire 2018","style":"font-size:20px;display:block","state":"{{e11}}"},</v>
      </c>
      <c r="AM15" s="2" t="str">
        <f t="shared" ca="1" si="15"/>
        <v>{"type":"h4","title":"11. Fire 2018","style":"width:85%;float:left"},{"type":"input","title":"папка","name":"e11","state":"{{e11}}","pattern":"[0-9]{1,2}","style":"width:15%;display:inline"},{"type":"hr"},</v>
      </c>
      <c r="AN15" s="2" t="str">
        <f t="shared" ca="1" si="16"/>
        <v>"11": "11.Fire 2018",</v>
      </c>
      <c r="AO15" s="35" t="str">
        <f t="shared" ca="1" si="17"/>
        <v>"11":"11",</v>
      </c>
      <c r="AP15" s="2" t="str">
        <f t="shared" ca="1" si="18"/>
        <v>11. Fire 2018,99,252,1,100,0;</v>
      </c>
      <c r="AQ15" s="2" t="str">
        <f t="shared" ca="1" si="19"/>
        <v>{"type":"checkbox","class":"checkbox-big","name":"e11","title":"11. Incendie 2018","style":"font-size:20px;display:block","state":"{{e11}}"},</v>
      </c>
      <c r="AR15" s="2" t="str">
        <f t="shared" ca="1" si="20"/>
        <v>{"type":"h4","title":"11. Incendie 2018","style":"width:85%;float:left"},{"type":"input","title":"папка","name":"e11","state":"{{e11}}","pattern":"[0-9]{1,2}","style":"width:15%;display:inline"},{"type":"hr"},</v>
      </c>
      <c r="AS15" s="2" t="str">
        <f t="shared" ca="1" si="21"/>
        <v>"11": "11.Incendie 2018",</v>
      </c>
      <c r="AT15" s="35" t="str">
        <f t="shared" ca="1" si="22"/>
        <v>"11":"11",</v>
      </c>
      <c r="AU15" s="2" t="str">
        <f t="shared" ca="1" si="23"/>
        <v>11. Incendie 2018,99,252,1,100,0;</v>
      </c>
      <c r="AV15" s="2" t="str">
        <f t="shared" ca="1" si="24"/>
        <v>{"type":"checkbox","class":"checkbox-big","name":"e11","title":"11. Ogień 2018","style":"font-size:20px;display:block","state":"{{e11}}"},</v>
      </c>
      <c r="AW15" s="35" t="str">
        <f t="shared" ca="1" si="25"/>
        <v>{"type":"h4","title":"11. Ogień 2018","style":"width:85%;float:left"},{"type":"input","title":"папка","name":"e11","state":"{{e11}}","pattern":"[0-9]{1,2}","style":"width:15%;display:inline"},{"type":"hr"},</v>
      </c>
      <c r="AX15" s="35" t="str">
        <f t="shared" ca="1" si="26"/>
        <v>"11": "11.Ogień 2018",</v>
      </c>
      <c r="AY15" s="35" t="str">
        <f t="shared" ca="1" si="27"/>
        <v>"11":"11",</v>
      </c>
      <c r="AZ15" s="35" t="str">
        <f t="shared" ca="1" si="28"/>
        <v>11. Ogień 2018,99,252,1,100,0;</v>
      </c>
      <c r="BA15" s="35" t="str">
        <f t="shared" ca="1" si="29"/>
        <v>{"type":"checkbox","class":"checkbox-big","name":"e11","title":"11. Fuego 2018","style":"font-size:20px;display:block","state":"{{e11}}"},</v>
      </c>
      <c r="BB15" s="35" t="str">
        <f t="shared" ca="1" si="30"/>
        <v>{"type":"h4","title":"11. Fuego 2018","style":"width:85%;float:left"},{"type":"input","title":"папка","name":"e11","state":"{{e11}}","pattern":"[0-9]{1,2}","style":"width:15%;display:inline"},{"type":"hr"},</v>
      </c>
      <c r="BC15" s="35" t="str">
        <f t="shared" ca="1" si="31"/>
        <v>"11": "11.Fuego 2018",</v>
      </c>
      <c r="BD15" s="35" t="str">
        <f t="shared" ca="1" si="32"/>
        <v>"11":"11",</v>
      </c>
      <c r="BE15" s="35" t="str">
        <f t="shared" ca="1" si="33"/>
        <v>11. Fuego 2018,99,252,1,100,0;</v>
      </c>
      <c r="BF15" s="35" t="str">
        <f t="shared" ca="1" si="34"/>
        <v>{"type":"checkbox","class":"checkbox-big","name":"e11","title":"11. Огонь 2018","style":"font-size:20px;display:block","state":"{{e11}}"},</v>
      </c>
      <c r="BG15" s="35" t="str">
        <f t="shared" ca="1" si="35"/>
        <v>{"type":"h4","title":"11. Огонь 2018","style":"width:85%;float:left"},{"type":"input","title":"папка","name":"e11","state":"{{e11}}","pattern":"[0-9]{1,2}","style":"width:15%;display:inline"},{"type":"hr"},</v>
      </c>
      <c r="BH15" s="35" t="str">
        <f t="shared" ca="1" si="36"/>
        <v>"11": "11.Огонь 2018",</v>
      </c>
      <c r="BI15" s="35" t="str">
        <f t="shared" ca="1" si="37"/>
        <v>"11":"11",</v>
      </c>
      <c r="BJ15" s="35" t="str">
        <f t="shared" ca="1" si="38"/>
        <v>11. Огонь 2018,99,252,1,100,0;</v>
      </c>
    </row>
    <row r="16" spans="1:62" ht="14.25" customHeight="1">
      <c r="A16" s="2">
        <f t="shared" ca="1" si="39"/>
        <v>12</v>
      </c>
      <c r="B16" s="2" t="s">
        <v>164</v>
      </c>
      <c r="C16" s="2" t="s">
        <v>165</v>
      </c>
      <c r="D16" s="2" t="s">
        <v>166</v>
      </c>
      <c r="E16" s="2" t="s">
        <v>167</v>
      </c>
      <c r="F16" s="2" t="s">
        <v>168</v>
      </c>
      <c r="G16" s="2" t="s">
        <v>169</v>
      </c>
      <c r="H16" s="2" t="s">
        <v>170</v>
      </c>
      <c r="I16" s="2">
        <v>40</v>
      </c>
      <c r="J16" s="2">
        <v>225</v>
      </c>
      <c r="K16" s="2">
        <v>11</v>
      </c>
      <c r="L16" s="4"/>
      <c r="M16" s="2">
        <v>120</v>
      </c>
      <c r="N16" s="2">
        <v>252</v>
      </c>
      <c r="O16" s="2">
        <v>1</v>
      </c>
      <c r="P16" s="2">
        <v>100</v>
      </c>
      <c r="Q16" s="2">
        <v>0</v>
      </c>
      <c r="R16" s="2" t="s">
        <v>83</v>
      </c>
      <c r="S16" s="2" t="s">
        <v>171</v>
      </c>
      <c r="T16" s="3">
        <v>3</v>
      </c>
      <c r="U16" s="2">
        <v>12</v>
      </c>
      <c r="V16" s="4"/>
      <c r="W16" s="2" t="str">
        <f t="shared" si="0"/>
        <v>#define EFF_FIRE_2020           ( 12U)    // Вогонь 2020</v>
      </c>
      <c r="X16" s="2" t="str">
        <f t="shared" ca="1" si="1"/>
        <v>String("12. Вогонь 2020,120,252,1,100,0;") +</v>
      </c>
      <c r="Y16" s="2" t="str">
        <f t="shared" ca="1" si="2"/>
        <v>String("12. Fire 2020,120,252,1,100,0;") +</v>
      </c>
      <c r="Z16" s="2" t="str">
        <f t="shared" ca="1" si="3"/>
        <v>String("12. Feu 2020,120,252,1,100,0;") +</v>
      </c>
      <c r="AA16" s="2" t="str">
        <f t="shared" si="4"/>
        <v xml:space="preserve">  {  40, 225,  11}, // Вогонь 2020</v>
      </c>
      <c r="AB16" s="2" t="str">
        <f t="shared" si="5"/>
        <v xml:space="preserve">        case EFF_FIRE_2020:           DYNAMIC_DELAY_TICK { effTimer = millis(); fire2020Routine2();           Eff_Tick (); }  break;  // ( 12U) Вогонь 2020</v>
      </c>
      <c r="AC16" s="36"/>
      <c r="AD16" s="6" t="str">
        <f t="shared" si="6"/>
        <v>"e12":0,</v>
      </c>
      <c r="AE16" s="6" t="str">
        <f t="shared" si="7"/>
        <v>e12=[[e12]]&amp;</v>
      </c>
      <c r="AF16" s="6" t="str">
        <f t="shared" si="8"/>
        <v>"e12":3,</v>
      </c>
      <c r="AG16" s="2" t="str">
        <f t="shared" ca="1" si="9"/>
        <v>{"type":"checkbox","class":"checkbox-big","name":"e12","title":"12. Вогонь 2020","style":"font-size:20px;display:block","state":"{{e12}}"},</v>
      </c>
      <c r="AH16" s="2" t="str">
        <f t="shared" ca="1" si="10"/>
        <v>{"type":"h4","title":"12. Вогонь 2020","style":"width:85%;float:left"},{"type":"input","title":"папка","name":"e12","state":"{{e12}}","pattern":"[0-9]{1,2}","style":"width:15%;display:inline"},{"type":"hr"},</v>
      </c>
      <c r="AI16" s="2" t="str">
        <f t="shared" ca="1" si="11"/>
        <v>"12": "12.Вогонь 2020",</v>
      </c>
      <c r="AJ16" s="35" t="str">
        <f t="shared" ca="1" si="12"/>
        <v>"12":"12",</v>
      </c>
      <c r="AK16" s="2" t="str">
        <f t="shared" ca="1" si="13"/>
        <v>12. Вогонь 2020,120,252,1,100,0;</v>
      </c>
      <c r="AL16" s="2" t="str">
        <f t="shared" ca="1" si="14"/>
        <v>{"type":"checkbox","class":"checkbox-big","name":"e12","title":"12. Fire 2020","style":"font-size:20px;display:block","state":"{{e12}}"},</v>
      </c>
      <c r="AM16" s="2" t="str">
        <f t="shared" ca="1" si="15"/>
        <v>{"type":"h4","title":"12. Fire 2020","style":"width:85%;float:left"},{"type":"input","title":"папка","name":"e12","state":"{{e12}}","pattern":"[0-9]{1,2}","style":"width:15%;display:inline"},{"type":"hr"},</v>
      </c>
      <c r="AN16" s="2" t="str">
        <f t="shared" ca="1" si="16"/>
        <v>"12": "12.Fire 2020",</v>
      </c>
      <c r="AO16" s="35" t="str">
        <f t="shared" ca="1" si="17"/>
        <v>"12":"12",</v>
      </c>
      <c r="AP16" s="2" t="str">
        <f t="shared" ca="1" si="18"/>
        <v>12. Fire 2020,120,252,1,100,0;</v>
      </c>
      <c r="AQ16" s="2" t="str">
        <f t="shared" ca="1" si="19"/>
        <v>{"type":"checkbox","class":"checkbox-big","name":"e12","title":"12. Feu 2020","style":"font-size:20px;display:block","state":"{{e12}}"},</v>
      </c>
      <c r="AR16" s="2" t="str">
        <f t="shared" ca="1" si="20"/>
        <v>{"type":"h4","title":"12. Feu 2020","style":"width:85%;float:left"},{"type":"input","title":"папка","name":"e12","state":"{{e12}}","pattern":"[0-9]{1,2}","style":"width:15%;display:inline"},{"type":"hr"},</v>
      </c>
      <c r="AS16" s="2" t="str">
        <f t="shared" ca="1" si="21"/>
        <v>"12": "12.Feu 2020",</v>
      </c>
      <c r="AT16" s="35" t="str">
        <f t="shared" ca="1" si="22"/>
        <v>"12":"12",</v>
      </c>
      <c r="AU16" s="2" t="str">
        <f t="shared" ca="1" si="23"/>
        <v>12. Feu 2020,120,252,1,100,0;</v>
      </c>
      <c r="AV16" s="2" t="str">
        <f t="shared" ca="1" si="24"/>
        <v>{"type":"checkbox","class":"checkbox-big","name":"e12","title":"12. Ogień 2020","style":"font-size:20px;display:block","state":"{{e12}}"},</v>
      </c>
      <c r="AW16" s="35" t="str">
        <f t="shared" ca="1" si="25"/>
        <v>{"type":"h4","title":"12. Ogień 2020","style":"width:85%;float:left"},{"type":"input","title":"папка","name":"e12","state":"{{e12}}","pattern":"[0-9]{1,2}","style":"width:15%;display:inline"},{"type":"hr"},</v>
      </c>
      <c r="AX16" s="35" t="str">
        <f t="shared" ca="1" si="26"/>
        <v>"12": "12.Ogień 2020",</v>
      </c>
      <c r="AY16" s="35" t="str">
        <f t="shared" ca="1" si="27"/>
        <v>"12":"12",</v>
      </c>
      <c r="AZ16" s="35" t="str">
        <f t="shared" ca="1" si="28"/>
        <v>12. Ogień 2020,120,252,1,100,0;</v>
      </c>
      <c r="BA16" s="35" t="str">
        <f t="shared" ca="1" si="29"/>
        <v>{"type":"checkbox","class":"checkbox-big","name":"e12","title":"12. Fuego 2020","style":"font-size:20px;display:block","state":"{{e12}}"},</v>
      </c>
      <c r="BB16" s="35" t="str">
        <f t="shared" ca="1" si="30"/>
        <v>{"type":"h4","title":"12. Fuego 2020","style":"width:85%;float:left"},{"type":"input","title":"папка","name":"e12","state":"{{e12}}","pattern":"[0-9]{1,2}","style":"width:15%;display:inline"},{"type":"hr"},</v>
      </c>
      <c r="BC16" s="35" t="str">
        <f t="shared" ca="1" si="31"/>
        <v>"12": "12.Fuego 2020",</v>
      </c>
      <c r="BD16" s="35" t="str">
        <f t="shared" ca="1" si="32"/>
        <v>"12":"12",</v>
      </c>
      <c r="BE16" s="35" t="str">
        <f t="shared" ca="1" si="33"/>
        <v>12. Fuego 2020,120,252,1,100,0;</v>
      </c>
      <c r="BF16" s="35" t="str">
        <f t="shared" ca="1" si="34"/>
        <v>{"type":"checkbox","class":"checkbox-big","name":"e12","title":"12. Огонь 2020","style":"font-size:20px;display:block","state":"{{e12}}"},</v>
      </c>
      <c r="BG16" s="35" t="str">
        <f t="shared" ca="1" si="35"/>
        <v>{"type":"h4","title":"12. Огонь 2020","style":"width:85%;float:left"},{"type":"input","title":"папка","name":"e12","state":"{{e12}}","pattern":"[0-9]{1,2}","style":"width:15%;display:inline"},{"type":"hr"},</v>
      </c>
      <c r="BH16" s="35" t="str">
        <f t="shared" ca="1" si="36"/>
        <v>"12": "12.Огонь 2020",</v>
      </c>
      <c r="BI16" s="35" t="str">
        <f t="shared" ca="1" si="37"/>
        <v>"12":"12",</v>
      </c>
      <c r="BJ16" s="35" t="str">
        <f t="shared" ca="1" si="38"/>
        <v>12. Огонь 2020,120,252,1,100,0;</v>
      </c>
    </row>
    <row r="17" spans="1:62" ht="14.25" customHeight="1">
      <c r="A17" s="2">
        <f t="shared" ca="1" si="39"/>
        <v>13</v>
      </c>
      <c r="B17" s="2" t="s">
        <v>172</v>
      </c>
      <c r="C17" s="2" t="s">
        <v>173</v>
      </c>
      <c r="D17" s="2" t="s">
        <v>174</v>
      </c>
      <c r="E17" s="2" t="s">
        <v>175</v>
      </c>
      <c r="F17" s="2" t="s">
        <v>176</v>
      </c>
      <c r="G17" s="2" t="s">
        <v>177</v>
      </c>
      <c r="H17" s="2" t="s">
        <v>178</v>
      </c>
      <c r="I17" s="2">
        <v>15</v>
      </c>
      <c r="J17" s="2">
        <v>150</v>
      </c>
      <c r="K17" s="2">
        <v>22</v>
      </c>
      <c r="L17" s="4"/>
      <c r="M17" s="2">
        <v>1</v>
      </c>
      <c r="N17" s="2">
        <v>255</v>
      </c>
      <c r="O17" s="2">
        <v>1</v>
      </c>
      <c r="P17" s="2">
        <v>100</v>
      </c>
      <c r="Q17" s="2">
        <v>0</v>
      </c>
      <c r="R17" s="2" t="s">
        <v>75</v>
      </c>
      <c r="S17" s="2" t="s">
        <v>179</v>
      </c>
      <c r="T17" s="3">
        <v>3</v>
      </c>
      <c r="U17" s="2">
        <v>13</v>
      </c>
      <c r="V17" s="4"/>
      <c r="W17" s="2" t="str">
        <f t="shared" si="0"/>
        <v>#define EFF_FIRE_2021           ( 13U)    // Вогонь 2021</v>
      </c>
      <c r="X17" s="2" t="str">
        <f t="shared" ca="1" si="1"/>
        <v>String("13. Вогонь 2021,1,255,1,100,0;") +</v>
      </c>
      <c r="Y17" s="2" t="str">
        <f t="shared" ca="1" si="2"/>
        <v>String("13. Fire 2021,1,255,1,100,0;") +</v>
      </c>
      <c r="Z17" s="2" t="str">
        <f t="shared" ca="1" si="3"/>
        <v>String("13. Feu 2021,1,255,1,100,0;") +</v>
      </c>
      <c r="AA17" s="2" t="str">
        <f t="shared" si="4"/>
        <v xml:space="preserve">  {  15, 150,  22}, // Вогонь 2021</v>
      </c>
      <c r="AB17" s="2" t="str">
        <f t="shared" si="5"/>
        <v xml:space="preserve">        case EFF_FIRE_2021:           LOW_DELAY_TICK     { effTimer = millis(); Fire2021Routine();            Eff_Tick (); }  break;  // ( 13U) Вогонь 2021</v>
      </c>
      <c r="AC17" s="2" t="str">
        <f t="shared" ref="AC17:AC21" ca="1" si="42">CONCATENATE("{""name"":""",A17,". ",C17,""",""spmin"":",M17,",""spmax"":",N17,",""scmin"":",O17,",""scmax"":",P17,",""type"":",Q17,"},")</f>
        <v>{"name":"13. Вогонь 2021","spmin":1,"spmax":255,"scmin":1,"scmax":100,"type":0},</v>
      </c>
      <c r="AD17" s="6" t="str">
        <f t="shared" si="6"/>
        <v>"e13":0,</v>
      </c>
      <c r="AE17" s="6" t="str">
        <f t="shared" si="7"/>
        <v>e13=[[e13]]&amp;</v>
      </c>
      <c r="AF17" s="6" t="str">
        <f t="shared" si="8"/>
        <v>"e13":3,</v>
      </c>
      <c r="AG17" s="2" t="str">
        <f t="shared" ca="1" si="9"/>
        <v>{"type":"checkbox","class":"checkbox-big","name":"e13","title":"13. Вогонь 2021","style":"font-size:20px;display:block","state":"{{e13}}"},</v>
      </c>
      <c r="AH17" s="2" t="str">
        <f t="shared" ca="1" si="10"/>
        <v>{"type":"h4","title":"13. Вогонь 2021","style":"width:85%;float:left"},{"type":"input","title":"папка","name":"e13","state":"{{e13}}","pattern":"[0-9]{1,2}","style":"width:15%;display:inline"},{"type":"hr"},</v>
      </c>
      <c r="AI17" s="2" t="str">
        <f t="shared" ca="1" si="11"/>
        <v>"13": "13.Вогонь 2021",</v>
      </c>
      <c r="AJ17" s="35" t="str">
        <f t="shared" ca="1" si="12"/>
        <v>"13":"13",</v>
      </c>
      <c r="AK17" s="2" t="str">
        <f t="shared" ca="1" si="13"/>
        <v>13. Вогонь 2021,1,255,1,100,0;</v>
      </c>
      <c r="AL17" s="2" t="str">
        <f t="shared" ca="1" si="14"/>
        <v>{"type":"checkbox","class":"checkbox-big","name":"e13","title":"13. Fire 2021","style":"font-size:20px;display:block","state":"{{e13}}"},</v>
      </c>
      <c r="AM17" s="2" t="str">
        <f t="shared" ca="1" si="15"/>
        <v>{"type":"h4","title":"13. Fire 2021","style":"width:85%;float:left"},{"type":"input","title":"папка","name":"e13","state":"{{e13}}","pattern":"[0-9]{1,2}","style":"width:15%;display:inline"},{"type":"hr"},</v>
      </c>
      <c r="AN17" s="2" t="str">
        <f t="shared" ca="1" si="16"/>
        <v>"13": "13.Fire 2021",</v>
      </c>
      <c r="AO17" s="35" t="str">
        <f t="shared" ca="1" si="17"/>
        <v>"13":"13",</v>
      </c>
      <c r="AP17" s="2" t="str">
        <f t="shared" ca="1" si="18"/>
        <v>13. Fire 2021,1,255,1,100,0;</v>
      </c>
      <c r="AQ17" s="2" t="str">
        <f t="shared" ca="1" si="19"/>
        <v>{"type":"checkbox","class":"checkbox-big","name":"e13","title":"13. Feu 2021","style":"font-size:20px;display:block","state":"{{e13}}"},</v>
      </c>
      <c r="AR17" s="2" t="str">
        <f t="shared" ca="1" si="20"/>
        <v>{"type":"h4","title":"13. Feu 2021","style":"width:85%;float:left"},{"type":"input","title":"папка","name":"e13","state":"{{e13}}","pattern":"[0-9]{1,2}","style":"width:15%;display:inline"},{"type":"hr"},</v>
      </c>
      <c r="AS17" s="2" t="str">
        <f t="shared" ca="1" si="21"/>
        <v>"13": "13.Feu 2021",</v>
      </c>
      <c r="AT17" s="35" t="str">
        <f t="shared" ca="1" si="22"/>
        <v>"13":"13",</v>
      </c>
      <c r="AU17" s="2" t="str">
        <f t="shared" ca="1" si="23"/>
        <v>13. Feu 2021,1,255,1,100,0;</v>
      </c>
      <c r="AV17" s="2" t="str">
        <f t="shared" ca="1" si="24"/>
        <v>{"type":"checkbox","class":"checkbox-big","name":"e13","title":"13. Ogień 2021","style":"font-size:20px;display:block","state":"{{e13}}"},</v>
      </c>
      <c r="AW17" s="35" t="str">
        <f t="shared" ca="1" si="25"/>
        <v>{"type":"h4","title":"13. Ogień 2021","style":"width:85%;float:left"},{"type":"input","title":"папка","name":"e13","state":"{{e13}}","pattern":"[0-9]{1,2}","style":"width:15%;display:inline"},{"type":"hr"},</v>
      </c>
      <c r="AX17" s="35" t="str">
        <f t="shared" ca="1" si="26"/>
        <v>"13": "13.Ogień 2021",</v>
      </c>
      <c r="AY17" s="35" t="str">
        <f t="shared" ca="1" si="27"/>
        <v>"13":"13",</v>
      </c>
      <c r="AZ17" s="35" t="str">
        <f t="shared" ca="1" si="28"/>
        <v>13. Ogień 2021,1,255,1,100,0;</v>
      </c>
      <c r="BA17" s="35" t="str">
        <f t="shared" ca="1" si="29"/>
        <v>{"type":"checkbox","class":"checkbox-big","name":"e13","title":"13. Fuego 2021","style":"font-size:20px;display:block","state":"{{e13}}"},</v>
      </c>
      <c r="BB17" s="35" t="str">
        <f t="shared" ca="1" si="30"/>
        <v>{"type":"h4","title":"13. Fuego 2021","style":"width:85%;float:left"},{"type":"input","title":"папка","name":"e13","state":"{{e13}}","pattern":"[0-9]{1,2}","style":"width:15%;display:inline"},{"type":"hr"},</v>
      </c>
      <c r="BC17" s="35" t="str">
        <f t="shared" ca="1" si="31"/>
        <v>"13": "13.Fuego 2021",</v>
      </c>
      <c r="BD17" s="35" t="str">
        <f t="shared" ca="1" si="32"/>
        <v>"13":"13",</v>
      </c>
      <c r="BE17" s="35" t="str">
        <f t="shared" ca="1" si="33"/>
        <v>13. Fuego 2021,1,255,1,100,0;</v>
      </c>
      <c r="BF17" s="35" t="str">
        <f t="shared" ca="1" si="34"/>
        <v>{"type":"checkbox","class":"checkbox-big","name":"e13","title":"13. Огонь 2021","style":"font-size:20px;display:block","state":"{{e13}}"},</v>
      </c>
      <c r="BG17" s="35" t="str">
        <f t="shared" ca="1" si="35"/>
        <v>{"type":"h4","title":"13. Огонь 2021","style":"width:85%;float:left"},{"type":"input","title":"папка","name":"e13","state":"{{e13}}","pattern":"[0-9]{1,2}","style":"width:15%;display:inline"},{"type":"hr"},</v>
      </c>
      <c r="BH17" s="35" t="str">
        <f t="shared" ca="1" si="36"/>
        <v>"13": "13.Огонь 2021",</v>
      </c>
      <c r="BI17" s="35" t="str">
        <f t="shared" ca="1" si="37"/>
        <v>"13":"13",</v>
      </c>
      <c r="BJ17" s="35" t="str">
        <f t="shared" ca="1" si="38"/>
        <v>13. Огонь 2021,1,255,1,100,0;</v>
      </c>
    </row>
    <row r="18" spans="1:62" ht="14.25" customHeight="1">
      <c r="A18" s="2">
        <f t="shared" ca="1" si="39"/>
        <v>14</v>
      </c>
      <c r="B18" s="2" t="s">
        <v>180</v>
      </c>
      <c r="C18" s="2" t="s">
        <v>181</v>
      </c>
      <c r="D18" s="2" t="s">
        <v>182</v>
      </c>
      <c r="E18" s="2" t="s">
        <v>183</v>
      </c>
      <c r="F18" s="2" t="s">
        <v>184</v>
      </c>
      <c r="G18" s="2" t="s">
        <v>185</v>
      </c>
      <c r="H18" s="2" t="s">
        <v>186</v>
      </c>
      <c r="I18" s="2">
        <v>26</v>
      </c>
      <c r="J18" s="2">
        <v>190</v>
      </c>
      <c r="K18" s="2">
        <v>15</v>
      </c>
      <c r="L18" s="4"/>
      <c r="M18" s="2">
        <v>99</v>
      </c>
      <c r="N18" s="2">
        <v>252</v>
      </c>
      <c r="O18" s="2">
        <v>1</v>
      </c>
      <c r="P18" s="2">
        <v>100</v>
      </c>
      <c r="Q18" s="2">
        <v>0</v>
      </c>
      <c r="R18" s="2" t="s">
        <v>83</v>
      </c>
      <c r="S18" s="2" t="s">
        <v>187</v>
      </c>
      <c r="T18" s="3">
        <v>3</v>
      </c>
      <c r="U18" s="2">
        <v>14</v>
      </c>
      <c r="V18" s="4"/>
      <c r="W18" s="2" t="str">
        <f t="shared" si="0"/>
        <v>#define EFF_FIREFLY_TOP         ( 14U)    // Вогонь верховий</v>
      </c>
      <c r="X18" s="2" t="str">
        <f t="shared" ca="1" si="1"/>
        <v>String("14. Вогонь верховий,99,252,1,100,0;") +</v>
      </c>
      <c r="Y18" s="2" t="str">
        <f t="shared" ca="1" si="2"/>
        <v>String("14. Fire Fly Top,99,252,1,100,0;") +</v>
      </c>
      <c r="Z18" s="2" t="str">
        <f t="shared" ca="1" si="3"/>
        <v>String("14. Feu monté,99,252,1,100,0;") +</v>
      </c>
      <c r="AA18" s="2" t="str">
        <f t="shared" si="4"/>
        <v xml:space="preserve">  {  26, 190,  15}, // Вогонь верховий</v>
      </c>
      <c r="AB18" s="2" t="str">
        <f t="shared" si="5"/>
        <v xml:space="preserve">        case EFF_FIREFLY_TOP:         DYNAMIC_DELAY_TICK { effTimer = millis(); MultipleStream5();            Eff_Tick (); }  break;  // ( 14U) Вогонь верховий</v>
      </c>
      <c r="AC18" s="2" t="str">
        <f t="shared" ca="1" si="42"/>
        <v>{"name":"14. Вогонь верховий","spmin":99,"spmax":252,"scmin":1,"scmax":100,"type":0},</v>
      </c>
      <c r="AD18" s="6" t="str">
        <f t="shared" si="6"/>
        <v>"e14":0,</v>
      </c>
      <c r="AE18" s="6" t="str">
        <f t="shared" si="7"/>
        <v>e14=[[e14]]&amp;</v>
      </c>
      <c r="AF18" s="6" t="str">
        <f t="shared" si="8"/>
        <v>"e14":3,</v>
      </c>
      <c r="AG18" s="2" t="str">
        <f t="shared" ca="1" si="9"/>
        <v>{"type":"checkbox","class":"checkbox-big","name":"e14","title":"14. Вогонь верховий","style":"font-size:20px;display:block","state":"{{e14}}"},</v>
      </c>
      <c r="AH18" s="2" t="str">
        <f t="shared" ca="1" si="10"/>
        <v>{"type":"h4","title":"14. Вогонь верховий","style":"width:85%;float:left"},{"type":"input","title":"папка","name":"e14","state":"{{e14}}","pattern":"[0-9]{1,2}","style":"width:15%;display:inline"},{"type":"hr"},</v>
      </c>
      <c r="AI18" s="2" t="str">
        <f t="shared" ca="1" si="11"/>
        <v>"14": "14.Вогонь верховий",</v>
      </c>
      <c r="AJ18" s="35" t="str">
        <f t="shared" ca="1" si="12"/>
        <v>"14":"14",</v>
      </c>
      <c r="AK18" s="2" t="str">
        <f t="shared" ca="1" si="13"/>
        <v>14. Вогонь верховий,99,252,1,100,0;</v>
      </c>
      <c r="AL18" s="2" t="str">
        <f t="shared" ca="1" si="14"/>
        <v>{"type":"checkbox","class":"checkbox-big","name":"e14","title":"14. Fire Fly Top","style":"font-size:20px;display:block","state":"{{e14}}"},</v>
      </c>
      <c r="AM18" s="2" t="str">
        <f t="shared" ca="1" si="15"/>
        <v>{"type":"h4","title":"14. Fire Fly Top","style":"width:85%;float:left"},{"type":"input","title":"папка","name":"e14","state":"{{e14}}","pattern":"[0-9]{1,2}","style":"width:15%;display:inline"},{"type":"hr"},</v>
      </c>
      <c r="AN18" s="2" t="str">
        <f t="shared" ca="1" si="16"/>
        <v>"14": "14.Fire Fly Top",</v>
      </c>
      <c r="AO18" s="35" t="str">
        <f t="shared" ca="1" si="17"/>
        <v>"14":"14",</v>
      </c>
      <c r="AP18" s="2" t="str">
        <f t="shared" ca="1" si="18"/>
        <v>14. Fire Fly Top,99,252,1,100,0;</v>
      </c>
      <c r="AQ18" s="2" t="str">
        <f t="shared" ca="1" si="19"/>
        <v>{"type":"checkbox","class":"checkbox-big","name":"e14","title":"14. Feu monté","style":"font-size:20px;display:block","state":"{{e14}}"},</v>
      </c>
      <c r="AR18" s="2" t="str">
        <f t="shared" ca="1" si="20"/>
        <v>{"type":"h4","title":"14. Feu monté","style":"width:85%;float:left"},{"type":"input","title":"папка","name":"e14","state":"{{e14}}","pattern":"[0-9]{1,2}","style":"width:15%;display:inline"},{"type":"hr"},</v>
      </c>
      <c r="AS18" s="2" t="str">
        <f t="shared" ca="1" si="21"/>
        <v>"14": "14.Feu monté",</v>
      </c>
      <c r="AT18" s="35" t="str">
        <f t="shared" ca="1" si="22"/>
        <v>"14":"14",</v>
      </c>
      <c r="AU18" s="2" t="str">
        <f t="shared" ca="1" si="23"/>
        <v>14. Feu monté,99,252,1,100,0;</v>
      </c>
      <c r="AV18" s="2" t="str">
        <f t="shared" ca="1" si="24"/>
        <v>{"type":"checkbox","class":"checkbox-big","name":"e14","title":"14. Zamontowany ogień","style":"font-size:20px;display:block","state":"{{e14}}"},</v>
      </c>
      <c r="AW18" s="35" t="str">
        <f t="shared" ca="1" si="25"/>
        <v>{"type":"h4","title":"14. Zamontowany ogień","style":"width:85%;float:left"},{"type":"input","title":"папка","name":"e14","state":"{{e14}}","pattern":"[0-9]{1,2}","style":"width:15%;display:inline"},{"type":"hr"},</v>
      </c>
      <c r="AX18" s="35" t="str">
        <f t="shared" ca="1" si="26"/>
        <v>"14": "14.Zamontowany ogień",</v>
      </c>
      <c r="AY18" s="35" t="str">
        <f t="shared" ca="1" si="27"/>
        <v>"14":"14",</v>
      </c>
      <c r="AZ18" s="35" t="str">
        <f t="shared" ca="1" si="28"/>
        <v>14. Zamontowany ogień,99,252,1,100,0;</v>
      </c>
      <c r="BA18" s="35" t="str">
        <f t="shared" ca="1" si="29"/>
        <v>{"type":"checkbox","class":"checkbox-big","name":"e14","title":"14. Fuego montado","style":"font-size:20px;display:block","state":"{{e14}}"},</v>
      </c>
      <c r="BB18" s="35" t="str">
        <f t="shared" ca="1" si="30"/>
        <v>{"type":"h4","title":"14. Fuego montado","style":"width:85%;float:left"},{"type":"input","title":"папка","name":"e14","state":"{{e14}}","pattern":"[0-9]{1,2}","style":"width:15%;display:inline"},{"type":"hr"},</v>
      </c>
      <c r="BC18" s="35" t="str">
        <f t="shared" ca="1" si="31"/>
        <v>"14": "14.Fuego montado",</v>
      </c>
      <c r="BD18" s="35" t="str">
        <f t="shared" ca="1" si="32"/>
        <v>"14":"14",</v>
      </c>
      <c r="BE18" s="35" t="str">
        <f t="shared" ca="1" si="33"/>
        <v>14. Fuego montado,99,252,1,100,0;</v>
      </c>
      <c r="BF18" s="35" t="str">
        <f t="shared" ca="1" si="34"/>
        <v>{"type":"checkbox","class":"checkbox-big","name":"e14","title":"14. Верховой огонь","style":"font-size:20px;display:block","state":"{{e14}}"},</v>
      </c>
      <c r="BG18" s="35" t="str">
        <f t="shared" ca="1" si="35"/>
        <v>{"type":"h4","title":"14. Верховой огонь","style":"width:85%;float:left"},{"type":"input","title":"папка","name":"e14","state":"{{e14}}","pattern":"[0-9]{1,2}","style":"width:15%;display:inline"},{"type":"hr"},</v>
      </c>
      <c r="BH18" s="35" t="str">
        <f t="shared" ca="1" si="36"/>
        <v>"14": "14.Верховой огонь",</v>
      </c>
      <c r="BI18" s="35" t="str">
        <f t="shared" ca="1" si="37"/>
        <v>"14":"14",</v>
      </c>
      <c r="BJ18" s="35" t="str">
        <f t="shared" ca="1" si="38"/>
        <v>14. Верховой огонь,99,252,1,100,0;</v>
      </c>
    </row>
    <row r="19" spans="1:62" ht="14.25" customHeight="1">
      <c r="A19" s="2">
        <f t="shared" ca="1" si="39"/>
        <v>15</v>
      </c>
      <c r="B19" s="2" t="s">
        <v>188</v>
      </c>
      <c r="C19" s="2" t="s">
        <v>189</v>
      </c>
      <c r="D19" s="2" t="s">
        <v>190</v>
      </c>
      <c r="E19" s="2" t="s">
        <v>191</v>
      </c>
      <c r="F19" s="2" t="s">
        <v>192</v>
      </c>
      <c r="G19" s="2" t="s">
        <v>193</v>
      </c>
      <c r="H19" s="2" t="s">
        <v>194</v>
      </c>
      <c r="I19" s="2">
        <v>26</v>
      </c>
      <c r="J19" s="2">
        <v>206</v>
      </c>
      <c r="K19" s="2">
        <v>15</v>
      </c>
      <c r="L19" s="4"/>
      <c r="M19" s="2">
        <v>99</v>
      </c>
      <c r="N19" s="2">
        <v>252</v>
      </c>
      <c r="O19" s="2">
        <v>1</v>
      </c>
      <c r="P19" s="2">
        <v>100</v>
      </c>
      <c r="Q19" s="2">
        <v>0</v>
      </c>
      <c r="R19" s="2" t="s">
        <v>83</v>
      </c>
      <c r="S19" s="2" t="s">
        <v>195</v>
      </c>
      <c r="T19" s="3">
        <v>3</v>
      </c>
      <c r="U19" s="2">
        <v>15</v>
      </c>
      <c r="V19" s="4"/>
      <c r="W19" s="2" t="str">
        <f t="shared" si="0"/>
        <v>#define EFF_FIREFLY             ( 15U)    // Вогонь що літає</v>
      </c>
      <c r="X19" s="2" t="str">
        <f t="shared" ca="1" si="1"/>
        <v>String("15. Вогонь що літає,99,252,1,100,0;") +</v>
      </c>
      <c r="Y19" s="2" t="str">
        <f t="shared" ca="1" si="2"/>
        <v>String("15. Fire Fly,99,252,1,100,0;") +</v>
      </c>
      <c r="Z19" s="2" t="str">
        <f t="shared" ca="1" si="3"/>
        <v>String("15. Feu volant,99,252,1,100,0;") +</v>
      </c>
      <c r="AA19" s="2" t="str">
        <f t="shared" si="4"/>
        <v xml:space="preserve">  {  26, 206,  15}, // Вогонь що літає</v>
      </c>
      <c r="AB19" s="2" t="str">
        <f t="shared" si="5"/>
        <v xml:space="preserve">        case EFF_FIREFLY:             DYNAMIC_DELAY_TICK { effTimer = millis(); MultipleStream3();            Eff_Tick (); }  break;  // ( 15U) Вогонь що літає</v>
      </c>
      <c r="AC19" s="2" t="str">
        <f t="shared" ca="1" si="42"/>
        <v>{"name":"15. Вогонь що літає","spmin":99,"spmax":252,"scmin":1,"scmax":100,"type":0},</v>
      </c>
      <c r="AD19" s="6" t="str">
        <f t="shared" si="6"/>
        <v>"e15":0,</v>
      </c>
      <c r="AE19" s="6" t="str">
        <f t="shared" si="7"/>
        <v>e15=[[e15]]&amp;</v>
      </c>
      <c r="AF19" s="6" t="str">
        <f t="shared" si="8"/>
        <v>"e15":3,</v>
      </c>
      <c r="AG19" s="2" t="str">
        <f t="shared" ca="1" si="9"/>
        <v>{"type":"checkbox","class":"checkbox-big","name":"e15","title":"15. Вогонь що літає","style":"font-size:20px;display:block","state":"{{e15}}"},</v>
      </c>
      <c r="AH19" s="2" t="str">
        <f t="shared" ca="1" si="10"/>
        <v>{"type":"h4","title":"15. Вогонь що літає","style":"width:85%;float:left"},{"type":"input","title":"папка","name":"e15","state":"{{e15}}","pattern":"[0-9]{1,2}","style":"width:15%;display:inline"},{"type":"hr"},</v>
      </c>
      <c r="AI19" s="2" t="str">
        <f t="shared" ca="1" si="11"/>
        <v>"15": "15.Вогонь що літає",</v>
      </c>
      <c r="AJ19" s="35" t="str">
        <f t="shared" ca="1" si="12"/>
        <v>"15":"15",</v>
      </c>
      <c r="AK19" s="2" t="str">
        <f t="shared" ca="1" si="13"/>
        <v>15. Вогонь що літає,99,252,1,100,0;</v>
      </c>
      <c r="AL19" s="2" t="str">
        <f t="shared" ca="1" si="14"/>
        <v>{"type":"checkbox","class":"checkbox-big","name":"e15","title":"15. Fire Fly","style":"font-size:20px;display:block","state":"{{e15}}"},</v>
      </c>
      <c r="AM19" s="2" t="str">
        <f t="shared" ca="1" si="15"/>
        <v>{"type":"h4","title":"15. Fire Fly","style":"width:85%;float:left"},{"type":"input","title":"папка","name":"e15","state":"{{e15}}","pattern":"[0-9]{1,2}","style":"width:15%;display:inline"},{"type":"hr"},</v>
      </c>
      <c r="AN19" s="2" t="str">
        <f t="shared" ca="1" si="16"/>
        <v>"15": "15.Fire Fly",</v>
      </c>
      <c r="AO19" s="35" t="str">
        <f t="shared" ca="1" si="17"/>
        <v>"15":"15",</v>
      </c>
      <c r="AP19" s="2" t="str">
        <f t="shared" ca="1" si="18"/>
        <v>15. Fire Fly,99,252,1,100,0;</v>
      </c>
      <c r="AQ19" s="2" t="str">
        <f t="shared" ca="1" si="19"/>
        <v>{"type":"checkbox","class":"checkbox-big","name":"e15","title":"15. Feu volant","style":"font-size:20px;display:block","state":"{{e15}}"},</v>
      </c>
      <c r="AR19" s="2" t="str">
        <f t="shared" ca="1" si="20"/>
        <v>{"type":"h4","title":"15. Feu volant","style":"width:85%;float:left"},{"type":"input","title":"папка","name":"e15","state":"{{e15}}","pattern":"[0-9]{1,2}","style":"width:15%;display:inline"},{"type":"hr"},</v>
      </c>
      <c r="AS19" s="2" t="str">
        <f t="shared" ca="1" si="21"/>
        <v>"15": "15.Feu volant",</v>
      </c>
      <c r="AT19" s="35" t="str">
        <f t="shared" ca="1" si="22"/>
        <v>"15":"15",</v>
      </c>
      <c r="AU19" s="2" t="str">
        <f t="shared" ca="1" si="23"/>
        <v>15. Feu volant,99,252,1,100,0;</v>
      </c>
      <c r="AV19" s="2" t="str">
        <f t="shared" ca="1" si="24"/>
        <v>{"type":"checkbox","class":"checkbox-big","name":"e15","title":"15. Latający ogień","style":"font-size:20px;display:block","state":"{{e15}}"},</v>
      </c>
      <c r="AW19" s="35" t="str">
        <f t="shared" ca="1" si="25"/>
        <v>{"type":"h4","title":"15. Latający ogień","style":"width:85%;float:left"},{"type":"input","title":"папка","name":"e15","state":"{{e15}}","pattern":"[0-9]{1,2}","style":"width:15%;display:inline"},{"type":"hr"},</v>
      </c>
      <c r="AX19" s="35" t="str">
        <f t="shared" ca="1" si="26"/>
        <v>"15": "15.Latający ogień",</v>
      </c>
      <c r="AY19" s="35" t="str">
        <f t="shared" ca="1" si="27"/>
        <v>"15":"15",</v>
      </c>
      <c r="AZ19" s="35" t="str">
        <f t="shared" ca="1" si="28"/>
        <v>15. Latający ogień,99,252,1,100,0;</v>
      </c>
      <c r="BA19" s="35" t="str">
        <f t="shared" ca="1" si="29"/>
        <v>{"type":"checkbox","class":"checkbox-big","name":"e15","title":"15. Fuego volador","style":"font-size:20px;display:block","state":"{{e15}}"},</v>
      </c>
      <c r="BB19" s="35" t="str">
        <f t="shared" ca="1" si="30"/>
        <v>{"type":"h4","title":"15. Fuego volador","style":"width:85%;float:left"},{"type":"input","title":"папка","name":"e15","state":"{{e15}}","pattern":"[0-9]{1,2}","style":"width:15%;display:inline"},{"type":"hr"},</v>
      </c>
      <c r="BC19" s="35" t="str">
        <f t="shared" ca="1" si="31"/>
        <v>"15": "15.Fuego volador",</v>
      </c>
      <c r="BD19" s="35" t="str">
        <f t="shared" ca="1" si="32"/>
        <v>"15":"15",</v>
      </c>
      <c r="BE19" s="35" t="str">
        <f t="shared" ca="1" si="33"/>
        <v>15. Fuego volador,99,252,1,100,0;</v>
      </c>
      <c r="BF19" s="35" t="str">
        <f t="shared" ca="1" si="34"/>
        <v>{"type":"checkbox","class":"checkbox-big","name":"e15","title":"15. Парящий огонь","style":"font-size:20px;display:block","state":"{{e15}}"},</v>
      </c>
      <c r="BG19" s="35" t="str">
        <f t="shared" ca="1" si="35"/>
        <v>{"type":"h4","title":"15. Парящий огонь","style":"width:85%;float:left"},{"type":"input","title":"папка","name":"e15","state":"{{e15}}","pattern":"[0-9]{1,2}","style":"width:15%;display:inline"},{"type":"hr"},</v>
      </c>
      <c r="BH19" s="35" t="str">
        <f t="shared" ca="1" si="36"/>
        <v>"15": "15.Парящий огонь",</v>
      </c>
      <c r="BI19" s="35" t="str">
        <f t="shared" ca="1" si="37"/>
        <v>"15":"15",</v>
      </c>
      <c r="BJ19" s="35" t="str">
        <f t="shared" ca="1" si="38"/>
        <v>15. Парящий огонь,99,252,1,100,0;</v>
      </c>
    </row>
    <row r="20" spans="1:62" ht="14.25" customHeight="1">
      <c r="A20" s="2">
        <f t="shared" ca="1" si="39"/>
        <v>16</v>
      </c>
      <c r="B20" s="2" t="s">
        <v>196</v>
      </c>
      <c r="C20" s="2" t="s">
        <v>197</v>
      </c>
      <c r="D20" s="2" t="s">
        <v>198</v>
      </c>
      <c r="E20" s="2" t="s">
        <v>199</v>
      </c>
      <c r="F20" s="2" t="s">
        <v>200</v>
      </c>
      <c r="G20" s="2" t="s">
        <v>201</v>
      </c>
      <c r="H20" s="2" t="s">
        <v>202</v>
      </c>
      <c r="I20" s="2">
        <v>5</v>
      </c>
      <c r="J20" s="2">
        <v>212</v>
      </c>
      <c r="K20" s="2">
        <v>54</v>
      </c>
      <c r="L20" s="4"/>
      <c r="M20" s="2">
        <v>99</v>
      </c>
      <c r="N20" s="2">
        <v>252</v>
      </c>
      <c r="O20" s="2">
        <v>1</v>
      </c>
      <c r="P20" s="2">
        <v>100</v>
      </c>
      <c r="Q20" s="2">
        <v>1</v>
      </c>
      <c r="R20" s="2" t="s">
        <v>83</v>
      </c>
      <c r="S20" s="2" t="s">
        <v>203</v>
      </c>
      <c r="T20" s="3">
        <v>7</v>
      </c>
      <c r="U20" s="2">
        <v>16</v>
      </c>
      <c r="V20" s="4"/>
      <c r="W20" s="2" t="str">
        <f t="shared" si="0"/>
        <v>#define EFF_WATERFALL           ( 16U)    // Водоспад</v>
      </c>
      <c r="X20" s="2" t="str">
        <f t="shared" ca="1" si="1"/>
        <v>String("16. Водоспад,99,252,1,100,1;") +</v>
      </c>
      <c r="Y20" s="2" t="str">
        <f t="shared" ca="1" si="2"/>
        <v>String("16. Waterfall,99,252,1,100,1;") +</v>
      </c>
      <c r="Z20" s="2" t="str">
        <f t="shared" ca="1" si="3"/>
        <v>String("16. Cascade,99,252,1,100,1;") +</v>
      </c>
      <c r="AA20" s="2" t="str">
        <f t="shared" si="4"/>
        <v xml:space="preserve">  {   5, 212,  54}, // Водоспад</v>
      </c>
      <c r="AB20" s="2" t="str">
        <f t="shared" si="5"/>
        <v xml:space="preserve">        case EFF_WATERFALL:           DYNAMIC_DELAY_TICK { effTimer = millis(); fire2012WithPalette();        Eff_Tick (); }  break;  // ( 16U) Водоспад</v>
      </c>
      <c r="AC20" s="2" t="str">
        <f t="shared" ca="1" si="42"/>
        <v>{"name":"16. Водоспад","spmin":99,"spmax":252,"scmin":1,"scmax":100,"type":1},</v>
      </c>
      <c r="AD20" s="6" t="str">
        <f t="shared" si="6"/>
        <v>"e16":0,</v>
      </c>
      <c r="AE20" s="6" t="str">
        <f t="shared" si="7"/>
        <v>e16=[[e16]]&amp;</v>
      </c>
      <c r="AF20" s="6" t="str">
        <f t="shared" si="8"/>
        <v>"e16":7,</v>
      </c>
      <c r="AG20" s="2" t="str">
        <f t="shared" ca="1" si="9"/>
        <v>{"type":"checkbox","class":"checkbox-big","name":"e16","title":"16. Водоспад","style":"font-size:20px;display:block","state":"{{e16}}"},</v>
      </c>
      <c r="AH20" s="2" t="str">
        <f t="shared" ca="1" si="10"/>
        <v>{"type":"h4","title":"16. Водоспад","style":"width:85%;float:left"},{"type":"input","title":"папка","name":"e16","state":"{{e16}}","pattern":"[0-9]{1,2}","style":"width:15%;display:inline"},{"type":"hr"},</v>
      </c>
      <c r="AI20" s="2" t="str">
        <f t="shared" ca="1" si="11"/>
        <v>"16": "16.Водоспад",</v>
      </c>
      <c r="AJ20" s="35" t="str">
        <f t="shared" ca="1" si="12"/>
        <v>"16":"16",</v>
      </c>
      <c r="AK20" s="2" t="str">
        <f t="shared" ca="1" si="13"/>
        <v>16. Водоспад,99,252,1,100,1;</v>
      </c>
      <c r="AL20" s="2" t="str">
        <f t="shared" ca="1" si="14"/>
        <v>{"type":"checkbox","class":"checkbox-big","name":"e16","title":"16. Waterfall","style":"font-size:20px;display:block","state":"{{e16}}"},</v>
      </c>
      <c r="AM20" s="2" t="str">
        <f t="shared" ca="1" si="15"/>
        <v>{"type":"h4","title":"16. Waterfall","style":"width:85%;float:left"},{"type":"input","title":"папка","name":"e16","state":"{{e16}}","pattern":"[0-9]{1,2}","style":"width:15%;display:inline"},{"type":"hr"},</v>
      </c>
      <c r="AN20" s="2" t="str">
        <f t="shared" ca="1" si="16"/>
        <v>"16": "16.Waterfall",</v>
      </c>
      <c r="AO20" s="35" t="str">
        <f t="shared" ca="1" si="17"/>
        <v>"16":"16",</v>
      </c>
      <c r="AP20" s="2" t="str">
        <f t="shared" ca="1" si="18"/>
        <v>16. Waterfall,99,252,1,100,1;</v>
      </c>
      <c r="AQ20" s="2" t="str">
        <f t="shared" ca="1" si="19"/>
        <v>{"type":"checkbox","class":"checkbox-big","name":"e16","title":"16. Cascade","style":"font-size:20px;display:block","state":"{{e16}}"},</v>
      </c>
      <c r="AR20" s="2" t="str">
        <f t="shared" ca="1" si="20"/>
        <v>{"type":"h4","title":"16. Cascade","style":"width:85%;float:left"},{"type":"input","title":"папка","name":"e16","state":"{{e16}}","pattern":"[0-9]{1,2}","style":"width:15%;display:inline"},{"type":"hr"},</v>
      </c>
      <c r="AS20" s="2" t="str">
        <f t="shared" ca="1" si="21"/>
        <v>"16": "16.Cascade",</v>
      </c>
      <c r="AT20" s="35" t="str">
        <f t="shared" ca="1" si="22"/>
        <v>"16":"16",</v>
      </c>
      <c r="AU20" s="2" t="str">
        <f t="shared" ca="1" si="23"/>
        <v>16. Cascade,99,252,1,100,1;</v>
      </c>
      <c r="AV20" s="2" t="str">
        <f t="shared" ca="1" si="24"/>
        <v>{"type":"checkbox","class":"checkbox-big","name":"e16","title":"16. Wodospad","style":"font-size:20px;display:block","state":"{{e16}}"},</v>
      </c>
      <c r="AW20" s="35" t="str">
        <f t="shared" ca="1" si="25"/>
        <v>{"type":"h4","title":"16. Wodospad","style":"width:85%;float:left"},{"type":"input","title":"папка","name":"e16","state":"{{e16}}","pattern":"[0-9]{1,2}","style":"width:15%;display:inline"},{"type":"hr"},</v>
      </c>
      <c r="AX20" s="35" t="str">
        <f t="shared" ca="1" si="26"/>
        <v>"16": "16.Wodospad",</v>
      </c>
      <c r="AY20" s="35" t="str">
        <f t="shared" ca="1" si="27"/>
        <v>"16":"16",</v>
      </c>
      <c r="AZ20" s="35" t="str">
        <f t="shared" ca="1" si="28"/>
        <v>16. Wodospad,99,252,1,100,1;</v>
      </c>
      <c r="BA20" s="35" t="str">
        <f t="shared" ca="1" si="29"/>
        <v>{"type":"checkbox","class":"checkbox-big","name":"e16","title":"16. Cascada","style":"font-size:20px;display:block","state":"{{e16}}"},</v>
      </c>
      <c r="BB20" s="35" t="str">
        <f t="shared" ca="1" si="30"/>
        <v>{"type":"h4","title":"16. Cascada","style":"width:85%;float:left"},{"type":"input","title":"папка","name":"e16","state":"{{e16}}","pattern":"[0-9]{1,2}","style":"width:15%;display:inline"},{"type":"hr"},</v>
      </c>
      <c r="BC20" s="35" t="str">
        <f t="shared" ca="1" si="31"/>
        <v>"16": "16.Cascada",</v>
      </c>
      <c r="BD20" s="35" t="str">
        <f t="shared" ca="1" si="32"/>
        <v>"16":"16",</v>
      </c>
      <c r="BE20" s="35" t="str">
        <f t="shared" ca="1" si="33"/>
        <v>16. Cascada,99,252,1,100,1;</v>
      </c>
      <c r="BF20" s="35" t="str">
        <f t="shared" ca="1" si="34"/>
        <v>{"type":"checkbox","class":"checkbox-big","name":"e16","title":"16. Водопад","style":"font-size:20px;display:block","state":"{{e16}}"},</v>
      </c>
      <c r="BG20" s="35" t="str">
        <f t="shared" ca="1" si="35"/>
        <v>{"type":"h4","title":"16. Водопад","style":"width:85%;float:left"},{"type":"input","title":"папка","name":"e16","state":"{{e16}}","pattern":"[0-9]{1,2}","style":"width:15%;display:inline"},{"type":"hr"},</v>
      </c>
      <c r="BH20" s="35" t="str">
        <f t="shared" ca="1" si="36"/>
        <v>"16": "16.Водопад",</v>
      </c>
      <c r="BI20" s="35" t="str">
        <f t="shared" ca="1" si="37"/>
        <v>"16":"16",</v>
      </c>
      <c r="BJ20" s="35" t="str">
        <f t="shared" ca="1" si="38"/>
        <v>16. Водопад,99,252,1,100,1;</v>
      </c>
    </row>
    <row r="21" spans="1:62" ht="14.25" customHeight="1">
      <c r="A21" s="2">
        <f t="shared" ca="1" si="39"/>
        <v>17</v>
      </c>
      <c r="B21" s="2" t="s">
        <v>204</v>
      </c>
      <c r="C21" s="2" t="s">
        <v>205</v>
      </c>
      <c r="D21" s="2" t="s">
        <v>206</v>
      </c>
      <c r="E21" s="2" t="s">
        <v>207</v>
      </c>
      <c r="F21" s="2" t="s">
        <v>208</v>
      </c>
      <c r="G21" s="2" t="s">
        <v>209</v>
      </c>
      <c r="H21" s="2" t="s">
        <v>210</v>
      </c>
      <c r="I21" s="2">
        <v>7</v>
      </c>
      <c r="J21" s="2">
        <v>197</v>
      </c>
      <c r="K21" s="2">
        <v>22</v>
      </c>
      <c r="L21" s="4"/>
      <c r="M21" s="2">
        <v>99</v>
      </c>
      <c r="N21" s="2">
        <v>252</v>
      </c>
      <c r="O21" s="2">
        <v>1</v>
      </c>
      <c r="P21" s="2">
        <v>100</v>
      </c>
      <c r="Q21" s="2">
        <v>0</v>
      </c>
      <c r="R21" s="2" t="s">
        <v>83</v>
      </c>
      <c r="S21" s="2" t="s">
        <v>211</v>
      </c>
      <c r="T21" s="3">
        <v>7</v>
      </c>
      <c r="U21" s="2">
        <v>17</v>
      </c>
      <c r="V21" s="4"/>
      <c r="W21" s="2" t="str">
        <f t="shared" si="0"/>
        <v>#define EFF_WATERFALL_4IN1      ( 17U)    // Водоспад 4 в 1</v>
      </c>
      <c r="X21" s="2" t="str">
        <f t="shared" ca="1" si="1"/>
        <v>String("17. Водоспад 4 в 1,99,252,1,100,0;") +</v>
      </c>
      <c r="Y21" s="2" t="str">
        <f t="shared" ca="1" si="2"/>
        <v>String("17. Waterfall 4 in 1,99,252,1,100,0;") +</v>
      </c>
      <c r="Z21" s="2" t="str">
        <f t="shared" ca="1" si="3"/>
        <v>String("17. Cascade 4 en 1,99,252,1,100,0;") +</v>
      </c>
      <c r="AA21" s="2" t="str">
        <f t="shared" si="4"/>
        <v xml:space="preserve">  {   7, 197,  22}, // Водоспад 4 в 1</v>
      </c>
      <c r="AB21" s="2" t="str">
        <f t="shared" si="5"/>
        <v xml:space="preserve">        case EFF_WATERFALL_4IN1:      DYNAMIC_DELAY_TICK { effTimer = millis(); fire2012WithPalette4in1();    Eff_Tick (); }  break;  // ( 17U) Водоспад 4 в 1</v>
      </c>
      <c r="AC21" s="2" t="str">
        <f t="shared" ca="1" si="42"/>
        <v>{"name":"17. Водоспад 4 в 1","spmin":99,"spmax":252,"scmin":1,"scmax":100,"type":0},</v>
      </c>
      <c r="AD21" s="6" t="str">
        <f t="shared" si="6"/>
        <v>"e17":0,</v>
      </c>
      <c r="AE21" s="6" t="str">
        <f t="shared" si="7"/>
        <v>e17=[[e17]]&amp;</v>
      </c>
      <c r="AF21" s="6" t="str">
        <f t="shared" si="8"/>
        <v>"e17":7,</v>
      </c>
      <c r="AG21" s="2" t="str">
        <f t="shared" ca="1" si="9"/>
        <v>{"type":"checkbox","class":"checkbox-big","name":"e17","title":"17. Водоспад 4 в 1","style":"font-size:20px;display:block","state":"{{e17}}"},</v>
      </c>
      <c r="AH21" s="2" t="str">
        <f t="shared" ca="1" si="10"/>
        <v>{"type":"h4","title":"17. Водоспад 4 в 1","style":"width:85%;float:left"},{"type":"input","title":"папка","name":"e17","state":"{{e17}}","pattern":"[0-9]{1,2}","style":"width:15%;display:inline"},{"type":"hr"},</v>
      </c>
      <c r="AI21" s="2" t="str">
        <f t="shared" ca="1" si="11"/>
        <v>"17": "17.Водоспад 4 в 1",</v>
      </c>
      <c r="AJ21" s="35" t="str">
        <f t="shared" ca="1" si="12"/>
        <v>"17":"17",</v>
      </c>
      <c r="AK21" s="2" t="str">
        <f t="shared" ca="1" si="13"/>
        <v>17. Водоспад 4 в 1,99,252,1,100,0;</v>
      </c>
      <c r="AL21" s="2" t="str">
        <f t="shared" ca="1" si="14"/>
        <v>{"type":"checkbox","class":"checkbox-big","name":"e17","title":"17. Waterfall 4 in 1","style":"font-size:20px;display:block","state":"{{e17}}"},</v>
      </c>
      <c r="AM21" s="2" t="str">
        <f t="shared" ca="1" si="15"/>
        <v>{"type":"h4","title":"17. Waterfall 4 in 1","style":"width:85%;float:left"},{"type":"input","title":"папка","name":"e17","state":"{{e17}}","pattern":"[0-9]{1,2}","style":"width:15%;display:inline"},{"type":"hr"},</v>
      </c>
      <c r="AN21" s="2" t="str">
        <f t="shared" ca="1" si="16"/>
        <v>"17": "17.Waterfall 4 in 1",</v>
      </c>
      <c r="AO21" s="35" t="str">
        <f t="shared" ca="1" si="17"/>
        <v>"17":"17",</v>
      </c>
      <c r="AP21" s="2" t="str">
        <f t="shared" ca="1" si="18"/>
        <v>17. Waterfall 4 in 1,99,252,1,100,0;</v>
      </c>
      <c r="AQ21" s="2" t="str">
        <f t="shared" ca="1" si="19"/>
        <v>{"type":"checkbox","class":"checkbox-big","name":"e17","title":"17. Cascade 4 en 1","style":"font-size:20px;display:block","state":"{{e17}}"},</v>
      </c>
      <c r="AR21" s="2" t="str">
        <f t="shared" ca="1" si="20"/>
        <v>{"type":"h4","title":"17. Cascade 4 en 1","style":"width:85%;float:left"},{"type":"input","title":"папка","name":"e17","state":"{{e17}}","pattern":"[0-9]{1,2}","style":"width:15%;display:inline"},{"type":"hr"},</v>
      </c>
      <c r="AS21" s="2" t="str">
        <f t="shared" ca="1" si="21"/>
        <v>"17": "17.Cascade 4 en 1",</v>
      </c>
      <c r="AT21" s="35" t="str">
        <f t="shared" ca="1" si="22"/>
        <v>"17":"17",</v>
      </c>
      <c r="AU21" s="2" t="str">
        <f t="shared" ca="1" si="23"/>
        <v>17. Cascade 4 en 1,99,252,1,100,0;</v>
      </c>
      <c r="AV21" s="2" t="str">
        <f t="shared" ca="1" si="24"/>
        <v>{"type":"checkbox","class":"checkbox-big","name":"e17","title":"17. Wodospad 4 w 1","style":"font-size:20px;display:block","state":"{{e17}}"},</v>
      </c>
      <c r="AW21" s="35" t="str">
        <f t="shared" ca="1" si="25"/>
        <v>{"type":"h4","title":"17. Wodospad 4 w 1","style":"width:85%;float:left"},{"type":"input","title":"папка","name":"e17","state":"{{e17}}","pattern":"[0-9]{1,2}","style":"width:15%;display:inline"},{"type":"hr"},</v>
      </c>
      <c r="AX21" s="35" t="str">
        <f t="shared" ca="1" si="26"/>
        <v>"17": "17.Wodospad 4 w 1",</v>
      </c>
      <c r="AY21" s="35" t="str">
        <f t="shared" ca="1" si="27"/>
        <v>"17":"17",</v>
      </c>
      <c r="AZ21" s="35" t="str">
        <f t="shared" ca="1" si="28"/>
        <v>17. Wodospad 4 w 1,99,252,1,100,0;</v>
      </c>
      <c r="BA21" s="35" t="str">
        <f t="shared" ca="1" si="29"/>
        <v>{"type":"checkbox","class":"checkbox-big","name":"e17","title":"17. Cascada 4 en 1","style":"font-size:20px;display:block","state":"{{e17}}"},</v>
      </c>
      <c r="BB21" s="35" t="str">
        <f t="shared" ca="1" si="30"/>
        <v>{"type":"h4","title":"17. Cascada 4 en 1","style":"width:85%;float:left"},{"type":"input","title":"папка","name":"e17","state":"{{e17}}","pattern":"[0-9]{1,2}","style":"width:15%;display:inline"},{"type":"hr"},</v>
      </c>
      <c r="BC21" s="35" t="str">
        <f t="shared" ca="1" si="31"/>
        <v>"17": "17.Cascada 4 en 1",</v>
      </c>
      <c r="BD21" s="35" t="str">
        <f t="shared" ca="1" si="32"/>
        <v>"17":"17",</v>
      </c>
      <c r="BE21" s="35" t="str">
        <f t="shared" ca="1" si="33"/>
        <v>17. Cascada 4 en 1,99,252,1,100,0;</v>
      </c>
      <c r="BF21" s="35" t="str">
        <f t="shared" ca="1" si="34"/>
        <v>{"type":"checkbox","class":"checkbox-big","name":"e17","title":"17. Водопад 4 в 1","style":"font-size:20px;display:block","state":"{{e17}}"},</v>
      </c>
      <c r="BG21" s="35" t="str">
        <f t="shared" ca="1" si="35"/>
        <v>{"type":"h4","title":"17. Водопад 4 в 1","style":"width:85%;float:left"},{"type":"input","title":"папка","name":"e17","state":"{{e17}}","pattern":"[0-9]{1,2}","style":"width:15%;display:inline"},{"type":"hr"},</v>
      </c>
      <c r="BH21" s="35" t="str">
        <f t="shared" ca="1" si="36"/>
        <v>"17": "17.Водопад 4 в 1",</v>
      </c>
      <c r="BI21" s="35" t="str">
        <f t="shared" ca="1" si="37"/>
        <v>"17":"17",</v>
      </c>
      <c r="BJ21" s="35" t="str">
        <f t="shared" ca="1" si="38"/>
        <v>17. Водопад 4 в 1,99,252,1,100,0;</v>
      </c>
    </row>
    <row r="22" spans="1:62" ht="14.25" customHeight="1">
      <c r="A22" s="2">
        <v>18</v>
      </c>
      <c r="B22" s="2" t="s">
        <v>212</v>
      </c>
      <c r="C22" s="36" t="s">
        <v>213</v>
      </c>
      <c r="D22" s="2" t="s">
        <v>214</v>
      </c>
      <c r="E22" s="2" t="s">
        <v>215</v>
      </c>
      <c r="F22" s="2" t="s">
        <v>216</v>
      </c>
      <c r="G22" s="2" t="s">
        <v>217</v>
      </c>
      <c r="H22" s="36" t="s">
        <v>218</v>
      </c>
      <c r="I22" s="37">
        <v>15</v>
      </c>
      <c r="J22" s="37">
        <v>230</v>
      </c>
      <c r="K22" s="37">
        <v>51</v>
      </c>
      <c r="L22" s="4"/>
      <c r="M22" s="37">
        <v>150</v>
      </c>
      <c r="N22" s="37">
        <v>255</v>
      </c>
      <c r="O22" s="37">
        <v>1</v>
      </c>
      <c r="P22" s="37">
        <v>100</v>
      </c>
      <c r="Q22" s="37">
        <v>0</v>
      </c>
      <c r="R22" s="2" t="s">
        <v>83</v>
      </c>
      <c r="S22" s="2" t="s">
        <v>219</v>
      </c>
      <c r="T22" s="3">
        <v>5</v>
      </c>
      <c r="U22" s="37">
        <v>107</v>
      </c>
      <c r="V22" s="4"/>
      <c r="W22" s="2" t="str">
        <f t="shared" si="0"/>
        <v>#define EFF_OCTOPUS             (107U)    // Восьминіг</v>
      </c>
      <c r="X22" s="2" t="str">
        <f t="shared" si="1"/>
        <v>String("18. Восьминіг,150,255,1,100,0;") +</v>
      </c>
      <c r="Y22" s="2" t="str">
        <f t="shared" si="2"/>
        <v>String("18. Octopus,150,255,1,100,0;") +</v>
      </c>
      <c r="Z22" s="2" t="str">
        <f t="shared" si="3"/>
        <v>String("18. Pieuvre,150,255,1,100,0;") +</v>
      </c>
      <c r="AA22" s="2" t="str">
        <f t="shared" si="4"/>
        <v xml:space="preserve">  {  15, 230,  51}, // Восьминіг</v>
      </c>
      <c r="AB22" s="2" t="str">
        <f t="shared" si="5"/>
        <v xml:space="preserve">        case EFF_OCTOPUS:             DYNAMIC_DELAY_TICK { effTimer = millis(); Octopus();                    Eff_Tick (); }  break;  // (107U) Восьминіг</v>
      </c>
      <c r="AC22" s="2" t="str">
        <f>CONCATENATE("{""name"":""",A22,". ",C22,""",""spmin"":",M22,",""spmax"":",N22,",""scmin"":",O22,",""scmax"":",P22,",""type"":",Q22,"}")</f>
        <v>{"name":"18. Восьминіг","spmin":150,"spmax":255,"scmin":1,"scmax":100,"type":0}</v>
      </c>
      <c r="AD22" s="6" t="str">
        <f t="shared" si="6"/>
        <v>"e107":0,</v>
      </c>
      <c r="AE22" s="6" t="str">
        <f t="shared" si="7"/>
        <v>e107=[[e107]]&amp;</v>
      </c>
      <c r="AF22" s="6" t="str">
        <f t="shared" si="8"/>
        <v>"e107":5,</v>
      </c>
      <c r="AG22" s="2" t="str">
        <f t="shared" si="9"/>
        <v>{"type":"checkbox","class":"checkbox-big","name":"e107","title":"18. Восьминіг","style":"font-size:20px;display:block","state":"{{e107}}"},</v>
      </c>
      <c r="AH22" s="2" t="str">
        <f t="shared" si="10"/>
        <v>{"type":"h4","title":"18. Восьминіг","style":"width:85%;float:left"},{"type":"input","title":"папка","name":"e107","state":"{{e107}}","pattern":"[0-9]{1,2}","style":"width:15%;display:inline"},{"type":"hr"},</v>
      </c>
      <c r="AI22" s="2" t="str">
        <f t="shared" si="11"/>
        <v>"18": "18.Восьминіг",</v>
      </c>
      <c r="AJ22" s="35" t="str">
        <f t="shared" si="12"/>
        <v>"18":"107",</v>
      </c>
      <c r="AK22" s="2" t="str">
        <f t="shared" si="13"/>
        <v>18. Восьминіг,150,255,1,100,0;</v>
      </c>
      <c r="AL22" s="2" t="str">
        <f t="shared" si="14"/>
        <v>{"type":"checkbox","class":"checkbox-big","name":"e107","title":"18. Octopus","style":"font-size:20px;display:block","state":"{{e107}}"},</v>
      </c>
      <c r="AM22" s="2" t="str">
        <f t="shared" si="15"/>
        <v>{"type":"h4","title":"18. Octopus","style":"width:85%;float:left"},{"type":"input","title":"папка","name":"e107","state":"{{e107}}","pattern":"[0-9]{1,2}","style":"width:15%;display:inline"},{"type":"hr"},</v>
      </c>
      <c r="AN22" s="2" t="str">
        <f t="shared" si="16"/>
        <v>"18": "18.Octopus",</v>
      </c>
      <c r="AO22" s="35" t="str">
        <f t="shared" si="17"/>
        <v>"18":"107",</v>
      </c>
      <c r="AP22" s="2" t="str">
        <f t="shared" si="18"/>
        <v>18. Octopus,150,255,1,100,0;</v>
      </c>
      <c r="AQ22" s="2" t="str">
        <f t="shared" si="19"/>
        <v>{"type":"checkbox","class":"checkbox-big","name":"e107","title":"18. Pieuvre","style":"font-size:20px;display:block","state":"{{e107}}"},</v>
      </c>
      <c r="AR22" s="2" t="str">
        <f t="shared" si="20"/>
        <v>{"type":"h4","title":"18. Pieuvre","style":"width:85%;float:left"},{"type":"input","title":"папка","name":"e107","state":"{{e107}}","pattern":"[0-9]{1,2}","style":"width:15%;display:inline"},{"type":"hr"},</v>
      </c>
      <c r="AS22" s="2" t="str">
        <f t="shared" si="21"/>
        <v>"18": "18.Pieuvre",</v>
      </c>
      <c r="AT22" s="35" t="str">
        <f t="shared" si="22"/>
        <v>"18":"107",</v>
      </c>
      <c r="AU22" s="2" t="str">
        <f t="shared" si="23"/>
        <v>18. Pieuvre,150,255,1,100,0;</v>
      </c>
      <c r="AV22" s="2" t="str">
        <f t="shared" si="24"/>
        <v>{"type":"checkbox","class":"checkbox-big","name":"e107","title":"18. Ośmiornica","style":"font-size:20px;display:block","state":"{{e107}}"},</v>
      </c>
      <c r="AW22" s="35" t="str">
        <f t="shared" si="25"/>
        <v>{"type":"h4","title":"18. Ośmiornica","style":"width:85%;float:left"},{"type":"input","title":"папка","name":"e107","state":"{{e107}}","pattern":"[0-9]{1,2}","style":"width:15%;display:inline"},{"type":"hr"},</v>
      </c>
      <c r="AX22" s="35" t="str">
        <f t="shared" si="26"/>
        <v>"18": "18.Ośmiornica",</v>
      </c>
      <c r="AY22" s="35" t="str">
        <f t="shared" si="27"/>
        <v>"18":"107",</v>
      </c>
      <c r="AZ22" s="35" t="str">
        <f t="shared" si="28"/>
        <v>18. Ośmiornica,150,255,1,100,0;</v>
      </c>
      <c r="BA22" s="35" t="str">
        <f t="shared" si="29"/>
        <v>{"type":"checkbox","class":"checkbox-big","name":"e107","title":"18. Pulpo","style":"font-size:20px;display:block","state":"{{e107}}"},</v>
      </c>
      <c r="BB22" s="35" t="str">
        <f t="shared" si="30"/>
        <v>{"type":"h4","title":"18. Pulpo","style":"width:85%;float:left"},{"type":"input","title":"папка","name":"e107","state":"{{e107}}","pattern":"[0-9]{1,2}","style":"width:15%;display:inline"},{"type":"hr"},</v>
      </c>
      <c r="BC22" s="35" t="str">
        <f t="shared" si="31"/>
        <v>"18": "18.Pulpo",</v>
      </c>
      <c r="BD22" s="35" t="str">
        <f t="shared" si="32"/>
        <v>"18":"107",</v>
      </c>
      <c r="BE22" s="35" t="str">
        <f t="shared" si="33"/>
        <v>18. Pulpo,150,255,1,100,0;</v>
      </c>
      <c r="BF22" s="35" t="str">
        <f t="shared" si="34"/>
        <v>{"type":"checkbox","class":"checkbox-big","name":"e107","title":"18. Осьминог","style":"font-size:20px;display:block","state":"{{e107}}"},</v>
      </c>
      <c r="BG22" s="35" t="str">
        <f t="shared" si="35"/>
        <v>{"type":"h4","title":"18. Осьминог","style":"width:85%;float:left"},{"type":"input","title":"папка","name":"e107","state":"{{e107}}","pattern":"[0-9]{1,2}","style":"width:15%;display:inline"},{"type":"hr"},</v>
      </c>
      <c r="BH22" s="35" t="str">
        <f t="shared" si="36"/>
        <v>"18": "18.Осьминог",</v>
      </c>
      <c r="BI22" s="35" t="str">
        <f t="shared" si="37"/>
        <v>"18":"107",</v>
      </c>
      <c r="BJ22" s="35" t="str">
        <f t="shared" si="38"/>
        <v>18. Осьминог,150,255,1,100,0;</v>
      </c>
    </row>
    <row r="23" spans="1:62" ht="14.25" customHeight="1">
      <c r="A23" s="2">
        <v>19</v>
      </c>
      <c r="B23" s="2" t="s">
        <v>220</v>
      </c>
      <c r="C23" s="2" t="s">
        <v>221</v>
      </c>
      <c r="D23" s="2" t="s">
        <v>222</v>
      </c>
      <c r="E23" s="2" t="s">
        <v>223</v>
      </c>
      <c r="F23" s="2" t="s">
        <v>224</v>
      </c>
      <c r="G23" s="2" t="s">
        <v>225</v>
      </c>
      <c r="H23" s="2" t="s">
        <v>226</v>
      </c>
      <c r="I23" s="2">
        <v>20</v>
      </c>
      <c r="J23" s="2">
        <v>5</v>
      </c>
      <c r="K23" s="2">
        <v>100</v>
      </c>
      <c r="L23" s="4"/>
      <c r="M23" s="2">
        <v>1</v>
      </c>
      <c r="N23" s="2">
        <v>245</v>
      </c>
      <c r="O23" s="2">
        <v>1</v>
      </c>
      <c r="P23" s="2">
        <v>100</v>
      </c>
      <c r="Q23" s="2">
        <v>1</v>
      </c>
      <c r="R23" s="2" t="s">
        <v>83</v>
      </c>
      <c r="S23" s="2" t="s">
        <v>227</v>
      </c>
      <c r="T23" s="3">
        <v>2</v>
      </c>
      <c r="U23" s="2">
        <v>18</v>
      </c>
      <c r="V23" s="4"/>
      <c r="W23" s="2" t="str">
        <f t="shared" si="0"/>
        <v>#define EFF_CLOCK               ( 18U)    // Годинник</v>
      </c>
      <c r="X23" s="2" t="str">
        <f t="shared" si="1"/>
        <v>String("19. Годинник,1,245,1,100,1;") +</v>
      </c>
      <c r="Y23" s="2" t="str">
        <f t="shared" si="2"/>
        <v>String("19. Clock,1,245,1,100,1;") +</v>
      </c>
      <c r="Z23" s="2" t="str">
        <f t="shared" si="3"/>
        <v>String("19. Regardez,1,245,1,100,1;") +</v>
      </c>
      <c r="AA23" s="2" t="str">
        <f t="shared" si="4"/>
        <v xml:space="preserve">  {  20,   5, 100}, // Годинник</v>
      </c>
      <c r="AB23" s="2" t="str">
        <f t="shared" si="5"/>
        <v xml:space="preserve">        case EFF_CLOCK:               DYNAMIC_DELAY_TICK { effTimer = millis(); clockRoutine();               Eff_Tick (); }  break;  // ( 18U) Годинник</v>
      </c>
      <c r="AC23" s="2" t="str">
        <f t="shared" ref="AC23:AC34" si="43">CONCATENATE("{""name"":""",A23,". ",C23,""",""spmin"":",M23,",""spmax"":",N23,",""scmin"":",O23,",""scmax"":",P23,",""type"":",Q23,"},")</f>
        <v>{"name":"19. Годинник","spmin":1,"spmax":245,"scmin":1,"scmax":100,"type":1},</v>
      </c>
      <c r="AD23" s="6" t="str">
        <f t="shared" si="6"/>
        <v>"e18":0,</v>
      </c>
      <c r="AE23" s="6" t="str">
        <f t="shared" si="7"/>
        <v>e18=[[e18]]&amp;</v>
      </c>
      <c r="AF23" s="6" t="str">
        <f t="shared" si="8"/>
        <v>"e18":2,</v>
      </c>
      <c r="AG23" s="2" t="str">
        <f t="shared" si="9"/>
        <v>{"type":"checkbox","class":"checkbox-big","name":"e18","title":"19. Годинник","style":"font-size:20px;display:block","state":"{{e18}}"},</v>
      </c>
      <c r="AH23" s="2" t="str">
        <f t="shared" si="10"/>
        <v>{"type":"h4","title":"19. Годинник","style":"width:85%;float:left"},{"type":"input","title":"папка","name":"e18","state":"{{e18}}","pattern":"[0-9]{1,2}","style":"width:15%;display:inline"},{"type":"hr"},</v>
      </c>
      <c r="AI23" s="2" t="str">
        <f t="shared" si="11"/>
        <v>"19": "19.Годинник",</v>
      </c>
      <c r="AJ23" s="35" t="str">
        <f t="shared" si="12"/>
        <v>"19":"18",</v>
      </c>
      <c r="AK23" s="2" t="str">
        <f t="shared" si="13"/>
        <v>19. Годинник,1,245,1,100,1;</v>
      </c>
      <c r="AL23" s="2" t="str">
        <f t="shared" si="14"/>
        <v>{"type":"checkbox","class":"checkbox-big","name":"e18","title":"19. Clock","style":"font-size:20px;display:block","state":"{{e18}}"},</v>
      </c>
      <c r="AM23" s="2" t="str">
        <f t="shared" si="15"/>
        <v>{"type":"h4","title":"19. Clock","style":"width:85%;float:left"},{"type":"input","title":"папка","name":"e18","state":"{{e18}}","pattern":"[0-9]{1,2}","style":"width:15%;display:inline"},{"type":"hr"},</v>
      </c>
      <c r="AN23" s="2" t="str">
        <f t="shared" si="16"/>
        <v>"19": "19.Clock",</v>
      </c>
      <c r="AO23" s="35" t="str">
        <f t="shared" si="17"/>
        <v>"19":"18",</v>
      </c>
      <c r="AP23" s="2" t="str">
        <f t="shared" si="18"/>
        <v>19. Clock,1,245,1,100,1;</v>
      </c>
      <c r="AQ23" s="2" t="str">
        <f t="shared" si="19"/>
        <v>{"type":"checkbox","class":"checkbox-big","name":"e18","title":"19. Regardez","style":"font-size:20px;display:block","state":"{{e18}}"},</v>
      </c>
      <c r="AR23" s="2" t="str">
        <f t="shared" si="20"/>
        <v>{"type":"h4","title":"19. Regardez","style":"width:85%;float:left"},{"type":"input","title":"папка","name":"e18","state":"{{e18}}","pattern":"[0-9]{1,2}","style":"width:15%;display:inline"},{"type":"hr"},</v>
      </c>
      <c r="AS23" s="2" t="str">
        <f t="shared" si="21"/>
        <v>"19": "19.Regardez",</v>
      </c>
      <c r="AT23" s="35" t="str">
        <f t="shared" si="22"/>
        <v>"19":"18",</v>
      </c>
      <c r="AU23" s="2" t="str">
        <f t="shared" si="23"/>
        <v>19. Regardez,1,245,1,100,1;</v>
      </c>
      <c r="AV23" s="2" t="str">
        <f t="shared" si="24"/>
        <v>{"type":"checkbox","class":"checkbox-big","name":"e18","title":"19. Zegarek","style":"font-size:20px;display:block","state":"{{e18}}"},</v>
      </c>
      <c r="AW23" s="35" t="str">
        <f t="shared" si="25"/>
        <v>{"type":"h4","title":"19. Zegarek","style":"width:85%;float:left"},{"type":"input","title":"папка","name":"e18","state":"{{e18}}","pattern":"[0-9]{1,2}","style":"width:15%;display:inline"},{"type":"hr"},</v>
      </c>
      <c r="AX23" s="35" t="str">
        <f t="shared" si="26"/>
        <v>"19": "19.Zegarek",</v>
      </c>
      <c r="AY23" s="35" t="str">
        <f t="shared" si="27"/>
        <v>"19":"18",</v>
      </c>
      <c r="AZ23" s="35" t="str">
        <f t="shared" si="28"/>
        <v>19. Zegarek,1,245,1,100,1;</v>
      </c>
      <c r="BA23" s="35" t="str">
        <f t="shared" si="29"/>
        <v>{"type":"checkbox","class":"checkbox-big","name":"e18","title":"19. Reloj","style":"font-size:20px;display:block","state":"{{e18}}"},</v>
      </c>
      <c r="BB23" s="35" t="str">
        <f t="shared" si="30"/>
        <v>{"type":"h4","title":"19. Reloj","style":"width:85%;float:left"},{"type":"input","title":"папка","name":"e18","state":"{{e18}}","pattern":"[0-9]{1,2}","style":"width:15%;display:inline"},{"type":"hr"},</v>
      </c>
      <c r="BC23" s="35" t="str">
        <f t="shared" si="31"/>
        <v>"19": "19.Reloj",</v>
      </c>
      <c r="BD23" s="35" t="str">
        <f t="shared" si="32"/>
        <v>"19":"18",</v>
      </c>
      <c r="BE23" s="35" t="str">
        <f t="shared" si="33"/>
        <v>19. Reloj,1,245,1,100,1;</v>
      </c>
      <c r="BF23" s="35" t="str">
        <f t="shared" si="34"/>
        <v>{"type":"checkbox","class":"checkbox-big","name":"e18","title":"19. Часы","style":"font-size:20px;display:block","state":"{{e18}}"},</v>
      </c>
      <c r="BG23" s="35" t="str">
        <f t="shared" si="35"/>
        <v>{"type":"h4","title":"19. Часы","style":"width:85%;float:left"},{"type":"input","title":"папка","name":"e18","state":"{{e18}}","pattern":"[0-9]{1,2}","style":"width:15%;display:inline"},{"type":"hr"},</v>
      </c>
      <c r="BH23" s="35" t="str">
        <f t="shared" si="36"/>
        <v>"19": "19.Часы",</v>
      </c>
      <c r="BI23" s="35" t="str">
        <f t="shared" si="37"/>
        <v>"19":"18",</v>
      </c>
      <c r="BJ23" s="35" t="str">
        <f t="shared" si="38"/>
        <v>19. Часы,1,245,1,100,1;</v>
      </c>
    </row>
    <row r="24" spans="1:62" ht="14.25" customHeight="1">
      <c r="A24" s="2">
        <f t="shared" ref="A24:A41" ca="1" si="44">MAX(OFFSET(A24,-4,0,4,1))+1</f>
        <v>20</v>
      </c>
      <c r="B24" s="2" t="s">
        <v>228</v>
      </c>
      <c r="C24" s="2" t="s">
        <v>229</v>
      </c>
      <c r="D24" s="2" t="s">
        <v>230</v>
      </c>
      <c r="E24" s="2" t="s">
        <v>231</v>
      </c>
      <c r="F24" s="2" t="s">
        <v>232</v>
      </c>
      <c r="G24" s="2" t="s">
        <v>233</v>
      </c>
      <c r="H24" s="2" t="s">
        <v>234</v>
      </c>
      <c r="I24" s="2">
        <v>20</v>
      </c>
      <c r="J24" s="2">
        <v>236</v>
      </c>
      <c r="K24" s="2">
        <v>25</v>
      </c>
      <c r="L24" s="4"/>
      <c r="M24" s="2">
        <v>99</v>
      </c>
      <c r="N24" s="2">
        <v>252</v>
      </c>
      <c r="O24" s="2">
        <v>1</v>
      </c>
      <c r="P24" s="2">
        <v>100</v>
      </c>
      <c r="Q24" s="2">
        <v>0</v>
      </c>
      <c r="R24" s="2" t="s">
        <v>83</v>
      </c>
      <c r="S24" s="2" t="s">
        <v>235</v>
      </c>
      <c r="T24" s="3">
        <v>4</v>
      </c>
      <c r="U24" s="2">
        <v>19</v>
      </c>
      <c r="V24" s="4"/>
      <c r="W24" s="2" t="str">
        <f t="shared" si="0"/>
        <v>#define EFF_STORMY_RAIN         ( 19U)    // Гроза в банці</v>
      </c>
      <c r="X24" s="2" t="str">
        <f t="shared" ca="1" si="1"/>
        <v>String("20. Гроза в банці,99,252,1,100,0;") +</v>
      </c>
      <c r="Y24" s="2" t="str">
        <f t="shared" ca="1" si="2"/>
        <v>String("20. Stormy Rain,99,252,1,100,0;") +</v>
      </c>
      <c r="Z24" s="2" t="str">
        <f t="shared" ca="1" si="3"/>
        <v>String("20. Tonnerre dans un bocal,99,252,1,100,0;") +</v>
      </c>
      <c r="AA24" s="2" t="str">
        <f t="shared" si="4"/>
        <v xml:space="preserve">  {  20, 236,  25}, // Гроза в банці</v>
      </c>
      <c r="AB24" s="2" t="str">
        <f t="shared" si="5"/>
        <v xml:space="preserve">        case EFF_STORMY_RAIN:         DYNAMIC_DELAY_TICK { effTimer = millis(); stormyRain();                 Eff_Tick (); }  break;  // ( 19U) Гроза в банці</v>
      </c>
      <c r="AC24" s="2" t="str">
        <f t="shared" ca="1" si="43"/>
        <v>{"name":"20. Гроза в банці","spmin":99,"spmax":252,"scmin":1,"scmax":100,"type":0},</v>
      </c>
      <c r="AD24" s="6" t="str">
        <f t="shared" si="6"/>
        <v>"e19":0,</v>
      </c>
      <c r="AE24" s="6" t="str">
        <f t="shared" si="7"/>
        <v>e19=[[e19]]&amp;</v>
      </c>
      <c r="AF24" s="6" t="str">
        <f t="shared" si="8"/>
        <v>"e19":4,</v>
      </c>
      <c r="AG24" s="2" t="str">
        <f t="shared" ca="1" si="9"/>
        <v>{"type":"checkbox","class":"checkbox-big","name":"e19","title":"20. Гроза в банці","style":"font-size:20px;display:block","state":"{{e19}}"},</v>
      </c>
      <c r="AH24" s="2" t="str">
        <f t="shared" ca="1" si="10"/>
        <v>{"type":"h4","title":"20. Гроза в банці","style":"width:85%;float:left"},{"type":"input","title":"папка","name":"e19","state":"{{e19}}","pattern":"[0-9]{1,2}","style":"width:15%;display:inline"},{"type":"hr"},</v>
      </c>
      <c r="AI24" s="2" t="str">
        <f t="shared" ca="1" si="11"/>
        <v>"20": "20.Гроза в банці",</v>
      </c>
      <c r="AJ24" s="35" t="str">
        <f t="shared" ca="1" si="12"/>
        <v>"20":"19",</v>
      </c>
      <c r="AK24" s="2" t="str">
        <f t="shared" ca="1" si="13"/>
        <v>20. Гроза в банці,99,252,1,100,0;</v>
      </c>
      <c r="AL24" s="2" t="str">
        <f t="shared" ca="1" si="14"/>
        <v>{"type":"checkbox","class":"checkbox-big","name":"e19","title":"20. Stormy Rain","style":"font-size:20px;display:block","state":"{{e19}}"},</v>
      </c>
      <c r="AM24" s="2" t="str">
        <f t="shared" ca="1" si="15"/>
        <v>{"type":"h4","title":"20. Stormy Rain","style":"width:85%;float:left"},{"type":"input","title":"папка","name":"e19","state":"{{e19}}","pattern":"[0-9]{1,2}","style":"width:15%;display:inline"},{"type":"hr"},</v>
      </c>
      <c r="AN24" s="2" t="str">
        <f t="shared" ca="1" si="16"/>
        <v>"20": "20.Stormy Rain",</v>
      </c>
      <c r="AO24" s="35" t="str">
        <f t="shared" ca="1" si="17"/>
        <v>"20":"19",</v>
      </c>
      <c r="AP24" s="2" t="str">
        <f t="shared" ca="1" si="18"/>
        <v>20. Stormy Rain,99,252,1,100,0;</v>
      </c>
      <c r="AQ24" s="2" t="str">
        <f t="shared" ca="1" si="19"/>
        <v>{"type":"checkbox","class":"checkbox-big","name":"e19","title":"20. Tonnerre dans un bocal","style":"font-size:20px;display:block","state":"{{e19}}"},</v>
      </c>
      <c r="AR24" s="2" t="str">
        <f t="shared" ca="1" si="20"/>
        <v>{"type":"h4","title":"20. Tonnerre dans un bocal","style":"width:85%;float:left"},{"type":"input","title":"папка","name":"e19","state":"{{e19}}","pattern":"[0-9]{1,2}","style":"width:15%;display:inline"},{"type":"hr"},</v>
      </c>
      <c r="AS24" s="2" t="str">
        <f t="shared" ca="1" si="21"/>
        <v>"20": "20.Tonnerre dans un bocal",</v>
      </c>
      <c r="AT24" s="35" t="str">
        <f t="shared" ca="1" si="22"/>
        <v>"20":"19",</v>
      </c>
      <c r="AU24" s="2" t="str">
        <f t="shared" ca="1" si="23"/>
        <v>20. Tonnerre dans un bocal,99,252,1,100,0;</v>
      </c>
      <c r="AV24" s="2" t="str">
        <f t="shared" ca="1" si="24"/>
        <v>{"type":"checkbox","class":"checkbox-big","name":"e19","title":"20. Grzmot w słoiku","style":"font-size:20px;display:block","state":"{{e19}}"},</v>
      </c>
      <c r="AW24" s="35" t="str">
        <f t="shared" ca="1" si="25"/>
        <v>{"type":"h4","title":"20. Grzmot w słoiku","style":"width:85%;float:left"},{"type":"input","title":"папка","name":"e19","state":"{{e19}}","pattern":"[0-9]{1,2}","style":"width:15%;display:inline"},{"type":"hr"},</v>
      </c>
      <c r="AX24" s="35" t="str">
        <f t="shared" ca="1" si="26"/>
        <v>"20": "20.Grzmot w słoiku",</v>
      </c>
      <c r="AY24" s="35" t="str">
        <f t="shared" ca="1" si="27"/>
        <v>"20":"19",</v>
      </c>
      <c r="AZ24" s="35" t="str">
        <f t="shared" ca="1" si="28"/>
        <v>20. Grzmot w słoiku,99,252,1,100,0;</v>
      </c>
      <c r="BA24" s="35" t="str">
        <f t="shared" ca="1" si="29"/>
        <v>{"type":"checkbox","class":"checkbox-big","name":"e19","title":"20. Trueno en un frasco","style":"font-size:20px;display:block","state":"{{e19}}"},</v>
      </c>
      <c r="BB24" s="35" t="str">
        <f t="shared" ca="1" si="30"/>
        <v>{"type":"h4","title":"20. Trueno en un frasco","style":"width:85%;float:left"},{"type":"input","title":"папка","name":"e19","state":"{{e19}}","pattern":"[0-9]{1,2}","style":"width:15%;display:inline"},{"type":"hr"},</v>
      </c>
      <c r="BC24" s="35" t="str">
        <f t="shared" ca="1" si="31"/>
        <v>"20": "20.Trueno en un frasco",</v>
      </c>
      <c r="BD24" s="35" t="str">
        <f t="shared" ca="1" si="32"/>
        <v>"20":"19",</v>
      </c>
      <c r="BE24" s="35" t="str">
        <f t="shared" ca="1" si="33"/>
        <v>20. Trueno en un frasco,99,252,1,100,0;</v>
      </c>
      <c r="BF24" s="35" t="str">
        <f t="shared" ca="1" si="34"/>
        <v>{"type":"checkbox","class":"checkbox-big","name":"e19","title":"20. Гроза в банке","style":"font-size:20px;display:block","state":"{{e19}}"},</v>
      </c>
      <c r="BG24" s="35" t="str">
        <f t="shared" ca="1" si="35"/>
        <v>{"type":"h4","title":"20. Гроза в банке","style":"width:85%;float:left"},{"type":"input","title":"папка","name":"e19","state":"{{e19}}","pattern":"[0-9]{1,2}","style":"width:15%;display:inline"},{"type":"hr"},</v>
      </c>
      <c r="BH24" s="35" t="str">
        <f t="shared" ca="1" si="36"/>
        <v>"20": "20.Гроза в банке",</v>
      </c>
      <c r="BI24" s="35" t="str">
        <f t="shared" ca="1" si="37"/>
        <v>"20":"19",</v>
      </c>
      <c r="BJ24" s="35" t="str">
        <f t="shared" ca="1" si="38"/>
        <v>20. Гроза в банке,99,252,1,100,0;</v>
      </c>
    </row>
    <row r="25" spans="1:62" ht="14.25" customHeight="1">
      <c r="A25" s="2">
        <f t="shared" ca="1" si="44"/>
        <v>21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240</v>
      </c>
      <c r="G25" s="2" t="s">
        <v>241</v>
      </c>
      <c r="H25" s="2" t="s">
        <v>242</v>
      </c>
      <c r="I25" s="2">
        <v>15</v>
      </c>
      <c r="J25" s="2">
        <v>233</v>
      </c>
      <c r="K25" s="2">
        <v>77</v>
      </c>
      <c r="L25" s="4"/>
      <c r="M25" s="2">
        <v>99</v>
      </c>
      <c r="N25" s="2">
        <v>252</v>
      </c>
      <c r="O25" s="2">
        <v>1</v>
      </c>
      <c r="P25" s="2">
        <v>100</v>
      </c>
      <c r="Q25" s="2">
        <v>0</v>
      </c>
      <c r="R25" s="2" t="s">
        <v>83</v>
      </c>
      <c r="S25" s="2" t="s">
        <v>243</v>
      </c>
      <c r="T25" s="3">
        <v>9</v>
      </c>
      <c r="U25" s="2">
        <v>20</v>
      </c>
      <c r="V25" s="4"/>
      <c r="W25" s="2" t="str">
        <f t="shared" si="0"/>
        <v>#define EFF_FOUNTAIN            ( 20U)    // Джерело</v>
      </c>
      <c r="X25" s="2" t="str">
        <f t="shared" ca="1" si="1"/>
        <v>String("21. Джерело,99,252,1,100,0;") +</v>
      </c>
      <c r="Y25" s="2" t="str">
        <f t="shared" ca="1" si="2"/>
        <v>String("21. Fountain,99,252,1,100,0;") +</v>
      </c>
      <c r="Z25" s="2" t="str">
        <f t="shared" ca="1" si="3"/>
        <v>String("21. La source,99,252,1,100,0;") +</v>
      </c>
      <c r="AA25" s="2" t="str">
        <f t="shared" si="4"/>
        <v xml:space="preserve">  {  15, 233,  77}, // Джерело</v>
      </c>
      <c r="AB25" s="2" t="str">
        <f t="shared" si="5"/>
        <v xml:space="preserve">        case EFF_FOUNTAIN:            DYNAMIC_DELAY_TICK { effTimer = millis(); starfield2Routine();          Eff_Tick (); }  break;  // ( 20U) Джерело</v>
      </c>
      <c r="AC25" s="2" t="str">
        <f t="shared" ca="1" si="43"/>
        <v>{"name":"21. Джерело","spmin":99,"spmax":252,"scmin":1,"scmax":100,"type":0},</v>
      </c>
      <c r="AD25" s="6" t="str">
        <f t="shared" si="6"/>
        <v>"e20":0,</v>
      </c>
      <c r="AE25" s="6" t="str">
        <f t="shared" si="7"/>
        <v>e20=[[e20]]&amp;</v>
      </c>
      <c r="AF25" s="6" t="str">
        <f t="shared" si="8"/>
        <v>"e20":9,</v>
      </c>
      <c r="AG25" s="2" t="str">
        <f t="shared" ca="1" si="9"/>
        <v>{"type":"checkbox","class":"checkbox-big","name":"e20","title":"21. Джерело","style":"font-size:20px;display:block","state":"{{e20}}"},</v>
      </c>
      <c r="AH25" s="2" t="str">
        <f t="shared" ca="1" si="10"/>
        <v>{"type":"h4","title":"21. Джерело","style":"width:85%;float:left"},{"type":"input","title":"папка","name":"e20","state":"{{e20}}","pattern":"[0-9]{1,2}","style":"width:15%;display:inline"},{"type":"hr"},</v>
      </c>
      <c r="AI25" s="2" t="str">
        <f t="shared" ca="1" si="11"/>
        <v>"21": "21.Джерело",</v>
      </c>
      <c r="AJ25" s="35" t="str">
        <f t="shared" ca="1" si="12"/>
        <v>"21":"20",</v>
      </c>
      <c r="AK25" s="2" t="str">
        <f t="shared" ca="1" si="13"/>
        <v>21. Джерело,99,252,1,100,0;</v>
      </c>
      <c r="AL25" s="2" t="str">
        <f t="shared" ca="1" si="14"/>
        <v>{"type":"checkbox","class":"checkbox-big","name":"e20","title":"21. Fountain","style":"font-size:20px;display:block","state":"{{e20}}"},</v>
      </c>
      <c r="AM25" s="2" t="str">
        <f t="shared" ca="1" si="15"/>
        <v>{"type":"h4","title":"21. Fountain","style":"width:85%;float:left"},{"type":"input","title":"папка","name":"e20","state":"{{e20}}","pattern":"[0-9]{1,2}","style":"width:15%;display:inline"},{"type":"hr"},</v>
      </c>
      <c r="AN25" s="2" t="str">
        <f t="shared" ca="1" si="16"/>
        <v>"21": "21.Fountain",</v>
      </c>
      <c r="AO25" s="35" t="str">
        <f t="shared" ca="1" si="17"/>
        <v>"21":"20",</v>
      </c>
      <c r="AP25" s="2" t="str">
        <f t="shared" ca="1" si="18"/>
        <v>21. Fountain,99,252,1,100,0;</v>
      </c>
      <c r="AQ25" s="2" t="str">
        <f t="shared" ca="1" si="19"/>
        <v>{"type":"checkbox","class":"checkbox-big","name":"e20","title":"21. La source","style":"font-size:20px;display:block","state":"{{e20}}"},</v>
      </c>
      <c r="AR25" s="2" t="str">
        <f t="shared" ca="1" si="20"/>
        <v>{"type":"h4","title":"21. La source","style":"width:85%;float:left"},{"type":"input","title":"папка","name":"e20","state":"{{e20}}","pattern":"[0-9]{1,2}","style":"width:15%;display:inline"},{"type":"hr"},</v>
      </c>
      <c r="AS25" s="2" t="str">
        <f t="shared" ca="1" si="21"/>
        <v>"21": "21.La source",</v>
      </c>
      <c r="AT25" s="35" t="str">
        <f t="shared" ca="1" si="22"/>
        <v>"21":"20",</v>
      </c>
      <c r="AU25" s="2" t="str">
        <f t="shared" ca="1" si="23"/>
        <v>21. La source,99,252,1,100,0;</v>
      </c>
      <c r="AV25" s="2" t="str">
        <f t="shared" ca="1" si="24"/>
        <v>{"type":"checkbox","class":"checkbox-big","name":"e20","title":"21. Źródło","style":"font-size:20px;display:block","state":"{{e20}}"},</v>
      </c>
      <c r="AW25" s="35" t="str">
        <f t="shared" ca="1" si="25"/>
        <v>{"type":"h4","title":"21. Źródło","style":"width:85%;float:left"},{"type":"input","title":"папка","name":"e20","state":"{{e20}}","pattern":"[0-9]{1,2}","style":"width:15%;display:inline"},{"type":"hr"},</v>
      </c>
      <c r="AX25" s="35" t="str">
        <f t="shared" ca="1" si="26"/>
        <v>"21": "21.Źródło",</v>
      </c>
      <c r="AY25" s="35" t="str">
        <f t="shared" ca="1" si="27"/>
        <v>"21":"20",</v>
      </c>
      <c r="AZ25" s="35" t="str">
        <f t="shared" ca="1" si="28"/>
        <v>21. Źródło,99,252,1,100,0;</v>
      </c>
      <c r="BA25" s="35" t="str">
        <f t="shared" ca="1" si="29"/>
        <v>{"type":"checkbox","class":"checkbox-big","name":"e20","title":"21. Fuente","style":"font-size:20px;display:block","state":"{{e20}}"},</v>
      </c>
      <c r="BB25" s="35" t="str">
        <f t="shared" ca="1" si="30"/>
        <v>{"type":"h4","title":"21. Fuente","style":"width:85%;float:left"},{"type":"input","title":"папка","name":"e20","state":"{{e20}}","pattern":"[0-9]{1,2}","style":"width:15%;display:inline"},{"type":"hr"},</v>
      </c>
      <c r="BC25" s="35" t="str">
        <f t="shared" ca="1" si="31"/>
        <v>"21": "21.Fuente",</v>
      </c>
      <c r="BD25" s="35" t="str">
        <f t="shared" ca="1" si="32"/>
        <v>"21":"20",</v>
      </c>
      <c r="BE25" s="35" t="str">
        <f t="shared" ca="1" si="33"/>
        <v>21. Fuente,99,252,1,100,0;</v>
      </c>
      <c r="BF25" s="35" t="str">
        <f t="shared" ca="1" si="34"/>
        <v>{"type":"checkbox","class":"checkbox-big","name":"e20","title":"21. Источник","style":"font-size:20px;display:block","state":"{{e20}}"},</v>
      </c>
      <c r="BG25" s="35" t="str">
        <f t="shared" ca="1" si="35"/>
        <v>{"type":"h4","title":"21. Источник","style":"width:85%;float:left"},{"type":"input","title":"папка","name":"e20","state":"{{e20}}","pattern":"[0-9]{1,2}","style":"width:15%;display:inline"},{"type":"hr"},</v>
      </c>
      <c r="BH25" s="35" t="str">
        <f t="shared" ca="1" si="36"/>
        <v>"21": "21.Источник",</v>
      </c>
      <c r="BI25" s="35" t="str">
        <f t="shared" ca="1" si="37"/>
        <v>"21":"20",</v>
      </c>
      <c r="BJ25" s="35" t="str">
        <f t="shared" ca="1" si="38"/>
        <v>21. Источник,99,252,1,100,0;</v>
      </c>
    </row>
    <row r="26" spans="1:62" ht="14.25" customHeight="1">
      <c r="A26" s="2">
        <f t="shared" ca="1" si="44"/>
        <v>22</v>
      </c>
      <c r="B26" s="2" t="s">
        <v>244</v>
      </c>
      <c r="C26" s="2" t="s">
        <v>245</v>
      </c>
      <c r="D26" s="2" t="s">
        <v>246</v>
      </c>
      <c r="E26" s="2" t="s">
        <v>247</v>
      </c>
      <c r="F26" s="2" t="s">
        <v>248</v>
      </c>
      <c r="G26" s="2" t="s">
        <v>249</v>
      </c>
      <c r="H26" s="2" t="s">
        <v>250</v>
      </c>
      <c r="I26" s="2">
        <v>9</v>
      </c>
      <c r="J26" s="2">
        <v>157</v>
      </c>
      <c r="K26" s="2">
        <v>100</v>
      </c>
      <c r="L26" s="4"/>
      <c r="M26" s="2">
        <v>99</v>
      </c>
      <c r="N26" s="2">
        <v>252</v>
      </c>
      <c r="O26" s="2">
        <v>1</v>
      </c>
      <c r="P26" s="2">
        <v>100</v>
      </c>
      <c r="Q26" s="2">
        <v>1</v>
      </c>
      <c r="R26" s="2" t="s">
        <v>83</v>
      </c>
      <c r="S26" s="2" t="s">
        <v>251</v>
      </c>
      <c r="T26" s="3">
        <v>2</v>
      </c>
      <c r="U26" s="2">
        <v>21</v>
      </c>
      <c r="V26" s="4"/>
      <c r="W26" s="2" t="str">
        <f t="shared" si="0"/>
        <v>#define EFF_SMOKE               ( 21U)    // Дим</v>
      </c>
      <c r="X26" s="2" t="str">
        <f t="shared" ca="1" si="1"/>
        <v>String("22. Дим,99,252,1,100,1;") +</v>
      </c>
      <c r="Y26" s="2" t="str">
        <f t="shared" ca="1" si="2"/>
        <v>String("22. Smoke,99,252,1,100,1;") +</v>
      </c>
      <c r="Z26" s="2" t="str">
        <f t="shared" ca="1" si="3"/>
        <v>String("22. Fumée,99,252,1,100,1;") +</v>
      </c>
      <c r="AA26" s="2" t="str">
        <f t="shared" si="4"/>
        <v xml:space="preserve">  {   9, 157, 100}, // Дим</v>
      </c>
      <c r="AB26" s="2" t="str">
        <f t="shared" si="5"/>
        <v xml:space="preserve">        case EFF_SMOKE:               DYNAMIC_DELAY_TICK { effTimer = millis(); MultipleStreamSmoke(false);   Eff_Tick (); }  break;  // ( 21U) Дим</v>
      </c>
      <c r="AC26" s="2" t="str">
        <f t="shared" ca="1" si="43"/>
        <v>{"name":"22. Дим","spmin":99,"spmax":252,"scmin":1,"scmax":100,"type":1},</v>
      </c>
      <c r="AD26" s="6" t="str">
        <f t="shared" si="6"/>
        <v>"e21":0,</v>
      </c>
      <c r="AE26" s="6" t="str">
        <f t="shared" si="7"/>
        <v>e21=[[e21]]&amp;</v>
      </c>
      <c r="AF26" s="6" t="str">
        <f t="shared" si="8"/>
        <v>"e21":2,</v>
      </c>
      <c r="AG26" s="2" t="str">
        <f t="shared" ca="1" si="9"/>
        <v>{"type":"checkbox","class":"checkbox-big","name":"e21","title":"22. Дим","style":"font-size:20px;display:block","state":"{{e21}}"},</v>
      </c>
      <c r="AH26" s="2" t="str">
        <f t="shared" ca="1" si="10"/>
        <v>{"type":"h4","title":"22. Дим","style":"width:85%;float:left"},{"type":"input","title":"папка","name":"e21","state":"{{e21}}","pattern":"[0-9]{1,2}","style":"width:15%;display:inline"},{"type":"hr"},</v>
      </c>
      <c r="AI26" s="2" t="str">
        <f t="shared" ca="1" si="11"/>
        <v>"22": "22.Дим",</v>
      </c>
      <c r="AJ26" s="35" t="str">
        <f t="shared" ca="1" si="12"/>
        <v>"22":"21",</v>
      </c>
      <c r="AK26" s="2" t="str">
        <f t="shared" ca="1" si="13"/>
        <v>22. Дим,99,252,1,100,1;</v>
      </c>
      <c r="AL26" s="2" t="str">
        <f t="shared" ca="1" si="14"/>
        <v>{"type":"checkbox","class":"checkbox-big","name":"e21","title":"22. Smoke","style":"font-size:20px;display:block","state":"{{e21}}"},</v>
      </c>
      <c r="AM26" s="2" t="str">
        <f t="shared" ca="1" si="15"/>
        <v>{"type":"h4","title":"22. Smoke","style":"width:85%;float:left"},{"type":"input","title":"папка","name":"e21","state":"{{e21}}","pattern":"[0-9]{1,2}","style":"width:15%;display:inline"},{"type":"hr"},</v>
      </c>
      <c r="AN26" s="2" t="str">
        <f t="shared" ca="1" si="16"/>
        <v>"22": "22.Smoke",</v>
      </c>
      <c r="AO26" s="35" t="str">
        <f t="shared" ca="1" si="17"/>
        <v>"22":"21",</v>
      </c>
      <c r="AP26" s="2" t="str">
        <f t="shared" ca="1" si="18"/>
        <v>22. Smoke,99,252,1,100,1;</v>
      </c>
      <c r="AQ26" s="2" t="str">
        <f t="shared" ca="1" si="19"/>
        <v>{"type":"checkbox","class":"checkbox-big","name":"e21","title":"22. Fumée","style":"font-size:20px;display:block","state":"{{e21}}"},</v>
      </c>
      <c r="AR26" s="2" t="str">
        <f t="shared" ca="1" si="20"/>
        <v>{"type":"h4","title":"22. Fumée","style":"width:85%;float:left"},{"type":"input","title":"папка","name":"e21","state":"{{e21}}","pattern":"[0-9]{1,2}","style":"width:15%;display:inline"},{"type":"hr"},</v>
      </c>
      <c r="AS26" s="2" t="str">
        <f t="shared" ca="1" si="21"/>
        <v>"22": "22.Fumée",</v>
      </c>
      <c r="AT26" s="35" t="str">
        <f t="shared" ca="1" si="22"/>
        <v>"22":"21",</v>
      </c>
      <c r="AU26" s="2" t="str">
        <f t="shared" ca="1" si="23"/>
        <v>22. Fumée,99,252,1,100,1;</v>
      </c>
      <c r="AV26" s="2" t="str">
        <f t="shared" ca="1" si="24"/>
        <v>{"type":"checkbox","class":"checkbox-big","name":"e21","title":"22. Palić","style":"font-size:20px;display:block","state":"{{e21}}"},</v>
      </c>
      <c r="AW26" s="35" t="str">
        <f t="shared" ca="1" si="25"/>
        <v>{"type":"h4","title":"22. Palić","style":"width:85%;float:left"},{"type":"input","title":"папка","name":"e21","state":"{{e21}}","pattern":"[0-9]{1,2}","style":"width:15%;display:inline"},{"type":"hr"},</v>
      </c>
      <c r="AX26" s="35" t="str">
        <f t="shared" ca="1" si="26"/>
        <v>"22": "22.Palić",</v>
      </c>
      <c r="AY26" s="35" t="str">
        <f t="shared" ca="1" si="27"/>
        <v>"22":"21",</v>
      </c>
      <c r="AZ26" s="35" t="str">
        <f t="shared" ca="1" si="28"/>
        <v>22. Palić,99,252,1,100,1;</v>
      </c>
      <c r="BA26" s="35" t="str">
        <f t="shared" ca="1" si="29"/>
        <v>{"type":"checkbox","class":"checkbox-big","name":"e21","title":"22. Fumar","style":"font-size:20px;display:block","state":"{{e21}}"},</v>
      </c>
      <c r="BB26" s="35" t="str">
        <f t="shared" ca="1" si="30"/>
        <v>{"type":"h4","title":"22. Fumar","style":"width:85%;float:left"},{"type":"input","title":"папка","name":"e21","state":"{{e21}}","pattern":"[0-9]{1,2}","style":"width:15%;display:inline"},{"type":"hr"},</v>
      </c>
      <c r="BC26" s="35" t="str">
        <f t="shared" ca="1" si="31"/>
        <v>"22": "22.Fumar",</v>
      </c>
      <c r="BD26" s="35" t="str">
        <f t="shared" ca="1" si="32"/>
        <v>"22":"21",</v>
      </c>
      <c r="BE26" s="35" t="str">
        <f t="shared" ca="1" si="33"/>
        <v>22. Fumar,99,252,1,100,1;</v>
      </c>
      <c r="BF26" s="35" t="str">
        <f t="shared" ca="1" si="34"/>
        <v>{"type":"checkbox","class":"checkbox-big","name":"e21","title":"22. Дым","style":"font-size:20px;display:block","state":"{{e21}}"},</v>
      </c>
      <c r="BG26" s="35" t="str">
        <f t="shared" ca="1" si="35"/>
        <v>{"type":"h4","title":"22. Дым","style":"width:85%;float:left"},{"type":"input","title":"папка","name":"e21","state":"{{e21}}","pattern":"[0-9]{1,2}","style":"width:15%;display:inline"},{"type":"hr"},</v>
      </c>
      <c r="BH26" s="35" t="str">
        <f t="shared" ca="1" si="36"/>
        <v>"22": "22.Дым",</v>
      </c>
      <c r="BI26" s="35" t="str">
        <f t="shared" ca="1" si="37"/>
        <v>"22":"21",</v>
      </c>
      <c r="BJ26" s="35" t="str">
        <f t="shared" ca="1" si="38"/>
        <v>22. Дым,99,252,1,100,1;</v>
      </c>
    </row>
    <row r="27" spans="1:62" ht="14.25" customHeight="1">
      <c r="A27" s="2">
        <f t="shared" ca="1" si="44"/>
        <v>23</v>
      </c>
      <c r="B27" s="2" t="s">
        <v>252</v>
      </c>
      <c r="C27" s="2" t="s">
        <v>253</v>
      </c>
      <c r="D27" s="2" t="s">
        <v>254</v>
      </c>
      <c r="E27" s="2" t="s">
        <v>255</v>
      </c>
      <c r="F27" s="2" t="s">
        <v>256</v>
      </c>
      <c r="G27" s="2" t="s">
        <v>257</v>
      </c>
      <c r="H27" s="2" t="s">
        <v>258</v>
      </c>
      <c r="I27" s="2">
        <v>9</v>
      </c>
      <c r="J27" s="2">
        <v>157</v>
      </c>
      <c r="K27" s="2">
        <v>30</v>
      </c>
      <c r="L27" s="4"/>
      <c r="M27" s="2">
        <v>99</v>
      </c>
      <c r="N27" s="2">
        <v>252</v>
      </c>
      <c r="O27" s="2">
        <v>1</v>
      </c>
      <c r="P27" s="2">
        <v>100</v>
      </c>
      <c r="Q27" s="2">
        <v>0</v>
      </c>
      <c r="R27" s="2" t="s">
        <v>83</v>
      </c>
      <c r="S27" s="2" t="s">
        <v>259</v>
      </c>
      <c r="T27" s="3">
        <v>2</v>
      </c>
      <c r="U27" s="2">
        <v>22</v>
      </c>
      <c r="V27" s="4"/>
      <c r="W27" s="2" t="str">
        <f t="shared" si="0"/>
        <v>#define EFF_SMOKE_COLOR         ( 22U)    // Дим різнокольоровий</v>
      </c>
      <c r="X27" s="2" t="str">
        <f t="shared" ca="1" si="1"/>
        <v>String("23. Дим різнокольоровий,99,252,1,100,0;") +</v>
      </c>
      <c r="Y27" s="2" t="str">
        <f t="shared" ca="1" si="2"/>
        <v>String("23. Smoke Colors,99,252,1,100,0;") +</v>
      </c>
      <c r="Z27" s="2" t="str">
        <f t="shared" ca="1" si="3"/>
        <v>String("23. La fumée est multicolore,99,252,1,100,0;") +</v>
      </c>
      <c r="AA27" s="2" t="str">
        <f t="shared" si="4"/>
        <v xml:space="preserve">  {   9, 157,  30}, // Дим різнокольоровий</v>
      </c>
      <c r="AB27" s="2" t="str">
        <f t="shared" si="5"/>
        <v xml:space="preserve">        case EFF_SMOKE_COLOR:         DYNAMIC_DELAY_TICK { effTimer = millis(); MultipleStreamSmoke(true);    Eff_Tick (); }  break;  // ( 22U) Дим різнокольоровий</v>
      </c>
      <c r="AC27" s="2" t="str">
        <f t="shared" ca="1" si="43"/>
        <v>{"name":"23. Дим різнокольоровий","spmin":99,"spmax":252,"scmin":1,"scmax":100,"type":0},</v>
      </c>
      <c r="AD27" s="6" t="str">
        <f t="shared" si="6"/>
        <v>"e22":0,</v>
      </c>
      <c r="AE27" s="6" t="str">
        <f t="shared" si="7"/>
        <v>e22=[[e22]]&amp;</v>
      </c>
      <c r="AF27" s="6" t="str">
        <f t="shared" si="8"/>
        <v>"e22":2,</v>
      </c>
      <c r="AG27" s="2" t="str">
        <f t="shared" ca="1" si="9"/>
        <v>{"type":"checkbox","class":"checkbox-big","name":"e22","title":"23. Дим різнокольоровий","style":"font-size:20px;display:block","state":"{{e22}}"},</v>
      </c>
      <c r="AH27" s="2" t="str">
        <f t="shared" ca="1" si="10"/>
        <v>{"type":"h4","title":"23. Дим різнокольоровий","style":"width:85%;float:left"},{"type":"input","title":"папка","name":"e22","state":"{{e22}}","pattern":"[0-9]{1,2}","style":"width:15%;display:inline"},{"type":"hr"},</v>
      </c>
      <c r="AI27" s="2" t="str">
        <f t="shared" ca="1" si="11"/>
        <v>"23": "23.Дим різнокольоровий",</v>
      </c>
      <c r="AJ27" s="35" t="str">
        <f t="shared" ca="1" si="12"/>
        <v>"23":"22",</v>
      </c>
      <c r="AK27" s="2" t="str">
        <f t="shared" ca="1" si="13"/>
        <v>23. Дим різнокольоровий,99,252,1,100,0;</v>
      </c>
      <c r="AL27" s="2" t="str">
        <f t="shared" ca="1" si="14"/>
        <v>{"type":"checkbox","class":"checkbox-big","name":"e22","title":"23. Smoke Colors","style":"font-size:20px;display:block","state":"{{e22}}"},</v>
      </c>
      <c r="AM27" s="2" t="str">
        <f t="shared" ca="1" si="15"/>
        <v>{"type":"h4","title":"23. Smoke Colors","style":"width:85%;float:left"},{"type":"input","title":"папка","name":"e22","state":"{{e22}}","pattern":"[0-9]{1,2}","style":"width:15%;display:inline"},{"type":"hr"},</v>
      </c>
      <c r="AN27" s="2" t="str">
        <f t="shared" ca="1" si="16"/>
        <v>"23": "23.Smoke Colors",</v>
      </c>
      <c r="AO27" s="35" t="str">
        <f t="shared" ca="1" si="17"/>
        <v>"23":"22",</v>
      </c>
      <c r="AP27" s="2" t="str">
        <f t="shared" ca="1" si="18"/>
        <v>23. Smoke Colors,99,252,1,100,0;</v>
      </c>
      <c r="AQ27" s="2" t="str">
        <f t="shared" ca="1" si="19"/>
        <v>{"type":"checkbox","class":"checkbox-big","name":"e22","title":"23. La fumée est multicolore","style":"font-size:20px;display:block","state":"{{e22}}"},</v>
      </c>
      <c r="AR27" s="2" t="str">
        <f t="shared" ca="1" si="20"/>
        <v>{"type":"h4","title":"23. La fumée est multicolore","style":"width:85%;float:left"},{"type":"input","title":"папка","name":"e22","state":"{{e22}}","pattern":"[0-9]{1,2}","style":"width:15%;display:inline"},{"type":"hr"},</v>
      </c>
      <c r="AS27" s="2" t="str">
        <f t="shared" ca="1" si="21"/>
        <v>"23": "23.La fumée est multicolore",</v>
      </c>
      <c r="AT27" s="35" t="str">
        <f t="shared" ca="1" si="22"/>
        <v>"23":"22",</v>
      </c>
      <c r="AU27" s="2" t="str">
        <f t="shared" ca="1" si="23"/>
        <v>23. La fumée est multicolore,99,252,1,100,0;</v>
      </c>
      <c r="AV27" s="2" t="str">
        <f t="shared" ca="1" si="24"/>
        <v>{"type":"checkbox","class":"checkbox-big","name":"e22","title":"23. Dym jest wielokolorowy","style":"font-size:20px;display:block","state":"{{e22}}"},</v>
      </c>
      <c r="AW27" s="35" t="str">
        <f t="shared" ca="1" si="25"/>
        <v>{"type":"h4","title":"23. Dym jest wielokolorowy","style":"width:85%;float:left"},{"type":"input","title":"папка","name":"e22","state":"{{e22}}","pattern":"[0-9]{1,2}","style":"width:15%;display:inline"},{"type":"hr"},</v>
      </c>
      <c r="AX27" s="35" t="str">
        <f t="shared" ca="1" si="26"/>
        <v>"23": "23.Dym jest wielokolorowy",</v>
      </c>
      <c r="AY27" s="35" t="str">
        <f t="shared" ca="1" si="27"/>
        <v>"23":"22",</v>
      </c>
      <c r="AZ27" s="35" t="str">
        <f t="shared" ca="1" si="28"/>
        <v>23. Dym jest wielokolorowy,99,252,1,100,0;</v>
      </c>
      <c r="BA27" s="35" t="str">
        <f t="shared" ca="1" si="29"/>
        <v>{"type":"checkbox","class":"checkbox-big","name":"e22","title":"23. El humo es multicolor.","style":"font-size:20px;display:block","state":"{{e22}}"},</v>
      </c>
      <c r="BB27" s="35" t="str">
        <f t="shared" ca="1" si="30"/>
        <v>{"type":"h4","title":"23. El humo es multicolor.","style":"width:85%;float:left"},{"type":"input","title":"папка","name":"e22","state":"{{e22}}","pattern":"[0-9]{1,2}","style":"width:15%;display:inline"},{"type":"hr"},</v>
      </c>
      <c r="BC27" s="35" t="str">
        <f t="shared" ca="1" si="31"/>
        <v>"23": "23.El humo es multicolor.",</v>
      </c>
      <c r="BD27" s="35" t="str">
        <f t="shared" ca="1" si="32"/>
        <v>"23":"22",</v>
      </c>
      <c r="BE27" s="35" t="str">
        <f t="shared" ca="1" si="33"/>
        <v>23. El humo es multicolor.,99,252,1,100,0;</v>
      </c>
      <c r="BF27" s="35" t="str">
        <f t="shared" ca="1" si="34"/>
        <v>{"type":"checkbox","class":"checkbox-big","name":"e22","title":"23. Дым разноцветный","style":"font-size:20px;display:block","state":"{{e22}}"},</v>
      </c>
      <c r="BG27" s="35" t="str">
        <f t="shared" ca="1" si="35"/>
        <v>{"type":"h4","title":"23. Дым разноцветный","style":"width:85%;float:left"},{"type":"input","title":"папка","name":"e22","state":"{{e22}}","pattern":"[0-9]{1,2}","style":"width:15%;display:inline"},{"type":"hr"},</v>
      </c>
      <c r="BH27" s="35" t="str">
        <f t="shared" ca="1" si="36"/>
        <v>"23": "23.Дым разноцветный",</v>
      </c>
      <c r="BI27" s="35" t="str">
        <f t="shared" ca="1" si="37"/>
        <v>"23":"22",</v>
      </c>
      <c r="BJ27" s="35" t="str">
        <f t="shared" ca="1" si="38"/>
        <v>23. Дым разноцветный,99,252,1,100,0;</v>
      </c>
    </row>
    <row r="28" spans="1:62" ht="14.25" customHeight="1">
      <c r="A28" s="2">
        <f t="shared" ca="1" si="44"/>
        <v>24</v>
      </c>
      <c r="B28" s="2" t="s">
        <v>260</v>
      </c>
      <c r="C28" s="2" t="s">
        <v>261</v>
      </c>
      <c r="D28" s="2" t="s">
        <v>262</v>
      </c>
      <c r="E28" s="2" t="s">
        <v>263</v>
      </c>
      <c r="F28" s="2" t="s">
        <v>264</v>
      </c>
      <c r="G28" s="2" t="s">
        <v>265</v>
      </c>
      <c r="H28" s="2" t="s">
        <v>266</v>
      </c>
      <c r="I28" s="2">
        <v>12</v>
      </c>
      <c r="J28" s="2">
        <v>44</v>
      </c>
      <c r="K28" s="2">
        <v>17</v>
      </c>
      <c r="L28" s="4"/>
      <c r="M28" s="2">
        <v>1</v>
      </c>
      <c r="N28" s="2">
        <v>255</v>
      </c>
      <c r="O28" s="2">
        <v>1</v>
      </c>
      <c r="P28" s="2">
        <v>100</v>
      </c>
      <c r="Q28" s="2">
        <v>0</v>
      </c>
      <c r="R28" s="2" t="s">
        <v>75</v>
      </c>
      <c r="S28" s="2" t="s">
        <v>267</v>
      </c>
      <c r="T28" s="3">
        <v>2</v>
      </c>
      <c r="U28" s="2">
        <v>23</v>
      </c>
      <c r="V28" s="4"/>
      <c r="W28" s="2" t="str">
        <f t="shared" si="0"/>
        <v>#define EFF_SMOKEBALLS          ( 23U)    // Димові шашки</v>
      </c>
      <c r="X28" s="2" t="str">
        <f t="shared" ca="1" si="1"/>
        <v>String("24. Димові шашки,1,255,1,100,0;") +</v>
      </c>
      <c r="Y28" s="2" t="str">
        <f t="shared" ca="1" si="2"/>
        <v>String("24. Smoke Balls,1,255,1,100,0;") +</v>
      </c>
      <c r="Z28" s="2" t="str">
        <f t="shared" ca="1" si="3"/>
        <v>String("24. Grenades fumigènes,1,255,1,100,0;") +</v>
      </c>
      <c r="AA28" s="2" t="str">
        <f t="shared" si="4"/>
        <v xml:space="preserve">  {  12,  44,  17}, // Димові шашки</v>
      </c>
      <c r="AB28" s="2" t="str">
        <f t="shared" si="5"/>
        <v xml:space="preserve">        case EFF_SMOKEBALLS:          LOW_DELAY_TICK     { effTimer = millis(); smokeballsRoutine();          Eff_Tick (); }  break;  // ( 23U) Димові шашки</v>
      </c>
      <c r="AC28" s="2" t="str">
        <f t="shared" ca="1" si="43"/>
        <v>{"name":"24. Димові шашки","spmin":1,"spmax":255,"scmin":1,"scmax":100,"type":0},</v>
      </c>
      <c r="AD28" s="6" t="str">
        <f t="shared" si="6"/>
        <v>"e23":0,</v>
      </c>
      <c r="AE28" s="6" t="str">
        <f t="shared" si="7"/>
        <v>e23=[[e23]]&amp;</v>
      </c>
      <c r="AF28" s="6" t="str">
        <f t="shared" si="8"/>
        <v>"e23":2,</v>
      </c>
      <c r="AG28" s="2" t="str">
        <f t="shared" ca="1" si="9"/>
        <v>{"type":"checkbox","class":"checkbox-big","name":"e23","title":"24. Димові шашки","style":"font-size:20px;display:block","state":"{{e23}}"},</v>
      </c>
      <c r="AH28" s="2" t="str">
        <f t="shared" ca="1" si="10"/>
        <v>{"type":"h4","title":"24. Димові шашки","style":"width:85%;float:left"},{"type":"input","title":"папка","name":"e23","state":"{{e23}}","pattern":"[0-9]{1,2}","style":"width:15%;display:inline"},{"type":"hr"},</v>
      </c>
      <c r="AI28" s="2" t="str">
        <f t="shared" ca="1" si="11"/>
        <v>"24": "24.Димові шашки",</v>
      </c>
      <c r="AJ28" s="35" t="str">
        <f t="shared" ca="1" si="12"/>
        <v>"24":"23",</v>
      </c>
      <c r="AK28" s="2" t="str">
        <f t="shared" ca="1" si="13"/>
        <v>24. Димові шашки,1,255,1,100,0;</v>
      </c>
      <c r="AL28" s="2" t="str">
        <f t="shared" ca="1" si="14"/>
        <v>{"type":"checkbox","class":"checkbox-big","name":"e23","title":"24. Smoke Balls","style":"font-size:20px;display:block","state":"{{e23}}"},</v>
      </c>
      <c r="AM28" s="2" t="str">
        <f t="shared" ca="1" si="15"/>
        <v>{"type":"h4","title":"24. Smoke Balls","style":"width:85%;float:left"},{"type":"input","title":"папка","name":"e23","state":"{{e23}}","pattern":"[0-9]{1,2}","style":"width:15%;display:inline"},{"type":"hr"},</v>
      </c>
      <c r="AN28" s="2" t="str">
        <f t="shared" ca="1" si="16"/>
        <v>"24": "24.Smoke Balls",</v>
      </c>
      <c r="AO28" s="35" t="str">
        <f t="shared" ca="1" si="17"/>
        <v>"24":"23",</v>
      </c>
      <c r="AP28" s="2" t="str">
        <f t="shared" ca="1" si="18"/>
        <v>24. Smoke Balls,1,255,1,100,0;</v>
      </c>
      <c r="AQ28" s="2" t="str">
        <f t="shared" ca="1" si="19"/>
        <v>{"type":"checkbox","class":"checkbox-big","name":"e23","title":"24. Grenades fumigènes","style":"font-size:20px;display:block","state":"{{e23}}"},</v>
      </c>
      <c r="AR28" s="2" t="str">
        <f t="shared" ca="1" si="20"/>
        <v>{"type":"h4","title":"24. Grenades fumigènes","style":"width:85%;float:left"},{"type":"input","title":"папка","name":"e23","state":"{{e23}}","pattern":"[0-9]{1,2}","style":"width:15%;display:inline"},{"type":"hr"},</v>
      </c>
      <c r="AS28" s="2" t="str">
        <f t="shared" ca="1" si="21"/>
        <v>"24": "24.Grenades fumigènes",</v>
      </c>
      <c r="AT28" s="35" t="str">
        <f t="shared" ca="1" si="22"/>
        <v>"24":"23",</v>
      </c>
      <c r="AU28" s="2" t="str">
        <f t="shared" ca="1" si="23"/>
        <v>24. Grenades fumigènes,1,255,1,100,0;</v>
      </c>
      <c r="AV28" s="2" t="str">
        <f t="shared" ca="1" si="24"/>
        <v>{"type":"checkbox","class":"checkbox-big","name":"e23","title":"24. Granaty dymne","style":"font-size:20px;display:block","state":"{{e23}}"},</v>
      </c>
      <c r="AW28" s="35" t="str">
        <f t="shared" ca="1" si="25"/>
        <v>{"type":"h4","title":"24. Granaty dymne","style":"width:85%;float:left"},{"type":"input","title":"папка","name":"e23","state":"{{e23}}","pattern":"[0-9]{1,2}","style":"width:15%;display:inline"},{"type":"hr"},</v>
      </c>
      <c r="AX28" s="35" t="str">
        <f t="shared" ca="1" si="26"/>
        <v>"24": "24.Granaty dymne",</v>
      </c>
      <c r="AY28" s="35" t="str">
        <f t="shared" ca="1" si="27"/>
        <v>"24":"23",</v>
      </c>
      <c r="AZ28" s="35" t="str">
        <f t="shared" ca="1" si="28"/>
        <v>24. Granaty dymne,1,255,1,100,0;</v>
      </c>
      <c r="BA28" s="35" t="str">
        <f t="shared" ca="1" si="29"/>
        <v>{"type":"checkbox","class":"checkbox-big","name":"e23","title":"24. Granadas de humo","style":"font-size:20px;display:block","state":"{{e23}}"},</v>
      </c>
      <c r="BB28" s="35" t="str">
        <f t="shared" ca="1" si="30"/>
        <v>{"type":"h4","title":"24. Granadas de humo","style":"width:85%;float:left"},{"type":"input","title":"папка","name":"e23","state":"{{e23}}","pattern":"[0-9]{1,2}","style":"width:15%;display:inline"},{"type":"hr"},</v>
      </c>
      <c r="BC28" s="35" t="str">
        <f t="shared" ca="1" si="31"/>
        <v>"24": "24.Granadas de humo",</v>
      </c>
      <c r="BD28" s="35" t="str">
        <f t="shared" ca="1" si="32"/>
        <v>"24":"23",</v>
      </c>
      <c r="BE28" s="35" t="str">
        <f t="shared" ca="1" si="33"/>
        <v>24. Granadas de humo,1,255,1,100,0;</v>
      </c>
      <c r="BF28" s="35" t="str">
        <f t="shared" ca="1" si="34"/>
        <v>{"type":"checkbox","class":"checkbox-big","name":"e23","title":"24. Дымовые шашки","style":"font-size:20px;display:block","state":"{{e23}}"},</v>
      </c>
      <c r="BG28" s="35" t="str">
        <f t="shared" ca="1" si="35"/>
        <v>{"type":"h4","title":"24. Дымовые шашки","style":"width:85%;float:left"},{"type":"input","title":"папка","name":"e23","state":"{{e23}}","pattern":"[0-9]{1,2}","style":"width:15%;display:inline"},{"type":"hr"},</v>
      </c>
      <c r="BH28" s="35" t="str">
        <f t="shared" ca="1" si="36"/>
        <v>"24": "24.Дымовые шашки",</v>
      </c>
      <c r="BI28" s="35" t="str">
        <f t="shared" ca="1" si="37"/>
        <v>"24":"23",</v>
      </c>
      <c r="BJ28" s="35" t="str">
        <f t="shared" ca="1" si="38"/>
        <v>24. Дымовые шашки,1,255,1,100,0;</v>
      </c>
    </row>
    <row r="29" spans="1:62" ht="14.25" customHeight="1">
      <c r="A29" s="2">
        <f t="shared" ca="1" si="44"/>
        <v>25</v>
      </c>
      <c r="B29" s="2" t="s">
        <v>268</v>
      </c>
      <c r="C29" s="2" t="s">
        <v>269</v>
      </c>
      <c r="D29" s="2" t="s">
        <v>268</v>
      </c>
      <c r="E29" s="2" t="s">
        <v>270</v>
      </c>
      <c r="F29" s="2" t="s">
        <v>268</v>
      </c>
      <c r="G29" s="2" t="s">
        <v>270</v>
      </c>
      <c r="H29" s="2" t="s">
        <v>269</v>
      </c>
      <c r="I29" s="2">
        <v>15</v>
      </c>
      <c r="J29" s="2">
        <v>77</v>
      </c>
      <c r="K29" s="2">
        <v>95</v>
      </c>
      <c r="L29" s="4"/>
      <c r="M29" s="2">
        <v>1</v>
      </c>
      <c r="N29" s="2">
        <v>255</v>
      </c>
      <c r="O29" s="2">
        <v>1</v>
      </c>
      <c r="P29" s="2">
        <v>100</v>
      </c>
      <c r="Q29" s="2">
        <v>0</v>
      </c>
      <c r="R29" s="2" t="s">
        <v>75</v>
      </c>
      <c r="S29" s="2" t="s">
        <v>271</v>
      </c>
      <c r="T29" s="3">
        <v>2</v>
      </c>
      <c r="U29" s="2">
        <v>24</v>
      </c>
      <c r="V29" s="4"/>
      <c r="W29" s="2" t="str">
        <f t="shared" si="0"/>
        <v>#define EFF_DNA                 ( 24U)    // ДНК</v>
      </c>
      <c r="X29" s="2" t="str">
        <f t="shared" ca="1" si="1"/>
        <v>String("25. ДНК,1,255,1,100,0;") +</v>
      </c>
      <c r="Y29" s="2" t="str">
        <f t="shared" ca="1" si="2"/>
        <v>String("25. DNA,1,255,1,100,0;") +</v>
      </c>
      <c r="Z29" s="2" t="str">
        <f t="shared" ca="1" si="3"/>
        <v>String("25. ADN,1,255,1,100,0;") +</v>
      </c>
      <c r="AA29" s="2" t="str">
        <f t="shared" si="4"/>
        <v xml:space="preserve">  {  15,  77,  95}, // ДНК</v>
      </c>
      <c r="AB29" s="2" t="str">
        <f t="shared" si="5"/>
        <v xml:space="preserve">        case EFF_DNA:                 LOW_DELAY_TICK     { effTimer = millis(); DNARoutine();                 Eff_Tick (); }  break;  // ( 24U) ДНК</v>
      </c>
      <c r="AC29" s="2" t="str">
        <f t="shared" ca="1" si="43"/>
        <v>{"name":"25. ДНК","spmin":1,"spmax":255,"scmin":1,"scmax":100,"type":0},</v>
      </c>
      <c r="AD29" s="6" t="str">
        <f t="shared" si="6"/>
        <v>"e24":0,</v>
      </c>
      <c r="AE29" s="6" t="str">
        <f t="shared" si="7"/>
        <v>e24=[[e24]]&amp;</v>
      </c>
      <c r="AF29" s="6" t="str">
        <f t="shared" si="8"/>
        <v>"e24":2,</v>
      </c>
      <c r="AG29" s="2" t="str">
        <f t="shared" ca="1" si="9"/>
        <v>{"type":"checkbox","class":"checkbox-big","name":"e24","title":"25. ДНК","style":"font-size:20px;display:block","state":"{{e24}}"},</v>
      </c>
      <c r="AH29" s="2" t="str">
        <f t="shared" ca="1" si="10"/>
        <v>{"type":"h4","title":"25. ДНК","style":"width:85%;float:left"},{"type":"input","title":"папка","name":"e24","state":"{{e24}}","pattern":"[0-9]{1,2}","style":"width:15%;display:inline"},{"type":"hr"},</v>
      </c>
      <c r="AI29" s="2" t="str">
        <f t="shared" ca="1" si="11"/>
        <v>"25": "25.ДНК",</v>
      </c>
      <c r="AJ29" s="35" t="str">
        <f t="shared" ca="1" si="12"/>
        <v>"25":"24",</v>
      </c>
      <c r="AK29" s="2" t="str">
        <f t="shared" ca="1" si="13"/>
        <v>25. ДНК,1,255,1,100,0;</v>
      </c>
      <c r="AL29" s="2" t="str">
        <f t="shared" ca="1" si="14"/>
        <v>{"type":"checkbox","class":"checkbox-big","name":"e24","title":"25. DNA","style":"font-size:20px;display:block","state":"{{e24}}"},</v>
      </c>
      <c r="AM29" s="2" t="str">
        <f t="shared" ca="1" si="15"/>
        <v>{"type":"h4","title":"25. DNA","style":"width:85%;float:left"},{"type":"input","title":"папка","name":"e24","state":"{{e24}}","pattern":"[0-9]{1,2}","style":"width:15%;display:inline"},{"type":"hr"},</v>
      </c>
      <c r="AN29" s="2" t="str">
        <f t="shared" ca="1" si="16"/>
        <v>"25": "25.DNA",</v>
      </c>
      <c r="AO29" s="35" t="str">
        <f t="shared" ca="1" si="17"/>
        <v>"25":"24",</v>
      </c>
      <c r="AP29" s="2" t="str">
        <f t="shared" ca="1" si="18"/>
        <v>25. DNA,1,255,1,100,0;</v>
      </c>
      <c r="AQ29" s="2" t="str">
        <f t="shared" ca="1" si="19"/>
        <v>{"type":"checkbox","class":"checkbox-big","name":"e24","title":"25. ADN","style":"font-size:20px;display:block","state":"{{e24}}"},</v>
      </c>
      <c r="AR29" s="2" t="str">
        <f t="shared" ca="1" si="20"/>
        <v>{"type":"h4","title":"25. ADN","style":"width:85%;float:left"},{"type":"input","title":"папка","name":"e24","state":"{{e24}}","pattern":"[0-9]{1,2}","style":"width:15%;display:inline"},{"type":"hr"},</v>
      </c>
      <c r="AS29" s="2" t="str">
        <f t="shared" ca="1" si="21"/>
        <v>"25": "25.ADN",</v>
      </c>
      <c r="AT29" s="35" t="str">
        <f t="shared" ca="1" si="22"/>
        <v>"25":"24",</v>
      </c>
      <c r="AU29" s="2" t="str">
        <f t="shared" ca="1" si="23"/>
        <v>25. ADN,1,255,1,100,0;</v>
      </c>
      <c r="AV29" s="2" t="str">
        <f t="shared" ca="1" si="24"/>
        <v>{"type":"checkbox","class":"checkbox-big","name":"e24","title":"25. DNA","style":"font-size:20px;display:block","state":"{{e24}}"},</v>
      </c>
      <c r="AW29" s="35" t="str">
        <f t="shared" ca="1" si="25"/>
        <v>{"type":"h4","title":"25. DNA","style":"width:85%;float:left"},{"type":"input","title":"папка","name":"e24","state":"{{e24}}","pattern":"[0-9]{1,2}","style":"width:15%;display:inline"},{"type":"hr"},</v>
      </c>
      <c r="AX29" s="35" t="str">
        <f t="shared" ca="1" si="26"/>
        <v>"25": "25.DNA",</v>
      </c>
      <c r="AY29" s="35" t="str">
        <f t="shared" ca="1" si="27"/>
        <v>"25":"24",</v>
      </c>
      <c r="AZ29" s="35" t="str">
        <f t="shared" ca="1" si="28"/>
        <v>25. DNA,1,255,1,100,0;</v>
      </c>
      <c r="BA29" s="35" t="str">
        <f t="shared" ca="1" si="29"/>
        <v>{"type":"checkbox","class":"checkbox-big","name":"e24","title":"25. ADN","style":"font-size:20px;display:block","state":"{{e24}}"},</v>
      </c>
      <c r="BB29" s="35" t="str">
        <f t="shared" ca="1" si="30"/>
        <v>{"type":"h4","title":"25. ADN","style":"width:85%;float:left"},{"type":"input","title":"папка","name":"e24","state":"{{e24}}","pattern":"[0-9]{1,2}","style":"width:15%;display:inline"},{"type":"hr"},</v>
      </c>
      <c r="BC29" s="35" t="str">
        <f t="shared" ca="1" si="31"/>
        <v>"25": "25.ADN",</v>
      </c>
      <c r="BD29" s="35" t="str">
        <f t="shared" ca="1" si="32"/>
        <v>"25":"24",</v>
      </c>
      <c r="BE29" s="35" t="str">
        <f t="shared" ca="1" si="33"/>
        <v>25. ADN,1,255,1,100,0;</v>
      </c>
      <c r="BF29" s="35" t="str">
        <f t="shared" ca="1" si="34"/>
        <v>{"type":"checkbox","class":"checkbox-big","name":"e24","title":"25. ДНК","style":"font-size:20px;display:block","state":"{{e24}}"},</v>
      </c>
      <c r="BG29" s="35" t="str">
        <f t="shared" ca="1" si="35"/>
        <v>{"type":"h4","title":"25. ДНК","style":"width:85%;float:left"},{"type":"input","title":"папка","name":"e24","state":"{{e24}}","pattern":"[0-9]{1,2}","style":"width:15%;display:inline"},{"type":"hr"},</v>
      </c>
      <c r="BH29" s="35" t="str">
        <f t="shared" ca="1" si="36"/>
        <v>"25": "25.ДНК",</v>
      </c>
      <c r="BI29" s="35" t="str">
        <f t="shared" ca="1" si="37"/>
        <v>"25":"24",</v>
      </c>
      <c r="BJ29" s="35" t="str">
        <f t="shared" ca="1" si="38"/>
        <v>25. ДНК,1,255,1,100,0;</v>
      </c>
    </row>
    <row r="30" spans="1:62" ht="14.25" customHeight="1">
      <c r="A30" s="2">
        <f t="shared" ca="1" si="44"/>
        <v>26</v>
      </c>
      <c r="B30" s="2" t="s">
        <v>272</v>
      </c>
      <c r="C30" s="2" t="s">
        <v>273</v>
      </c>
      <c r="D30" s="2" t="s">
        <v>274</v>
      </c>
      <c r="E30" s="2" t="s">
        <v>275</v>
      </c>
      <c r="F30" s="2" t="s">
        <v>276</v>
      </c>
      <c r="G30" s="2" t="s">
        <v>277</v>
      </c>
      <c r="H30" s="2" t="s">
        <v>278</v>
      </c>
      <c r="I30" s="2">
        <v>30</v>
      </c>
      <c r="J30" s="2">
        <v>230</v>
      </c>
      <c r="K30" s="2">
        <v>50</v>
      </c>
      <c r="L30" s="4"/>
      <c r="M30" s="2">
        <v>100</v>
      </c>
      <c r="N30" s="2">
        <v>255</v>
      </c>
      <c r="O30" s="2">
        <v>1</v>
      </c>
      <c r="P30" s="2">
        <v>100</v>
      </c>
      <c r="Q30" s="2">
        <v>1</v>
      </c>
      <c r="R30" s="2" t="s">
        <v>83</v>
      </c>
      <c r="S30" s="2" t="s">
        <v>279</v>
      </c>
      <c r="T30" s="3">
        <v>2</v>
      </c>
      <c r="U30" s="2">
        <v>25</v>
      </c>
      <c r="V30" s="4"/>
      <c r="W30" s="2" t="str">
        <f t="shared" si="0"/>
        <v>#define EFF_SWIRL               ( 25U)    // Завиток</v>
      </c>
      <c r="X30" s="2" t="str">
        <f t="shared" ca="1" si="1"/>
        <v>String("26. Завиток,100,255,1,100,1;") +</v>
      </c>
      <c r="Y30" s="2" t="str">
        <f t="shared" ca="1" si="2"/>
        <v>String("26. Swirl,100,255,1,100,1;") +</v>
      </c>
      <c r="Z30" s="2" t="str">
        <f t="shared" ca="1" si="3"/>
        <v>String("26. Boucle,100,255,1,100,1;") +</v>
      </c>
      <c r="AA30" s="2" t="str">
        <f t="shared" si="4"/>
        <v xml:space="preserve">  {  30, 230,  50}, // Завиток</v>
      </c>
      <c r="AB30" s="2" t="str">
        <f t="shared" si="5"/>
        <v xml:space="preserve">        case EFF_SWIRL:               DYNAMIC_DELAY_TICK { effTimer = millis(); Swirl();                      Eff_Tick (); }  break;  // ( 25U) Завиток</v>
      </c>
      <c r="AC30" s="2" t="str">
        <f t="shared" ca="1" si="43"/>
        <v>{"name":"26. Завиток","spmin":100,"spmax":255,"scmin":1,"scmax":100,"type":1},</v>
      </c>
      <c r="AD30" s="6" t="str">
        <f t="shared" si="6"/>
        <v>"e25":0,</v>
      </c>
      <c r="AE30" s="6" t="str">
        <f t="shared" si="7"/>
        <v>e25=[[e25]]&amp;</v>
      </c>
      <c r="AF30" s="6" t="str">
        <f t="shared" si="8"/>
        <v>"e25":2,</v>
      </c>
      <c r="AG30" s="2" t="str">
        <f t="shared" ca="1" si="9"/>
        <v>{"type":"checkbox","class":"checkbox-big","name":"e25","title":"26. Завиток","style":"font-size:20px;display:block","state":"{{e25}}"},</v>
      </c>
      <c r="AH30" s="2" t="str">
        <f t="shared" ca="1" si="10"/>
        <v>{"type":"h4","title":"26. Завиток","style":"width:85%;float:left"},{"type":"input","title":"папка","name":"e25","state":"{{e25}}","pattern":"[0-9]{1,2}","style":"width:15%;display:inline"},{"type":"hr"},</v>
      </c>
      <c r="AI30" s="2" t="str">
        <f t="shared" ca="1" si="11"/>
        <v>"26": "26.Завиток",</v>
      </c>
      <c r="AJ30" s="35" t="str">
        <f t="shared" ca="1" si="12"/>
        <v>"26":"25",</v>
      </c>
      <c r="AK30" s="2" t="str">
        <f t="shared" ca="1" si="13"/>
        <v>26. Завиток,100,255,1,100,1;</v>
      </c>
      <c r="AL30" s="2" t="str">
        <f t="shared" ca="1" si="14"/>
        <v>{"type":"checkbox","class":"checkbox-big","name":"e25","title":"26. Swirl","style":"font-size:20px;display:block","state":"{{e25}}"},</v>
      </c>
      <c r="AM30" s="2" t="str">
        <f t="shared" ca="1" si="15"/>
        <v>{"type":"h4","title":"26. Swirl","style":"width:85%;float:left"},{"type":"input","title":"папка","name":"e25","state":"{{e25}}","pattern":"[0-9]{1,2}","style":"width:15%;display:inline"},{"type":"hr"},</v>
      </c>
      <c r="AN30" s="2" t="str">
        <f t="shared" ca="1" si="16"/>
        <v>"26": "26.Swirl",</v>
      </c>
      <c r="AO30" s="35" t="str">
        <f t="shared" ca="1" si="17"/>
        <v>"26":"25",</v>
      </c>
      <c r="AP30" s="2" t="str">
        <f t="shared" ca="1" si="18"/>
        <v>26. Swirl,100,255,1,100,1;</v>
      </c>
      <c r="AQ30" s="2" t="str">
        <f t="shared" ca="1" si="19"/>
        <v>{"type":"checkbox","class":"checkbox-big","name":"e25","title":"26. Boucle","style":"font-size:20px;display:block","state":"{{e25}}"},</v>
      </c>
      <c r="AR30" s="2" t="str">
        <f t="shared" ca="1" si="20"/>
        <v>{"type":"h4","title":"26. Boucle","style":"width:85%;float:left"},{"type":"input","title":"папка","name":"e25","state":"{{e25}}","pattern":"[0-9]{1,2}","style":"width:15%;display:inline"},{"type":"hr"},</v>
      </c>
      <c r="AS30" s="2" t="str">
        <f t="shared" ca="1" si="21"/>
        <v>"26": "26.Boucle",</v>
      </c>
      <c r="AT30" s="35" t="str">
        <f t="shared" ca="1" si="22"/>
        <v>"26":"25",</v>
      </c>
      <c r="AU30" s="2" t="str">
        <f t="shared" ca="1" si="23"/>
        <v>26. Boucle,100,255,1,100,1;</v>
      </c>
      <c r="AV30" s="2" t="str">
        <f t="shared" ca="1" si="24"/>
        <v>{"type":"checkbox","class":"checkbox-big","name":"e25","title":"26. Kędzior","style":"font-size:20px;display:block","state":"{{e25}}"},</v>
      </c>
      <c r="AW30" s="35" t="str">
        <f t="shared" ca="1" si="25"/>
        <v>{"type":"h4","title":"26. Kędzior","style":"width:85%;float:left"},{"type":"input","title":"папка","name":"e25","state":"{{e25}}","pattern":"[0-9]{1,2}","style":"width:15%;display:inline"},{"type":"hr"},</v>
      </c>
      <c r="AX30" s="35" t="str">
        <f t="shared" ca="1" si="26"/>
        <v>"26": "26.Kędzior",</v>
      </c>
      <c r="AY30" s="35" t="str">
        <f t="shared" ca="1" si="27"/>
        <v>"26":"25",</v>
      </c>
      <c r="AZ30" s="35" t="str">
        <f t="shared" ca="1" si="28"/>
        <v>26. Kędzior,100,255,1,100,1;</v>
      </c>
      <c r="BA30" s="35" t="str">
        <f t="shared" ca="1" si="29"/>
        <v>{"type":"checkbox","class":"checkbox-big","name":"e25","title":"26. Rizo","style":"font-size:20px;display:block","state":"{{e25}}"},</v>
      </c>
      <c r="BB30" s="35" t="str">
        <f t="shared" ca="1" si="30"/>
        <v>{"type":"h4","title":"26. Rizo","style":"width:85%;float:left"},{"type":"input","title":"папка","name":"e25","state":"{{e25}}","pattern":"[0-9]{1,2}","style":"width:15%;display:inline"},{"type":"hr"},</v>
      </c>
      <c r="BC30" s="35" t="str">
        <f t="shared" ca="1" si="31"/>
        <v>"26": "26.Rizo",</v>
      </c>
      <c r="BD30" s="35" t="str">
        <f t="shared" ca="1" si="32"/>
        <v>"26":"25",</v>
      </c>
      <c r="BE30" s="35" t="str">
        <f t="shared" ca="1" si="33"/>
        <v>26. Rizo,100,255,1,100,1;</v>
      </c>
      <c r="BF30" s="35" t="str">
        <f t="shared" ca="1" si="34"/>
        <v>{"type":"checkbox","class":"checkbox-big","name":"e25","title":"26. Вихрь","style":"font-size:20px;display:block","state":"{{e25}}"},</v>
      </c>
      <c r="BG30" s="35" t="str">
        <f t="shared" ca="1" si="35"/>
        <v>{"type":"h4","title":"26. Вихрь","style":"width:85%;float:left"},{"type":"input","title":"папка","name":"e25","state":"{{e25}}","pattern":"[0-9]{1,2}","style":"width:15%;display:inline"},{"type":"hr"},</v>
      </c>
      <c r="BH30" s="35" t="str">
        <f t="shared" ca="1" si="36"/>
        <v>"26": "26.Вихрь",</v>
      </c>
      <c r="BI30" s="35" t="str">
        <f t="shared" ca="1" si="37"/>
        <v>"26":"25",</v>
      </c>
      <c r="BJ30" s="35" t="str">
        <f t="shared" ca="1" si="38"/>
        <v>26. Вихрь,100,255,1,100,1;</v>
      </c>
    </row>
    <row r="31" spans="1:62" ht="14.25" customHeight="1">
      <c r="A31" s="2">
        <f t="shared" ca="1" si="44"/>
        <v>27</v>
      </c>
      <c r="B31" s="2" t="s">
        <v>280</v>
      </c>
      <c r="C31" s="2" t="s">
        <v>281</v>
      </c>
      <c r="D31" s="2" t="s">
        <v>282</v>
      </c>
      <c r="E31" s="2" t="s">
        <v>283</v>
      </c>
      <c r="F31" s="2" t="s">
        <v>284</v>
      </c>
      <c r="G31" s="2" t="s">
        <v>285</v>
      </c>
      <c r="H31" s="2" t="s">
        <v>286</v>
      </c>
      <c r="I31" s="2">
        <v>20</v>
      </c>
      <c r="J31" s="2">
        <v>199</v>
      </c>
      <c r="K31" s="2">
        <v>54</v>
      </c>
      <c r="L31" s="4"/>
      <c r="M31" s="2">
        <v>99</v>
      </c>
      <c r="N31" s="2">
        <v>252</v>
      </c>
      <c r="O31" s="2">
        <v>1</v>
      </c>
      <c r="P31" s="2">
        <v>100</v>
      </c>
      <c r="Q31" s="2">
        <v>0</v>
      </c>
      <c r="R31" s="2" t="s">
        <v>83</v>
      </c>
      <c r="S31" s="2" t="s">
        <v>287</v>
      </c>
      <c r="T31" s="3">
        <v>6</v>
      </c>
      <c r="U31" s="2">
        <v>26</v>
      </c>
      <c r="V31" s="4"/>
      <c r="W31" s="2" t="str">
        <f t="shared" si="0"/>
        <v>#define EFF_STARFALL            ( 26U)    // Завірюха</v>
      </c>
      <c r="X31" s="2" t="str">
        <f t="shared" ca="1" si="1"/>
        <v>String("27. Завірюха,99,252,1,100,0;") +</v>
      </c>
      <c r="Y31" s="2" t="str">
        <f t="shared" ca="1" si="2"/>
        <v>String("27. Starfall,99,252,1,100,0;") +</v>
      </c>
      <c r="Z31" s="2" t="str">
        <f t="shared" ca="1" si="3"/>
        <v>String("27. Tempête De Neige,99,252,1,100,0;") +</v>
      </c>
      <c r="AA31" s="2" t="str">
        <f t="shared" si="4"/>
        <v xml:space="preserve">  {  20, 199,  54}, // Завірюха</v>
      </c>
      <c r="AB31" s="2" t="str">
        <f t="shared" si="5"/>
        <v xml:space="preserve">        case EFF_STARFALL:            DYNAMIC_DELAY_TICK { effTimer = millis(); stormRoutine2();              Eff_Tick (); }  break;  // ( 26U) Завірюха</v>
      </c>
      <c r="AC31" s="2" t="str">
        <f t="shared" ca="1" si="43"/>
        <v>{"name":"27. Завірюха","spmin":99,"spmax":252,"scmin":1,"scmax":100,"type":0},</v>
      </c>
      <c r="AD31" s="6" t="str">
        <f t="shared" si="6"/>
        <v>"e26":0,</v>
      </c>
      <c r="AE31" s="6" t="str">
        <f t="shared" si="7"/>
        <v>e26=[[e26]]&amp;</v>
      </c>
      <c r="AF31" s="6" t="str">
        <f t="shared" si="8"/>
        <v>"e26":6,</v>
      </c>
      <c r="AG31" s="2" t="str">
        <f t="shared" ca="1" si="9"/>
        <v>{"type":"checkbox","class":"checkbox-big","name":"e26","title":"27. Завірюха","style":"font-size:20px;display:block","state":"{{e26}}"},</v>
      </c>
      <c r="AH31" s="2" t="str">
        <f t="shared" ca="1" si="10"/>
        <v>{"type":"h4","title":"27. Завірюха","style":"width:85%;float:left"},{"type":"input","title":"папка","name":"e26","state":"{{e26}}","pattern":"[0-9]{1,2}","style":"width:15%;display:inline"},{"type":"hr"},</v>
      </c>
      <c r="AI31" s="2" t="str">
        <f t="shared" ca="1" si="11"/>
        <v>"27": "27.Завірюха",</v>
      </c>
      <c r="AJ31" s="35" t="str">
        <f t="shared" ca="1" si="12"/>
        <v>"27":"26",</v>
      </c>
      <c r="AK31" s="2" t="str">
        <f t="shared" ca="1" si="13"/>
        <v>27. Завірюха,99,252,1,100,0;</v>
      </c>
      <c r="AL31" s="2" t="str">
        <f t="shared" ca="1" si="14"/>
        <v>{"type":"checkbox","class":"checkbox-big","name":"e26","title":"27. Starfall","style":"font-size:20px;display:block","state":"{{e26}}"},</v>
      </c>
      <c r="AM31" s="2" t="str">
        <f t="shared" ca="1" si="15"/>
        <v>{"type":"h4","title":"27. Starfall","style":"width:85%;float:left"},{"type":"input","title":"папка","name":"e26","state":"{{e26}}","pattern":"[0-9]{1,2}","style":"width:15%;display:inline"},{"type":"hr"},</v>
      </c>
      <c r="AN31" s="2" t="str">
        <f t="shared" ca="1" si="16"/>
        <v>"27": "27.Starfall",</v>
      </c>
      <c r="AO31" s="35" t="str">
        <f t="shared" ca="1" si="17"/>
        <v>"27":"26",</v>
      </c>
      <c r="AP31" s="2" t="str">
        <f t="shared" ca="1" si="18"/>
        <v>27. Starfall,99,252,1,100,0;</v>
      </c>
      <c r="AQ31" s="2" t="str">
        <f t="shared" ca="1" si="19"/>
        <v>{"type":"checkbox","class":"checkbox-big","name":"e26","title":"27. Tempête De Neige","style":"font-size:20px;display:block","state":"{{e26}}"},</v>
      </c>
      <c r="AR31" s="2" t="str">
        <f t="shared" ca="1" si="20"/>
        <v>{"type":"h4","title":"27. Tempête De Neige","style":"width:85%;float:left"},{"type":"input","title":"папка","name":"e26","state":"{{e26}}","pattern":"[0-9]{1,2}","style":"width:15%;display:inline"},{"type":"hr"},</v>
      </c>
      <c r="AS31" s="2" t="str">
        <f t="shared" ca="1" si="21"/>
        <v>"27": "27.Tempête De Neige",</v>
      </c>
      <c r="AT31" s="35" t="str">
        <f t="shared" ca="1" si="22"/>
        <v>"27":"26",</v>
      </c>
      <c r="AU31" s="2" t="str">
        <f t="shared" ca="1" si="23"/>
        <v>27. Tempête De Neige,99,252,1,100,0;</v>
      </c>
      <c r="AV31" s="2" t="str">
        <f t="shared" ca="1" si="24"/>
        <v>{"type":"checkbox","class":"checkbox-big","name":"e26","title":"27. Zamieć","style":"font-size:20px;display:block","state":"{{e26}}"},</v>
      </c>
      <c r="AW31" s="35" t="str">
        <f t="shared" ca="1" si="25"/>
        <v>{"type":"h4","title":"27. Zamieć","style":"width:85%;float:left"},{"type":"input","title":"папка","name":"e26","state":"{{e26}}","pattern":"[0-9]{1,2}","style":"width:15%;display:inline"},{"type":"hr"},</v>
      </c>
      <c r="AX31" s="35" t="str">
        <f t="shared" ca="1" si="26"/>
        <v>"27": "27.Zamieć",</v>
      </c>
      <c r="AY31" s="35" t="str">
        <f t="shared" ca="1" si="27"/>
        <v>"27":"26",</v>
      </c>
      <c r="AZ31" s="35" t="str">
        <f t="shared" ca="1" si="28"/>
        <v>27. Zamieć,99,252,1,100,0;</v>
      </c>
      <c r="BA31" s="35" t="str">
        <f t="shared" ca="1" si="29"/>
        <v>{"type":"checkbox","class":"checkbox-big","name":"e26","title":"27. Tormenta de nieve","style":"font-size:20px;display:block","state":"{{e26}}"},</v>
      </c>
      <c r="BB31" s="35" t="str">
        <f t="shared" ca="1" si="30"/>
        <v>{"type":"h4","title":"27. Tormenta de nieve","style":"width:85%;float:left"},{"type":"input","title":"папка","name":"e26","state":"{{e26}}","pattern":"[0-9]{1,2}","style":"width:15%;display:inline"},{"type":"hr"},</v>
      </c>
      <c r="BC31" s="35" t="str">
        <f t="shared" ca="1" si="31"/>
        <v>"27": "27.Tormenta de nieve",</v>
      </c>
      <c r="BD31" s="35" t="str">
        <f t="shared" ca="1" si="32"/>
        <v>"27":"26",</v>
      </c>
      <c r="BE31" s="35" t="str">
        <f t="shared" ca="1" si="33"/>
        <v>27. Tormenta de nieve,99,252,1,100,0;</v>
      </c>
      <c r="BF31" s="35" t="str">
        <f t="shared" ca="1" si="34"/>
        <v>{"type":"checkbox","class":"checkbox-big","name":"e26","title":"27. Завирюха","style":"font-size:20px;display:block","state":"{{e26}}"},</v>
      </c>
      <c r="BG31" s="35" t="str">
        <f t="shared" ca="1" si="35"/>
        <v>{"type":"h4","title":"27. Завирюха","style":"width:85%;float:left"},{"type":"input","title":"папка","name":"e26","state":"{{e26}}","pattern":"[0-9]{1,2}","style":"width:15%;display:inline"},{"type":"hr"},</v>
      </c>
      <c r="BH31" s="35" t="str">
        <f t="shared" ca="1" si="36"/>
        <v>"27": "27.Завирюха",</v>
      </c>
      <c r="BI31" s="35" t="str">
        <f t="shared" ca="1" si="37"/>
        <v>"27":"26",</v>
      </c>
      <c r="BJ31" s="35" t="str">
        <f t="shared" ca="1" si="38"/>
        <v>27. Завирюха,99,252,1,100,0;</v>
      </c>
    </row>
    <row r="32" spans="1:62" ht="14.25" customHeight="1">
      <c r="A32" s="2">
        <f t="shared" ca="1" si="44"/>
        <v>28</v>
      </c>
      <c r="B32" s="2" t="s">
        <v>288</v>
      </c>
      <c r="C32" s="2" t="s">
        <v>289</v>
      </c>
      <c r="D32" s="2" t="s">
        <v>290</v>
      </c>
      <c r="E32" s="2" t="s">
        <v>291</v>
      </c>
      <c r="F32" s="2" t="s">
        <v>292</v>
      </c>
      <c r="G32" s="2" t="s">
        <v>293</v>
      </c>
      <c r="H32" s="2" t="s">
        <v>294</v>
      </c>
      <c r="I32" s="2">
        <v>15</v>
      </c>
      <c r="J32" s="2">
        <v>136</v>
      </c>
      <c r="K32" s="2">
        <v>4</v>
      </c>
      <c r="L32" s="4"/>
      <c r="M32" s="2">
        <v>1</v>
      </c>
      <c r="N32" s="2">
        <v>255</v>
      </c>
      <c r="O32" s="2">
        <v>1</v>
      </c>
      <c r="P32" s="2">
        <v>100</v>
      </c>
      <c r="Q32" s="2">
        <v>0</v>
      </c>
      <c r="R32" s="2" t="s">
        <v>75</v>
      </c>
      <c r="S32" s="2" t="s">
        <v>295</v>
      </c>
      <c r="T32" s="3">
        <v>2</v>
      </c>
      <c r="U32" s="2">
        <v>27</v>
      </c>
      <c r="V32" s="4"/>
      <c r="W32" s="2" t="str">
        <f t="shared" si="0"/>
        <v>#define EFF_FLOCK               ( 27U)    // Зграя</v>
      </c>
      <c r="X32" s="2" t="str">
        <f t="shared" ca="1" si="1"/>
        <v>String("28. Зграя,1,255,1,100,0;") +</v>
      </c>
      <c r="Y32" s="2" t="str">
        <f t="shared" ca="1" si="2"/>
        <v>String("28. Flock,1,255,1,100,0;") +</v>
      </c>
      <c r="Z32" s="2" t="str">
        <f t="shared" ca="1" si="3"/>
        <v>String("28. Troupeau,1,255,1,100,0;") +</v>
      </c>
      <c r="AA32" s="2" t="str">
        <f t="shared" si="4"/>
        <v xml:space="preserve">  {  15, 136,   4}, // Зграя</v>
      </c>
      <c r="AB32" s="2" t="str">
        <f t="shared" si="5"/>
        <v xml:space="preserve">        case EFF_FLOCK:               LOW_DELAY_TICK     { effTimer = millis(); flockRoutine(false);          Eff_Tick (); }  break;  // ( 27U) Зграя</v>
      </c>
      <c r="AC32" s="2" t="str">
        <f t="shared" ca="1" si="43"/>
        <v>{"name":"28. Зграя","spmin":1,"spmax":255,"scmin":1,"scmax":100,"type":0},</v>
      </c>
      <c r="AD32" s="6" t="str">
        <f t="shared" si="6"/>
        <v>"e27":0,</v>
      </c>
      <c r="AE32" s="6" t="str">
        <f t="shared" si="7"/>
        <v>e27=[[e27]]&amp;</v>
      </c>
      <c r="AF32" s="6" t="str">
        <f t="shared" si="8"/>
        <v>"e27":2,</v>
      </c>
      <c r="AG32" s="2" t="str">
        <f t="shared" ca="1" si="9"/>
        <v>{"type":"checkbox","class":"checkbox-big","name":"e27","title":"28. Зграя","style":"font-size:20px;display:block","state":"{{e27}}"},</v>
      </c>
      <c r="AH32" s="2" t="str">
        <f t="shared" ca="1" si="10"/>
        <v>{"type":"h4","title":"28. Зграя","style":"width:85%;float:left"},{"type":"input","title":"папка","name":"e27","state":"{{e27}}","pattern":"[0-9]{1,2}","style":"width:15%;display:inline"},{"type":"hr"},</v>
      </c>
      <c r="AI32" s="2" t="str">
        <f t="shared" ca="1" si="11"/>
        <v>"28": "28.Зграя",</v>
      </c>
      <c r="AJ32" s="35" t="str">
        <f t="shared" ca="1" si="12"/>
        <v>"28":"27",</v>
      </c>
      <c r="AK32" s="2" t="str">
        <f t="shared" ca="1" si="13"/>
        <v>28. Зграя,1,255,1,100,0;</v>
      </c>
      <c r="AL32" s="2" t="str">
        <f t="shared" ca="1" si="14"/>
        <v>{"type":"checkbox","class":"checkbox-big","name":"e27","title":"28. Flock","style":"font-size:20px;display:block","state":"{{e27}}"},</v>
      </c>
      <c r="AM32" s="2" t="str">
        <f t="shared" ca="1" si="15"/>
        <v>{"type":"h4","title":"28. Flock","style":"width:85%;float:left"},{"type":"input","title":"папка","name":"e27","state":"{{e27}}","pattern":"[0-9]{1,2}","style":"width:15%;display:inline"},{"type":"hr"},</v>
      </c>
      <c r="AN32" s="2" t="str">
        <f t="shared" ca="1" si="16"/>
        <v>"28": "28.Flock",</v>
      </c>
      <c r="AO32" s="35" t="str">
        <f t="shared" ca="1" si="17"/>
        <v>"28":"27",</v>
      </c>
      <c r="AP32" s="2" t="str">
        <f t="shared" ca="1" si="18"/>
        <v>28. Flock,1,255,1,100,0;</v>
      </c>
      <c r="AQ32" s="2" t="str">
        <f t="shared" ca="1" si="19"/>
        <v>{"type":"checkbox","class":"checkbox-big","name":"e27","title":"28. Troupeau","style":"font-size:20px;display:block","state":"{{e27}}"},</v>
      </c>
      <c r="AR32" s="2" t="str">
        <f t="shared" ca="1" si="20"/>
        <v>{"type":"h4","title":"28. Troupeau","style":"width:85%;float:left"},{"type":"input","title":"папка","name":"e27","state":"{{e27}}","pattern":"[0-9]{1,2}","style":"width:15%;display:inline"},{"type":"hr"},</v>
      </c>
      <c r="AS32" s="2" t="str">
        <f t="shared" ca="1" si="21"/>
        <v>"28": "28.Troupeau",</v>
      </c>
      <c r="AT32" s="35" t="str">
        <f t="shared" ca="1" si="22"/>
        <v>"28":"27",</v>
      </c>
      <c r="AU32" s="2" t="str">
        <f t="shared" ca="1" si="23"/>
        <v>28. Troupeau,1,255,1,100,0;</v>
      </c>
      <c r="AV32" s="2" t="str">
        <f t="shared" ca="1" si="24"/>
        <v>{"type":"checkbox","class":"checkbox-big","name":"e27","title":"28. Trzoda","style":"font-size:20px;display:block","state":"{{e27}}"},</v>
      </c>
      <c r="AW32" s="35" t="str">
        <f t="shared" ca="1" si="25"/>
        <v>{"type":"h4","title":"28. Trzoda","style":"width:85%;float:left"},{"type":"input","title":"папка","name":"e27","state":"{{e27}}","pattern":"[0-9]{1,2}","style":"width:15%;display:inline"},{"type":"hr"},</v>
      </c>
      <c r="AX32" s="35" t="str">
        <f t="shared" ca="1" si="26"/>
        <v>"28": "28.Trzoda",</v>
      </c>
      <c r="AY32" s="35" t="str">
        <f t="shared" ca="1" si="27"/>
        <v>"28":"27",</v>
      </c>
      <c r="AZ32" s="35" t="str">
        <f t="shared" ca="1" si="28"/>
        <v>28. Trzoda,1,255,1,100,0;</v>
      </c>
      <c r="BA32" s="35" t="str">
        <f t="shared" ca="1" si="29"/>
        <v>{"type":"checkbox","class":"checkbox-big","name":"e27","title":"28. Rebaño","style":"font-size:20px;display:block","state":"{{e27}}"},</v>
      </c>
      <c r="BB32" s="35" t="str">
        <f t="shared" ca="1" si="30"/>
        <v>{"type":"h4","title":"28. Rebaño","style":"width:85%;float:left"},{"type":"input","title":"папка","name":"e27","state":"{{e27}}","pattern":"[0-9]{1,2}","style":"width:15%;display:inline"},{"type":"hr"},</v>
      </c>
      <c r="BC32" s="35" t="str">
        <f t="shared" ca="1" si="31"/>
        <v>"28": "28.Rebaño",</v>
      </c>
      <c r="BD32" s="35" t="str">
        <f t="shared" ca="1" si="32"/>
        <v>"28":"27",</v>
      </c>
      <c r="BE32" s="35" t="str">
        <f t="shared" ca="1" si="33"/>
        <v>28. Rebaño,1,255,1,100,0;</v>
      </c>
      <c r="BF32" s="35" t="str">
        <f t="shared" ca="1" si="34"/>
        <v>{"type":"checkbox","class":"checkbox-big","name":"e27","title":"28. Стая","style":"font-size:20px;display:block","state":"{{e27}}"},</v>
      </c>
      <c r="BG32" s="35" t="str">
        <f t="shared" ca="1" si="35"/>
        <v>{"type":"h4","title":"28. Стая","style":"width:85%;float:left"},{"type":"input","title":"папка","name":"e27","state":"{{e27}}","pattern":"[0-9]{1,2}","style":"width:15%;display:inline"},{"type":"hr"},</v>
      </c>
      <c r="BH32" s="35" t="str">
        <f t="shared" ca="1" si="36"/>
        <v>"28": "28.Стая",</v>
      </c>
      <c r="BI32" s="35" t="str">
        <f t="shared" ca="1" si="37"/>
        <v>"28":"27",</v>
      </c>
      <c r="BJ32" s="35" t="str">
        <f t="shared" ca="1" si="38"/>
        <v>28. Стая,1,255,1,100,0;</v>
      </c>
    </row>
    <row r="33" spans="1:62" ht="14.25" customHeight="1">
      <c r="A33" s="2">
        <f t="shared" ca="1" si="44"/>
        <v>29</v>
      </c>
      <c r="B33" s="2" t="s">
        <v>296</v>
      </c>
      <c r="C33" s="2" t="s">
        <v>297</v>
      </c>
      <c r="D33" s="2" t="s">
        <v>298</v>
      </c>
      <c r="E33" s="2" t="s">
        <v>299</v>
      </c>
      <c r="F33" s="2" t="s">
        <v>300</v>
      </c>
      <c r="G33" s="2" t="s">
        <v>301</v>
      </c>
      <c r="H33" s="2" t="s">
        <v>302</v>
      </c>
      <c r="I33" s="2">
        <v>15</v>
      </c>
      <c r="J33" s="2">
        <v>128</v>
      </c>
      <c r="K33" s="2">
        <v>80</v>
      </c>
      <c r="L33" s="4"/>
      <c r="M33" s="2">
        <v>1</v>
      </c>
      <c r="N33" s="2">
        <v>255</v>
      </c>
      <c r="O33" s="2">
        <v>1</v>
      </c>
      <c r="P33" s="2">
        <v>100</v>
      </c>
      <c r="Q33" s="2">
        <v>0</v>
      </c>
      <c r="R33" s="2" t="s">
        <v>75</v>
      </c>
      <c r="S33" s="2" t="s">
        <v>303</v>
      </c>
      <c r="T33" s="3">
        <v>2</v>
      </c>
      <c r="U33" s="2">
        <v>28</v>
      </c>
      <c r="V33" s="4"/>
      <c r="W33" s="2" t="str">
        <f t="shared" si="0"/>
        <v>#define EFF_FLOCK_N_PR          ( 28U)    // Зграя та хижак</v>
      </c>
      <c r="X33" s="2" t="str">
        <f t="shared" ca="1" si="1"/>
        <v>String("29. Зграя та хижак,1,255,1,100,0;") +</v>
      </c>
      <c r="Y33" s="2" t="str">
        <f t="shared" ca="1" si="2"/>
        <v>String("29. Flock &amp; Predator,1,255,1,100,0;") +</v>
      </c>
      <c r="Z33" s="2" t="str">
        <f t="shared" ca="1" si="3"/>
        <v>String("29. La meute et le prédateur,1,255,1,100,0;") +</v>
      </c>
      <c r="AA33" s="2" t="str">
        <f t="shared" si="4"/>
        <v xml:space="preserve">  {  15, 128,  80}, // Зграя та хижак</v>
      </c>
      <c r="AB33" s="2" t="str">
        <f t="shared" si="5"/>
        <v xml:space="preserve">        case EFF_FLOCK_N_PR:          LOW_DELAY_TICK     { effTimer = millis(); flockRoutine(true);           Eff_Tick (); }  break;  // ( 28U) Зграя та хижак</v>
      </c>
      <c r="AC33" s="2" t="str">
        <f t="shared" ca="1" si="43"/>
        <v>{"name":"29. Зграя та хижак","spmin":1,"spmax":255,"scmin":1,"scmax":100,"type":0},</v>
      </c>
      <c r="AD33" s="6" t="str">
        <f t="shared" si="6"/>
        <v>"e28":0,</v>
      </c>
      <c r="AE33" s="6" t="str">
        <f t="shared" si="7"/>
        <v>e28=[[e28]]&amp;</v>
      </c>
      <c r="AF33" s="6" t="str">
        <f t="shared" si="8"/>
        <v>"e28":2,</v>
      </c>
      <c r="AG33" s="2" t="str">
        <f t="shared" ca="1" si="9"/>
        <v>{"type":"checkbox","class":"checkbox-big","name":"e28","title":"29. Зграя та хижак","style":"font-size:20px;display:block","state":"{{e28}}"},</v>
      </c>
      <c r="AH33" s="2" t="str">
        <f t="shared" ca="1" si="10"/>
        <v>{"type":"h4","title":"29. Зграя та хижак","style":"width:85%;float:left"},{"type":"input","title":"папка","name":"e28","state":"{{e28}}","pattern":"[0-9]{1,2}","style":"width:15%;display:inline"},{"type":"hr"},</v>
      </c>
      <c r="AI33" s="2" t="str">
        <f t="shared" ca="1" si="11"/>
        <v>"29": "29.Зграя та хижак",</v>
      </c>
      <c r="AJ33" s="35" t="str">
        <f t="shared" ca="1" si="12"/>
        <v>"29":"28",</v>
      </c>
      <c r="AK33" s="2" t="str">
        <f t="shared" ca="1" si="13"/>
        <v>29. Зграя та хижак,1,255,1,100,0;</v>
      </c>
      <c r="AL33" s="2" t="str">
        <f t="shared" ca="1" si="14"/>
        <v>{"type":"checkbox","class":"checkbox-big","name":"e28","title":"29. Flock &amp; Predator","style":"font-size:20px;display:block","state":"{{e28}}"},</v>
      </c>
      <c r="AM33" s="2" t="str">
        <f t="shared" ca="1" si="15"/>
        <v>{"type":"h4","title":"29. Flock &amp; Predator","style":"width:85%;float:left"},{"type":"input","title":"папка","name":"e28","state":"{{e28}}","pattern":"[0-9]{1,2}","style":"width:15%;display:inline"},{"type":"hr"},</v>
      </c>
      <c r="AN33" s="2" t="str">
        <f t="shared" ca="1" si="16"/>
        <v>"29": "29.Flock &amp; Predator",</v>
      </c>
      <c r="AO33" s="35" t="str">
        <f t="shared" ca="1" si="17"/>
        <v>"29":"28",</v>
      </c>
      <c r="AP33" s="2" t="str">
        <f t="shared" ca="1" si="18"/>
        <v>29. Flock &amp; Predator,1,255,1,100,0;</v>
      </c>
      <c r="AQ33" s="2" t="str">
        <f t="shared" ca="1" si="19"/>
        <v>{"type":"checkbox","class":"checkbox-big","name":"e28","title":"29. La meute et le prédateur","style":"font-size:20px;display:block","state":"{{e28}}"},</v>
      </c>
      <c r="AR33" s="2" t="str">
        <f t="shared" ca="1" si="20"/>
        <v>{"type":"h4","title":"29. La meute et le prédateur","style":"width:85%;float:left"},{"type":"input","title":"папка","name":"e28","state":"{{e28}}","pattern":"[0-9]{1,2}","style":"width:15%;display:inline"},{"type":"hr"},</v>
      </c>
      <c r="AS33" s="2" t="str">
        <f t="shared" ca="1" si="21"/>
        <v>"29": "29.La meute et le prédateur",</v>
      </c>
      <c r="AT33" s="35" t="str">
        <f t="shared" ca="1" si="22"/>
        <v>"29":"28",</v>
      </c>
      <c r="AU33" s="2" t="str">
        <f t="shared" ca="1" si="23"/>
        <v>29. La meute et le prédateur,1,255,1,100,0;</v>
      </c>
      <c r="AV33" s="2" t="str">
        <f t="shared" ca="1" si="24"/>
        <v>{"type":"checkbox","class":"checkbox-big","name":"e28","title":"29. Wataha i drapieżnik","style":"font-size:20px;display:block","state":"{{e28}}"},</v>
      </c>
      <c r="AW33" s="35" t="str">
        <f t="shared" ca="1" si="25"/>
        <v>{"type":"h4","title":"29. Wataha i drapieżnik","style":"width:85%;float:left"},{"type":"input","title":"папка","name":"e28","state":"{{e28}}","pattern":"[0-9]{1,2}","style":"width:15%;display:inline"},{"type":"hr"},</v>
      </c>
      <c r="AX33" s="35" t="str">
        <f t="shared" ca="1" si="26"/>
        <v>"29": "29.Wataha i drapieżnik",</v>
      </c>
      <c r="AY33" s="35" t="str">
        <f t="shared" ca="1" si="27"/>
        <v>"29":"28",</v>
      </c>
      <c r="AZ33" s="35" t="str">
        <f t="shared" ca="1" si="28"/>
        <v>29. Wataha i drapieżnik,1,255,1,100,0;</v>
      </c>
      <c r="BA33" s="35" t="str">
        <f t="shared" ca="1" si="29"/>
        <v>{"type":"checkbox","class":"checkbox-big","name":"e28","title":"29. La manada y el depredador","style":"font-size:20px;display:block","state":"{{e28}}"},</v>
      </c>
      <c r="BB33" s="35" t="str">
        <f t="shared" ca="1" si="30"/>
        <v>{"type":"h4","title":"29. La manada y el depredador","style":"width:85%;float:left"},{"type":"input","title":"папка","name":"e28","state":"{{e28}}","pattern":"[0-9]{1,2}","style":"width:15%;display:inline"},{"type":"hr"},</v>
      </c>
      <c r="BC33" s="35" t="str">
        <f t="shared" ca="1" si="31"/>
        <v>"29": "29.La manada y el depredador",</v>
      </c>
      <c r="BD33" s="35" t="str">
        <f t="shared" ca="1" si="32"/>
        <v>"29":"28",</v>
      </c>
      <c r="BE33" s="35" t="str">
        <f t="shared" ca="1" si="33"/>
        <v>29. La manada y el depredador,1,255,1,100,0;</v>
      </c>
      <c r="BF33" s="35" t="str">
        <f t="shared" ca="1" si="34"/>
        <v>{"type":"checkbox","class":"checkbox-big","name":"e28","title":"29. Стая и хищник","style":"font-size:20px;display:block","state":"{{e28}}"},</v>
      </c>
      <c r="BG33" s="35" t="str">
        <f t="shared" ca="1" si="35"/>
        <v>{"type":"h4","title":"29. Стая и хищник","style":"width:85%;float:left"},{"type":"input","title":"папка","name":"e28","state":"{{e28}}","pattern":"[0-9]{1,2}","style":"width:15%;display:inline"},{"type":"hr"},</v>
      </c>
      <c r="BH33" s="35" t="str">
        <f t="shared" ca="1" si="36"/>
        <v>"29": "29.Стая и хищник",</v>
      </c>
      <c r="BI33" s="35" t="str">
        <f t="shared" ca="1" si="37"/>
        <v>"29":"28",</v>
      </c>
      <c r="BJ33" s="35" t="str">
        <f t="shared" ca="1" si="38"/>
        <v>29. Стая и хищник,1,255,1,100,0;</v>
      </c>
    </row>
    <row r="34" spans="1:62" ht="14.25" customHeight="1">
      <c r="A34" s="2">
        <f t="shared" ca="1" si="44"/>
        <v>30</v>
      </c>
      <c r="B34" s="2" t="s">
        <v>304</v>
      </c>
      <c r="C34" s="2" t="s">
        <v>305</v>
      </c>
      <c r="D34" s="2" t="s">
        <v>306</v>
      </c>
      <c r="E34" s="2" t="s">
        <v>307</v>
      </c>
      <c r="F34" s="2" t="s">
        <v>306</v>
      </c>
      <c r="G34" s="2" t="s">
        <v>308</v>
      </c>
      <c r="H34" s="2" t="s">
        <v>305</v>
      </c>
      <c r="I34" s="2">
        <v>7</v>
      </c>
      <c r="J34" s="2">
        <v>8</v>
      </c>
      <c r="K34" s="2">
        <v>21</v>
      </c>
      <c r="L34" s="4"/>
      <c r="M34" s="2">
        <v>1</v>
      </c>
      <c r="N34" s="2">
        <v>30</v>
      </c>
      <c r="O34" s="2">
        <v>7</v>
      </c>
      <c r="P34" s="2">
        <v>40</v>
      </c>
      <c r="Q34" s="2">
        <v>0</v>
      </c>
      <c r="R34" s="2" t="s">
        <v>99</v>
      </c>
      <c r="S34" s="2" t="s">
        <v>309</v>
      </c>
      <c r="T34" s="3">
        <v>2</v>
      </c>
      <c r="U34" s="2">
        <v>29</v>
      </c>
      <c r="V34" s="4"/>
      <c r="W34" s="2" t="str">
        <f t="shared" si="0"/>
        <v>#define EFF_ZEBRA               ( 29U)    // Зебра</v>
      </c>
      <c r="X34" s="2" t="str">
        <f t="shared" ca="1" si="1"/>
        <v>String("30. Зебра,1,30,7,40,0;") +</v>
      </c>
      <c r="Y34" s="2" t="str">
        <f t="shared" ca="1" si="2"/>
        <v>String("30. Zebra,1,30,7,40,0;") +</v>
      </c>
      <c r="Z34" s="2" t="str">
        <f t="shared" ca="1" si="3"/>
        <v>String("30. Zèbre,1,30,7,40,0;") +</v>
      </c>
      <c r="AA34" s="2" t="str">
        <f t="shared" si="4"/>
        <v xml:space="preserve">  {   7,   8,  21}, // Зебра</v>
      </c>
      <c r="AB34" s="2" t="str">
        <f t="shared" si="5"/>
        <v xml:space="preserve">        case EFF_ZEBRA:               HIGH_DELAY_TICK    { effTimer = millis(); zebraNoiseRoutine();          Eff_Tick (); }  break;  // ( 29U) Зебра</v>
      </c>
      <c r="AC34" s="2" t="str">
        <f t="shared" ca="1" si="43"/>
        <v>{"name":"30. Зебра","spmin":1,"spmax":30,"scmin":7,"scmax":40,"type":0},</v>
      </c>
      <c r="AD34" s="6" t="str">
        <f t="shared" si="6"/>
        <v>"e29":0,</v>
      </c>
      <c r="AE34" s="6" t="str">
        <f t="shared" si="7"/>
        <v>e29=[[e29]]&amp;</v>
      </c>
      <c r="AF34" s="6" t="str">
        <f t="shared" si="8"/>
        <v>"e29":2,</v>
      </c>
      <c r="AG34" s="2" t="str">
        <f t="shared" ca="1" si="9"/>
        <v>{"type":"checkbox","class":"checkbox-big","name":"e29","title":"30. Зебра","style":"font-size:20px;display:block","state":"{{e29}}"},</v>
      </c>
      <c r="AH34" s="2" t="str">
        <f t="shared" ca="1" si="10"/>
        <v>{"type":"h4","title":"30. Зебра","style":"width:85%;float:left"},{"type":"input","title":"папка","name":"e29","state":"{{e29}}","pattern":"[0-9]{1,2}","style":"width:15%;display:inline"},{"type":"hr"},</v>
      </c>
      <c r="AI34" s="2" t="str">
        <f t="shared" ca="1" si="11"/>
        <v>"30": "30.Зебра",</v>
      </c>
      <c r="AJ34" s="35" t="str">
        <f t="shared" ca="1" si="12"/>
        <v>"30":"29",</v>
      </c>
      <c r="AK34" s="2" t="str">
        <f t="shared" ca="1" si="13"/>
        <v>30. Зебра,1,30,7,40,0;</v>
      </c>
      <c r="AL34" s="2" t="str">
        <f t="shared" ca="1" si="14"/>
        <v>{"type":"checkbox","class":"checkbox-big","name":"e29","title":"30. Zebra","style":"font-size:20px;display:block","state":"{{e29}}"},</v>
      </c>
      <c r="AM34" s="2" t="str">
        <f t="shared" ca="1" si="15"/>
        <v>{"type":"h4","title":"30. Zebra","style":"width:85%;float:left"},{"type":"input","title":"папка","name":"e29","state":"{{e29}}","pattern":"[0-9]{1,2}","style":"width:15%;display:inline"},{"type":"hr"},</v>
      </c>
      <c r="AN34" s="2" t="str">
        <f t="shared" ca="1" si="16"/>
        <v>"30": "30.Zebra",</v>
      </c>
      <c r="AO34" s="35" t="str">
        <f t="shared" ca="1" si="17"/>
        <v>"30":"29",</v>
      </c>
      <c r="AP34" s="2" t="str">
        <f t="shared" ca="1" si="18"/>
        <v>30. Zebra,1,30,7,40,0;</v>
      </c>
      <c r="AQ34" s="2" t="str">
        <f t="shared" ca="1" si="19"/>
        <v>{"type":"checkbox","class":"checkbox-big","name":"e29","title":"30. Zèbre","style":"font-size:20px;display:block","state":"{{e29}}"},</v>
      </c>
      <c r="AR34" s="2" t="str">
        <f t="shared" ca="1" si="20"/>
        <v>{"type":"h4","title":"30. Zèbre","style":"width:85%;float:left"},{"type":"input","title":"папка","name":"e29","state":"{{e29}}","pattern":"[0-9]{1,2}","style":"width:15%;display:inline"},{"type":"hr"},</v>
      </c>
      <c r="AS34" s="2" t="str">
        <f t="shared" ca="1" si="21"/>
        <v>"30": "30.Zèbre",</v>
      </c>
      <c r="AT34" s="35" t="str">
        <f t="shared" ca="1" si="22"/>
        <v>"30":"29",</v>
      </c>
      <c r="AU34" s="2" t="str">
        <f t="shared" ca="1" si="23"/>
        <v>30. Zèbre,1,30,7,40,0;</v>
      </c>
      <c r="AV34" s="2" t="str">
        <f t="shared" ca="1" si="24"/>
        <v>{"type":"checkbox","class":"checkbox-big","name":"e29","title":"30. Zebra","style":"font-size:20px;display:block","state":"{{e29}}"},</v>
      </c>
      <c r="AW34" s="35" t="str">
        <f t="shared" ca="1" si="25"/>
        <v>{"type":"h4","title":"30. Zebra","style":"width:85%;float:left"},{"type":"input","title":"папка","name":"e29","state":"{{e29}}","pattern":"[0-9]{1,2}","style":"width:15%;display:inline"},{"type":"hr"},</v>
      </c>
      <c r="AX34" s="35" t="str">
        <f t="shared" ca="1" si="26"/>
        <v>"30": "30.Zebra",</v>
      </c>
      <c r="AY34" s="35" t="str">
        <f t="shared" ca="1" si="27"/>
        <v>"30":"29",</v>
      </c>
      <c r="AZ34" s="35" t="str">
        <f t="shared" ca="1" si="28"/>
        <v>30. Zebra,1,30,7,40,0;</v>
      </c>
      <c r="BA34" s="35" t="str">
        <f t="shared" ca="1" si="29"/>
        <v>{"type":"checkbox","class":"checkbox-big","name":"e29","title":"30. Cebra","style":"font-size:20px;display:block","state":"{{e29}}"},</v>
      </c>
      <c r="BB34" s="35" t="str">
        <f t="shared" ca="1" si="30"/>
        <v>{"type":"h4","title":"30. Cebra","style":"width:85%;float:left"},{"type":"input","title":"папка","name":"e29","state":"{{e29}}","pattern":"[0-9]{1,2}","style":"width:15%;display:inline"},{"type":"hr"},</v>
      </c>
      <c r="BC34" s="35" t="str">
        <f t="shared" ca="1" si="31"/>
        <v>"30": "30.Cebra",</v>
      </c>
      <c r="BD34" s="35" t="str">
        <f t="shared" ca="1" si="32"/>
        <v>"30":"29",</v>
      </c>
      <c r="BE34" s="35" t="str">
        <f t="shared" ca="1" si="33"/>
        <v>30. Cebra,1,30,7,40,0;</v>
      </c>
      <c r="BF34" s="35" t="str">
        <f t="shared" ca="1" si="34"/>
        <v>{"type":"checkbox","class":"checkbox-big","name":"e29","title":"30. Зебра","style":"font-size:20px;display:block","state":"{{e29}}"},</v>
      </c>
      <c r="BG34" s="35" t="str">
        <f t="shared" ca="1" si="35"/>
        <v>{"type":"h4","title":"30. Зебра","style":"width:85%;float:left"},{"type":"input","title":"папка","name":"e29","state":"{{e29}}","pattern":"[0-9]{1,2}","style":"width:15%;display:inline"},{"type":"hr"},</v>
      </c>
      <c r="BH34" s="35" t="str">
        <f t="shared" ca="1" si="36"/>
        <v>"30": "30.Зебра",</v>
      </c>
      <c r="BI34" s="35" t="str">
        <f t="shared" ca="1" si="37"/>
        <v>"30":"29",</v>
      </c>
      <c r="BJ34" s="35" t="str">
        <f t="shared" ca="1" si="38"/>
        <v>30. Зебра,1,30,7,40,0;</v>
      </c>
    </row>
    <row r="35" spans="1:62" ht="14.25" customHeight="1">
      <c r="A35" s="2">
        <f t="shared" ca="1" si="44"/>
        <v>31</v>
      </c>
      <c r="B35" s="2" t="s">
        <v>310</v>
      </c>
      <c r="C35" s="2" t="s">
        <v>311</v>
      </c>
      <c r="D35" s="2" t="s">
        <v>312</v>
      </c>
      <c r="E35" s="2" t="s">
        <v>313</v>
      </c>
      <c r="F35" s="2" t="s">
        <v>314</v>
      </c>
      <c r="G35" s="2" t="s">
        <v>315</v>
      </c>
      <c r="H35" s="2" t="s">
        <v>316</v>
      </c>
      <c r="I35" s="2">
        <v>9</v>
      </c>
      <c r="J35" s="2">
        <v>96</v>
      </c>
      <c r="K35" s="2">
        <v>31</v>
      </c>
      <c r="L35" s="4"/>
      <c r="M35" s="2">
        <v>1</v>
      </c>
      <c r="N35" s="2">
        <v>255</v>
      </c>
      <c r="O35" s="2">
        <v>1</v>
      </c>
      <c r="P35" s="2">
        <v>100</v>
      </c>
      <c r="Q35" s="2">
        <v>0</v>
      </c>
      <c r="R35" s="2" t="s">
        <v>75</v>
      </c>
      <c r="S35" s="2" t="s">
        <v>317</v>
      </c>
      <c r="T35" s="3">
        <v>2</v>
      </c>
      <c r="U35" s="2">
        <v>30</v>
      </c>
      <c r="V35" s="4"/>
      <c r="W35" s="2" t="str">
        <f t="shared" si="0"/>
        <v>#define EFF_SNAKES              ( 30U)    // Змійка</v>
      </c>
      <c r="X35" s="2" t="str">
        <f t="shared" ca="1" si="1"/>
        <v>String("31. Змійка,1,255,1,100,0;") +</v>
      </c>
      <c r="Y35" s="2" t="str">
        <f t="shared" ca="1" si="2"/>
        <v>String("31. Sakess,1,255,1,100,0;") +</v>
      </c>
      <c r="Z35" s="2" t="str">
        <f t="shared" ca="1" si="3"/>
        <v>String("31. Serpent,1,255,1,100,0;") +</v>
      </c>
      <c r="AA35" s="2" t="str">
        <f t="shared" si="4"/>
        <v xml:space="preserve">  {   9,  96,  31}, // Змійка</v>
      </c>
      <c r="AB35" s="2" t="str">
        <f t="shared" si="5"/>
        <v xml:space="preserve">        case EFF_SNAKES:              LOW_DELAY_TICK     { effTimer = millis(); snakesRoutine();              Eff_Tick (); }  break;  // ( 30U) Змійка</v>
      </c>
      <c r="AC35" s="36"/>
      <c r="AD35" s="6" t="str">
        <f t="shared" si="6"/>
        <v>"e30":0,</v>
      </c>
      <c r="AE35" s="6" t="str">
        <f t="shared" si="7"/>
        <v>e30=[[e30]]&amp;</v>
      </c>
      <c r="AF35" s="6" t="str">
        <f t="shared" si="8"/>
        <v>"e30":2,</v>
      </c>
      <c r="AG35" s="2" t="str">
        <f t="shared" ca="1" si="9"/>
        <v>{"type":"checkbox","class":"checkbox-big","name":"e30","title":"31. Змійка","style":"font-size:20px;display:block","state":"{{e30}}"},</v>
      </c>
      <c r="AH35" s="2" t="str">
        <f t="shared" ca="1" si="10"/>
        <v>{"type":"h4","title":"31. Змійка","style":"width:85%;float:left"},{"type":"input","title":"папка","name":"e30","state":"{{e30}}","pattern":"[0-9]{1,2}","style":"width:15%;display:inline"},{"type":"hr"},</v>
      </c>
      <c r="AI35" s="2" t="str">
        <f t="shared" ca="1" si="11"/>
        <v>"31": "31.Змійка",</v>
      </c>
      <c r="AJ35" s="35" t="str">
        <f t="shared" ca="1" si="12"/>
        <v>"31":"30",</v>
      </c>
      <c r="AK35" s="2" t="str">
        <f t="shared" ca="1" si="13"/>
        <v>31. Змійка,1,255,1,100,0;</v>
      </c>
      <c r="AL35" s="2" t="str">
        <f t="shared" ca="1" si="14"/>
        <v>{"type":"checkbox","class":"checkbox-big","name":"e30","title":"31. Sakess","style":"font-size:20px;display:block","state":"{{e30}}"},</v>
      </c>
      <c r="AM35" s="2" t="str">
        <f t="shared" ca="1" si="15"/>
        <v>{"type":"h4","title":"31. Sakess","style":"width:85%;float:left"},{"type":"input","title":"папка","name":"e30","state":"{{e30}}","pattern":"[0-9]{1,2}","style":"width:15%;display:inline"},{"type":"hr"},</v>
      </c>
      <c r="AN35" s="2" t="str">
        <f t="shared" ca="1" si="16"/>
        <v>"31": "31.Sakess",</v>
      </c>
      <c r="AO35" s="35" t="str">
        <f t="shared" ca="1" si="17"/>
        <v>"31":"30",</v>
      </c>
      <c r="AP35" s="2" t="str">
        <f t="shared" ca="1" si="18"/>
        <v>31. Sakess,1,255,1,100,0;</v>
      </c>
      <c r="AQ35" s="2" t="str">
        <f t="shared" ca="1" si="19"/>
        <v>{"type":"checkbox","class":"checkbox-big","name":"e30","title":"31. Serpent","style":"font-size:20px;display:block","state":"{{e30}}"},</v>
      </c>
      <c r="AR35" s="2" t="str">
        <f t="shared" ca="1" si="20"/>
        <v>{"type":"h4","title":"31. Serpent","style":"width:85%;float:left"},{"type":"input","title":"папка","name":"e30","state":"{{e30}}","pattern":"[0-9]{1,2}","style":"width:15%;display:inline"},{"type":"hr"},</v>
      </c>
      <c r="AS35" s="2" t="str">
        <f t="shared" ca="1" si="21"/>
        <v>"31": "31.Serpent",</v>
      </c>
      <c r="AT35" s="35" t="str">
        <f t="shared" ca="1" si="22"/>
        <v>"31":"30",</v>
      </c>
      <c r="AU35" s="2" t="str">
        <f t="shared" ca="1" si="23"/>
        <v>31. Serpent,1,255,1,100,0;</v>
      </c>
      <c r="AV35" s="2" t="str">
        <f t="shared" ca="1" si="24"/>
        <v>{"type":"checkbox","class":"checkbox-big","name":"e30","title":"31. Wąż","style":"font-size:20px;display:block","state":"{{e30}}"},</v>
      </c>
      <c r="AW35" s="35" t="str">
        <f t="shared" ca="1" si="25"/>
        <v>{"type":"h4","title":"31. Wąż","style":"width:85%;float:left"},{"type":"input","title":"папка","name":"e30","state":"{{e30}}","pattern":"[0-9]{1,2}","style":"width:15%;display:inline"},{"type":"hr"},</v>
      </c>
      <c r="AX35" s="35" t="str">
        <f t="shared" ca="1" si="26"/>
        <v>"31": "31.Wąż",</v>
      </c>
      <c r="AY35" s="35" t="str">
        <f t="shared" ca="1" si="27"/>
        <v>"31":"30",</v>
      </c>
      <c r="AZ35" s="35" t="str">
        <f t="shared" ca="1" si="28"/>
        <v>31. Wąż,1,255,1,100,0;</v>
      </c>
      <c r="BA35" s="35" t="str">
        <f t="shared" ca="1" si="29"/>
        <v>{"type":"checkbox","class":"checkbox-big","name":"e30","title":"31. Serpiente","style":"font-size:20px;display:block","state":"{{e30}}"},</v>
      </c>
      <c r="BB35" s="35" t="str">
        <f t="shared" ca="1" si="30"/>
        <v>{"type":"h4","title":"31. Serpiente","style":"width:85%;float:left"},{"type":"input","title":"папка","name":"e30","state":"{{e30}}","pattern":"[0-9]{1,2}","style":"width:15%;display:inline"},{"type":"hr"},</v>
      </c>
      <c r="BC35" s="35" t="str">
        <f t="shared" ca="1" si="31"/>
        <v>"31": "31.Serpiente",</v>
      </c>
      <c r="BD35" s="35" t="str">
        <f t="shared" ca="1" si="32"/>
        <v>"31":"30",</v>
      </c>
      <c r="BE35" s="35" t="str">
        <f t="shared" ca="1" si="33"/>
        <v>31. Serpiente,1,255,1,100,0;</v>
      </c>
      <c r="BF35" s="35" t="str">
        <f t="shared" ca="1" si="34"/>
        <v>{"type":"checkbox","class":"checkbox-big","name":"e30","title":"31. Змейка","style":"font-size:20px;display:block","state":"{{e30}}"},</v>
      </c>
      <c r="BG35" s="35" t="str">
        <f t="shared" ca="1" si="35"/>
        <v>{"type":"h4","title":"31. Змейка","style":"width:85%;float:left"},{"type":"input","title":"папка","name":"e30","state":"{{e30}}","pattern":"[0-9]{1,2}","style":"width:15%;display:inline"},{"type":"hr"},</v>
      </c>
      <c r="BH35" s="35" t="str">
        <f t="shared" ca="1" si="36"/>
        <v>"31": "31.Змейка",</v>
      </c>
      <c r="BI35" s="35" t="str">
        <f t="shared" ca="1" si="37"/>
        <v>"31":"30",</v>
      </c>
      <c r="BJ35" s="35" t="str">
        <f t="shared" ca="1" si="38"/>
        <v>31. Змейка,1,255,1,100,0;</v>
      </c>
    </row>
    <row r="36" spans="1:62" ht="14.25" customHeight="1">
      <c r="A36" s="2">
        <f t="shared" ca="1" si="44"/>
        <v>32</v>
      </c>
      <c r="B36" s="2" t="s">
        <v>318</v>
      </c>
      <c r="C36" s="2" t="s">
        <v>319</v>
      </c>
      <c r="D36" s="2" t="s">
        <v>320</v>
      </c>
      <c r="E36" s="2" t="s">
        <v>321</v>
      </c>
      <c r="F36" s="2" t="s">
        <v>322</v>
      </c>
      <c r="G36" s="2" t="s">
        <v>323</v>
      </c>
      <c r="H36" s="2" t="s">
        <v>324</v>
      </c>
      <c r="I36" s="2">
        <v>10</v>
      </c>
      <c r="J36" s="2">
        <v>252</v>
      </c>
      <c r="K36" s="2">
        <v>32</v>
      </c>
      <c r="L36" s="4"/>
      <c r="M36" s="2">
        <v>1</v>
      </c>
      <c r="N36" s="2">
        <v>255</v>
      </c>
      <c r="O36" s="2">
        <v>1</v>
      </c>
      <c r="P36" s="2">
        <v>255</v>
      </c>
      <c r="Q36" s="2">
        <v>0</v>
      </c>
      <c r="R36" s="2" t="s">
        <v>99</v>
      </c>
      <c r="S36" s="2" t="s">
        <v>325</v>
      </c>
      <c r="T36" s="3">
        <v>2</v>
      </c>
      <c r="U36" s="2">
        <v>31</v>
      </c>
      <c r="V36" s="4"/>
      <c r="W36" s="2" t="str">
        <f t="shared" si="0"/>
        <v>#define EFF_COLORS              ( 31U)    // Зміна кольору</v>
      </c>
      <c r="X36" s="2" t="str">
        <f t="shared" ca="1" si="1"/>
        <v>String("32. Зміна кольору,1,255,1,255,0;") +</v>
      </c>
      <c r="Y36" s="2" t="str">
        <f t="shared" ca="1" si="2"/>
        <v>String("32. Color Shift,1,255,1,255,0;") +</v>
      </c>
      <c r="Z36" s="2" t="str">
        <f t="shared" ca="1" si="3"/>
        <v>String("32. Changement de couleur,1,255,1,255,0;") +</v>
      </c>
      <c r="AA36" s="2" t="str">
        <f t="shared" si="4"/>
        <v xml:space="preserve">  {  10, 252,  32}, // Зміна кольору</v>
      </c>
      <c r="AB36" s="2" t="str">
        <f t="shared" si="5"/>
        <v xml:space="preserve">        case EFF_COLORS:              HIGH_DELAY_TICK    { effTimer = millis(); colorsRoutine2();             Eff_Tick (); }  break;  // ( 31U) Зміна кольору</v>
      </c>
      <c r="AC36" s="2" t="str">
        <f t="shared" ref="AC36:AC40" ca="1" si="45">CONCATENATE("{""name"":""",A36,". ",C36,""",""spmin"":",M36,",""spmax"":",N36,",""scmin"":",O36,",""scmax"":",P36,",""type"":",Q36,"},")</f>
        <v>{"name":"32. Зміна кольору","spmin":1,"spmax":255,"scmin":1,"scmax":255,"type":0},</v>
      </c>
      <c r="AD36" s="6" t="str">
        <f t="shared" si="6"/>
        <v>"e31":0,</v>
      </c>
      <c r="AE36" s="6" t="str">
        <f t="shared" si="7"/>
        <v>e31=[[e31]]&amp;</v>
      </c>
      <c r="AF36" s="6" t="str">
        <f t="shared" si="8"/>
        <v>"e31":2,</v>
      </c>
      <c r="AG36" s="2" t="str">
        <f t="shared" ca="1" si="9"/>
        <v>{"type":"checkbox","class":"checkbox-big","name":"e31","title":"32. Зміна кольору","style":"font-size:20px;display:block","state":"{{e31}}"},</v>
      </c>
      <c r="AH36" s="2" t="str">
        <f t="shared" ca="1" si="10"/>
        <v>{"type":"h4","title":"32. Зміна кольору","style":"width:85%;float:left"},{"type":"input","title":"папка","name":"e31","state":"{{e31}}","pattern":"[0-9]{1,2}","style":"width:15%;display:inline"},{"type":"hr"},</v>
      </c>
      <c r="AI36" s="2" t="str">
        <f t="shared" ca="1" si="11"/>
        <v>"32": "32.Зміна кольору",</v>
      </c>
      <c r="AJ36" s="35" t="str">
        <f t="shared" ca="1" si="12"/>
        <v>"32":"31",</v>
      </c>
      <c r="AK36" s="2" t="str">
        <f t="shared" ca="1" si="13"/>
        <v>32. Зміна кольору,1,255,1,255,0;</v>
      </c>
      <c r="AL36" s="2" t="str">
        <f t="shared" ca="1" si="14"/>
        <v>{"type":"checkbox","class":"checkbox-big","name":"e31","title":"32. Color Shift","style":"font-size:20px;display:block","state":"{{e31}}"},</v>
      </c>
      <c r="AM36" s="2" t="str">
        <f t="shared" ca="1" si="15"/>
        <v>{"type":"h4","title":"32. Color Shift","style":"width:85%;float:left"},{"type":"input","title":"папка","name":"e31","state":"{{e31}}","pattern":"[0-9]{1,2}","style":"width:15%;display:inline"},{"type":"hr"},</v>
      </c>
      <c r="AN36" s="2" t="str">
        <f t="shared" ca="1" si="16"/>
        <v>"32": "32.Color Shift",</v>
      </c>
      <c r="AO36" s="35" t="str">
        <f t="shared" ca="1" si="17"/>
        <v>"32":"31",</v>
      </c>
      <c r="AP36" s="2" t="str">
        <f t="shared" ca="1" si="18"/>
        <v>32. Color Shift,1,255,1,255,0;</v>
      </c>
      <c r="AQ36" s="2" t="str">
        <f t="shared" ca="1" si="19"/>
        <v>{"type":"checkbox","class":"checkbox-big","name":"e31","title":"32. Changement de couleur","style":"font-size:20px;display:block","state":"{{e31}}"},</v>
      </c>
      <c r="AR36" s="2" t="str">
        <f t="shared" ca="1" si="20"/>
        <v>{"type":"h4","title":"32. Changement de couleur","style":"width:85%;float:left"},{"type":"input","title":"папка","name":"e31","state":"{{e31}}","pattern":"[0-9]{1,2}","style":"width:15%;display:inline"},{"type":"hr"},</v>
      </c>
      <c r="AS36" s="2" t="str">
        <f t="shared" ca="1" si="21"/>
        <v>"32": "32.Changement de couleur",</v>
      </c>
      <c r="AT36" s="35" t="str">
        <f t="shared" ca="1" si="22"/>
        <v>"32":"31",</v>
      </c>
      <c r="AU36" s="2" t="str">
        <f t="shared" ca="1" si="23"/>
        <v>32. Changement de couleur,1,255,1,255,0;</v>
      </c>
      <c r="AV36" s="2" t="str">
        <f t="shared" ca="1" si="24"/>
        <v>{"type":"checkbox","class":"checkbox-big","name":"e31","title":"32. Zmiana koloru","style":"font-size:20px;display:block","state":"{{e31}}"},</v>
      </c>
      <c r="AW36" s="35" t="str">
        <f t="shared" ca="1" si="25"/>
        <v>{"type":"h4","title":"32. Zmiana koloru","style":"width:85%;float:left"},{"type":"input","title":"папка","name":"e31","state":"{{e31}}","pattern":"[0-9]{1,2}","style":"width:15%;display:inline"},{"type":"hr"},</v>
      </c>
      <c r="AX36" s="35" t="str">
        <f t="shared" ca="1" si="26"/>
        <v>"32": "32.Zmiana koloru",</v>
      </c>
      <c r="AY36" s="35" t="str">
        <f t="shared" ca="1" si="27"/>
        <v>"32":"31",</v>
      </c>
      <c r="AZ36" s="35" t="str">
        <f t="shared" ca="1" si="28"/>
        <v>32. Zmiana koloru,1,255,1,255,0;</v>
      </c>
      <c r="BA36" s="35" t="str">
        <f t="shared" ca="1" si="29"/>
        <v>{"type":"checkbox","class":"checkbox-big","name":"e31","title":"32. Cambio de color","style":"font-size:20px;display:block","state":"{{e31}}"},</v>
      </c>
      <c r="BB36" s="35" t="str">
        <f t="shared" ca="1" si="30"/>
        <v>{"type":"h4","title":"32. Cambio de color","style":"width:85%;float:left"},{"type":"input","title":"папка","name":"e31","state":"{{e31}}","pattern":"[0-9]{1,2}","style":"width:15%;display:inline"},{"type":"hr"},</v>
      </c>
      <c r="BC36" s="35" t="str">
        <f t="shared" ca="1" si="31"/>
        <v>"32": "32.Cambio de color",</v>
      </c>
      <c r="BD36" s="35" t="str">
        <f t="shared" ca="1" si="32"/>
        <v>"32":"31",</v>
      </c>
      <c r="BE36" s="35" t="str">
        <f t="shared" ca="1" si="33"/>
        <v>32. Cambio de color,1,255,1,255,0;</v>
      </c>
      <c r="BF36" s="35" t="str">
        <f t="shared" ca="1" si="34"/>
        <v>{"type":"checkbox","class":"checkbox-big","name":"e31","title":"32. Смена цвета","style":"font-size:20px;display:block","state":"{{e31}}"},</v>
      </c>
      <c r="BG36" s="35" t="str">
        <f t="shared" ca="1" si="35"/>
        <v>{"type":"h4","title":"32. Смена цвета","style":"width:85%;float:left"},{"type":"input","title":"папка","name":"e31","state":"{{e31}}","pattern":"[0-9]{1,2}","style":"width:15%;display:inline"},{"type":"hr"},</v>
      </c>
      <c r="BH36" s="35" t="str">
        <f t="shared" ca="1" si="36"/>
        <v>"32": "32.Смена цвета",</v>
      </c>
      <c r="BI36" s="35" t="str">
        <f t="shared" ca="1" si="37"/>
        <v>"32":"31",</v>
      </c>
      <c r="BJ36" s="35" t="str">
        <f t="shared" ca="1" si="38"/>
        <v>32. Смена цвета,1,255,1,255,0;</v>
      </c>
    </row>
    <row r="37" spans="1:62" ht="14.25" customHeight="1">
      <c r="A37" s="2">
        <f t="shared" ca="1" si="44"/>
        <v>33</v>
      </c>
      <c r="B37" s="2" t="s">
        <v>326</v>
      </c>
      <c r="C37" s="2" t="s">
        <v>327</v>
      </c>
      <c r="D37" s="2" t="s">
        <v>328</v>
      </c>
      <c r="E37" s="2" t="s">
        <v>329</v>
      </c>
      <c r="F37" s="2" t="s">
        <v>330</v>
      </c>
      <c r="G37" s="2" t="s">
        <v>331</v>
      </c>
      <c r="H37" s="2" t="s">
        <v>332</v>
      </c>
      <c r="I37" s="2">
        <v>55</v>
      </c>
      <c r="J37" s="2">
        <v>150</v>
      </c>
      <c r="K37" s="2">
        <v>70</v>
      </c>
      <c r="L37" s="4"/>
      <c r="M37" s="2">
        <v>50</v>
      </c>
      <c r="N37" s="2">
        <v>240</v>
      </c>
      <c r="O37" s="2">
        <v>1</v>
      </c>
      <c r="P37" s="2">
        <v>100</v>
      </c>
      <c r="Q37" s="2">
        <v>1</v>
      </c>
      <c r="R37" s="2" t="s">
        <v>83</v>
      </c>
      <c r="S37" s="2" t="s">
        <v>333</v>
      </c>
      <c r="T37" s="3">
        <v>2</v>
      </c>
      <c r="U37" s="2">
        <v>32</v>
      </c>
      <c r="V37" s="4"/>
      <c r="W37" s="2" t="str">
        <f t="shared" si="0"/>
        <v>#define EFF_LOTUS               ( 32U)    // Квітка лотоса</v>
      </c>
      <c r="X37" s="2" t="str">
        <f t="shared" ca="1" si="1"/>
        <v>String("33. Квітка лотоса,50,240,1,100,1;") +</v>
      </c>
      <c r="Y37" s="2" t="str">
        <f t="shared" ca="1" si="2"/>
        <v>String("33. Lotos,50,240,1,100,1;") +</v>
      </c>
      <c r="Z37" s="2" t="str">
        <f t="shared" ca="1" si="3"/>
        <v>String("33. fleur de lotus,50,240,1,100,1;") +</v>
      </c>
      <c r="AA37" s="2" t="str">
        <f t="shared" si="4"/>
        <v xml:space="preserve">  {  55, 150,  70}, // Квітка лотоса</v>
      </c>
      <c r="AB37" s="2" t="str">
        <f t="shared" si="5"/>
        <v xml:space="preserve">        case EFF_LOTUS:               DYNAMIC_DELAY_TICK { effTimer = millis(); LotusFlower();                Eff_Tick (); }  break;  // ( 32U) Квітка лотоса</v>
      </c>
      <c r="AC37" s="2" t="str">
        <f t="shared" ca="1" si="45"/>
        <v>{"name":"33. Квітка лотоса","spmin":50,"spmax":240,"scmin":1,"scmax":100,"type":1},</v>
      </c>
      <c r="AD37" s="6" t="str">
        <f t="shared" si="6"/>
        <v>"e32":0,</v>
      </c>
      <c r="AE37" s="6" t="str">
        <f t="shared" si="7"/>
        <v>e32=[[e32]]&amp;</v>
      </c>
      <c r="AF37" s="6" t="str">
        <f t="shared" si="8"/>
        <v>"e32":2,</v>
      </c>
      <c r="AG37" s="2" t="str">
        <f t="shared" ca="1" si="9"/>
        <v>{"type":"checkbox","class":"checkbox-big","name":"e32","title":"33. Квітка лотоса","style":"font-size:20px;display:block","state":"{{e32}}"},</v>
      </c>
      <c r="AH37" s="2" t="str">
        <f t="shared" ca="1" si="10"/>
        <v>{"type":"h4","title":"33. Квітка лотоса","style":"width:85%;float:left"},{"type":"input","title":"папка","name":"e32","state":"{{e32}}","pattern":"[0-9]{1,2}","style":"width:15%;display:inline"},{"type":"hr"},</v>
      </c>
      <c r="AI37" s="2" t="str">
        <f t="shared" ca="1" si="11"/>
        <v>"33": "33.Квітка лотоса",</v>
      </c>
      <c r="AJ37" s="35" t="str">
        <f t="shared" ca="1" si="12"/>
        <v>"33":"32",</v>
      </c>
      <c r="AK37" s="2" t="str">
        <f t="shared" ca="1" si="13"/>
        <v>33. Квітка лотоса,50,240,1,100,1;</v>
      </c>
      <c r="AL37" s="2" t="str">
        <f t="shared" ca="1" si="14"/>
        <v>{"type":"checkbox","class":"checkbox-big","name":"e32","title":"33. Lotos","style":"font-size:20px;display:block","state":"{{e32}}"},</v>
      </c>
      <c r="AM37" s="2" t="str">
        <f t="shared" ca="1" si="15"/>
        <v>{"type":"h4","title":"33. Lotos","style":"width:85%;float:left"},{"type":"input","title":"папка","name":"e32","state":"{{e32}}","pattern":"[0-9]{1,2}","style":"width:15%;display:inline"},{"type":"hr"},</v>
      </c>
      <c r="AN37" s="2" t="str">
        <f t="shared" ca="1" si="16"/>
        <v>"33": "33.Lotos",</v>
      </c>
      <c r="AO37" s="35" t="str">
        <f t="shared" ca="1" si="17"/>
        <v>"33":"32",</v>
      </c>
      <c r="AP37" s="2" t="str">
        <f t="shared" ca="1" si="18"/>
        <v>33. Lotos,50,240,1,100,1;</v>
      </c>
      <c r="AQ37" s="2" t="str">
        <f t="shared" ca="1" si="19"/>
        <v>{"type":"checkbox","class":"checkbox-big","name":"e32","title":"33. fleur de lotus","style":"font-size:20px;display:block","state":"{{e32}}"},</v>
      </c>
      <c r="AR37" s="2" t="str">
        <f t="shared" ca="1" si="20"/>
        <v>{"type":"h4","title":"33. fleur de lotus","style":"width:85%;float:left"},{"type":"input","title":"папка","name":"e32","state":"{{e32}}","pattern":"[0-9]{1,2}","style":"width:15%;display:inline"},{"type":"hr"},</v>
      </c>
      <c r="AS37" s="2" t="str">
        <f t="shared" ca="1" si="21"/>
        <v>"33": "33.fleur de lotus",</v>
      </c>
      <c r="AT37" s="35" t="str">
        <f t="shared" ca="1" si="22"/>
        <v>"33":"32",</v>
      </c>
      <c r="AU37" s="2" t="str">
        <f t="shared" ca="1" si="23"/>
        <v>33. fleur de lotus,50,240,1,100,1;</v>
      </c>
      <c r="AV37" s="2" t="str">
        <f t="shared" ca="1" si="24"/>
        <v>{"type":"checkbox","class":"checkbox-big","name":"e32","title":"33. Kwiat lotosu","style":"font-size:20px;display:block","state":"{{e32}}"},</v>
      </c>
      <c r="AW37" s="35" t="str">
        <f t="shared" ca="1" si="25"/>
        <v>{"type":"h4","title":"33. Kwiat lotosu","style":"width:85%;float:left"},{"type":"input","title":"папка","name":"e32","state":"{{e32}}","pattern":"[0-9]{1,2}","style":"width:15%;display:inline"},{"type":"hr"},</v>
      </c>
      <c r="AX37" s="35" t="str">
        <f t="shared" ca="1" si="26"/>
        <v>"33": "33.Kwiat lotosu",</v>
      </c>
      <c r="AY37" s="35" t="str">
        <f t="shared" ca="1" si="27"/>
        <v>"33":"32",</v>
      </c>
      <c r="AZ37" s="35" t="str">
        <f t="shared" ca="1" si="28"/>
        <v>33. Kwiat lotosu,50,240,1,100,1;</v>
      </c>
      <c r="BA37" s="35" t="str">
        <f t="shared" ca="1" si="29"/>
        <v>{"type":"checkbox","class":"checkbox-big","name":"e32","title":"33. Flor de loto","style":"font-size:20px;display:block","state":"{{e32}}"},</v>
      </c>
      <c r="BB37" s="35" t="str">
        <f t="shared" ca="1" si="30"/>
        <v>{"type":"h4","title":"33. Flor de loto","style":"width:85%;float:left"},{"type":"input","title":"папка","name":"e32","state":"{{e32}}","pattern":"[0-9]{1,2}","style":"width:15%;display:inline"},{"type":"hr"},</v>
      </c>
      <c r="BC37" s="35" t="str">
        <f t="shared" ca="1" si="31"/>
        <v>"33": "33.Flor de loto",</v>
      </c>
      <c r="BD37" s="35" t="str">
        <f t="shared" ca="1" si="32"/>
        <v>"33":"32",</v>
      </c>
      <c r="BE37" s="35" t="str">
        <f t="shared" ca="1" si="33"/>
        <v>33. Flor de loto,50,240,1,100,1;</v>
      </c>
      <c r="BF37" s="35" t="str">
        <f t="shared" ca="1" si="34"/>
        <v>{"type":"checkbox","class":"checkbox-big","name":"e32","title":"33. Цветок лотоса","style":"font-size:20px;display:block","state":"{{e32}}"},</v>
      </c>
      <c r="BG37" s="35" t="str">
        <f t="shared" ca="1" si="35"/>
        <v>{"type":"h4","title":"33. Цветок лотоса","style":"width:85%;float:left"},{"type":"input","title":"папка","name":"e32","state":"{{e32}}","pattern":"[0-9]{1,2}","style":"width:15%;display:inline"},{"type":"hr"},</v>
      </c>
      <c r="BH37" s="35" t="str">
        <f t="shared" ca="1" si="36"/>
        <v>"33": "33.Цветок лотоса",</v>
      </c>
      <c r="BI37" s="35" t="str">
        <f t="shared" ca="1" si="37"/>
        <v>"33":"32",</v>
      </c>
      <c r="BJ37" s="35" t="str">
        <f t="shared" ca="1" si="38"/>
        <v>33. Цветок лотоса,50,240,1,100,1;</v>
      </c>
    </row>
    <row r="38" spans="1:62" ht="14.25" customHeight="1">
      <c r="A38" s="2">
        <f t="shared" ca="1" si="44"/>
        <v>34</v>
      </c>
      <c r="B38" s="2" t="s">
        <v>334</v>
      </c>
      <c r="C38" s="2" t="s">
        <v>335</v>
      </c>
      <c r="D38" s="2" t="s">
        <v>336</v>
      </c>
      <c r="E38" s="2" t="s">
        <v>337</v>
      </c>
      <c r="F38" s="2" t="s">
        <v>338</v>
      </c>
      <c r="G38" s="2" t="s">
        <v>339</v>
      </c>
      <c r="H38" s="2" t="s">
        <v>340</v>
      </c>
      <c r="I38" s="2">
        <v>7</v>
      </c>
      <c r="J38" s="2">
        <v>240</v>
      </c>
      <c r="K38" s="2">
        <v>18</v>
      </c>
      <c r="L38" s="4"/>
      <c r="M38" s="2">
        <v>170</v>
      </c>
      <c r="N38" s="2">
        <v>252</v>
      </c>
      <c r="O38" s="2">
        <v>1</v>
      </c>
      <c r="P38" s="2">
        <v>100</v>
      </c>
      <c r="Q38" s="2">
        <v>0</v>
      </c>
      <c r="R38" s="2" t="s">
        <v>83</v>
      </c>
      <c r="S38" s="2" t="s">
        <v>341</v>
      </c>
      <c r="T38" s="3">
        <v>2</v>
      </c>
      <c r="U38" s="2">
        <v>33</v>
      </c>
      <c r="V38" s="4"/>
      <c r="W38" s="2" t="str">
        <f t="shared" si="0"/>
        <v>#define EFF_LLAND               ( 33U)    // Кипіння</v>
      </c>
      <c r="X38" s="2" t="str">
        <f t="shared" ca="1" si="1"/>
        <v>String("34. Кипіння,170,252,1,100,0;") +</v>
      </c>
      <c r="Y38" s="2" t="str">
        <f t="shared" ca="1" si="2"/>
        <v>String("34. Boiling,170,252,1,100,0;") +</v>
      </c>
      <c r="Z38" s="2" t="str">
        <f t="shared" ca="1" si="3"/>
        <v>String("34. Ébullition,170,252,1,100,0;") +</v>
      </c>
      <c r="AA38" s="2" t="str">
        <f t="shared" si="4"/>
        <v xml:space="preserve">  {   7, 240,  18}, // Кипіння</v>
      </c>
      <c r="AB38" s="2" t="str">
        <f t="shared" si="5"/>
        <v xml:space="preserve">        case EFF_LLAND:               DYNAMIC_DELAY_TICK { effTimer = millis(); LLandRoutine();               Eff_Tick (); }  break;  // ( 33U) Кипіння</v>
      </c>
      <c r="AC38" s="2" t="str">
        <f t="shared" ca="1" si="45"/>
        <v>{"name":"34. Кипіння","spmin":170,"spmax":252,"scmin":1,"scmax":100,"type":0},</v>
      </c>
      <c r="AD38" s="6" t="str">
        <f t="shared" si="6"/>
        <v>"e33":0,</v>
      </c>
      <c r="AE38" s="6" t="str">
        <f t="shared" si="7"/>
        <v>e33=[[e33]]&amp;</v>
      </c>
      <c r="AF38" s="6" t="str">
        <f t="shared" si="8"/>
        <v>"e33":2,</v>
      </c>
      <c r="AG38" s="2" t="str">
        <f t="shared" ca="1" si="9"/>
        <v>{"type":"checkbox","class":"checkbox-big","name":"e33","title":"34. Кипіння","style":"font-size:20px;display:block","state":"{{e33}}"},</v>
      </c>
      <c r="AH38" s="2" t="str">
        <f t="shared" ca="1" si="10"/>
        <v>{"type":"h4","title":"34. Кипіння","style":"width:85%;float:left"},{"type":"input","title":"папка","name":"e33","state":"{{e33}}","pattern":"[0-9]{1,2}","style":"width:15%;display:inline"},{"type":"hr"},</v>
      </c>
      <c r="AI38" s="2" t="str">
        <f t="shared" ca="1" si="11"/>
        <v>"34": "34.Кипіння",</v>
      </c>
      <c r="AJ38" s="35" t="str">
        <f t="shared" ca="1" si="12"/>
        <v>"34":"33",</v>
      </c>
      <c r="AK38" s="2" t="str">
        <f t="shared" ca="1" si="13"/>
        <v>34. Кипіння,170,252,1,100,0;</v>
      </c>
      <c r="AL38" s="2" t="str">
        <f t="shared" ca="1" si="14"/>
        <v>{"type":"checkbox","class":"checkbox-big","name":"e33","title":"34. Boiling","style":"font-size:20px;display:block","state":"{{e33}}"},</v>
      </c>
      <c r="AM38" s="2" t="str">
        <f t="shared" ca="1" si="15"/>
        <v>{"type":"h4","title":"34. Boiling","style":"width:85%;float:left"},{"type":"input","title":"папка","name":"e33","state":"{{e33}}","pattern":"[0-9]{1,2}","style":"width:15%;display:inline"},{"type":"hr"},</v>
      </c>
      <c r="AN38" s="2" t="str">
        <f t="shared" ca="1" si="16"/>
        <v>"34": "34.Boiling",</v>
      </c>
      <c r="AO38" s="35" t="str">
        <f t="shared" ca="1" si="17"/>
        <v>"34":"33",</v>
      </c>
      <c r="AP38" s="2" t="str">
        <f t="shared" ca="1" si="18"/>
        <v>34. Boiling,170,252,1,100,0;</v>
      </c>
      <c r="AQ38" s="2" t="str">
        <f t="shared" ca="1" si="19"/>
        <v>{"type":"checkbox","class":"checkbox-big","name":"e33","title":"34. Ébullition","style":"font-size:20px;display:block","state":"{{e33}}"},</v>
      </c>
      <c r="AR38" s="2" t="str">
        <f t="shared" ca="1" si="20"/>
        <v>{"type":"h4","title":"34. Ébullition","style":"width:85%;float:left"},{"type":"input","title":"папка","name":"e33","state":"{{e33}}","pattern":"[0-9]{1,2}","style":"width:15%;display:inline"},{"type":"hr"},</v>
      </c>
      <c r="AS38" s="2" t="str">
        <f t="shared" ca="1" si="21"/>
        <v>"34": "34.Ébullition",</v>
      </c>
      <c r="AT38" s="35" t="str">
        <f t="shared" ca="1" si="22"/>
        <v>"34":"33",</v>
      </c>
      <c r="AU38" s="2" t="str">
        <f t="shared" ca="1" si="23"/>
        <v>34. Ébullition,170,252,1,100,0;</v>
      </c>
      <c r="AV38" s="2" t="str">
        <f t="shared" ca="1" si="24"/>
        <v>{"type":"checkbox","class":"checkbox-big","name":"e33","title":"34. Wrzenie","style":"font-size:20px;display:block","state":"{{e33}}"},</v>
      </c>
      <c r="AW38" s="35" t="str">
        <f t="shared" ca="1" si="25"/>
        <v>{"type":"h4","title":"34. Wrzenie","style":"width:85%;float:left"},{"type":"input","title":"папка","name":"e33","state":"{{e33}}","pattern":"[0-9]{1,2}","style":"width:15%;display:inline"},{"type":"hr"},</v>
      </c>
      <c r="AX38" s="35" t="str">
        <f t="shared" ca="1" si="26"/>
        <v>"34": "34.Wrzenie",</v>
      </c>
      <c r="AY38" s="35" t="str">
        <f t="shared" ca="1" si="27"/>
        <v>"34":"33",</v>
      </c>
      <c r="AZ38" s="35" t="str">
        <f t="shared" ca="1" si="28"/>
        <v>34. Wrzenie,170,252,1,100,0;</v>
      </c>
      <c r="BA38" s="35" t="str">
        <f t="shared" ca="1" si="29"/>
        <v>{"type":"checkbox","class":"checkbox-big","name":"e33","title":"34. Hirviendo","style":"font-size:20px;display:block","state":"{{e33}}"},</v>
      </c>
      <c r="BB38" s="35" t="str">
        <f t="shared" ca="1" si="30"/>
        <v>{"type":"h4","title":"34. Hirviendo","style":"width:85%;float:left"},{"type":"input","title":"папка","name":"e33","state":"{{e33}}","pattern":"[0-9]{1,2}","style":"width:15%;display:inline"},{"type":"hr"},</v>
      </c>
      <c r="BC38" s="35" t="str">
        <f t="shared" ca="1" si="31"/>
        <v>"34": "34.Hirviendo",</v>
      </c>
      <c r="BD38" s="35" t="str">
        <f t="shared" ca="1" si="32"/>
        <v>"34":"33",</v>
      </c>
      <c r="BE38" s="35" t="str">
        <f t="shared" ca="1" si="33"/>
        <v>34. Hirviendo,170,252,1,100,0;</v>
      </c>
      <c r="BF38" s="35" t="str">
        <f t="shared" ca="1" si="34"/>
        <v>{"type":"checkbox","class":"checkbox-big","name":"e33","title":"34. Кипение","style":"font-size:20px;display:block","state":"{{e33}}"},</v>
      </c>
      <c r="BG38" s="35" t="str">
        <f t="shared" ca="1" si="35"/>
        <v>{"type":"h4","title":"34. Кипение","style":"width:85%;float:left"},{"type":"input","title":"папка","name":"e33","state":"{{e33}}","pattern":"[0-9]{1,2}","style":"width:15%;display:inline"},{"type":"hr"},</v>
      </c>
      <c r="BH38" s="35" t="str">
        <f t="shared" ca="1" si="36"/>
        <v>"34": "34.Кипение",</v>
      </c>
      <c r="BI38" s="35" t="str">
        <f t="shared" ca="1" si="37"/>
        <v>"34":"33",</v>
      </c>
      <c r="BJ38" s="35" t="str">
        <f t="shared" ca="1" si="38"/>
        <v>34. Кипение,170,252,1,100,0;</v>
      </c>
    </row>
    <row r="39" spans="1:62" ht="14.25" customHeight="1">
      <c r="A39" s="2">
        <f t="shared" ca="1" si="44"/>
        <v>35</v>
      </c>
      <c r="B39" s="2" t="s">
        <v>342</v>
      </c>
      <c r="C39" s="2" t="s">
        <v>343</v>
      </c>
      <c r="D39" s="2" t="s">
        <v>344</v>
      </c>
      <c r="E39" s="2" t="s">
        <v>345</v>
      </c>
      <c r="F39" s="2" t="s">
        <v>346</v>
      </c>
      <c r="G39" s="2" t="s">
        <v>347</v>
      </c>
      <c r="H39" s="2" t="s">
        <v>348</v>
      </c>
      <c r="I39" s="2">
        <v>10</v>
      </c>
      <c r="J39" s="2">
        <v>220</v>
      </c>
      <c r="K39" s="2">
        <v>91</v>
      </c>
      <c r="L39" s="4"/>
      <c r="M39" s="2">
        <v>99</v>
      </c>
      <c r="N39" s="2">
        <v>252</v>
      </c>
      <c r="O39" s="2">
        <v>1</v>
      </c>
      <c r="P39" s="2">
        <v>100</v>
      </c>
      <c r="Q39" s="2">
        <v>0</v>
      </c>
      <c r="R39" s="2" t="s">
        <v>83</v>
      </c>
      <c r="S39" s="2" t="s">
        <v>349</v>
      </c>
      <c r="T39" s="3">
        <v>2</v>
      </c>
      <c r="U39" s="2">
        <v>34</v>
      </c>
      <c r="V39" s="4"/>
      <c r="W39" s="2" t="str">
        <f t="shared" si="0"/>
        <v>#define EFF_RINGS               ( 34U)    // Кодовий замок</v>
      </c>
      <c r="X39" s="2" t="str">
        <f t="shared" ca="1" si="1"/>
        <v>String("35. Кодовий замок,99,252,1,100,0;") +</v>
      </c>
      <c r="Y39" s="2" t="str">
        <f t="shared" ca="1" si="2"/>
        <v>String("35. Rings,99,252,1,100,0;") +</v>
      </c>
      <c r="Z39" s="2" t="str">
        <f t="shared" ca="1" si="3"/>
        <v>String("35. Serrure à code,99,252,1,100,0;") +</v>
      </c>
      <c r="AA39" s="2" t="str">
        <f t="shared" si="4"/>
        <v xml:space="preserve">  {  10, 220,  91}, // Кодовий замок</v>
      </c>
      <c r="AB39" s="2" t="str">
        <f t="shared" si="5"/>
        <v xml:space="preserve">        case EFF_RINGS:               DYNAMIC_DELAY_TICK { effTimer = millis(); ringsRoutine();               Eff_Tick (); }  break;  // ( 34U) Кодовий замок</v>
      </c>
      <c r="AC39" s="2" t="str">
        <f t="shared" ca="1" si="45"/>
        <v>{"name":"35. Кодовий замок","spmin":99,"spmax":252,"scmin":1,"scmax":100,"type":0},</v>
      </c>
      <c r="AD39" s="6" t="str">
        <f t="shared" si="6"/>
        <v>"e34":0,</v>
      </c>
      <c r="AE39" s="6" t="str">
        <f t="shared" si="7"/>
        <v>e34=[[e34]]&amp;</v>
      </c>
      <c r="AF39" s="6" t="str">
        <f t="shared" si="8"/>
        <v>"e34":2,</v>
      </c>
      <c r="AG39" s="2" t="str">
        <f t="shared" ca="1" si="9"/>
        <v>{"type":"checkbox","class":"checkbox-big","name":"e34","title":"35. Кодовий замок","style":"font-size:20px;display:block","state":"{{e34}}"},</v>
      </c>
      <c r="AH39" s="2" t="str">
        <f t="shared" ca="1" si="10"/>
        <v>{"type":"h4","title":"35. Кодовий замок","style":"width:85%;float:left"},{"type":"input","title":"папка","name":"e34","state":"{{e34}}","pattern":"[0-9]{1,2}","style":"width:15%;display:inline"},{"type":"hr"},</v>
      </c>
      <c r="AI39" s="2" t="str">
        <f t="shared" ca="1" si="11"/>
        <v>"35": "35.Кодовий замок",</v>
      </c>
      <c r="AJ39" s="35" t="str">
        <f t="shared" ca="1" si="12"/>
        <v>"35":"34",</v>
      </c>
      <c r="AK39" s="2" t="str">
        <f t="shared" ca="1" si="13"/>
        <v>35. Кодовий замок,99,252,1,100,0;</v>
      </c>
      <c r="AL39" s="2" t="str">
        <f t="shared" ca="1" si="14"/>
        <v>{"type":"checkbox","class":"checkbox-big","name":"e34","title":"35. Rings","style":"font-size:20px;display:block","state":"{{e34}}"},</v>
      </c>
      <c r="AM39" s="2" t="str">
        <f t="shared" ca="1" si="15"/>
        <v>{"type":"h4","title":"35. Rings","style":"width:85%;float:left"},{"type":"input","title":"папка","name":"e34","state":"{{e34}}","pattern":"[0-9]{1,2}","style":"width:15%;display:inline"},{"type":"hr"},</v>
      </c>
      <c r="AN39" s="2" t="str">
        <f t="shared" ca="1" si="16"/>
        <v>"35": "35.Rings",</v>
      </c>
      <c r="AO39" s="35" t="str">
        <f t="shared" ca="1" si="17"/>
        <v>"35":"34",</v>
      </c>
      <c r="AP39" s="2" t="str">
        <f t="shared" ca="1" si="18"/>
        <v>35. Rings,99,252,1,100,0;</v>
      </c>
      <c r="AQ39" s="2" t="str">
        <f t="shared" ca="1" si="19"/>
        <v>{"type":"checkbox","class":"checkbox-big","name":"e34","title":"35. Serrure à code","style":"font-size:20px;display:block","state":"{{e34}}"},</v>
      </c>
      <c r="AR39" s="2" t="str">
        <f t="shared" ca="1" si="20"/>
        <v>{"type":"h4","title":"35. Serrure à code","style":"width:85%;float:left"},{"type":"input","title":"папка","name":"e34","state":"{{e34}}","pattern":"[0-9]{1,2}","style":"width:15%;display:inline"},{"type":"hr"},</v>
      </c>
      <c r="AS39" s="2" t="str">
        <f t="shared" ca="1" si="21"/>
        <v>"35": "35.Serrure à code",</v>
      </c>
      <c r="AT39" s="35" t="str">
        <f t="shared" ca="1" si="22"/>
        <v>"35":"34",</v>
      </c>
      <c r="AU39" s="2" t="str">
        <f t="shared" ca="1" si="23"/>
        <v>35. Serrure à code,99,252,1,100,0;</v>
      </c>
      <c r="AV39" s="2" t="str">
        <f t="shared" ca="1" si="24"/>
        <v>{"type":"checkbox","class":"checkbox-big","name":"e34","title":"35. Zamek szyfrowy","style":"font-size:20px;display:block","state":"{{e34}}"},</v>
      </c>
      <c r="AW39" s="35" t="str">
        <f t="shared" ca="1" si="25"/>
        <v>{"type":"h4","title":"35. Zamek szyfrowy","style":"width:85%;float:left"},{"type":"input","title":"папка","name":"e34","state":"{{e34}}","pattern":"[0-9]{1,2}","style":"width:15%;display:inline"},{"type":"hr"},</v>
      </c>
      <c r="AX39" s="35" t="str">
        <f t="shared" ca="1" si="26"/>
        <v>"35": "35.Zamek szyfrowy",</v>
      </c>
      <c r="AY39" s="35" t="str">
        <f t="shared" ca="1" si="27"/>
        <v>"35":"34",</v>
      </c>
      <c r="AZ39" s="35" t="str">
        <f t="shared" ca="1" si="28"/>
        <v>35. Zamek szyfrowy,99,252,1,100,0;</v>
      </c>
      <c r="BA39" s="35" t="str">
        <f t="shared" ca="1" si="29"/>
        <v>{"type":"checkbox","class":"checkbox-big","name":"e34","title":"35. Bloqueo de código","style":"font-size:20px;display:block","state":"{{e34}}"},</v>
      </c>
      <c r="BB39" s="35" t="str">
        <f t="shared" ca="1" si="30"/>
        <v>{"type":"h4","title":"35. Bloqueo de código","style":"width:85%;float:left"},{"type":"input","title":"папка","name":"e34","state":"{{e34}}","pattern":"[0-9]{1,2}","style":"width:15%;display:inline"},{"type":"hr"},</v>
      </c>
      <c r="BC39" s="35" t="str">
        <f t="shared" ca="1" si="31"/>
        <v>"35": "35.Bloqueo de código",</v>
      </c>
      <c r="BD39" s="35" t="str">
        <f t="shared" ca="1" si="32"/>
        <v>"35":"34",</v>
      </c>
      <c r="BE39" s="35" t="str">
        <f t="shared" ca="1" si="33"/>
        <v>35. Bloqueo de código,99,252,1,100,0;</v>
      </c>
      <c r="BF39" s="35" t="str">
        <f t="shared" ca="1" si="34"/>
        <v>{"type":"checkbox","class":"checkbox-big","name":"e34","title":"35. Кодовый замок","style":"font-size:20px;display:block","state":"{{e34}}"},</v>
      </c>
      <c r="BG39" s="35" t="str">
        <f t="shared" ca="1" si="35"/>
        <v>{"type":"h4","title":"35. Кодовый замок","style":"width:85%;float:left"},{"type":"input","title":"папка","name":"e34","state":"{{e34}}","pattern":"[0-9]{1,2}","style":"width:15%;display:inline"},{"type":"hr"},</v>
      </c>
      <c r="BH39" s="35" t="str">
        <f t="shared" ca="1" si="36"/>
        <v>"35": "35.Кодовый замок",</v>
      </c>
      <c r="BI39" s="35" t="str">
        <f t="shared" ca="1" si="37"/>
        <v>"35":"34",</v>
      </c>
      <c r="BJ39" s="35" t="str">
        <f t="shared" ca="1" si="38"/>
        <v>35. Кодовый замок,99,252,1,100,0;</v>
      </c>
    </row>
    <row r="40" spans="1:62" ht="14.25" customHeight="1">
      <c r="A40" s="2">
        <f t="shared" ca="1" si="44"/>
        <v>36</v>
      </c>
      <c r="B40" s="2" t="s">
        <v>350</v>
      </c>
      <c r="C40" s="2" t="s">
        <v>351</v>
      </c>
      <c r="D40" s="2" t="s">
        <v>352</v>
      </c>
      <c r="E40" s="2" t="s">
        <v>353</v>
      </c>
      <c r="F40" s="2" t="s">
        <v>354</v>
      </c>
      <c r="G40" s="2" t="s">
        <v>352</v>
      </c>
      <c r="H40" s="2" t="s">
        <v>355</v>
      </c>
      <c r="I40" s="2">
        <v>9</v>
      </c>
      <c r="J40" s="2">
        <v>200</v>
      </c>
      <c r="K40" s="2">
        <v>50</v>
      </c>
      <c r="L40" s="4"/>
      <c r="M40" s="2">
        <v>1</v>
      </c>
      <c r="N40" s="2">
        <v>255</v>
      </c>
      <c r="O40" s="2">
        <v>1</v>
      </c>
      <c r="P40" s="2">
        <v>100</v>
      </c>
      <c r="Q40" s="2">
        <v>1</v>
      </c>
      <c r="R40" s="2" t="s">
        <v>356</v>
      </c>
      <c r="S40" s="2" t="s">
        <v>357</v>
      </c>
      <c r="T40" s="3">
        <v>2</v>
      </c>
      <c r="U40" s="2">
        <v>35</v>
      </c>
      <c r="V40" s="4"/>
      <c r="W40" s="2" t="str">
        <f t="shared" si="0"/>
        <v>#define EFF_COLOR               ( 35U)    // Колір</v>
      </c>
      <c r="X40" s="2" t="str">
        <f t="shared" ca="1" si="1"/>
        <v>String("36. Колір,1,255,1,100,1;") +</v>
      </c>
      <c r="Y40" s="2" t="str">
        <f t="shared" ca="1" si="2"/>
        <v>String("36. Color,1,255,1,100,1;") +</v>
      </c>
      <c r="Z40" s="2" t="str">
        <f t="shared" ca="1" si="3"/>
        <v>String("36. Couleur,1,255,1,100,1;") +</v>
      </c>
      <c r="AA40" s="2" t="str">
        <f t="shared" si="4"/>
        <v xml:space="preserve">  {   9, 200,  50}, // Колір</v>
      </c>
      <c r="AB40" s="2" t="str">
        <f t="shared" si="5"/>
        <v xml:space="preserve">        case EFF_COLOR:               LOW_DELAY_TICK    { effTimer = millis(); colorRoutine();               Eff_Tick (); }  break;  // ( 35U) Колір</v>
      </c>
      <c r="AC40" s="2" t="str">
        <f t="shared" ca="1" si="45"/>
        <v>{"name":"36. Колір","spmin":1,"spmax":255,"scmin":1,"scmax":100,"type":1},</v>
      </c>
      <c r="AD40" s="6" t="str">
        <f t="shared" si="6"/>
        <v>"e35":0,</v>
      </c>
      <c r="AE40" s="6" t="str">
        <f t="shared" si="7"/>
        <v>e35=[[e35]]&amp;</v>
      </c>
      <c r="AF40" s="6" t="str">
        <f t="shared" si="8"/>
        <v>"e35":2,</v>
      </c>
      <c r="AG40" s="2" t="str">
        <f t="shared" ca="1" si="9"/>
        <v>{"type":"checkbox","class":"checkbox-big","name":"e35","title":"36. Колір","style":"font-size:20px;display:block","state":"{{e35}}"},</v>
      </c>
      <c r="AH40" s="2" t="str">
        <f t="shared" ca="1" si="10"/>
        <v>{"type":"h4","title":"36. Колір","style":"width:85%;float:left"},{"type":"input","title":"папка","name":"e35","state":"{{e35}}","pattern":"[0-9]{1,2}","style":"width:15%;display:inline"},{"type":"hr"},</v>
      </c>
      <c r="AI40" s="2" t="str">
        <f t="shared" ca="1" si="11"/>
        <v>"36": "36.Колір",</v>
      </c>
      <c r="AJ40" s="35" t="str">
        <f t="shared" ca="1" si="12"/>
        <v>"36":"35",</v>
      </c>
      <c r="AK40" s="2" t="str">
        <f t="shared" ca="1" si="13"/>
        <v>36. Колір,1,255,1,100,1;</v>
      </c>
      <c r="AL40" s="2" t="str">
        <f t="shared" ca="1" si="14"/>
        <v>{"type":"checkbox","class":"checkbox-big","name":"e35","title":"36. Color","style":"font-size:20px;display:block","state":"{{e35}}"},</v>
      </c>
      <c r="AM40" s="2" t="str">
        <f t="shared" ca="1" si="15"/>
        <v>{"type":"h4","title":"36. Color","style":"width:85%;float:left"},{"type":"input","title":"папка","name":"e35","state":"{{e35}}","pattern":"[0-9]{1,2}","style":"width:15%;display:inline"},{"type":"hr"},</v>
      </c>
      <c r="AN40" s="2" t="str">
        <f t="shared" ca="1" si="16"/>
        <v>"36": "36.Color",</v>
      </c>
      <c r="AO40" s="35" t="str">
        <f t="shared" ca="1" si="17"/>
        <v>"36":"35",</v>
      </c>
      <c r="AP40" s="2" t="str">
        <f t="shared" ca="1" si="18"/>
        <v>36. Color,1,255,1,100,1;</v>
      </c>
      <c r="AQ40" s="2" t="str">
        <f t="shared" ca="1" si="19"/>
        <v>{"type":"checkbox","class":"checkbox-big","name":"e35","title":"36. Couleur","style":"font-size:20px;display:block","state":"{{e35}}"},</v>
      </c>
      <c r="AR40" s="2" t="str">
        <f t="shared" ca="1" si="20"/>
        <v>{"type":"h4","title":"36. Couleur","style":"width:85%;float:left"},{"type":"input","title":"папка","name":"e35","state":"{{e35}}","pattern":"[0-9]{1,2}","style":"width:15%;display:inline"},{"type":"hr"},</v>
      </c>
      <c r="AS40" s="2" t="str">
        <f t="shared" ca="1" si="21"/>
        <v>"36": "36.Couleur",</v>
      </c>
      <c r="AT40" s="35" t="str">
        <f t="shared" ca="1" si="22"/>
        <v>"36":"35",</v>
      </c>
      <c r="AU40" s="2" t="str">
        <f t="shared" ca="1" si="23"/>
        <v>36. Couleur,1,255,1,100,1;</v>
      </c>
      <c r="AV40" s="2" t="str">
        <f t="shared" ca="1" si="24"/>
        <v>{"type":"checkbox","class":"checkbox-big","name":"e35","title":"36. Kolor","style":"font-size:20px;display:block","state":"{{e35}}"},</v>
      </c>
      <c r="AW40" s="35" t="str">
        <f t="shared" ca="1" si="25"/>
        <v>{"type":"h4","title":"36. Kolor","style":"width:85%;float:left"},{"type":"input","title":"папка","name":"e35","state":"{{e35}}","pattern":"[0-9]{1,2}","style":"width:15%;display:inline"},{"type":"hr"},</v>
      </c>
      <c r="AX40" s="35" t="str">
        <f t="shared" ca="1" si="26"/>
        <v>"36": "36.Kolor",</v>
      </c>
      <c r="AY40" s="35" t="str">
        <f t="shared" ca="1" si="27"/>
        <v>"36":"35",</v>
      </c>
      <c r="AZ40" s="35" t="str">
        <f t="shared" ca="1" si="28"/>
        <v>36. Kolor,1,255,1,100,1;</v>
      </c>
      <c r="BA40" s="35" t="str">
        <f t="shared" ca="1" si="29"/>
        <v>{"type":"checkbox","class":"checkbox-big","name":"e35","title":"36. Color","style":"font-size:20px;display:block","state":"{{e35}}"},</v>
      </c>
      <c r="BB40" s="35" t="str">
        <f t="shared" ca="1" si="30"/>
        <v>{"type":"h4","title":"36. Color","style":"width:85%;float:left"},{"type":"input","title":"папка","name":"e35","state":"{{e35}}","pattern":"[0-9]{1,2}","style":"width:15%;display:inline"},{"type":"hr"},</v>
      </c>
      <c r="BC40" s="35" t="str">
        <f t="shared" ca="1" si="31"/>
        <v>"36": "36.Color",</v>
      </c>
      <c r="BD40" s="35" t="str">
        <f t="shared" ca="1" si="32"/>
        <v>"36":"35",</v>
      </c>
      <c r="BE40" s="35" t="str">
        <f t="shared" ca="1" si="33"/>
        <v>36. Color,1,255,1,100,1;</v>
      </c>
      <c r="BF40" s="35" t="str">
        <f t="shared" ca="1" si="34"/>
        <v>{"type":"checkbox","class":"checkbox-big","name":"e35","title":"36. Цвет","style":"font-size:20px;display:block","state":"{{e35}}"},</v>
      </c>
      <c r="BG40" s="35" t="str">
        <f t="shared" ca="1" si="35"/>
        <v>{"type":"h4","title":"36. Цвет","style":"width:85%;float:left"},{"type":"input","title":"папка","name":"e35","state":"{{e35}}","pattern":"[0-9]{1,2}","style":"width:15%;display:inline"},{"type":"hr"},</v>
      </c>
      <c r="BH40" s="35" t="str">
        <f t="shared" ca="1" si="36"/>
        <v>"36": "36.Цвет",</v>
      </c>
      <c r="BI40" s="35" t="str">
        <f t="shared" ca="1" si="37"/>
        <v>"36":"35",</v>
      </c>
      <c r="BJ40" s="35" t="str">
        <f t="shared" ca="1" si="38"/>
        <v>36. Цвет,1,255,1,100,1;</v>
      </c>
    </row>
    <row r="41" spans="1:62" ht="14.25" customHeight="1">
      <c r="A41" s="2">
        <f t="shared" ca="1" si="44"/>
        <v>37</v>
      </c>
      <c r="B41" s="2" t="s">
        <v>358</v>
      </c>
      <c r="C41" s="2" t="s">
        <v>359</v>
      </c>
      <c r="D41" s="2" t="s">
        <v>360</v>
      </c>
      <c r="E41" s="2" t="s">
        <v>361</v>
      </c>
      <c r="F41" s="2" t="s">
        <v>362</v>
      </c>
      <c r="G41" s="2" t="s">
        <v>363</v>
      </c>
      <c r="H41" s="2" t="s">
        <v>364</v>
      </c>
      <c r="I41" s="2">
        <v>15</v>
      </c>
      <c r="J41" s="2">
        <v>127</v>
      </c>
      <c r="K41" s="2">
        <v>92</v>
      </c>
      <c r="L41" s="4"/>
      <c r="M41" s="2">
        <v>1</v>
      </c>
      <c r="N41" s="2">
        <v>240</v>
      </c>
      <c r="O41" s="2">
        <v>1</v>
      </c>
      <c r="P41" s="2">
        <v>100</v>
      </c>
      <c r="Q41" s="2">
        <v>1</v>
      </c>
      <c r="R41" s="2" t="s">
        <v>365</v>
      </c>
      <c r="S41" s="2" t="s">
        <v>366</v>
      </c>
      <c r="T41" s="3">
        <v>1</v>
      </c>
      <c r="U41" s="2">
        <v>110</v>
      </c>
      <c r="V41" s="4"/>
      <c r="W41" s="2" t="str">
        <f t="shared" si="0"/>
        <v>#define EFF_COLORED_PYTHON      (110U)    // Кольоровий Пітон</v>
      </c>
      <c r="X41" s="2" t="s">
        <v>367</v>
      </c>
      <c r="Y41" s="2" t="s">
        <v>368</v>
      </c>
      <c r="Z41" s="6" t="s">
        <v>369</v>
      </c>
      <c r="AA41" s="2" t="str">
        <f t="shared" si="4"/>
        <v xml:space="preserve">  {  15, 127,  92}, // Кольоровий Пітон</v>
      </c>
      <c r="AB41" s="2" t="str">
        <f t="shared" si="5"/>
        <v xml:space="preserve">        case EFF_COLORED_PYTHON:      LOW_DELAY_TICK { effTimer = millis(); Colored_Python();             Eff_Tick (); }  break;  // (110U) Кольоровий Пітон</v>
      </c>
      <c r="AC41" s="2" t="s">
        <v>370</v>
      </c>
      <c r="AD41" s="6" t="str">
        <f t="shared" si="6"/>
        <v>"e110":0,</v>
      </c>
      <c r="AE41" s="6" t="str">
        <f t="shared" si="7"/>
        <v>e110=[[e110]]&amp;</v>
      </c>
      <c r="AF41" s="6" t="str">
        <f t="shared" si="8"/>
        <v>"e110":1,</v>
      </c>
      <c r="AG41" s="2" t="str">
        <f t="shared" ca="1" si="9"/>
        <v>{"type":"checkbox","class":"checkbox-big","name":"e110","title":"37. Кольоровий Пітон","style":"font-size:20px;display:block","state":"{{e110}}"},</v>
      </c>
      <c r="AH41" s="2" t="str">
        <f t="shared" ca="1" si="10"/>
        <v>{"type":"h4","title":"37. Кольоровий Пітон","style":"width:85%;float:left"},{"type":"input","title":"папка","name":"e110","state":"{{e110}}","pattern":"[0-9]{1,2}","style":"width:15%;display:inline"},{"type":"hr"},</v>
      </c>
      <c r="AI41" s="2" t="str">
        <f t="shared" ca="1" si="11"/>
        <v>"37": "37.Кольоровий Пітон",</v>
      </c>
      <c r="AJ41" s="35" t="str">
        <f t="shared" ca="1" si="12"/>
        <v>"37":"110",</v>
      </c>
      <c r="AK41" s="2" t="str">
        <f t="shared" ca="1" si="13"/>
        <v>37. Кольоровий Пітон,1,240,1,100,1;</v>
      </c>
      <c r="AL41" s="2" t="str">
        <f t="shared" ca="1" si="14"/>
        <v>{"type":"checkbox","class":"checkbox-big","name":"e110","title":"37. Colored Python","style":"font-size:20px;display:block","state":"{{e110}}"},</v>
      </c>
      <c r="AM41" s="2" t="str">
        <f t="shared" ca="1" si="15"/>
        <v>{"type":"h4","title":"37. Colored Python","style":"width:85%;float:left"},{"type":"input","title":"папка","name":"e110","state":"{{e110}}","pattern":"[0-9]{1,2}","style":"width:15%;display:inline"},{"type":"hr"},</v>
      </c>
      <c r="AN41" s="2" t="str">
        <f t="shared" ca="1" si="16"/>
        <v>"37": "37.Colored Python",</v>
      </c>
      <c r="AO41" s="35" t="str">
        <f t="shared" ca="1" si="17"/>
        <v>"37":"110",</v>
      </c>
      <c r="AP41" s="2" t="str">
        <f t="shared" ca="1" si="18"/>
        <v>37. Colored Python,1,240,1,100,1;</v>
      </c>
      <c r="AQ41" s="2" t="str">
        <f t="shared" ca="1" si="19"/>
        <v>{"type":"checkbox","class":"checkbox-big","name":"e110","title":"37. Python coloré","style":"font-size:20px;display:block","state":"{{e110}}"},</v>
      </c>
      <c r="AR41" s="2" t="str">
        <f t="shared" ca="1" si="20"/>
        <v>{"type":"h4","title":"37. Python coloré","style":"width:85%;float:left"},{"type":"input","title":"папка","name":"e110","state":"{{e110}}","pattern":"[0-9]{1,2}","style":"width:15%;display:inline"},{"type":"hr"},</v>
      </c>
      <c r="AS41" s="2" t="str">
        <f t="shared" ca="1" si="21"/>
        <v>"37": "37.Python coloré",</v>
      </c>
      <c r="AT41" s="35" t="str">
        <f t="shared" ca="1" si="22"/>
        <v>"37":"110",</v>
      </c>
      <c r="AU41" s="2" t="str">
        <f t="shared" ca="1" si="23"/>
        <v>37. Python coloré,1,240,1,100,1;</v>
      </c>
      <c r="AV41" s="2" t="str">
        <f t="shared" ca="1" si="24"/>
        <v>{"type":"checkbox","class":"checkbox-big","name":"e110","title":"37. Kolorowy Python","style":"font-size:20px;display:block","state":"{{e110}}"},</v>
      </c>
      <c r="AW41" s="35" t="str">
        <f t="shared" ca="1" si="25"/>
        <v>{"type":"h4","title":"37. Kolorowy Python","style":"width:85%;float:left"},{"type":"input","title":"папка","name":"e110","state":"{{e110}}","pattern":"[0-9]{1,2}","style":"width:15%;display:inline"},{"type":"hr"},</v>
      </c>
      <c r="AX41" s="35" t="str">
        <f t="shared" ca="1" si="26"/>
        <v>"37": "37.Kolorowy Python",</v>
      </c>
      <c r="AY41" s="35" t="str">
        <f t="shared" ca="1" si="27"/>
        <v>"37":"110",</v>
      </c>
      <c r="AZ41" s="35" t="str">
        <f t="shared" ca="1" si="28"/>
        <v>37. Kolorowy Python,1,240,1,100,1;</v>
      </c>
      <c r="BA41" s="35" t="str">
        <f t="shared" ca="1" si="29"/>
        <v>{"type":"checkbox","class":"checkbox-big","name":"e110","title":"37. Pitón de color","style":"font-size:20px;display:block","state":"{{e110}}"},</v>
      </c>
      <c r="BB41" s="35" t="str">
        <f t="shared" ca="1" si="30"/>
        <v>{"type":"h4","title":"37. Pitón de color","style":"width:85%;float:left"},{"type":"input","title":"папка","name":"e110","state":"{{e110}}","pattern":"[0-9]{1,2}","style":"width:15%;display:inline"},{"type":"hr"},</v>
      </c>
      <c r="BC41" s="35" t="str">
        <f t="shared" ca="1" si="31"/>
        <v>"37": "37.Pitón de color",</v>
      </c>
      <c r="BD41" s="35" t="str">
        <f t="shared" ca="1" si="32"/>
        <v>"37":"110",</v>
      </c>
      <c r="BE41" s="35" t="str">
        <f t="shared" ca="1" si="33"/>
        <v>37. Pitón de color,1,240,1,100,1;</v>
      </c>
      <c r="BF41" s="35" t="str">
        <f t="shared" ca="1" si="34"/>
        <v>{"type":"checkbox","class":"checkbox-big","name":"e110","title":"37. Цветной Питон","style":"font-size:20px;display:block","state":"{{e110}}"},</v>
      </c>
      <c r="BG41" s="35" t="str">
        <f t="shared" ca="1" si="35"/>
        <v>{"type":"h4","title":"37. Цветной Питон","style":"width:85%;float:left"},{"type":"input","title":"папка","name":"e110","state":"{{e110}}","pattern":"[0-9]{1,2}","style":"width:15%;display:inline"},{"type":"hr"},</v>
      </c>
      <c r="BH41" s="35" t="str">
        <f t="shared" ca="1" si="36"/>
        <v>"37": "37.Цветной Питон",</v>
      </c>
      <c r="BI41" s="35" t="str">
        <f t="shared" ca="1" si="37"/>
        <v>"37":"110",</v>
      </c>
      <c r="BJ41" s="35" t="str">
        <f t="shared" ca="1" si="38"/>
        <v>37. Цветной Питон,1,240,1,100,1;</v>
      </c>
    </row>
    <row r="42" spans="1:62" ht="14.25" hidden="1" customHeight="1">
      <c r="A42" s="38"/>
      <c r="B42" s="38"/>
      <c r="C42" s="38"/>
      <c r="D42" s="38"/>
      <c r="E42" s="38"/>
      <c r="F42" s="38"/>
      <c r="G42" s="38"/>
      <c r="I42" s="38"/>
      <c r="J42" s="38"/>
      <c r="K42" s="38"/>
      <c r="L42" s="4"/>
      <c r="M42" s="38"/>
      <c r="N42" s="38"/>
      <c r="O42" s="38"/>
      <c r="P42" s="38"/>
      <c r="Q42" s="38"/>
      <c r="R42" s="38"/>
      <c r="S42" s="38"/>
      <c r="T42" s="39"/>
      <c r="U42" s="38"/>
      <c r="V42" s="4"/>
      <c r="W42" s="38"/>
      <c r="X42" s="38" t="s">
        <v>371</v>
      </c>
      <c r="Y42" s="38" t="s">
        <v>371</v>
      </c>
      <c r="Z42" s="38" t="s">
        <v>371</v>
      </c>
      <c r="AA42" s="38"/>
      <c r="AB42" s="38"/>
      <c r="AC42" s="38"/>
      <c r="AD42" s="40"/>
      <c r="AE42" s="40"/>
      <c r="AF42" s="40"/>
      <c r="AG42" s="38"/>
      <c r="AH42" s="38"/>
      <c r="AI42" s="38"/>
      <c r="AJ42" s="41"/>
      <c r="AK42" s="42" t="s">
        <v>372</v>
      </c>
      <c r="AL42" s="38"/>
      <c r="AM42" s="38"/>
      <c r="AN42" s="40"/>
      <c r="AO42" s="41"/>
      <c r="AP42" s="43" t="s">
        <v>373</v>
      </c>
      <c r="AQ42" s="38"/>
      <c r="AR42" s="38"/>
      <c r="AS42" s="40"/>
      <c r="AT42" s="41"/>
      <c r="AU42" s="44" t="s">
        <v>374</v>
      </c>
      <c r="AV42" s="45"/>
      <c r="AW42" s="45"/>
      <c r="AX42" s="45"/>
      <c r="AY42" s="45"/>
      <c r="AZ42" s="46" t="s">
        <v>375</v>
      </c>
      <c r="BA42" s="45"/>
      <c r="BB42" s="45"/>
      <c r="BC42" s="45"/>
      <c r="BD42" s="45"/>
      <c r="BE42" s="47" t="s">
        <v>376</v>
      </c>
      <c r="BF42" s="45"/>
      <c r="BG42" s="45"/>
      <c r="BH42" s="45"/>
      <c r="BI42" s="45"/>
      <c r="BJ42" s="47" t="s">
        <v>377</v>
      </c>
    </row>
    <row r="43" spans="1:62" ht="14.25" hidden="1" customHeight="1">
      <c r="A43" s="38"/>
      <c r="B43" s="38"/>
      <c r="C43" s="38"/>
      <c r="D43" s="38"/>
      <c r="E43" s="38"/>
      <c r="F43" s="38"/>
      <c r="G43" s="38"/>
      <c r="I43" s="38"/>
      <c r="J43" s="38"/>
      <c r="K43" s="38"/>
      <c r="L43" s="4"/>
      <c r="M43" s="38"/>
      <c r="N43" s="38"/>
      <c r="O43" s="38"/>
      <c r="P43" s="38"/>
      <c r="Q43" s="38"/>
      <c r="R43" s="38"/>
      <c r="S43" s="38"/>
      <c r="T43" s="39"/>
      <c r="U43" s="38"/>
      <c r="V43" s="4"/>
      <c r="W43" s="38"/>
      <c r="X43" s="38" t="s">
        <v>378</v>
      </c>
      <c r="Y43" s="38" t="s">
        <v>378</v>
      </c>
      <c r="Z43" s="38" t="s">
        <v>378</v>
      </c>
      <c r="AA43" s="38"/>
      <c r="AB43" s="38"/>
      <c r="AC43" s="38"/>
      <c r="AD43" s="40"/>
      <c r="AE43" s="40"/>
      <c r="AF43" s="40"/>
      <c r="AG43" s="38"/>
      <c r="AH43" s="38"/>
      <c r="AI43" s="38"/>
      <c r="AJ43" s="48"/>
      <c r="AK43" s="41" t="s">
        <v>379</v>
      </c>
      <c r="AL43" s="38"/>
      <c r="AM43" s="38"/>
      <c r="AN43" s="40"/>
      <c r="AO43" s="48"/>
      <c r="AP43" s="41" t="s">
        <v>379</v>
      </c>
      <c r="AQ43" s="38"/>
      <c r="AR43" s="38"/>
      <c r="AS43" s="40"/>
      <c r="AT43" s="48"/>
      <c r="AU43" s="41" t="s">
        <v>379</v>
      </c>
      <c r="AV43" s="41"/>
      <c r="AW43" s="41"/>
      <c r="AX43" s="41"/>
      <c r="AY43" s="41"/>
      <c r="AZ43" s="41" t="s">
        <v>379</v>
      </c>
      <c r="BA43" s="41"/>
      <c r="BB43" s="41"/>
      <c r="BC43" s="41"/>
      <c r="BD43" s="41"/>
      <c r="BE43" s="41" t="s">
        <v>379</v>
      </c>
      <c r="BF43" s="41"/>
      <c r="BG43" s="41"/>
      <c r="BH43" s="41"/>
      <c r="BI43" s="41"/>
      <c r="BJ43" s="41" t="s">
        <v>379</v>
      </c>
    </row>
    <row r="44" spans="1:62" ht="14.25" customHeight="1">
      <c r="A44" s="2">
        <f t="shared" ref="A44:A79" ca="1" si="46">MAX(OFFSET(A44,-4,0,4,1))+1</f>
        <v>38</v>
      </c>
      <c r="B44" s="2" t="s">
        <v>380</v>
      </c>
      <c r="C44" s="2" t="s">
        <v>381</v>
      </c>
      <c r="D44" s="2" t="s">
        <v>382</v>
      </c>
      <c r="E44" s="2" t="s">
        <v>383</v>
      </c>
      <c r="F44" s="2" t="s">
        <v>384</v>
      </c>
      <c r="G44" s="2" t="s">
        <v>385</v>
      </c>
      <c r="H44" s="2" t="s">
        <v>386</v>
      </c>
      <c r="I44" s="2">
        <v>9</v>
      </c>
      <c r="J44" s="2">
        <v>195</v>
      </c>
      <c r="K44" s="2">
        <v>80</v>
      </c>
      <c r="L44" s="4"/>
      <c r="M44" s="2">
        <v>99</v>
      </c>
      <c r="N44" s="2">
        <v>252</v>
      </c>
      <c r="O44" s="2">
        <v>1</v>
      </c>
      <c r="P44" s="2">
        <v>100</v>
      </c>
      <c r="Q44" s="2">
        <v>0</v>
      </c>
      <c r="R44" s="2" t="s">
        <v>83</v>
      </c>
      <c r="S44" s="2" t="s">
        <v>387</v>
      </c>
      <c r="T44" s="3">
        <v>2</v>
      </c>
      <c r="U44" s="2">
        <v>36</v>
      </c>
      <c r="V44" s="4"/>
      <c r="W44" s="2" t="str">
        <f t="shared" ref="W44:W79" si="47">CONCATENATE("#define EFF_",B44,REPT(" ",20-LEN(B44)),"(",REPT(" ",3-LEN(U44)),U44,"U)    // ",C44)</f>
        <v>#define EFF_SAND                ( 36U)    // Кольорові драже</v>
      </c>
      <c r="X44" s="2" t="str">
        <f t="shared" ref="X44:X79" ca="1" si="48">CONCATENATE("String(""",A44,". ",C44,",",M44,",",N44,",",O44,",",P44,",",Q44,";"") +")</f>
        <v>String("38. Кольорові драже,99,252,1,100,0;") +</v>
      </c>
      <c r="Y44" s="2" t="str">
        <f t="shared" ref="Y44:Y79" ca="1" si="49">CONCATENATE("String(""",A44,". ",D44,",",M44,",",N44,",",O44,",",P44,",",Q44,";"") +")</f>
        <v>String("38. Sand,99,252,1,100,0;") +</v>
      </c>
      <c r="Z44" s="2" t="str">
        <f t="shared" ref="Z44:Z79" ca="1" si="50">CONCATENATE("String(""",A44,". ",E44,",",M44,",",N44,",",O44,",",P44,",",Q44,";"") +")</f>
        <v>String("38. Dragées colorées,99,252,1,100,0;") +</v>
      </c>
      <c r="AA44" s="2" t="str">
        <f t="shared" ref="AA44:AA79" si="51">CONCATENATE("  {",REPT(" ",4-LEN(I44)),I44,",",REPT(" ",4-LEN(J44)),J44,",",REPT(" ",4-LEN(K44)),K44,"}, // ",C44)</f>
        <v xml:space="preserve">  {   9, 195,  80}, // Кольорові драже</v>
      </c>
      <c r="AB44" s="2" t="str">
        <f t="shared" ref="AB44:AB79" si="52">CONCATENATE("        case EFF_",B44,":",REPT(" ",20-LEN(B44)),R44," { effTimer = millis(); ",S44,REPT(" ",30-LEN(S44)),"Eff_Tick (); }","  break;  // (",REPT(" ",3-LEN(U44)),U44,"U) ",C44)</f>
        <v xml:space="preserve">        case EFF_SAND:                DYNAMIC_DELAY_TICK { effTimer = millis(); sandRoutine();                Eff_Tick (); }  break;  // ( 36U) Кольорові драже</v>
      </c>
      <c r="AC44" s="2" t="str">
        <f t="shared" ref="AC44:AC49" ca="1" si="53">CONCATENATE("{""name"":""",A44,". ",C44,""",""spmin"":",M44,",""spmax"":",N44,",""scmin"":",O44,",""scmax"":",P44,",""type"":",Q44,"},")</f>
        <v>{"name":"38. Кольорові драже","spmin":99,"spmax":252,"scmin":1,"scmax":100,"type":0},</v>
      </c>
      <c r="AD44" s="6" t="str">
        <f t="shared" ref="AD44:AD79" si="54">CONCATENATE("""","e",U44,"""",":0,")</f>
        <v>"e36":0,</v>
      </c>
      <c r="AE44" s="6" t="str">
        <f t="shared" ref="AE44:AE79" si="55">CONCATENATE("e",U44,"=[[e",U44,"]]&amp;")</f>
        <v>e36=[[e36]]&amp;</v>
      </c>
      <c r="AF44" s="6" t="str">
        <f t="shared" ref="AF44:AF79" si="56">CONCATENATE("""","e",U44,"""",":",T44,",")</f>
        <v>"e36":2,</v>
      </c>
      <c r="AG44" s="2" t="str">
        <f t="shared" ref="AG44:AG79" ca="1" si="57">CONCATENATE("{""type"":""checkbox"",""class"":""checkbox-big"",""name"":""e",U44,""",""title"":""",A44,". ",C44,""",""style"":""font-size:20px;display:block"",""state"":""{{e",U44,"}}""},")</f>
        <v>{"type":"checkbox","class":"checkbox-big","name":"e36","title":"38. Кольорові драже","style":"font-size:20px;display:block","state":"{{e36}}"},</v>
      </c>
      <c r="AH44" s="2" t="str">
        <f t="shared" ref="AH44:AH79" ca="1" si="58">CONCATENATE("{""type"":""h4"",""title"":""",A44,". ",C44,""",""style"":""width:85%;float:left""},{""type"":""input"",""title"":""папка"",""name"":""e",U44,""",""state"":""{{e",U44,"}}"",""pattern"":""[0-9]{1,2}"",""style"":""width:15%;display:inline""},{""type"":""hr""},")</f>
        <v>{"type":"h4","title":"38. Кольорові драже","style":"width:85%;float:left"},{"type":"input","title":"папка","name":"e36","state":"{{e36}}","pattern":"[0-9]{1,2}","style":"width:15%;display:inline"},{"type":"hr"},</v>
      </c>
      <c r="AI44" s="2" t="str">
        <f t="shared" ref="AI44:AI79" ca="1" si="59">CONCATENATE("""",A44,"""",": """,A44,".",C44,""",")</f>
        <v>"38": "38.Кольорові драже",</v>
      </c>
      <c r="AJ44" s="35" t="str">
        <f t="shared" ref="AJ44:AJ79" ca="1" si="60">CONCATENATE("""",A44,"""",":""",U44,""",")</f>
        <v>"38":"36",</v>
      </c>
      <c r="AK44" s="2" t="str">
        <f t="shared" ref="AK44:AK79" ca="1" si="61">CONCATENATE(A44,". ",C44,",",M44,",",N44,",",O44,",",P44,",",Q44,";")</f>
        <v>38. Кольорові драже,99,252,1,100,0;</v>
      </c>
      <c r="AL44" s="2" t="str">
        <f t="shared" ref="AL44:AL79" ca="1" si="62">CONCATENATE("{""type"":""checkbox"",""class"":""checkbox-big"",""name"":""e",U44,""",""title"":""",A44,". ",D44,""",""style"":""font-size:20px;display:block"",""state"":""{{e",U44,"}}""},")</f>
        <v>{"type":"checkbox","class":"checkbox-big","name":"e36","title":"38. Sand","style":"font-size:20px;display:block","state":"{{e36}}"},</v>
      </c>
      <c r="AM44" s="2" t="str">
        <f t="shared" ref="AM44:AM79" ca="1" si="63">CONCATENATE("{""type"":""h4"",""title"":""",A44,". ",D44,""",""style"":""width:85%;float:left""},{""type"":""input"",""title"":""папка"",""name"":""e",U44,""",""state"":""{{e",U44,"}}"",""pattern"":""[0-9]{1,2}"",""style"":""width:15%;display:inline""},{""type"":""hr""},")</f>
        <v>{"type":"h4","title":"38. Sand","style":"width:85%;float:left"},{"type":"input","title":"папка","name":"e36","state":"{{e36}}","pattern":"[0-9]{1,2}","style":"width:15%;display:inline"},{"type":"hr"},</v>
      </c>
      <c r="AN44" s="2" t="str">
        <f t="shared" ref="AN44:AN79" ca="1" si="64">CONCATENATE("""",A44,"""",": """,A44,".",D44,""",")</f>
        <v>"38": "38.Sand",</v>
      </c>
      <c r="AO44" s="35" t="str">
        <f t="shared" ref="AO44:AO79" ca="1" si="65">CONCATENATE("""",A44,"""",":""",U44,""",")</f>
        <v>"38":"36",</v>
      </c>
      <c r="AP44" s="2" t="str">
        <f t="shared" ref="AP44:AP79" ca="1" si="66">CONCATENATE(A44,". ",D44,",",M44,",",N44,",",O44,",",P44,",",Q44,";")</f>
        <v>38. Sand,99,252,1,100,0;</v>
      </c>
      <c r="AQ44" s="2" t="str">
        <f t="shared" ref="AQ44:AQ79" ca="1" si="67">CONCATENATE("{""type"":""checkbox"",""class"":""checkbox-big"",""name"":""e",U44,""",""title"":""",A44,". ",E44,""",""style"":""font-size:20px;display:block"",""state"":""{{e",U44,"}}""},")</f>
        <v>{"type":"checkbox","class":"checkbox-big","name":"e36","title":"38. Dragées colorées","style":"font-size:20px;display:block","state":"{{e36}}"},</v>
      </c>
      <c r="AR44" s="2" t="str">
        <f t="shared" ref="AR44:AR79" ca="1" si="68">CONCATENATE("{""type"":""h4"",""title"":""",A44,". ",E44,""",""style"":""width:85%;float:left""},{""type"":""input"",""title"":""папка"",""name"":""e",U44,""",""state"":""{{e",U44,"}}"",""pattern"":""[0-9]{1,2}"",""style"":""width:15%;display:inline""},{""type"":""hr""},")</f>
        <v>{"type":"h4","title":"38. Dragées colorées","style":"width:85%;float:left"},{"type":"input","title":"папка","name":"e36","state":"{{e36}}","pattern":"[0-9]{1,2}","style":"width:15%;display:inline"},{"type":"hr"},</v>
      </c>
      <c r="AS44" s="2" t="str">
        <f t="shared" ref="AS44:AS79" ca="1" si="69">CONCATENATE("""",A44,"""",": """,A44,".",E44,""",")</f>
        <v>"38": "38.Dragées colorées",</v>
      </c>
      <c r="AT44" s="35" t="str">
        <f t="shared" ref="AT44:AT79" ca="1" si="70">CONCATENATE("""",A44,"""",":""",U44,""",")</f>
        <v>"38":"36",</v>
      </c>
      <c r="AU44" s="2" t="str">
        <f t="shared" ref="AU44:AU79" ca="1" si="71">CONCATENATE(A44,". ",E44,",",M44,",",N44,",",O44,",",P44,",",Q44,";")</f>
        <v>38. Dragées colorées,99,252,1,100,0;</v>
      </c>
      <c r="AV44" s="2" t="str">
        <f t="shared" ref="AV44:AV79" ca="1" si="72">CONCATENATE("{""type"":""checkbox"",""class"":""checkbox-big"",""name"":""e",U44,""",""title"":""",A44,". ",F44,""",""style"":""font-size:20px;display:block"",""state"":""{{e",U44,"}}""},")</f>
        <v>{"type":"checkbox","class":"checkbox-big","name":"e36","title":"38. Kolorowe drażetki","style":"font-size:20px;display:block","state":"{{e36}}"},</v>
      </c>
      <c r="AW44" s="35" t="str">
        <f t="shared" ref="AW44:AW79" ca="1" si="73">CONCATENATE("{""type"":""h4"",""title"":""",A44,". ",F44,""",""style"":""width:85%;float:left""},{""type"":""input"",""title"":""папка"",""name"":""e",U44,""",""state"":""{{e",U44,"}}"",""pattern"":""[0-9]{1,2}"",""style"":""width:15%;display:inline""},{""type"":""hr""},")</f>
        <v>{"type":"h4","title":"38. Kolorowe drażetki","style":"width:85%;float:left"},{"type":"input","title":"папка","name":"e36","state":"{{e36}}","pattern":"[0-9]{1,2}","style":"width:15%;display:inline"},{"type":"hr"},</v>
      </c>
      <c r="AX44" s="35" t="str">
        <f t="shared" ref="AX44:AX79" ca="1" si="74">CONCATENATE("""",A44,"""",": """,A44,".",F44,""",")</f>
        <v>"38": "38.Kolorowe drażetki",</v>
      </c>
      <c r="AY44" s="35" t="str">
        <f t="shared" ref="AY44:AY79" ca="1" si="75">CONCATENATE("""",A44,"""",":""",U44,""",")</f>
        <v>"38":"36",</v>
      </c>
      <c r="AZ44" s="35" t="str">
        <f t="shared" ref="AZ44:AZ79" ca="1" si="76">CONCATENATE(A44,". ",F44,",",M44,",",N44,",",O44,",",P44,",",Q44,";")</f>
        <v>38. Kolorowe drażetki,99,252,1,100,0;</v>
      </c>
      <c r="BA44" s="35" t="str">
        <f t="shared" ref="BA44:BA79" ca="1" si="77">CONCATENATE("{""type"":""checkbox"",""class"":""checkbox-big"",""name"":""e",U44,""",""title"":""",A44,". ",G44,""",""style"":""font-size:20px;display:block"",""state"":""{{e",U44,"}}""},")</f>
        <v>{"type":"checkbox","class":"checkbox-big","name":"e36","title":"38. Grageas de colores","style":"font-size:20px;display:block","state":"{{e36}}"},</v>
      </c>
      <c r="BB44" s="35" t="str">
        <f t="shared" ref="BB44:BB79" ca="1" si="78">CONCATENATE("{""type"":""h4"",""title"":""",A44,". ",G44,""",""style"":""width:85%;float:left""},{""type"":""input"",""title"":""папка"",""name"":""e",U44,""",""state"":""{{e",U44,"}}"",""pattern"":""[0-9]{1,2}"",""style"":""width:15%;display:inline""},{""type"":""hr""},")</f>
        <v>{"type":"h4","title":"38. Grageas de colores","style":"width:85%;float:left"},{"type":"input","title":"папка","name":"e36","state":"{{e36}}","pattern":"[0-9]{1,2}","style":"width:15%;display:inline"},{"type":"hr"},</v>
      </c>
      <c r="BC44" s="35" t="str">
        <f t="shared" ref="BC44:BC79" ca="1" si="79">CONCATENATE("""",A44,"""",": """,A44,".",G44,""",")</f>
        <v>"38": "38.Grageas de colores",</v>
      </c>
      <c r="BD44" s="35" t="str">
        <f t="shared" ref="BD44:BD79" ca="1" si="80">CONCATENATE("""",A44,"""",":""",U44,""",")</f>
        <v>"38":"36",</v>
      </c>
      <c r="BE44" s="35" t="str">
        <f t="shared" ref="BE44:BE79" ca="1" si="81">CONCATENATE(A44,". ",G44,",",M44,",",N44,",",O44,",",P44,",",Q44,";")</f>
        <v>38. Grageas de colores,99,252,1,100,0;</v>
      </c>
      <c r="BF44" s="35" t="str">
        <f t="shared" ref="BF44:BF79" ca="1" si="82">CONCATENATE("{""type"":""checkbox"",""class"":""checkbox-big"",""name"":""e",U44,""",""title"":""",A44,". ",H44,""",""style"":""font-size:20px;display:block"",""state"":""{{e",U44,"}}""},")</f>
        <v>{"type":"checkbox","class":"checkbox-big","name":"e36","title":"38. Цветное драже","style":"font-size:20px;display:block","state":"{{e36}}"},</v>
      </c>
      <c r="BG44" s="35" t="str">
        <f t="shared" ref="BG44:BG79" ca="1" si="83">CONCATENATE("{""type"":""h4"",""title"":""",A44,". ",H44,""",""style"":""width:85%;float:left""},{""type"":""input"",""title"":""папка"",""name"":""e",U44,""",""state"":""{{e",U44,"}}"",""pattern"":""[0-9]{1,2}"",""style"":""width:15%;display:inline""},{""type"":""hr""},")</f>
        <v>{"type":"h4","title":"38. Цветное драже","style":"width:85%;float:left"},{"type":"input","title":"папка","name":"e36","state":"{{e36}}","pattern":"[0-9]{1,2}","style":"width:15%;display:inline"},{"type":"hr"},</v>
      </c>
      <c r="BH44" s="35" t="str">
        <f t="shared" ref="BH44:BH79" ca="1" si="84">CONCATENATE("""",A44,"""",": """,A44,".",H44,""",")</f>
        <v>"38": "38.Цветное драже",</v>
      </c>
      <c r="BI44" s="35" t="str">
        <f t="shared" ref="BI44:BI79" ca="1" si="85">CONCATENATE("""",A44,"""",":""",U44,""",")</f>
        <v>"38":"36",</v>
      </c>
      <c r="BJ44" s="35" t="str">
        <f t="shared" ref="BJ44:BJ79" ca="1" si="86">CONCATENATE(A44,". ",H44,",",M44,",",N44,",",O44,",",P44,",",Q44,";")</f>
        <v>38. Цветное драже,99,252,1,100,0;</v>
      </c>
    </row>
    <row r="45" spans="1:62" ht="14.25" customHeight="1">
      <c r="A45" s="2">
        <f t="shared" ca="1" si="46"/>
        <v>39</v>
      </c>
      <c r="B45" s="2" t="s">
        <v>388</v>
      </c>
      <c r="C45" s="2" t="s">
        <v>389</v>
      </c>
      <c r="D45" s="2" t="s">
        <v>390</v>
      </c>
      <c r="E45" s="2" t="s">
        <v>391</v>
      </c>
      <c r="F45" s="2" t="s">
        <v>392</v>
      </c>
      <c r="G45" s="2" t="s">
        <v>393</v>
      </c>
      <c r="H45" s="2" t="s">
        <v>394</v>
      </c>
      <c r="I45" s="2">
        <v>20</v>
      </c>
      <c r="J45" s="2">
        <v>128</v>
      </c>
      <c r="K45" s="2">
        <v>25</v>
      </c>
      <c r="L45" s="4"/>
      <c r="M45" s="2">
        <v>128</v>
      </c>
      <c r="N45" s="2">
        <v>128</v>
      </c>
      <c r="O45" s="2">
        <v>10</v>
      </c>
      <c r="P45" s="2">
        <v>90</v>
      </c>
      <c r="Q45" s="2">
        <v>0</v>
      </c>
      <c r="R45" s="2" t="s">
        <v>395</v>
      </c>
      <c r="S45" s="2" t="s">
        <v>396</v>
      </c>
      <c r="T45" s="3">
        <v>2</v>
      </c>
      <c r="U45" s="2">
        <v>37</v>
      </c>
      <c r="V45" s="4"/>
      <c r="W45" s="2" t="str">
        <f t="shared" si="47"/>
        <v>#define EFF_COLOR_FRIZZLES      ( 37U)    // Кольорові кучері</v>
      </c>
      <c r="X45" s="2" t="str">
        <f t="shared" ca="1" si="48"/>
        <v>String("39. Кольорові кучері,128,128,10,90,0;") +</v>
      </c>
      <c r="Y45" s="2" t="str">
        <f t="shared" ca="1" si="49"/>
        <v>String("39. Color Frizzless,128,128,10,90,0;") +</v>
      </c>
      <c r="Z45" s="2" t="str">
        <f t="shared" ca="1" si="50"/>
        <v>String("39. Boucles colorées,128,128,10,90,0;") +</v>
      </c>
      <c r="AA45" s="2" t="str">
        <f t="shared" si="51"/>
        <v xml:space="preserve">  {  20, 128,  25}, // Кольорові кучері</v>
      </c>
      <c r="AB45" s="2" t="str">
        <f t="shared" si="52"/>
        <v xml:space="preserve">        case EFF_COLOR_FRIZZLES:      SOFT_DELAY_TICK    { effTimer = millis(); ColorFrizzles();              Eff_Tick (); }  break;  // ( 37U) Кольорові кучері</v>
      </c>
      <c r="AC45" s="2" t="str">
        <f t="shared" ca="1" si="53"/>
        <v>{"name":"39. Кольорові кучері","spmin":128,"spmax":128,"scmin":10,"scmax":90,"type":0},</v>
      </c>
      <c r="AD45" s="6" t="str">
        <f t="shared" si="54"/>
        <v>"e37":0,</v>
      </c>
      <c r="AE45" s="6" t="str">
        <f t="shared" si="55"/>
        <v>e37=[[e37]]&amp;</v>
      </c>
      <c r="AF45" s="6" t="str">
        <f t="shared" si="56"/>
        <v>"e37":2,</v>
      </c>
      <c r="AG45" s="2" t="str">
        <f t="shared" ca="1" si="57"/>
        <v>{"type":"checkbox","class":"checkbox-big","name":"e37","title":"39. Кольорові кучері","style":"font-size:20px;display:block","state":"{{e37}}"},</v>
      </c>
      <c r="AH45" s="2" t="str">
        <f t="shared" ca="1" si="58"/>
        <v>{"type":"h4","title":"39. Кольорові кучері","style":"width:85%;float:left"},{"type":"input","title":"папка","name":"e37","state":"{{e37}}","pattern":"[0-9]{1,2}","style":"width:15%;display:inline"},{"type":"hr"},</v>
      </c>
      <c r="AI45" s="2" t="str">
        <f t="shared" ca="1" si="59"/>
        <v>"39": "39.Кольорові кучері",</v>
      </c>
      <c r="AJ45" s="35" t="str">
        <f t="shared" ca="1" si="60"/>
        <v>"39":"37",</v>
      </c>
      <c r="AK45" s="2" t="str">
        <f t="shared" ca="1" si="61"/>
        <v>39. Кольорові кучері,128,128,10,90,0;</v>
      </c>
      <c r="AL45" s="2" t="str">
        <f t="shared" ca="1" si="62"/>
        <v>{"type":"checkbox","class":"checkbox-big","name":"e37","title":"39. Color Frizzless","style":"font-size:20px;display:block","state":"{{e37}}"},</v>
      </c>
      <c r="AM45" s="2" t="str">
        <f t="shared" ca="1" si="63"/>
        <v>{"type":"h4","title":"39. Color Frizzless","style":"width:85%;float:left"},{"type":"input","title":"папка","name":"e37","state":"{{e37}}","pattern":"[0-9]{1,2}","style":"width:15%;display:inline"},{"type":"hr"},</v>
      </c>
      <c r="AN45" s="2" t="str">
        <f t="shared" ca="1" si="64"/>
        <v>"39": "39.Color Frizzless",</v>
      </c>
      <c r="AO45" s="35" t="str">
        <f t="shared" ca="1" si="65"/>
        <v>"39":"37",</v>
      </c>
      <c r="AP45" s="2" t="str">
        <f t="shared" ca="1" si="66"/>
        <v>39. Color Frizzless,128,128,10,90,0;</v>
      </c>
      <c r="AQ45" s="2" t="str">
        <f t="shared" ca="1" si="67"/>
        <v>{"type":"checkbox","class":"checkbox-big","name":"e37","title":"39. Boucles colorées","style":"font-size:20px;display:block","state":"{{e37}}"},</v>
      </c>
      <c r="AR45" s="2" t="str">
        <f t="shared" ca="1" si="68"/>
        <v>{"type":"h4","title":"39. Boucles colorées","style":"width:85%;float:left"},{"type":"input","title":"папка","name":"e37","state":"{{e37}}","pattern":"[0-9]{1,2}","style":"width:15%;display:inline"},{"type":"hr"},</v>
      </c>
      <c r="AS45" s="2" t="str">
        <f t="shared" ca="1" si="69"/>
        <v>"39": "39.Boucles colorées",</v>
      </c>
      <c r="AT45" s="35" t="str">
        <f t="shared" ca="1" si="70"/>
        <v>"39":"37",</v>
      </c>
      <c r="AU45" s="2" t="str">
        <f t="shared" ca="1" si="71"/>
        <v>39. Boucles colorées,128,128,10,90,0;</v>
      </c>
      <c r="AV45" s="2" t="str">
        <f t="shared" ca="1" si="72"/>
        <v>{"type":"checkbox","class":"checkbox-big","name":"e37","title":"39. Kolorowe loki","style":"font-size:20px;display:block","state":"{{e37}}"},</v>
      </c>
      <c r="AW45" s="35" t="str">
        <f t="shared" ca="1" si="73"/>
        <v>{"type":"h4","title":"39. Kolorowe loki","style":"width:85%;float:left"},{"type":"input","title":"папка","name":"e37","state":"{{e37}}","pattern":"[0-9]{1,2}","style":"width:15%;display:inline"},{"type":"hr"},</v>
      </c>
      <c r="AX45" s="35" t="str">
        <f t="shared" ca="1" si="74"/>
        <v>"39": "39.Kolorowe loki",</v>
      </c>
      <c r="AY45" s="35" t="str">
        <f t="shared" ca="1" si="75"/>
        <v>"39":"37",</v>
      </c>
      <c r="AZ45" s="35" t="str">
        <f t="shared" ca="1" si="76"/>
        <v>39. Kolorowe loki,128,128,10,90,0;</v>
      </c>
      <c r="BA45" s="35" t="str">
        <f t="shared" ca="1" si="77"/>
        <v>{"type":"checkbox","class":"checkbox-big","name":"e37","title":"39. Rizos de colores","style":"font-size:20px;display:block","state":"{{e37}}"},</v>
      </c>
      <c r="BB45" s="35" t="str">
        <f t="shared" ca="1" si="78"/>
        <v>{"type":"h4","title":"39. Rizos de colores","style":"width:85%;float:left"},{"type":"input","title":"папка","name":"e37","state":"{{e37}}","pattern":"[0-9]{1,2}","style":"width:15%;display:inline"},{"type":"hr"},</v>
      </c>
      <c r="BC45" s="35" t="str">
        <f t="shared" ca="1" si="79"/>
        <v>"39": "39.Rizos de colores",</v>
      </c>
      <c r="BD45" s="35" t="str">
        <f t="shared" ca="1" si="80"/>
        <v>"39":"37",</v>
      </c>
      <c r="BE45" s="35" t="str">
        <f t="shared" ca="1" si="81"/>
        <v>39. Rizos de colores,128,128,10,90,0;</v>
      </c>
      <c r="BF45" s="35" t="str">
        <f t="shared" ca="1" si="82"/>
        <v>{"type":"checkbox","class":"checkbox-big","name":"e37","title":"39. Цветные кучери","style":"font-size:20px;display:block","state":"{{e37}}"},</v>
      </c>
      <c r="BG45" s="35" t="str">
        <f t="shared" ca="1" si="83"/>
        <v>{"type":"h4","title":"39. Цветные кучери","style":"width:85%;float:left"},{"type":"input","title":"папка","name":"e37","state":"{{e37}}","pattern":"[0-9]{1,2}","style":"width:15%;display:inline"},{"type":"hr"},</v>
      </c>
      <c r="BH45" s="35" t="str">
        <f t="shared" ca="1" si="84"/>
        <v>"39": "39.Цветные кучери",</v>
      </c>
      <c r="BI45" s="35" t="str">
        <f t="shared" ca="1" si="85"/>
        <v>"39":"37",</v>
      </c>
      <c r="BJ45" s="35" t="str">
        <f t="shared" ca="1" si="86"/>
        <v>39. Цветные кучери,128,128,10,90,0;</v>
      </c>
    </row>
    <row r="46" spans="1:62" ht="14.25" customHeight="1">
      <c r="A46" s="2">
        <f t="shared" ca="1" si="46"/>
        <v>40</v>
      </c>
      <c r="B46" s="2" t="s">
        <v>397</v>
      </c>
      <c r="C46" s="2" t="s">
        <v>398</v>
      </c>
      <c r="D46" s="2" t="s">
        <v>399</v>
      </c>
      <c r="E46" s="2" t="s">
        <v>400</v>
      </c>
      <c r="F46" s="2" t="s">
        <v>401</v>
      </c>
      <c r="G46" s="2" t="s">
        <v>402</v>
      </c>
      <c r="H46" s="2" t="s">
        <v>398</v>
      </c>
      <c r="I46" s="2">
        <v>16</v>
      </c>
      <c r="J46" s="2">
        <v>220</v>
      </c>
      <c r="K46" s="2">
        <v>28</v>
      </c>
      <c r="L46" s="4"/>
      <c r="M46" s="2">
        <v>99</v>
      </c>
      <c r="N46" s="2">
        <v>252</v>
      </c>
      <c r="O46" s="2">
        <v>1</v>
      </c>
      <c r="P46" s="2">
        <v>100</v>
      </c>
      <c r="Q46" s="2">
        <v>0</v>
      </c>
      <c r="R46" s="2" t="s">
        <v>83</v>
      </c>
      <c r="S46" s="2" t="s">
        <v>403</v>
      </c>
      <c r="T46" s="3">
        <v>2</v>
      </c>
      <c r="U46" s="2">
        <v>38</v>
      </c>
      <c r="V46" s="4"/>
      <c r="W46" s="2" t="str">
        <f t="shared" si="47"/>
        <v>#define EFF_COMET               ( 38U)    // Комета</v>
      </c>
      <c r="X46" s="2" t="str">
        <f t="shared" ca="1" si="48"/>
        <v>String("40. Комета,99,252,1,100,0;") +</v>
      </c>
      <c r="Y46" s="2" t="str">
        <f t="shared" ca="1" si="49"/>
        <v>String("40. Comet,99,252,1,100,0;") +</v>
      </c>
      <c r="Z46" s="2" t="str">
        <f t="shared" ca="1" si="50"/>
        <v>String("40. Comète,99,252,1,100,0;") +</v>
      </c>
      <c r="AA46" s="2" t="str">
        <f t="shared" si="51"/>
        <v xml:space="preserve">  {  16, 220,  28}, // Комета</v>
      </c>
      <c r="AB46" s="2" t="str">
        <f t="shared" si="52"/>
        <v xml:space="preserve">        case EFF_COMET:               DYNAMIC_DELAY_TICK { effTimer = millis(); RainbowCometRoutine();        Eff_Tick (); }  break;  // ( 38U) Комета</v>
      </c>
      <c r="AC46" s="2" t="str">
        <f t="shared" ca="1" si="53"/>
        <v>{"name":"40. Комета","spmin":99,"spmax":252,"scmin":1,"scmax":100,"type":0},</v>
      </c>
      <c r="AD46" s="6" t="str">
        <f t="shared" si="54"/>
        <v>"e38":0,</v>
      </c>
      <c r="AE46" s="6" t="str">
        <f t="shared" si="55"/>
        <v>e38=[[e38]]&amp;</v>
      </c>
      <c r="AF46" s="6" t="str">
        <f t="shared" si="56"/>
        <v>"e38":2,</v>
      </c>
      <c r="AG46" s="2" t="str">
        <f t="shared" ca="1" si="57"/>
        <v>{"type":"checkbox","class":"checkbox-big","name":"e38","title":"40. Комета","style":"font-size:20px;display:block","state":"{{e38}}"},</v>
      </c>
      <c r="AH46" s="2" t="str">
        <f t="shared" ca="1" si="58"/>
        <v>{"type":"h4","title":"40. Комета","style":"width:85%;float:left"},{"type":"input","title":"папка","name":"e38","state":"{{e38}}","pattern":"[0-9]{1,2}","style":"width:15%;display:inline"},{"type":"hr"},</v>
      </c>
      <c r="AI46" s="2" t="str">
        <f t="shared" ca="1" si="59"/>
        <v>"40": "40.Комета",</v>
      </c>
      <c r="AJ46" s="35" t="str">
        <f t="shared" ca="1" si="60"/>
        <v>"40":"38",</v>
      </c>
      <c r="AK46" s="2" t="str">
        <f t="shared" ca="1" si="61"/>
        <v>40. Комета,99,252,1,100,0;</v>
      </c>
      <c r="AL46" s="2" t="str">
        <f t="shared" ca="1" si="62"/>
        <v>{"type":"checkbox","class":"checkbox-big","name":"e38","title":"40. Comet","style":"font-size:20px;display:block","state":"{{e38}}"},</v>
      </c>
      <c r="AM46" s="2" t="str">
        <f t="shared" ca="1" si="63"/>
        <v>{"type":"h4","title":"40. Comet","style":"width:85%;float:left"},{"type":"input","title":"папка","name":"e38","state":"{{e38}}","pattern":"[0-9]{1,2}","style":"width:15%;display:inline"},{"type":"hr"},</v>
      </c>
      <c r="AN46" s="2" t="str">
        <f t="shared" ca="1" si="64"/>
        <v>"40": "40.Comet",</v>
      </c>
      <c r="AO46" s="35" t="str">
        <f t="shared" ca="1" si="65"/>
        <v>"40":"38",</v>
      </c>
      <c r="AP46" s="2" t="str">
        <f t="shared" ca="1" si="66"/>
        <v>40. Comet,99,252,1,100,0;</v>
      </c>
      <c r="AQ46" s="2" t="str">
        <f t="shared" ca="1" si="67"/>
        <v>{"type":"checkbox","class":"checkbox-big","name":"e38","title":"40. Comète","style":"font-size:20px;display:block","state":"{{e38}}"},</v>
      </c>
      <c r="AR46" s="2" t="str">
        <f t="shared" ca="1" si="68"/>
        <v>{"type":"h4","title":"40. Comète","style":"width:85%;float:left"},{"type":"input","title":"папка","name":"e38","state":"{{e38}}","pattern":"[0-9]{1,2}","style":"width:15%;display:inline"},{"type":"hr"},</v>
      </c>
      <c r="AS46" s="2" t="str">
        <f t="shared" ca="1" si="69"/>
        <v>"40": "40.Comète",</v>
      </c>
      <c r="AT46" s="35" t="str">
        <f t="shared" ca="1" si="70"/>
        <v>"40":"38",</v>
      </c>
      <c r="AU46" s="2" t="str">
        <f t="shared" ca="1" si="71"/>
        <v>40. Comète,99,252,1,100,0;</v>
      </c>
      <c r="AV46" s="2" t="str">
        <f t="shared" ca="1" si="72"/>
        <v>{"type":"checkbox","class":"checkbox-big","name":"e38","title":"40. Kometa","style":"font-size:20px;display:block","state":"{{e38}}"},</v>
      </c>
      <c r="AW46" s="35" t="str">
        <f t="shared" ca="1" si="73"/>
        <v>{"type":"h4","title":"40. Kometa","style":"width:85%;float:left"},{"type":"input","title":"папка","name":"e38","state":"{{e38}}","pattern":"[0-9]{1,2}","style":"width:15%;display:inline"},{"type":"hr"},</v>
      </c>
      <c r="AX46" s="35" t="str">
        <f t="shared" ca="1" si="74"/>
        <v>"40": "40.Kometa",</v>
      </c>
      <c r="AY46" s="35" t="str">
        <f t="shared" ca="1" si="75"/>
        <v>"40":"38",</v>
      </c>
      <c r="AZ46" s="35" t="str">
        <f t="shared" ca="1" si="76"/>
        <v>40. Kometa,99,252,1,100,0;</v>
      </c>
      <c r="BA46" s="35" t="str">
        <f t="shared" ca="1" si="77"/>
        <v>{"type":"checkbox","class":"checkbox-big","name":"e38","title":"40. Cometa","style":"font-size:20px;display:block","state":"{{e38}}"},</v>
      </c>
      <c r="BB46" s="35" t="str">
        <f t="shared" ca="1" si="78"/>
        <v>{"type":"h4","title":"40. Cometa","style":"width:85%;float:left"},{"type":"input","title":"папка","name":"e38","state":"{{e38}}","pattern":"[0-9]{1,2}","style":"width:15%;display:inline"},{"type":"hr"},</v>
      </c>
      <c r="BC46" s="35" t="str">
        <f t="shared" ca="1" si="79"/>
        <v>"40": "40.Cometa",</v>
      </c>
      <c r="BD46" s="35" t="str">
        <f t="shared" ca="1" si="80"/>
        <v>"40":"38",</v>
      </c>
      <c r="BE46" s="35" t="str">
        <f t="shared" ca="1" si="81"/>
        <v>40. Cometa,99,252,1,100,0;</v>
      </c>
      <c r="BF46" s="35" t="str">
        <f t="shared" ca="1" si="82"/>
        <v>{"type":"checkbox","class":"checkbox-big","name":"e38","title":"40. Комета","style":"font-size:20px;display:block","state":"{{e38}}"},</v>
      </c>
      <c r="BG46" s="35" t="str">
        <f t="shared" ca="1" si="83"/>
        <v>{"type":"h4","title":"40. Комета","style":"width:85%;float:left"},{"type":"input","title":"папка","name":"e38","state":"{{e38}}","pattern":"[0-9]{1,2}","style":"width:15%;display:inline"},{"type":"hr"},</v>
      </c>
      <c r="BH46" s="35" t="str">
        <f t="shared" ca="1" si="84"/>
        <v>"40": "40.Комета",</v>
      </c>
      <c r="BI46" s="35" t="str">
        <f t="shared" ca="1" si="85"/>
        <v>"40":"38",</v>
      </c>
      <c r="BJ46" s="35" t="str">
        <f t="shared" ca="1" si="86"/>
        <v>40. Комета,99,252,1,100,0;</v>
      </c>
    </row>
    <row r="47" spans="1:62" ht="14.25" customHeight="1">
      <c r="A47" s="2">
        <f t="shared" ca="1" si="46"/>
        <v>41</v>
      </c>
      <c r="B47" s="2" t="s">
        <v>404</v>
      </c>
      <c r="C47" s="2" t="s">
        <v>405</v>
      </c>
      <c r="D47" s="2" t="s">
        <v>406</v>
      </c>
      <c r="E47" s="2" t="s">
        <v>407</v>
      </c>
      <c r="F47" s="2" t="s">
        <v>408</v>
      </c>
      <c r="G47" s="2" t="s">
        <v>409</v>
      </c>
      <c r="H47" s="2" t="s">
        <v>410</v>
      </c>
      <c r="I47" s="2">
        <v>14</v>
      </c>
      <c r="J47" s="2">
        <v>212</v>
      </c>
      <c r="K47" s="2">
        <v>69</v>
      </c>
      <c r="L47" s="4"/>
      <c r="M47" s="2">
        <v>99</v>
      </c>
      <c r="N47" s="2">
        <v>252</v>
      </c>
      <c r="O47" s="2">
        <v>1</v>
      </c>
      <c r="P47" s="2">
        <v>100</v>
      </c>
      <c r="Q47" s="2">
        <v>1</v>
      </c>
      <c r="R47" s="2" t="s">
        <v>83</v>
      </c>
      <c r="S47" s="2" t="s">
        <v>411</v>
      </c>
      <c r="T47" s="3">
        <v>2</v>
      </c>
      <c r="U47" s="2">
        <v>39</v>
      </c>
      <c r="V47" s="4"/>
      <c r="W47" s="2" t="str">
        <f t="shared" si="47"/>
        <v>#define EFF_COMET_COLOR         ( 39U)    // Комета однокольорова</v>
      </c>
      <c r="X47" s="2" t="str">
        <f t="shared" ca="1" si="48"/>
        <v>String("41. Комета однокольорова,99,252,1,100,1;") +</v>
      </c>
      <c r="Y47" s="2" t="str">
        <f t="shared" ca="1" si="49"/>
        <v>String("41. Comet Colored,99,252,1,100,1;") +</v>
      </c>
      <c r="Z47" s="2" t="str">
        <f t="shared" ca="1" si="50"/>
        <v>String("41. La comète est monochromatique,99,252,1,100,1;") +</v>
      </c>
      <c r="AA47" s="2" t="str">
        <f t="shared" si="51"/>
        <v xml:space="preserve">  {  14, 212,  69}, // Комета однокольорова</v>
      </c>
      <c r="AB47" s="2" t="str">
        <f t="shared" si="52"/>
        <v xml:space="preserve">        case EFF_COMET_COLOR:         DYNAMIC_DELAY_TICK { effTimer = millis(); ColorCometRoutine();          Eff_Tick (); }  break;  // ( 39U) Комета однокольорова</v>
      </c>
      <c r="AC47" s="2" t="str">
        <f t="shared" ca="1" si="53"/>
        <v>{"name":"41. Комета однокольорова","spmin":99,"spmax":252,"scmin":1,"scmax":100,"type":1},</v>
      </c>
      <c r="AD47" s="6" t="str">
        <f t="shared" si="54"/>
        <v>"e39":0,</v>
      </c>
      <c r="AE47" s="6" t="str">
        <f t="shared" si="55"/>
        <v>e39=[[e39]]&amp;</v>
      </c>
      <c r="AF47" s="6" t="str">
        <f t="shared" si="56"/>
        <v>"e39":2,</v>
      </c>
      <c r="AG47" s="2" t="str">
        <f t="shared" ca="1" si="57"/>
        <v>{"type":"checkbox","class":"checkbox-big","name":"e39","title":"41. Комета однокольорова","style":"font-size:20px;display:block","state":"{{e39}}"},</v>
      </c>
      <c r="AH47" s="2" t="str">
        <f t="shared" ca="1" si="58"/>
        <v>{"type":"h4","title":"41. Комета однокольорова","style":"width:85%;float:left"},{"type":"input","title":"папка","name":"e39","state":"{{e39}}","pattern":"[0-9]{1,2}","style":"width:15%;display:inline"},{"type":"hr"},</v>
      </c>
      <c r="AI47" s="2" t="str">
        <f t="shared" ca="1" si="59"/>
        <v>"41": "41.Комета однокольорова",</v>
      </c>
      <c r="AJ47" s="35" t="str">
        <f t="shared" ca="1" si="60"/>
        <v>"41":"39",</v>
      </c>
      <c r="AK47" s="2" t="str">
        <f t="shared" ca="1" si="61"/>
        <v>41. Комета однокольорова,99,252,1,100,1;</v>
      </c>
      <c r="AL47" s="2" t="str">
        <f t="shared" ca="1" si="62"/>
        <v>{"type":"checkbox","class":"checkbox-big","name":"e39","title":"41. Comet Colored","style":"font-size:20px;display:block","state":"{{e39}}"},</v>
      </c>
      <c r="AM47" s="2" t="str">
        <f t="shared" ca="1" si="63"/>
        <v>{"type":"h4","title":"41. Comet Colored","style":"width:85%;float:left"},{"type":"input","title":"папка","name":"e39","state":"{{e39}}","pattern":"[0-9]{1,2}","style":"width:15%;display:inline"},{"type":"hr"},</v>
      </c>
      <c r="AN47" s="2" t="str">
        <f t="shared" ca="1" si="64"/>
        <v>"41": "41.Comet Colored",</v>
      </c>
      <c r="AO47" s="35" t="str">
        <f t="shared" ca="1" si="65"/>
        <v>"41":"39",</v>
      </c>
      <c r="AP47" s="2" t="str">
        <f t="shared" ca="1" si="66"/>
        <v>41. Comet Colored,99,252,1,100,1;</v>
      </c>
      <c r="AQ47" s="2" t="str">
        <f t="shared" ca="1" si="67"/>
        <v>{"type":"checkbox","class":"checkbox-big","name":"e39","title":"41. La comète est monochromatique","style":"font-size:20px;display:block","state":"{{e39}}"},</v>
      </c>
      <c r="AR47" s="2" t="str">
        <f t="shared" ca="1" si="68"/>
        <v>{"type":"h4","title":"41. La comète est monochromatique","style":"width:85%;float:left"},{"type":"input","title":"папка","name":"e39","state":"{{e39}}","pattern":"[0-9]{1,2}","style":"width:15%;display:inline"},{"type":"hr"},</v>
      </c>
      <c r="AS47" s="2" t="str">
        <f t="shared" ca="1" si="69"/>
        <v>"41": "41.La comète est monochromatique",</v>
      </c>
      <c r="AT47" s="35" t="str">
        <f t="shared" ca="1" si="70"/>
        <v>"41":"39",</v>
      </c>
      <c r="AU47" s="2" t="str">
        <f t="shared" ca="1" si="71"/>
        <v>41. La comète est monochromatique,99,252,1,100,1;</v>
      </c>
      <c r="AV47" s="2" t="str">
        <f t="shared" ca="1" si="72"/>
        <v>{"type":"checkbox","class":"checkbox-big","name":"e39","title":"41. Kometa jest monochromatyczna","style":"font-size:20px;display:block","state":"{{e39}}"},</v>
      </c>
      <c r="AW47" s="35" t="str">
        <f t="shared" ca="1" si="73"/>
        <v>{"type":"h4","title":"41. Kometa jest monochromatyczna","style":"width:85%;float:left"},{"type":"input","title":"папка","name":"e39","state":"{{e39}}","pattern":"[0-9]{1,2}","style":"width:15%;display:inline"},{"type":"hr"},</v>
      </c>
      <c r="AX47" s="35" t="str">
        <f t="shared" ca="1" si="74"/>
        <v>"41": "41.Kometa jest monochromatyczna",</v>
      </c>
      <c r="AY47" s="35" t="str">
        <f t="shared" ca="1" si="75"/>
        <v>"41":"39",</v>
      </c>
      <c r="AZ47" s="35" t="str">
        <f t="shared" ca="1" si="76"/>
        <v>41. Kometa jest monochromatyczna,99,252,1,100,1;</v>
      </c>
      <c r="BA47" s="35" t="str">
        <f t="shared" ca="1" si="77"/>
        <v>{"type":"checkbox","class":"checkbox-big","name":"e39","title":"41. El cometa es monocromático.","style":"font-size:20px;display:block","state":"{{e39}}"},</v>
      </c>
      <c r="BB47" s="35" t="str">
        <f t="shared" ca="1" si="78"/>
        <v>{"type":"h4","title":"41. El cometa es monocromático.","style":"width:85%;float:left"},{"type":"input","title":"папка","name":"e39","state":"{{e39}}","pattern":"[0-9]{1,2}","style":"width:15%;display:inline"},{"type":"hr"},</v>
      </c>
      <c r="BC47" s="35" t="str">
        <f t="shared" ca="1" si="79"/>
        <v>"41": "41.El cometa es monocromático.",</v>
      </c>
      <c r="BD47" s="35" t="str">
        <f t="shared" ca="1" si="80"/>
        <v>"41":"39",</v>
      </c>
      <c r="BE47" s="35" t="str">
        <f t="shared" ca="1" si="81"/>
        <v>41. El cometa es monocromático.,99,252,1,100,1;</v>
      </c>
      <c r="BF47" s="35" t="str">
        <f t="shared" ca="1" si="82"/>
        <v>{"type":"checkbox","class":"checkbox-big","name":"e39","title":"41. Комета одноцветная","style":"font-size:20px;display:block","state":"{{e39}}"},</v>
      </c>
      <c r="BG47" s="35" t="str">
        <f t="shared" ca="1" si="83"/>
        <v>{"type":"h4","title":"41. Комета одноцветная","style":"width:85%;float:left"},{"type":"input","title":"папка","name":"e39","state":"{{e39}}","pattern":"[0-9]{1,2}","style":"width:15%;display:inline"},{"type":"hr"},</v>
      </c>
      <c r="BH47" s="35" t="str">
        <f t="shared" ca="1" si="84"/>
        <v>"41": "41.Комета одноцветная",</v>
      </c>
      <c r="BI47" s="35" t="str">
        <f t="shared" ca="1" si="85"/>
        <v>"41":"39",</v>
      </c>
      <c r="BJ47" s="35" t="str">
        <f t="shared" ca="1" si="86"/>
        <v>41. Комета одноцветная,99,252,1,100,1;</v>
      </c>
    </row>
    <row r="48" spans="1:62" ht="14.25" customHeight="1">
      <c r="A48" s="2">
        <f t="shared" ca="1" si="46"/>
        <v>42</v>
      </c>
      <c r="B48" s="2" t="s">
        <v>412</v>
      </c>
      <c r="C48" s="2" t="s">
        <v>413</v>
      </c>
      <c r="D48" s="2" t="s">
        <v>414</v>
      </c>
      <c r="E48" s="2" t="s">
        <v>415</v>
      </c>
      <c r="F48" s="2" t="s">
        <v>416</v>
      </c>
      <c r="G48" s="2" t="s">
        <v>417</v>
      </c>
      <c r="H48" s="2" t="s">
        <v>418</v>
      </c>
      <c r="I48" s="2">
        <v>27</v>
      </c>
      <c r="J48" s="2">
        <v>186</v>
      </c>
      <c r="K48" s="2">
        <v>19</v>
      </c>
      <c r="L48" s="4"/>
      <c r="M48" s="2">
        <v>99</v>
      </c>
      <c r="N48" s="2">
        <v>252</v>
      </c>
      <c r="O48" s="2">
        <v>1</v>
      </c>
      <c r="P48" s="2">
        <v>100</v>
      </c>
      <c r="Q48" s="2">
        <v>0</v>
      </c>
      <c r="R48" s="2" t="s">
        <v>83</v>
      </c>
      <c r="S48" s="2" t="s">
        <v>419</v>
      </c>
      <c r="T48" s="3">
        <v>2</v>
      </c>
      <c r="U48" s="2">
        <v>40</v>
      </c>
      <c r="V48" s="4"/>
      <c r="W48" s="2" t="str">
        <f t="shared" si="47"/>
        <v>#define EFF_COMET_TWO           ( 40U)    // Комета подвійна</v>
      </c>
      <c r="X48" s="2" t="str">
        <f t="shared" ca="1" si="48"/>
        <v>String("42. Комета подвійна,99,252,1,100,0;") +</v>
      </c>
      <c r="Y48" s="2" t="str">
        <f t="shared" ca="1" si="49"/>
        <v>String("42. Comet x 2,99,252,1,100,0;") +</v>
      </c>
      <c r="Z48" s="2" t="str">
        <f t="shared" ca="1" si="50"/>
        <v>String("42. La comète est double,99,252,1,100,0;") +</v>
      </c>
      <c r="AA48" s="2" t="str">
        <f t="shared" si="51"/>
        <v xml:space="preserve">  {  27, 186,  19}, // Комета подвійна</v>
      </c>
      <c r="AB48" s="2" t="str">
        <f t="shared" si="52"/>
        <v xml:space="preserve">        case EFF_COMET_TWO:           DYNAMIC_DELAY_TICK { effTimer = millis(); MultipleStream();             Eff_Tick (); }  break;  // ( 40U) Комета подвійна</v>
      </c>
      <c r="AC48" s="2" t="str">
        <f t="shared" ca="1" si="53"/>
        <v>{"name":"42. Комета подвійна","spmin":99,"spmax":252,"scmin":1,"scmax":100,"type":0},</v>
      </c>
      <c r="AD48" s="6" t="str">
        <f t="shared" si="54"/>
        <v>"e40":0,</v>
      </c>
      <c r="AE48" s="6" t="str">
        <f t="shared" si="55"/>
        <v>e40=[[e40]]&amp;</v>
      </c>
      <c r="AF48" s="6" t="str">
        <f t="shared" si="56"/>
        <v>"e40":2,</v>
      </c>
      <c r="AG48" s="2" t="str">
        <f t="shared" ca="1" si="57"/>
        <v>{"type":"checkbox","class":"checkbox-big","name":"e40","title":"42. Комета подвійна","style":"font-size:20px;display:block","state":"{{e40}}"},</v>
      </c>
      <c r="AH48" s="2" t="str">
        <f t="shared" ca="1" si="58"/>
        <v>{"type":"h4","title":"42. Комета подвійна","style":"width:85%;float:left"},{"type":"input","title":"папка","name":"e40","state":"{{e40}}","pattern":"[0-9]{1,2}","style":"width:15%;display:inline"},{"type":"hr"},</v>
      </c>
      <c r="AI48" s="2" t="str">
        <f t="shared" ca="1" si="59"/>
        <v>"42": "42.Комета подвійна",</v>
      </c>
      <c r="AJ48" s="35" t="str">
        <f t="shared" ca="1" si="60"/>
        <v>"42":"40",</v>
      </c>
      <c r="AK48" s="2" t="str">
        <f t="shared" ca="1" si="61"/>
        <v>42. Комета подвійна,99,252,1,100,0;</v>
      </c>
      <c r="AL48" s="2" t="str">
        <f t="shared" ca="1" si="62"/>
        <v>{"type":"checkbox","class":"checkbox-big","name":"e40","title":"42. Comet x 2","style":"font-size:20px;display:block","state":"{{e40}}"},</v>
      </c>
      <c r="AM48" s="2" t="str">
        <f t="shared" ca="1" si="63"/>
        <v>{"type":"h4","title":"42. Comet x 2","style":"width:85%;float:left"},{"type":"input","title":"папка","name":"e40","state":"{{e40}}","pattern":"[0-9]{1,2}","style":"width:15%;display:inline"},{"type":"hr"},</v>
      </c>
      <c r="AN48" s="2" t="str">
        <f t="shared" ca="1" si="64"/>
        <v>"42": "42.Comet x 2",</v>
      </c>
      <c r="AO48" s="35" t="str">
        <f t="shared" ca="1" si="65"/>
        <v>"42":"40",</v>
      </c>
      <c r="AP48" s="2" t="str">
        <f t="shared" ca="1" si="66"/>
        <v>42. Comet x 2,99,252,1,100,0;</v>
      </c>
      <c r="AQ48" s="2" t="str">
        <f t="shared" ca="1" si="67"/>
        <v>{"type":"checkbox","class":"checkbox-big","name":"e40","title":"42. La comète est double","style":"font-size:20px;display:block","state":"{{e40}}"},</v>
      </c>
      <c r="AR48" s="2" t="str">
        <f t="shared" ca="1" si="68"/>
        <v>{"type":"h4","title":"42. La comète est double","style":"width:85%;float:left"},{"type":"input","title":"папка","name":"e40","state":"{{e40}}","pattern":"[0-9]{1,2}","style":"width:15%;display:inline"},{"type":"hr"},</v>
      </c>
      <c r="AS48" s="2" t="str">
        <f t="shared" ca="1" si="69"/>
        <v>"42": "42.La comète est double",</v>
      </c>
      <c r="AT48" s="35" t="str">
        <f t="shared" ca="1" si="70"/>
        <v>"42":"40",</v>
      </c>
      <c r="AU48" s="2" t="str">
        <f t="shared" ca="1" si="71"/>
        <v>42. La comète est double,99,252,1,100,0;</v>
      </c>
      <c r="AV48" s="2" t="str">
        <f t="shared" ca="1" si="72"/>
        <v>{"type":"checkbox","class":"checkbox-big","name":"e40","title":"42. Kometa jest podwójna","style":"font-size:20px;display:block","state":"{{e40}}"},</v>
      </c>
      <c r="AW48" s="35" t="str">
        <f t="shared" ca="1" si="73"/>
        <v>{"type":"h4","title":"42. Kometa jest podwójna","style":"width:85%;float:left"},{"type":"input","title":"папка","name":"e40","state":"{{e40}}","pattern":"[0-9]{1,2}","style":"width:15%;display:inline"},{"type":"hr"},</v>
      </c>
      <c r="AX48" s="35" t="str">
        <f t="shared" ca="1" si="74"/>
        <v>"42": "42.Kometa jest podwójna",</v>
      </c>
      <c r="AY48" s="35" t="str">
        <f t="shared" ca="1" si="75"/>
        <v>"42":"40",</v>
      </c>
      <c r="AZ48" s="35" t="str">
        <f t="shared" ca="1" si="76"/>
        <v>42. Kometa jest podwójna,99,252,1,100,0;</v>
      </c>
      <c r="BA48" s="35" t="str">
        <f t="shared" ca="1" si="77"/>
        <v>{"type":"checkbox","class":"checkbox-big","name":"e40","title":"42. El cometa es doble","style":"font-size:20px;display:block","state":"{{e40}}"},</v>
      </c>
      <c r="BB48" s="35" t="str">
        <f t="shared" ca="1" si="78"/>
        <v>{"type":"h4","title":"42. El cometa es doble","style":"width:85%;float:left"},{"type":"input","title":"папка","name":"e40","state":"{{e40}}","pattern":"[0-9]{1,2}","style":"width:15%;display:inline"},{"type":"hr"},</v>
      </c>
      <c r="BC48" s="35" t="str">
        <f t="shared" ca="1" si="79"/>
        <v>"42": "42.El cometa es doble",</v>
      </c>
      <c r="BD48" s="35" t="str">
        <f t="shared" ca="1" si="80"/>
        <v>"42":"40",</v>
      </c>
      <c r="BE48" s="35" t="str">
        <f t="shared" ca="1" si="81"/>
        <v>42. El cometa es doble,99,252,1,100,0;</v>
      </c>
      <c r="BF48" s="35" t="str">
        <f t="shared" ca="1" si="82"/>
        <v>{"type":"checkbox","class":"checkbox-big","name":"e40","title":"42. Комета двойная","style":"font-size:20px;display:block","state":"{{e40}}"},</v>
      </c>
      <c r="BG48" s="35" t="str">
        <f t="shared" ca="1" si="83"/>
        <v>{"type":"h4","title":"42. Комета двойная","style":"width:85%;float:left"},{"type":"input","title":"папка","name":"e40","state":"{{e40}}","pattern":"[0-9]{1,2}","style":"width:15%;display:inline"},{"type":"hr"},</v>
      </c>
      <c r="BH48" s="35" t="str">
        <f t="shared" ca="1" si="84"/>
        <v>"42": "42.Комета двойная",</v>
      </c>
      <c r="BI48" s="35" t="str">
        <f t="shared" ca="1" si="85"/>
        <v>"42":"40",</v>
      </c>
      <c r="BJ48" s="35" t="str">
        <f t="shared" ca="1" si="86"/>
        <v>42. Комета двойная,99,252,1,100,0;</v>
      </c>
    </row>
    <row r="49" spans="1:62" ht="14.25" customHeight="1">
      <c r="A49" s="2">
        <f t="shared" ca="1" si="46"/>
        <v>43</v>
      </c>
      <c r="B49" s="2" t="s">
        <v>420</v>
      </c>
      <c r="C49" s="2" t="s">
        <v>421</v>
      </c>
      <c r="D49" s="2" t="s">
        <v>422</v>
      </c>
      <c r="E49" s="2" t="s">
        <v>423</v>
      </c>
      <c r="F49" s="2" t="s">
        <v>424</v>
      </c>
      <c r="G49" s="2" t="s">
        <v>425</v>
      </c>
      <c r="H49" s="2" t="s">
        <v>426</v>
      </c>
      <c r="I49" s="2">
        <v>24</v>
      </c>
      <c r="J49" s="2">
        <v>186</v>
      </c>
      <c r="K49" s="2">
        <v>9</v>
      </c>
      <c r="L49" s="4"/>
      <c r="M49" s="2">
        <v>99</v>
      </c>
      <c r="N49" s="2">
        <v>252</v>
      </c>
      <c r="O49" s="2">
        <v>1</v>
      </c>
      <c r="P49" s="2">
        <v>100</v>
      </c>
      <c r="Q49" s="2">
        <v>0</v>
      </c>
      <c r="R49" s="2" t="s">
        <v>83</v>
      </c>
      <c r="S49" s="2" t="s">
        <v>427</v>
      </c>
      <c r="T49" s="3">
        <v>2</v>
      </c>
      <c r="U49" s="2">
        <v>41</v>
      </c>
      <c r="V49" s="4"/>
      <c r="W49" s="2" t="str">
        <f t="shared" si="47"/>
        <v>#define EFF_COMET_THREE         ( 41U)    // Комета потрійна</v>
      </c>
      <c r="X49" s="2" t="str">
        <f t="shared" ca="1" si="48"/>
        <v>String("43. Комета потрійна,99,252,1,100,0;") +</v>
      </c>
      <c r="Y49" s="2" t="str">
        <f t="shared" ca="1" si="49"/>
        <v>String("43. Comet x 3,99,252,1,100,0;") +</v>
      </c>
      <c r="Z49" s="2" t="str">
        <f t="shared" ca="1" si="50"/>
        <v>String("43. La comète est triple,99,252,1,100,0;") +</v>
      </c>
      <c r="AA49" s="2" t="str">
        <f t="shared" si="51"/>
        <v xml:space="preserve">  {  24, 186,   9}, // Комета потрійна</v>
      </c>
      <c r="AB49" s="2" t="str">
        <f t="shared" si="52"/>
        <v xml:space="preserve">        case EFF_COMET_THREE:         DYNAMIC_DELAY_TICK { effTimer = millis(); MultipleStream2();            Eff_Tick (); }  break;  // ( 41U) Комета потрійна</v>
      </c>
      <c r="AC49" s="2" t="str">
        <f t="shared" ca="1" si="53"/>
        <v>{"name":"43. Комета потрійна","spmin":99,"spmax":252,"scmin":1,"scmax":100,"type":0},</v>
      </c>
      <c r="AD49" s="6" t="str">
        <f t="shared" si="54"/>
        <v>"e41":0,</v>
      </c>
      <c r="AE49" s="6" t="str">
        <f t="shared" si="55"/>
        <v>e41=[[e41]]&amp;</v>
      </c>
      <c r="AF49" s="6" t="str">
        <f t="shared" si="56"/>
        <v>"e41":2,</v>
      </c>
      <c r="AG49" s="2" t="str">
        <f t="shared" ca="1" si="57"/>
        <v>{"type":"checkbox","class":"checkbox-big","name":"e41","title":"43. Комета потрійна","style":"font-size:20px;display:block","state":"{{e41}}"},</v>
      </c>
      <c r="AH49" s="2" t="str">
        <f t="shared" ca="1" si="58"/>
        <v>{"type":"h4","title":"43. Комета потрійна","style":"width:85%;float:left"},{"type":"input","title":"папка","name":"e41","state":"{{e41}}","pattern":"[0-9]{1,2}","style":"width:15%;display:inline"},{"type":"hr"},</v>
      </c>
      <c r="AI49" s="2" t="str">
        <f t="shared" ca="1" si="59"/>
        <v>"43": "43.Комета потрійна",</v>
      </c>
      <c r="AJ49" s="35" t="str">
        <f t="shared" ca="1" si="60"/>
        <v>"43":"41",</v>
      </c>
      <c r="AK49" s="2" t="str">
        <f t="shared" ca="1" si="61"/>
        <v>43. Комета потрійна,99,252,1,100,0;</v>
      </c>
      <c r="AL49" s="2" t="str">
        <f t="shared" ca="1" si="62"/>
        <v>{"type":"checkbox","class":"checkbox-big","name":"e41","title":"43. Comet x 3","style":"font-size:20px;display:block","state":"{{e41}}"},</v>
      </c>
      <c r="AM49" s="2" t="str">
        <f t="shared" ca="1" si="63"/>
        <v>{"type":"h4","title":"43. Comet x 3","style":"width:85%;float:left"},{"type":"input","title":"папка","name":"e41","state":"{{e41}}","pattern":"[0-9]{1,2}","style":"width:15%;display:inline"},{"type":"hr"},</v>
      </c>
      <c r="AN49" s="2" t="str">
        <f t="shared" ca="1" si="64"/>
        <v>"43": "43.Comet x 3",</v>
      </c>
      <c r="AO49" s="35" t="str">
        <f t="shared" ca="1" si="65"/>
        <v>"43":"41",</v>
      </c>
      <c r="AP49" s="2" t="str">
        <f t="shared" ca="1" si="66"/>
        <v>43. Comet x 3,99,252,1,100,0;</v>
      </c>
      <c r="AQ49" s="2" t="str">
        <f t="shared" ca="1" si="67"/>
        <v>{"type":"checkbox","class":"checkbox-big","name":"e41","title":"43. La comète est triple","style":"font-size:20px;display:block","state":"{{e41}}"},</v>
      </c>
      <c r="AR49" s="2" t="str">
        <f t="shared" ca="1" si="68"/>
        <v>{"type":"h4","title":"43. La comète est triple","style":"width:85%;float:left"},{"type":"input","title":"папка","name":"e41","state":"{{e41}}","pattern":"[0-9]{1,2}","style":"width:15%;display:inline"},{"type":"hr"},</v>
      </c>
      <c r="AS49" s="2" t="str">
        <f t="shared" ca="1" si="69"/>
        <v>"43": "43.La comète est triple",</v>
      </c>
      <c r="AT49" s="35" t="str">
        <f t="shared" ca="1" si="70"/>
        <v>"43":"41",</v>
      </c>
      <c r="AU49" s="2" t="str">
        <f t="shared" ca="1" si="71"/>
        <v>43. La comète est triple,99,252,1,100,0;</v>
      </c>
      <c r="AV49" s="2" t="str">
        <f t="shared" ca="1" si="72"/>
        <v>{"type":"checkbox","class":"checkbox-big","name":"e41","title":"43. Kometa jest potrójna","style":"font-size:20px;display:block","state":"{{e41}}"},</v>
      </c>
      <c r="AW49" s="35" t="str">
        <f t="shared" ca="1" si="73"/>
        <v>{"type":"h4","title":"43. Kometa jest potrójna","style":"width:85%;float:left"},{"type":"input","title":"папка","name":"e41","state":"{{e41}}","pattern":"[0-9]{1,2}","style":"width:15%;display:inline"},{"type":"hr"},</v>
      </c>
      <c r="AX49" s="35" t="str">
        <f t="shared" ca="1" si="74"/>
        <v>"43": "43.Kometa jest potrójna",</v>
      </c>
      <c r="AY49" s="35" t="str">
        <f t="shared" ca="1" si="75"/>
        <v>"43":"41",</v>
      </c>
      <c r="AZ49" s="35" t="str">
        <f t="shared" ca="1" si="76"/>
        <v>43. Kometa jest potrójna,99,252,1,100,0;</v>
      </c>
      <c r="BA49" s="35" t="str">
        <f t="shared" ca="1" si="77"/>
        <v>{"type":"checkbox","class":"checkbox-big","name":"e41","title":"43. El cometa es triple","style":"font-size:20px;display:block","state":"{{e41}}"},</v>
      </c>
      <c r="BB49" s="35" t="str">
        <f t="shared" ca="1" si="78"/>
        <v>{"type":"h4","title":"43. El cometa es triple","style":"width:85%;float:left"},{"type":"input","title":"папка","name":"e41","state":"{{e41}}","pattern":"[0-9]{1,2}","style":"width:15%;display:inline"},{"type":"hr"},</v>
      </c>
      <c r="BC49" s="35" t="str">
        <f t="shared" ca="1" si="79"/>
        <v>"43": "43.El cometa es triple",</v>
      </c>
      <c r="BD49" s="35" t="str">
        <f t="shared" ca="1" si="80"/>
        <v>"43":"41",</v>
      </c>
      <c r="BE49" s="35" t="str">
        <f t="shared" ca="1" si="81"/>
        <v>43. El cometa es triple,99,252,1,100,0;</v>
      </c>
      <c r="BF49" s="35" t="str">
        <f t="shared" ca="1" si="82"/>
        <v>{"type":"checkbox","class":"checkbox-big","name":"e41","title":"43. Комета тройная","style":"font-size:20px;display:block","state":"{{e41}}"},</v>
      </c>
      <c r="BG49" s="35" t="str">
        <f t="shared" ca="1" si="83"/>
        <v>{"type":"h4","title":"43. Комета тройная","style":"width:85%;float:left"},{"type":"input","title":"папка","name":"e41","state":"{{e41}}","pattern":"[0-9]{1,2}","style":"width:15%;display:inline"},{"type":"hr"},</v>
      </c>
      <c r="BH49" s="35" t="str">
        <f t="shared" ca="1" si="84"/>
        <v>"43": "43.Комета тройная",</v>
      </c>
      <c r="BI49" s="35" t="str">
        <f t="shared" ca="1" si="85"/>
        <v>"43":"41",</v>
      </c>
      <c r="BJ49" s="35" t="str">
        <f t="shared" ca="1" si="86"/>
        <v>43. Комета тройная,99,252,1,100,0;</v>
      </c>
    </row>
    <row r="50" spans="1:62" ht="14.25" customHeight="1">
      <c r="A50" s="2">
        <f t="shared" ca="1" si="46"/>
        <v>44</v>
      </c>
      <c r="B50" s="2" t="s">
        <v>428</v>
      </c>
      <c r="C50" s="2" t="s">
        <v>429</v>
      </c>
      <c r="D50" s="2" t="s">
        <v>430</v>
      </c>
      <c r="E50" s="2" t="s">
        <v>430</v>
      </c>
      <c r="F50" s="2" t="s">
        <v>431</v>
      </c>
      <c r="G50" s="2" t="s">
        <v>432</v>
      </c>
      <c r="H50" s="2" t="s">
        <v>433</v>
      </c>
      <c r="I50" s="37">
        <v>10</v>
      </c>
      <c r="J50" s="37">
        <v>200</v>
      </c>
      <c r="K50" s="37">
        <v>60</v>
      </c>
      <c r="L50" s="4"/>
      <c r="M50" s="37">
        <v>25</v>
      </c>
      <c r="N50" s="37">
        <v>240</v>
      </c>
      <c r="O50" s="37">
        <v>1</v>
      </c>
      <c r="P50" s="37">
        <v>100</v>
      </c>
      <c r="Q50" s="37">
        <v>1</v>
      </c>
      <c r="R50" s="2" t="s">
        <v>83</v>
      </c>
      <c r="S50" s="2" t="s">
        <v>434</v>
      </c>
      <c r="T50" s="3">
        <v>2</v>
      </c>
      <c r="U50" s="37">
        <v>103</v>
      </c>
      <c r="V50" s="4"/>
      <c r="W50" s="2" t="str">
        <f t="shared" si="47"/>
        <v>#define EFF_CONTACTS            (103U)    // Контакти</v>
      </c>
      <c r="X50" s="2" t="str">
        <f t="shared" ca="1" si="48"/>
        <v>String("44. Контакти,25,240,1,100,1;") +</v>
      </c>
      <c r="Y50" s="2" t="str">
        <f t="shared" ca="1" si="49"/>
        <v>String("44. Contacts,25,240,1,100,1;") +</v>
      </c>
      <c r="Z50" s="2" t="str">
        <f t="shared" ca="1" si="50"/>
        <v>String("44. Contacts,25,240,1,100,1;") +</v>
      </c>
      <c r="AA50" s="2" t="str">
        <f t="shared" si="51"/>
        <v xml:space="preserve">  {  10, 200,  60}, // Контакти</v>
      </c>
      <c r="AB50" s="2" t="str">
        <f t="shared" si="52"/>
        <v xml:space="preserve">        case EFF_CONTACTS:            DYNAMIC_DELAY_TICK { effTimer = millis(); Contacts();                   Eff_Tick (); }  break;  // (103U) Контакти</v>
      </c>
      <c r="AC50" s="2" t="str">
        <f ca="1">CONCATENATE("{""name"":""",A50,". ",C50,""",""spmin"":",M50,",""spmax"":",N50,",""scmin"":",O50,",""scmax"":",P50,",""type"":",Q50,"}")</f>
        <v>{"name":"44. Контакти","spmin":25,"spmax":240,"scmin":1,"scmax":100,"type":1}</v>
      </c>
      <c r="AD50" s="6" t="str">
        <f t="shared" si="54"/>
        <v>"e103":0,</v>
      </c>
      <c r="AE50" s="6" t="str">
        <f t="shared" si="55"/>
        <v>e103=[[e103]]&amp;</v>
      </c>
      <c r="AF50" s="6" t="str">
        <f t="shared" si="56"/>
        <v>"e103":2,</v>
      </c>
      <c r="AG50" s="2" t="str">
        <f t="shared" ca="1" si="57"/>
        <v>{"type":"checkbox","class":"checkbox-big","name":"e103","title":"44. Контакти","style":"font-size:20px;display:block","state":"{{e103}}"},</v>
      </c>
      <c r="AH50" s="2" t="str">
        <f t="shared" ca="1" si="58"/>
        <v>{"type":"h4","title":"44. Контакти","style":"width:85%;float:left"},{"type":"input","title":"папка","name":"e103","state":"{{e103}}","pattern":"[0-9]{1,2}","style":"width:15%;display:inline"},{"type":"hr"},</v>
      </c>
      <c r="AI50" s="2" t="str">
        <f t="shared" ca="1" si="59"/>
        <v>"44": "44.Контакти",</v>
      </c>
      <c r="AJ50" s="35" t="str">
        <f t="shared" ca="1" si="60"/>
        <v>"44":"103",</v>
      </c>
      <c r="AK50" s="2" t="str">
        <f t="shared" ca="1" si="61"/>
        <v>44. Контакти,25,240,1,100,1;</v>
      </c>
      <c r="AL50" s="2" t="str">
        <f t="shared" ca="1" si="62"/>
        <v>{"type":"checkbox","class":"checkbox-big","name":"e103","title":"44. Contacts","style":"font-size:20px;display:block","state":"{{e103}}"},</v>
      </c>
      <c r="AM50" s="2" t="str">
        <f t="shared" ca="1" si="63"/>
        <v>{"type":"h4","title":"44. Contacts","style":"width:85%;float:left"},{"type":"input","title":"папка","name":"e103","state":"{{e103}}","pattern":"[0-9]{1,2}","style":"width:15%;display:inline"},{"type":"hr"},</v>
      </c>
      <c r="AN50" s="2" t="str">
        <f t="shared" ca="1" si="64"/>
        <v>"44": "44.Contacts",</v>
      </c>
      <c r="AO50" s="35" t="str">
        <f t="shared" ca="1" si="65"/>
        <v>"44":"103",</v>
      </c>
      <c r="AP50" s="2" t="str">
        <f t="shared" ca="1" si="66"/>
        <v>44. Contacts,25,240,1,100,1;</v>
      </c>
      <c r="AQ50" s="2" t="str">
        <f t="shared" ca="1" si="67"/>
        <v>{"type":"checkbox","class":"checkbox-big","name":"e103","title":"44. Contacts","style":"font-size:20px;display:block","state":"{{e103}}"},</v>
      </c>
      <c r="AR50" s="2" t="str">
        <f t="shared" ca="1" si="68"/>
        <v>{"type":"h4","title":"44. Contacts","style":"width:85%;float:left"},{"type":"input","title":"папка","name":"e103","state":"{{e103}}","pattern":"[0-9]{1,2}","style":"width:15%;display:inline"},{"type":"hr"},</v>
      </c>
      <c r="AS50" s="2" t="str">
        <f t="shared" ca="1" si="69"/>
        <v>"44": "44.Contacts",</v>
      </c>
      <c r="AT50" s="35" t="str">
        <f t="shared" ca="1" si="70"/>
        <v>"44":"103",</v>
      </c>
      <c r="AU50" s="2" t="str">
        <f t="shared" ca="1" si="71"/>
        <v>44. Contacts,25,240,1,100,1;</v>
      </c>
      <c r="AV50" s="2" t="str">
        <f t="shared" ca="1" si="72"/>
        <v>{"type":"checkbox","class":"checkbox-big","name":"e103","title":"44. Łączność","style":"font-size:20px;display:block","state":"{{e103}}"},</v>
      </c>
      <c r="AW50" s="35" t="str">
        <f t="shared" ca="1" si="73"/>
        <v>{"type":"h4","title":"44. Łączność","style":"width:85%;float:left"},{"type":"input","title":"папка","name":"e103","state":"{{e103}}","pattern":"[0-9]{1,2}","style":"width:15%;display:inline"},{"type":"hr"},</v>
      </c>
      <c r="AX50" s="35" t="str">
        <f t="shared" ca="1" si="74"/>
        <v>"44": "44.Łączność",</v>
      </c>
      <c r="AY50" s="35" t="str">
        <f t="shared" ca="1" si="75"/>
        <v>"44":"103",</v>
      </c>
      <c r="AZ50" s="35" t="str">
        <f t="shared" ca="1" si="76"/>
        <v>44. Łączność,25,240,1,100,1;</v>
      </c>
      <c r="BA50" s="35" t="str">
        <f t="shared" ca="1" si="77"/>
        <v>{"type":"checkbox","class":"checkbox-big","name":"e103","title":"44. Contactos","style":"font-size:20px;display:block","state":"{{e103}}"},</v>
      </c>
      <c r="BB50" s="35" t="str">
        <f t="shared" ca="1" si="78"/>
        <v>{"type":"h4","title":"44. Contactos","style":"width:85%;float:left"},{"type":"input","title":"папка","name":"e103","state":"{{e103}}","pattern":"[0-9]{1,2}","style":"width:15%;display:inline"},{"type":"hr"},</v>
      </c>
      <c r="BC50" s="35" t="str">
        <f t="shared" ca="1" si="79"/>
        <v>"44": "44.Contactos",</v>
      </c>
      <c r="BD50" s="35" t="str">
        <f t="shared" ca="1" si="80"/>
        <v>"44":"103",</v>
      </c>
      <c r="BE50" s="35" t="str">
        <f t="shared" ca="1" si="81"/>
        <v>44. Contactos,25,240,1,100,1;</v>
      </c>
      <c r="BF50" s="35" t="str">
        <f t="shared" ca="1" si="82"/>
        <v>{"type":"checkbox","class":"checkbox-big","name":"e103","title":"44. Контакты","style":"font-size:20px;display:block","state":"{{e103}}"},</v>
      </c>
      <c r="BG50" s="35" t="str">
        <f t="shared" ca="1" si="83"/>
        <v>{"type":"h4","title":"44. Контакты","style":"width:85%;float:left"},{"type":"input","title":"папка","name":"e103","state":"{{e103}}","pattern":"[0-9]{1,2}","style":"width:15%;display:inline"},{"type":"hr"},</v>
      </c>
      <c r="BH50" s="35" t="str">
        <f t="shared" ca="1" si="84"/>
        <v>"44": "44.Контакты",</v>
      </c>
      <c r="BI50" s="35" t="str">
        <f t="shared" ca="1" si="85"/>
        <v>"44":"103",</v>
      </c>
      <c r="BJ50" s="35" t="str">
        <f t="shared" ca="1" si="86"/>
        <v>44. Контакты,25,240,1,100,1;</v>
      </c>
    </row>
    <row r="51" spans="1:62" ht="14.25" customHeight="1">
      <c r="A51" s="2">
        <f t="shared" ca="1" si="46"/>
        <v>45</v>
      </c>
      <c r="B51" s="2" t="s">
        <v>435</v>
      </c>
      <c r="C51" s="2" t="s">
        <v>436</v>
      </c>
      <c r="D51" s="2" t="s">
        <v>437</v>
      </c>
      <c r="E51" s="2" t="s">
        <v>438</v>
      </c>
      <c r="F51" s="2" t="s">
        <v>439</v>
      </c>
      <c r="G51" s="2" t="s">
        <v>440</v>
      </c>
      <c r="H51" s="2" t="s">
        <v>441</v>
      </c>
      <c r="I51" s="2">
        <v>16</v>
      </c>
      <c r="J51" s="2">
        <v>142</v>
      </c>
      <c r="K51" s="2">
        <v>63</v>
      </c>
      <c r="L51" s="4"/>
      <c r="M51" s="2">
        <v>99</v>
      </c>
      <c r="N51" s="2">
        <v>252</v>
      </c>
      <c r="O51" s="2">
        <v>1</v>
      </c>
      <c r="P51" s="2">
        <v>100</v>
      </c>
      <c r="Q51" s="2">
        <v>0</v>
      </c>
      <c r="R51" s="2" t="s">
        <v>83</v>
      </c>
      <c r="S51" s="2" t="s">
        <v>442</v>
      </c>
      <c r="T51" s="3">
        <v>2</v>
      </c>
      <c r="U51" s="2">
        <v>42</v>
      </c>
      <c r="V51" s="4"/>
      <c r="W51" s="2" t="str">
        <f t="shared" si="47"/>
        <v>#define EFF_SPARKLES            ( 42U)    // Конфетті</v>
      </c>
      <c r="X51" s="2" t="str">
        <f t="shared" ca="1" si="48"/>
        <v>String("45. Конфетті,99,252,1,100,0;") +</v>
      </c>
      <c r="Y51" s="2" t="str">
        <f t="shared" ca="1" si="49"/>
        <v>String("45. Sparkles,99,252,1,100,0;") +</v>
      </c>
      <c r="Z51" s="2" t="str">
        <f t="shared" ca="1" si="50"/>
        <v>String("45. Confettis,99,252,1,100,0;") +</v>
      </c>
      <c r="AA51" s="2" t="str">
        <f t="shared" si="51"/>
        <v xml:space="preserve">  {  16, 142,  63}, // Конфетті</v>
      </c>
      <c r="AB51" s="2" t="str">
        <f t="shared" si="52"/>
        <v xml:space="preserve">        case EFF_SPARKLES:            DYNAMIC_DELAY_TICK { effTimer = millis(); sparklesRoutine();            Eff_Tick (); }  break;  // ( 42U) Конфетті</v>
      </c>
      <c r="AC51" s="2" t="str">
        <f ca="1">CONCATENATE("{""name"":""",A51,". ",C51,""",""spmin"":",M51,",""spmax"":",N51,",""scmin"":",O51,",""scmax"":",P51,",""type"":",Q51,"},")</f>
        <v>{"name":"45. Конфетті","spmin":99,"spmax":252,"scmin":1,"scmax":100,"type":0},</v>
      </c>
      <c r="AD51" s="6" t="str">
        <f t="shared" si="54"/>
        <v>"e42":0,</v>
      </c>
      <c r="AE51" s="6" t="str">
        <f t="shared" si="55"/>
        <v>e42=[[e42]]&amp;</v>
      </c>
      <c r="AF51" s="6" t="str">
        <f t="shared" si="56"/>
        <v>"e42":2,</v>
      </c>
      <c r="AG51" s="2" t="str">
        <f t="shared" ca="1" si="57"/>
        <v>{"type":"checkbox","class":"checkbox-big","name":"e42","title":"45. Конфетті","style":"font-size:20px;display:block","state":"{{e42}}"},</v>
      </c>
      <c r="AH51" s="2" t="str">
        <f t="shared" ca="1" si="58"/>
        <v>{"type":"h4","title":"45. Конфетті","style":"width:85%;float:left"},{"type":"input","title":"папка","name":"e42","state":"{{e42}}","pattern":"[0-9]{1,2}","style":"width:15%;display:inline"},{"type":"hr"},</v>
      </c>
      <c r="AI51" s="2" t="str">
        <f t="shared" ca="1" si="59"/>
        <v>"45": "45.Конфетті",</v>
      </c>
      <c r="AJ51" s="35" t="str">
        <f t="shared" ca="1" si="60"/>
        <v>"45":"42",</v>
      </c>
      <c r="AK51" s="2" t="str">
        <f t="shared" ca="1" si="61"/>
        <v>45. Конфетті,99,252,1,100,0;</v>
      </c>
      <c r="AL51" s="2" t="str">
        <f t="shared" ca="1" si="62"/>
        <v>{"type":"checkbox","class":"checkbox-big","name":"e42","title":"45. Sparkles","style":"font-size:20px;display:block","state":"{{e42}}"},</v>
      </c>
      <c r="AM51" s="2" t="str">
        <f t="shared" ca="1" si="63"/>
        <v>{"type":"h4","title":"45. Sparkles","style":"width:85%;float:left"},{"type":"input","title":"папка","name":"e42","state":"{{e42}}","pattern":"[0-9]{1,2}","style":"width:15%;display:inline"},{"type":"hr"},</v>
      </c>
      <c r="AN51" s="2" t="str">
        <f t="shared" ca="1" si="64"/>
        <v>"45": "45.Sparkles",</v>
      </c>
      <c r="AO51" s="35" t="str">
        <f t="shared" ca="1" si="65"/>
        <v>"45":"42",</v>
      </c>
      <c r="AP51" s="2" t="str">
        <f t="shared" ca="1" si="66"/>
        <v>45. Sparkles,99,252,1,100,0;</v>
      </c>
      <c r="AQ51" s="2" t="str">
        <f t="shared" ca="1" si="67"/>
        <v>{"type":"checkbox","class":"checkbox-big","name":"e42","title":"45. Confettis","style":"font-size:20px;display:block","state":"{{e42}}"},</v>
      </c>
      <c r="AR51" s="2" t="str">
        <f t="shared" ca="1" si="68"/>
        <v>{"type":"h4","title":"45. Confettis","style":"width:85%;float:left"},{"type":"input","title":"папка","name":"e42","state":"{{e42}}","pattern":"[0-9]{1,2}","style":"width:15%;display:inline"},{"type":"hr"},</v>
      </c>
      <c r="AS51" s="2" t="str">
        <f t="shared" ca="1" si="69"/>
        <v>"45": "45.Confettis",</v>
      </c>
      <c r="AT51" s="35" t="str">
        <f t="shared" ca="1" si="70"/>
        <v>"45":"42",</v>
      </c>
      <c r="AU51" s="2" t="str">
        <f t="shared" ca="1" si="71"/>
        <v>45. Confettis,99,252,1,100,0;</v>
      </c>
      <c r="AV51" s="2" t="str">
        <f t="shared" ca="1" si="72"/>
        <v>{"type":"checkbox","class":"checkbox-big","name":"e42","title":"45. Konfetti","style":"font-size:20px;display:block","state":"{{e42}}"},</v>
      </c>
      <c r="AW51" s="35" t="str">
        <f t="shared" ca="1" si="73"/>
        <v>{"type":"h4","title":"45. Konfetti","style":"width:85%;float:left"},{"type":"input","title":"папка","name":"e42","state":"{{e42}}","pattern":"[0-9]{1,2}","style":"width:15%;display:inline"},{"type":"hr"},</v>
      </c>
      <c r="AX51" s="35" t="str">
        <f t="shared" ca="1" si="74"/>
        <v>"45": "45.Konfetti",</v>
      </c>
      <c r="AY51" s="35" t="str">
        <f t="shared" ca="1" si="75"/>
        <v>"45":"42",</v>
      </c>
      <c r="AZ51" s="35" t="str">
        <f t="shared" ca="1" si="76"/>
        <v>45. Konfetti,99,252,1,100,0;</v>
      </c>
      <c r="BA51" s="35" t="str">
        <f t="shared" ca="1" si="77"/>
        <v>{"type":"checkbox","class":"checkbox-big","name":"e42","title":"45. Papel picado","style":"font-size:20px;display:block","state":"{{e42}}"},</v>
      </c>
      <c r="BB51" s="35" t="str">
        <f t="shared" ca="1" si="78"/>
        <v>{"type":"h4","title":"45. Papel picado","style":"width:85%;float:left"},{"type":"input","title":"папка","name":"e42","state":"{{e42}}","pattern":"[0-9]{1,2}","style":"width:15%;display:inline"},{"type":"hr"},</v>
      </c>
      <c r="BC51" s="35" t="str">
        <f t="shared" ca="1" si="79"/>
        <v>"45": "45.Papel picado",</v>
      </c>
      <c r="BD51" s="35" t="str">
        <f t="shared" ca="1" si="80"/>
        <v>"45":"42",</v>
      </c>
      <c r="BE51" s="35" t="str">
        <f t="shared" ca="1" si="81"/>
        <v>45. Papel picado,99,252,1,100,0;</v>
      </c>
      <c r="BF51" s="35" t="str">
        <f t="shared" ca="1" si="82"/>
        <v>{"type":"checkbox","class":"checkbox-big","name":"e42","title":"45. Конфетти","style":"font-size:20px;display:block","state":"{{e42}}"},</v>
      </c>
      <c r="BG51" s="35" t="str">
        <f t="shared" ca="1" si="83"/>
        <v>{"type":"h4","title":"45. Конфетти","style":"width:85%;float:left"},{"type":"input","title":"папка","name":"e42","state":"{{e42}}","pattern":"[0-9]{1,2}","style":"width:15%;display:inline"},{"type":"hr"},</v>
      </c>
      <c r="BH51" s="35" t="str">
        <f t="shared" ca="1" si="84"/>
        <v>"45": "45.Конфетти",</v>
      </c>
      <c r="BI51" s="35" t="str">
        <f t="shared" ca="1" si="85"/>
        <v>"45":"42",</v>
      </c>
      <c r="BJ51" s="35" t="str">
        <f t="shared" ca="1" si="86"/>
        <v>45. Конфетти,99,252,1,100,0;</v>
      </c>
    </row>
    <row r="52" spans="1:62" ht="14.25" customHeight="1">
      <c r="A52" s="2">
        <f t="shared" ca="1" si="46"/>
        <v>46</v>
      </c>
      <c r="B52" s="2" t="s">
        <v>443</v>
      </c>
      <c r="C52" s="36" t="s">
        <v>444</v>
      </c>
      <c r="D52" s="2" t="s">
        <v>445</v>
      </c>
      <c r="E52" s="2" t="s">
        <v>446</v>
      </c>
      <c r="F52" s="2" t="s">
        <v>447</v>
      </c>
      <c r="G52" s="2" t="s">
        <v>448</v>
      </c>
      <c r="H52" s="36" t="s">
        <v>449</v>
      </c>
      <c r="I52" s="37">
        <v>15</v>
      </c>
      <c r="J52" s="37">
        <v>200</v>
      </c>
      <c r="K52" s="37">
        <v>55</v>
      </c>
      <c r="L52" s="4"/>
      <c r="M52" s="37">
        <v>150</v>
      </c>
      <c r="N52" s="37">
        <v>240</v>
      </c>
      <c r="O52" s="37">
        <v>1</v>
      </c>
      <c r="P52" s="37">
        <v>100</v>
      </c>
      <c r="Q52" s="37">
        <v>1</v>
      </c>
      <c r="R52" s="2" t="s">
        <v>83</v>
      </c>
      <c r="S52" s="2" t="s">
        <v>450</v>
      </c>
      <c r="T52" s="3">
        <v>9</v>
      </c>
      <c r="U52" s="37">
        <v>108</v>
      </c>
      <c r="V52" s="4"/>
      <c r="W52" s="2" t="str">
        <f t="shared" si="47"/>
        <v>#define EFF_DROP_IN_WATER       (108U)    // Краплі  на воді</v>
      </c>
      <c r="X52" s="2" t="str">
        <f t="shared" ca="1" si="48"/>
        <v>String("46. Краплі  на воді,150,240,1,100,1;") +</v>
      </c>
      <c r="Y52" s="2" t="str">
        <f t="shared" ca="1" si="49"/>
        <v>String("46. Drops on Water,150,240,1,100,1;") +</v>
      </c>
      <c r="Z52" s="2" t="str">
        <f t="shared" ca="1" si="50"/>
        <v>String("46. Gouttes sur l'eau,150,240,1,100,1;") +</v>
      </c>
      <c r="AA52" s="2" t="str">
        <f t="shared" si="51"/>
        <v xml:space="preserve">  {  15, 200,  55}, // Краплі  на воді</v>
      </c>
      <c r="AB52" s="2" t="str">
        <f t="shared" si="52"/>
        <v xml:space="preserve">        case EFF_DROP_IN_WATER:       DYNAMIC_DELAY_TICK { effTimer = millis(); DropInWater();                Eff_Tick (); }  break;  // (108U) Краплі  на воді</v>
      </c>
      <c r="AC52" s="2" t="str">
        <f ca="1">CONCATENATE("{""name"":""",A52,". ",C52,""",""spmin"":",M52,",""spmax"":",N52,",""scmin"":",O52,",""scmax"":",P52,",""type"":",Q52,"}")</f>
        <v>{"name":"46. Краплі  на воді","spmin":150,"spmax":240,"scmin":1,"scmax":100,"type":1}</v>
      </c>
      <c r="AD52" s="6" t="str">
        <f t="shared" si="54"/>
        <v>"e108":0,</v>
      </c>
      <c r="AE52" s="6" t="str">
        <f t="shared" si="55"/>
        <v>e108=[[e108]]&amp;</v>
      </c>
      <c r="AF52" s="6" t="str">
        <f t="shared" si="56"/>
        <v>"e108":9,</v>
      </c>
      <c r="AG52" s="2" t="str">
        <f t="shared" ca="1" si="57"/>
        <v>{"type":"checkbox","class":"checkbox-big","name":"e108","title":"46. Краплі  на воді","style":"font-size:20px;display:block","state":"{{e108}}"},</v>
      </c>
      <c r="AH52" s="2" t="str">
        <f t="shared" ca="1" si="58"/>
        <v>{"type":"h4","title":"46. Краплі  на воді","style":"width:85%;float:left"},{"type":"input","title":"папка","name":"e108","state":"{{e108}}","pattern":"[0-9]{1,2}","style":"width:15%;display:inline"},{"type":"hr"},</v>
      </c>
      <c r="AI52" s="2" t="str">
        <f t="shared" ca="1" si="59"/>
        <v>"46": "46.Краплі  на воді",</v>
      </c>
      <c r="AJ52" s="35" t="str">
        <f t="shared" ca="1" si="60"/>
        <v>"46":"108",</v>
      </c>
      <c r="AK52" s="2" t="str">
        <f t="shared" ca="1" si="61"/>
        <v>46. Краплі  на воді,150,240,1,100,1;</v>
      </c>
      <c r="AL52" s="2" t="str">
        <f t="shared" ca="1" si="62"/>
        <v>{"type":"checkbox","class":"checkbox-big","name":"e108","title":"46. Drops on Water","style":"font-size:20px;display:block","state":"{{e108}}"},</v>
      </c>
      <c r="AM52" s="2" t="str">
        <f t="shared" ca="1" si="63"/>
        <v>{"type":"h4","title":"46. Drops on Water","style":"width:85%;float:left"},{"type":"input","title":"папка","name":"e108","state":"{{e108}}","pattern":"[0-9]{1,2}","style":"width:15%;display:inline"},{"type":"hr"},</v>
      </c>
      <c r="AN52" s="2" t="str">
        <f t="shared" ca="1" si="64"/>
        <v>"46": "46.Drops on Water",</v>
      </c>
      <c r="AO52" s="35" t="str">
        <f t="shared" ca="1" si="65"/>
        <v>"46":"108",</v>
      </c>
      <c r="AP52" s="2" t="str">
        <f t="shared" ca="1" si="66"/>
        <v>46. Drops on Water,150,240,1,100,1;</v>
      </c>
      <c r="AQ52" s="2" t="str">
        <f t="shared" ca="1" si="67"/>
        <v>{"type":"checkbox","class":"checkbox-big","name":"e108","title":"46. Gouttes sur l'eau","style":"font-size:20px;display:block","state":"{{e108}}"},</v>
      </c>
      <c r="AR52" s="2" t="str">
        <f t="shared" ca="1" si="68"/>
        <v>{"type":"h4","title":"46. Gouttes sur l'eau","style":"width:85%;float:left"},{"type":"input","title":"папка","name":"e108","state":"{{e108}}","pattern":"[0-9]{1,2}","style":"width:15%;display:inline"},{"type":"hr"},</v>
      </c>
      <c r="AS52" s="2" t="str">
        <f t="shared" ca="1" si="69"/>
        <v>"46": "46.Gouttes sur l'eau",</v>
      </c>
      <c r="AT52" s="35" t="str">
        <f t="shared" ca="1" si="70"/>
        <v>"46":"108",</v>
      </c>
      <c r="AU52" s="2" t="str">
        <f t="shared" ca="1" si="71"/>
        <v>46. Gouttes sur l'eau,150,240,1,100,1;</v>
      </c>
      <c r="AV52" s="2" t="str">
        <f t="shared" ca="1" si="72"/>
        <v>{"type":"checkbox","class":"checkbox-big","name":"e108","title":"46. Krople na wodzie","style":"font-size:20px;display:block","state":"{{e108}}"},</v>
      </c>
      <c r="AW52" s="35" t="str">
        <f t="shared" ca="1" si="73"/>
        <v>{"type":"h4","title":"46. Krople na wodzie","style":"width:85%;float:left"},{"type":"input","title":"папка","name":"e108","state":"{{e108}}","pattern":"[0-9]{1,2}","style":"width:15%;display:inline"},{"type":"hr"},</v>
      </c>
      <c r="AX52" s="35" t="str">
        <f t="shared" ca="1" si="74"/>
        <v>"46": "46.Krople na wodzie",</v>
      </c>
      <c r="AY52" s="35" t="str">
        <f t="shared" ca="1" si="75"/>
        <v>"46":"108",</v>
      </c>
      <c r="AZ52" s="35" t="str">
        <f t="shared" ca="1" si="76"/>
        <v>46. Krople na wodzie,150,240,1,100,1;</v>
      </c>
      <c r="BA52" s="35" t="str">
        <f t="shared" ca="1" si="77"/>
        <v>{"type":"checkbox","class":"checkbox-big","name":"e108","title":"46. Gotas de agua","style":"font-size:20px;display:block","state":"{{e108}}"},</v>
      </c>
      <c r="BB52" s="35" t="str">
        <f t="shared" ca="1" si="78"/>
        <v>{"type":"h4","title":"46. Gotas de agua","style":"width:85%;float:left"},{"type":"input","title":"папка","name":"e108","state":"{{e108}}","pattern":"[0-9]{1,2}","style":"width:15%;display:inline"},{"type":"hr"},</v>
      </c>
      <c r="BC52" s="35" t="str">
        <f t="shared" ca="1" si="79"/>
        <v>"46": "46.Gotas de agua",</v>
      </c>
      <c r="BD52" s="35" t="str">
        <f t="shared" ca="1" si="80"/>
        <v>"46":"108",</v>
      </c>
      <c r="BE52" s="35" t="str">
        <f t="shared" ca="1" si="81"/>
        <v>46. Gotas de agua,150,240,1,100,1;</v>
      </c>
      <c r="BF52" s="35" t="str">
        <f t="shared" ca="1" si="82"/>
        <v>{"type":"checkbox","class":"checkbox-big","name":"e108","title":"46. Капли на воде","style":"font-size:20px;display:block","state":"{{e108}}"},</v>
      </c>
      <c r="BG52" s="35" t="str">
        <f t="shared" ca="1" si="83"/>
        <v>{"type":"h4","title":"46. Капли на воде","style":"width:85%;float:left"},{"type":"input","title":"папка","name":"e108","state":"{{e108}}","pattern":"[0-9]{1,2}","style":"width:15%;display:inline"},{"type":"hr"},</v>
      </c>
      <c r="BH52" s="35" t="str">
        <f t="shared" ca="1" si="84"/>
        <v>"46": "46.Капли на воде",</v>
      </c>
      <c r="BI52" s="35" t="str">
        <f t="shared" ca="1" si="85"/>
        <v>"46":"108",</v>
      </c>
      <c r="BJ52" s="35" t="str">
        <f t="shared" ca="1" si="86"/>
        <v>46. Капли на воде,150,240,1,100,1;</v>
      </c>
    </row>
    <row r="53" spans="1:62" ht="14.25" customHeight="1">
      <c r="A53" s="2">
        <f t="shared" ca="1" si="46"/>
        <v>47</v>
      </c>
      <c r="B53" s="2" t="s">
        <v>451</v>
      </c>
      <c r="C53" s="2" t="s">
        <v>452</v>
      </c>
      <c r="D53" s="2" t="s">
        <v>453</v>
      </c>
      <c r="E53" s="2" t="s">
        <v>454</v>
      </c>
      <c r="F53" s="2" t="s">
        <v>455</v>
      </c>
      <c r="G53" s="2" t="s">
        <v>456</v>
      </c>
      <c r="H53" s="2" t="s">
        <v>457</v>
      </c>
      <c r="I53" s="2">
        <v>23</v>
      </c>
      <c r="J53" s="2">
        <v>71</v>
      </c>
      <c r="K53" s="2">
        <v>59</v>
      </c>
      <c r="L53" s="4"/>
      <c r="M53" s="2">
        <v>1</v>
      </c>
      <c r="N53" s="2">
        <v>255</v>
      </c>
      <c r="O53" s="2">
        <v>1</v>
      </c>
      <c r="P53" s="2">
        <v>100</v>
      </c>
      <c r="Q53" s="2">
        <v>1</v>
      </c>
      <c r="R53" s="2" t="s">
        <v>75</v>
      </c>
      <c r="S53" s="2" t="s">
        <v>458</v>
      </c>
      <c r="T53" s="3">
        <v>4</v>
      </c>
      <c r="U53" s="2">
        <v>43</v>
      </c>
      <c r="V53" s="4"/>
      <c r="W53" s="2" t="str">
        <f t="shared" si="47"/>
        <v>#define EFF_DROPS               ( 43U)    // Краплі на склі</v>
      </c>
      <c r="X53" s="2" t="str">
        <f t="shared" ca="1" si="48"/>
        <v>String("47. Краплі на склі,1,255,1,100,1;") +</v>
      </c>
      <c r="Y53" s="2" t="str">
        <f t="shared" ca="1" si="49"/>
        <v>String("47. Drops,1,255,1,100,1;") +</v>
      </c>
      <c r="Z53" s="2" t="str">
        <f t="shared" ca="1" si="50"/>
        <v>String("47. Gouttes sur le verre,1,255,1,100,1;") +</v>
      </c>
      <c r="AA53" s="2" t="str">
        <f t="shared" si="51"/>
        <v xml:space="preserve">  {  23,  71,  59}, // Краплі на склі</v>
      </c>
      <c r="AB53" s="2" t="str">
        <f t="shared" si="52"/>
        <v xml:space="preserve">        case EFF_DROPS:               LOW_DELAY_TICK     { effTimer = millis(); newMatrixRoutine();           Eff_Tick (); }  break;  // ( 43U) Краплі на склі</v>
      </c>
      <c r="AC53" s="2" t="str">
        <f t="shared" ref="AC53:AC66" ca="1" si="87">CONCATENATE("{""name"":""",A53,". ",C53,""",""spmin"":",M53,",""spmax"":",N53,",""scmin"":",O53,",""scmax"":",P53,",""type"":",Q53,"},")</f>
        <v>{"name":"47. Краплі на склі","spmin":1,"spmax":255,"scmin":1,"scmax":100,"type":1},</v>
      </c>
      <c r="AD53" s="6" t="str">
        <f t="shared" si="54"/>
        <v>"e43":0,</v>
      </c>
      <c r="AE53" s="6" t="str">
        <f t="shared" si="55"/>
        <v>e43=[[e43]]&amp;</v>
      </c>
      <c r="AF53" s="6" t="str">
        <f t="shared" si="56"/>
        <v>"e43":4,</v>
      </c>
      <c r="AG53" s="2" t="str">
        <f t="shared" ca="1" si="57"/>
        <v>{"type":"checkbox","class":"checkbox-big","name":"e43","title":"47. Краплі на склі","style":"font-size:20px;display:block","state":"{{e43}}"},</v>
      </c>
      <c r="AH53" s="2" t="str">
        <f t="shared" ca="1" si="58"/>
        <v>{"type":"h4","title":"47. Краплі на склі","style":"width:85%;float:left"},{"type":"input","title":"папка","name":"e43","state":"{{e43}}","pattern":"[0-9]{1,2}","style":"width:15%;display:inline"},{"type":"hr"},</v>
      </c>
      <c r="AI53" s="2" t="str">
        <f t="shared" ca="1" si="59"/>
        <v>"47": "47.Краплі на склі",</v>
      </c>
      <c r="AJ53" s="35" t="str">
        <f t="shared" ca="1" si="60"/>
        <v>"47":"43",</v>
      </c>
      <c r="AK53" s="2" t="str">
        <f t="shared" ca="1" si="61"/>
        <v>47. Краплі на склі,1,255,1,100,1;</v>
      </c>
      <c r="AL53" s="2" t="str">
        <f t="shared" ca="1" si="62"/>
        <v>{"type":"checkbox","class":"checkbox-big","name":"e43","title":"47. Drops","style":"font-size:20px;display:block","state":"{{e43}}"},</v>
      </c>
      <c r="AM53" s="2" t="str">
        <f t="shared" ca="1" si="63"/>
        <v>{"type":"h4","title":"47. Drops","style":"width:85%;float:left"},{"type":"input","title":"папка","name":"e43","state":"{{e43}}","pattern":"[0-9]{1,2}","style":"width:15%;display:inline"},{"type":"hr"},</v>
      </c>
      <c r="AN53" s="2" t="str">
        <f t="shared" ca="1" si="64"/>
        <v>"47": "47.Drops",</v>
      </c>
      <c r="AO53" s="35" t="str">
        <f t="shared" ca="1" si="65"/>
        <v>"47":"43",</v>
      </c>
      <c r="AP53" s="2" t="str">
        <f t="shared" ca="1" si="66"/>
        <v>47. Drops,1,255,1,100,1;</v>
      </c>
      <c r="AQ53" s="2" t="str">
        <f t="shared" ca="1" si="67"/>
        <v>{"type":"checkbox","class":"checkbox-big","name":"e43","title":"47. Gouttes sur le verre","style":"font-size:20px;display:block","state":"{{e43}}"},</v>
      </c>
      <c r="AR53" s="2" t="str">
        <f t="shared" ca="1" si="68"/>
        <v>{"type":"h4","title":"47. Gouttes sur le verre","style":"width:85%;float:left"},{"type":"input","title":"папка","name":"e43","state":"{{e43}}","pattern":"[0-9]{1,2}","style":"width:15%;display:inline"},{"type":"hr"},</v>
      </c>
      <c r="AS53" s="2" t="str">
        <f t="shared" ca="1" si="69"/>
        <v>"47": "47.Gouttes sur le verre",</v>
      </c>
      <c r="AT53" s="35" t="str">
        <f t="shared" ca="1" si="70"/>
        <v>"47":"43",</v>
      </c>
      <c r="AU53" s="2" t="str">
        <f t="shared" ca="1" si="71"/>
        <v>47. Gouttes sur le verre,1,255,1,100,1;</v>
      </c>
      <c r="AV53" s="2" t="str">
        <f t="shared" ca="1" si="72"/>
        <v>{"type":"checkbox","class":"checkbox-big","name":"e43","title":"47. Krople na szkle","style":"font-size:20px;display:block","state":"{{e43}}"},</v>
      </c>
      <c r="AW53" s="35" t="str">
        <f t="shared" ca="1" si="73"/>
        <v>{"type":"h4","title":"47. Krople na szkle","style":"width:85%;float:left"},{"type":"input","title":"папка","name":"e43","state":"{{e43}}","pattern":"[0-9]{1,2}","style":"width:15%;display:inline"},{"type":"hr"},</v>
      </c>
      <c r="AX53" s="35" t="str">
        <f t="shared" ca="1" si="74"/>
        <v>"47": "47.Krople na szkle",</v>
      </c>
      <c r="AY53" s="35" t="str">
        <f t="shared" ca="1" si="75"/>
        <v>"47":"43",</v>
      </c>
      <c r="AZ53" s="35" t="str">
        <f t="shared" ca="1" si="76"/>
        <v>47. Krople na szkle,1,255,1,100,1;</v>
      </c>
      <c r="BA53" s="35" t="str">
        <f t="shared" ca="1" si="77"/>
        <v>{"type":"checkbox","class":"checkbox-big","name":"e43","title":"47. Gotas en el cristal","style":"font-size:20px;display:block","state":"{{e43}}"},</v>
      </c>
      <c r="BB53" s="35" t="str">
        <f t="shared" ca="1" si="78"/>
        <v>{"type":"h4","title":"47. Gotas en el cristal","style":"width:85%;float:left"},{"type":"input","title":"папка","name":"e43","state":"{{e43}}","pattern":"[0-9]{1,2}","style":"width:15%;display:inline"},{"type":"hr"},</v>
      </c>
      <c r="BC53" s="35" t="str">
        <f t="shared" ca="1" si="79"/>
        <v>"47": "47.Gotas en el cristal",</v>
      </c>
      <c r="BD53" s="35" t="str">
        <f t="shared" ca="1" si="80"/>
        <v>"47":"43",</v>
      </c>
      <c r="BE53" s="35" t="str">
        <f t="shared" ca="1" si="81"/>
        <v>47. Gotas en el cristal,1,255,1,100,1;</v>
      </c>
      <c r="BF53" s="35" t="str">
        <f t="shared" ca="1" si="82"/>
        <v>{"type":"checkbox","class":"checkbox-big","name":"e43","title":"47. Капля на стекле","style":"font-size:20px;display:block","state":"{{e43}}"},</v>
      </c>
      <c r="BG53" s="35" t="str">
        <f t="shared" ca="1" si="83"/>
        <v>{"type":"h4","title":"47. Капля на стекле","style":"width:85%;float:left"},{"type":"input","title":"папка","name":"e43","state":"{{e43}}","pattern":"[0-9]{1,2}","style":"width:15%;display:inline"},{"type":"hr"},</v>
      </c>
      <c r="BH53" s="35" t="str">
        <f t="shared" ca="1" si="84"/>
        <v>"47": "47.Капля на стекле",</v>
      </c>
      <c r="BI53" s="35" t="str">
        <f t="shared" ca="1" si="85"/>
        <v>"47":"43",</v>
      </c>
      <c r="BJ53" s="35" t="str">
        <f t="shared" ca="1" si="86"/>
        <v>47. Капля на стекле,1,255,1,100,1;</v>
      </c>
    </row>
    <row r="54" spans="1:62" ht="14.25" customHeight="1">
      <c r="A54" s="2">
        <f t="shared" ca="1" si="46"/>
        <v>48</v>
      </c>
      <c r="B54" s="2" t="s">
        <v>459</v>
      </c>
      <c r="C54" s="2" t="s">
        <v>460</v>
      </c>
      <c r="D54" s="2" t="s">
        <v>461</v>
      </c>
      <c r="E54" s="2" t="s">
        <v>462</v>
      </c>
      <c r="F54" s="2" t="s">
        <v>463</v>
      </c>
      <c r="G54" s="2" t="s">
        <v>464</v>
      </c>
      <c r="H54" s="2" t="s">
        <v>460</v>
      </c>
      <c r="I54" s="2">
        <v>10</v>
      </c>
      <c r="J54" s="2">
        <v>222</v>
      </c>
      <c r="K54" s="2">
        <v>92</v>
      </c>
      <c r="L54" s="4"/>
      <c r="M54" s="2">
        <v>99</v>
      </c>
      <c r="N54" s="2">
        <v>252</v>
      </c>
      <c r="O54" s="2">
        <v>1</v>
      </c>
      <c r="P54" s="2">
        <v>100</v>
      </c>
      <c r="Q54" s="2">
        <v>0</v>
      </c>
      <c r="R54" s="2" t="s">
        <v>83</v>
      </c>
      <c r="S54" s="2" t="s">
        <v>465</v>
      </c>
      <c r="T54" s="3">
        <v>2</v>
      </c>
      <c r="U54" s="2">
        <v>44</v>
      </c>
      <c r="V54" s="4"/>
      <c r="W54" s="2" t="str">
        <f t="shared" si="47"/>
        <v>#define EFF_CUBE2D              ( 44U)    // Кубик Рубика</v>
      </c>
      <c r="X54" s="2" t="str">
        <f t="shared" ca="1" si="48"/>
        <v>String("48. Кубик Рубика,99,252,1,100,0;") +</v>
      </c>
      <c r="Y54" s="2" t="str">
        <f t="shared" ca="1" si="49"/>
        <v>String("48. Cube 2D,99,252,1,100,0;") +</v>
      </c>
      <c r="Z54" s="2" t="str">
        <f t="shared" ca="1" si="50"/>
        <v>String("48. Rubik's Cube,99,252,1,100,0;") +</v>
      </c>
      <c r="AA54" s="2" t="str">
        <f t="shared" si="51"/>
        <v xml:space="preserve">  {  10, 222,  92}, // Кубик Рубика</v>
      </c>
      <c r="AB54" s="2" t="str">
        <f t="shared" si="52"/>
        <v xml:space="preserve">        case EFF_CUBE2D:              DYNAMIC_DELAY_TICK { effTimer = millis(); cube2dRoutine();              Eff_Tick (); }  break;  // ( 44U) Кубик Рубика</v>
      </c>
      <c r="AC54" s="2" t="str">
        <f t="shared" ca="1" si="87"/>
        <v>{"name":"48. Кубик Рубика","spmin":99,"spmax":252,"scmin":1,"scmax":100,"type":0},</v>
      </c>
      <c r="AD54" s="6" t="str">
        <f t="shared" si="54"/>
        <v>"e44":0,</v>
      </c>
      <c r="AE54" s="6" t="str">
        <f t="shared" si="55"/>
        <v>e44=[[e44]]&amp;</v>
      </c>
      <c r="AF54" s="6" t="str">
        <f t="shared" si="56"/>
        <v>"e44":2,</v>
      </c>
      <c r="AG54" s="2" t="str">
        <f t="shared" ca="1" si="57"/>
        <v>{"type":"checkbox","class":"checkbox-big","name":"e44","title":"48. Кубик Рубика","style":"font-size:20px;display:block","state":"{{e44}}"},</v>
      </c>
      <c r="AH54" s="2" t="str">
        <f t="shared" ca="1" si="58"/>
        <v>{"type":"h4","title":"48. Кубик Рубика","style":"width:85%;float:left"},{"type":"input","title":"папка","name":"e44","state":"{{e44}}","pattern":"[0-9]{1,2}","style":"width:15%;display:inline"},{"type":"hr"},</v>
      </c>
      <c r="AI54" s="2" t="str">
        <f t="shared" ca="1" si="59"/>
        <v>"48": "48.Кубик Рубика",</v>
      </c>
      <c r="AJ54" s="35" t="str">
        <f t="shared" ca="1" si="60"/>
        <v>"48":"44",</v>
      </c>
      <c r="AK54" s="2" t="str">
        <f t="shared" ca="1" si="61"/>
        <v>48. Кубик Рубика,99,252,1,100,0;</v>
      </c>
      <c r="AL54" s="2" t="str">
        <f t="shared" ca="1" si="62"/>
        <v>{"type":"checkbox","class":"checkbox-big","name":"e44","title":"48. Cube 2D","style":"font-size:20px;display:block","state":"{{e44}}"},</v>
      </c>
      <c r="AM54" s="2" t="str">
        <f t="shared" ca="1" si="63"/>
        <v>{"type":"h4","title":"48. Cube 2D","style":"width:85%;float:left"},{"type":"input","title":"папка","name":"e44","state":"{{e44}}","pattern":"[0-9]{1,2}","style":"width:15%;display:inline"},{"type":"hr"},</v>
      </c>
      <c r="AN54" s="2" t="str">
        <f t="shared" ca="1" si="64"/>
        <v>"48": "48.Cube 2D",</v>
      </c>
      <c r="AO54" s="35" t="str">
        <f t="shared" ca="1" si="65"/>
        <v>"48":"44",</v>
      </c>
      <c r="AP54" s="2" t="str">
        <f t="shared" ca="1" si="66"/>
        <v>48. Cube 2D,99,252,1,100,0;</v>
      </c>
      <c r="AQ54" s="2" t="str">
        <f t="shared" ca="1" si="67"/>
        <v>{"type":"checkbox","class":"checkbox-big","name":"e44","title":"48. Rubik's Cube","style":"font-size:20px;display:block","state":"{{e44}}"},</v>
      </c>
      <c r="AR54" s="2" t="str">
        <f t="shared" ca="1" si="68"/>
        <v>{"type":"h4","title":"48. Rubik's Cube","style":"width:85%;float:left"},{"type":"input","title":"папка","name":"e44","state":"{{e44}}","pattern":"[0-9]{1,2}","style":"width:15%;display:inline"},{"type":"hr"},</v>
      </c>
      <c r="AS54" s="2" t="str">
        <f t="shared" ca="1" si="69"/>
        <v>"48": "48.Rubik's Cube",</v>
      </c>
      <c r="AT54" s="35" t="str">
        <f t="shared" ca="1" si="70"/>
        <v>"48":"44",</v>
      </c>
      <c r="AU54" s="2" t="str">
        <f t="shared" ca="1" si="71"/>
        <v>48. Rubik's Cube,99,252,1,100,0;</v>
      </c>
      <c r="AV54" s="2" t="str">
        <f t="shared" ca="1" si="72"/>
        <v>{"type":"checkbox","class":"checkbox-big","name":"e44","title":"48. Kostka Rubika","style":"font-size:20px;display:block","state":"{{e44}}"},</v>
      </c>
      <c r="AW54" s="35" t="str">
        <f t="shared" ca="1" si="73"/>
        <v>{"type":"h4","title":"48. Kostka Rubika","style":"width:85%;float:left"},{"type":"input","title":"папка","name":"e44","state":"{{e44}}","pattern":"[0-9]{1,2}","style":"width:15%;display:inline"},{"type":"hr"},</v>
      </c>
      <c r="AX54" s="35" t="str">
        <f t="shared" ca="1" si="74"/>
        <v>"48": "48.Kostka Rubika",</v>
      </c>
      <c r="AY54" s="35" t="str">
        <f t="shared" ca="1" si="75"/>
        <v>"48":"44",</v>
      </c>
      <c r="AZ54" s="35" t="str">
        <f t="shared" ca="1" si="76"/>
        <v>48. Kostka Rubika,99,252,1,100,0;</v>
      </c>
      <c r="BA54" s="35" t="str">
        <f t="shared" ca="1" si="77"/>
        <v>{"type":"checkbox","class":"checkbox-big","name":"e44","title":"48. Cubo de rubik","style":"font-size:20px;display:block","state":"{{e44}}"},</v>
      </c>
      <c r="BB54" s="35" t="str">
        <f t="shared" ca="1" si="78"/>
        <v>{"type":"h4","title":"48. Cubo de rubik","style":"width:85%;float:left"},{"type":"input","title":"папка","name":"e44","state":"{{e44}}","pattern":"[0-9]{1,2}","style":"width:15%;display:inline"},{"type":"hr"},</v>
      </c>
      <c r="BC54" s="35" t="str">
        <f t="shared" ca="1" si="79"/>
        <v>"48": "48.Cubo de rubik",</v>
      </c>
      <c r="BD54" s="35" t="str">
        <f t="shared" ca="1" si="80"/>
        <v>"48":"44",</v>
      </c>
      <c r="BE54" s="35" t="str">
        <f t="shared" ca="1" si="81"/>
        <v>48. Cubo de rubik,99,252,1,100,0;</v>
      </c>
      <c r="BF54" s="35" t="str">
        <f t="shared" ca="1" si="82"/>
        <v>{"type":"checkbox","class":"checkbox-big","name":"e44","title":"48. Кубик Рубика","style":"font-size:20px;display:block","state":"{{e44}}"},</v>
      </c>
      <c r="BG54" s="35" t="str">
        <f t="shared" ca="1" si="83"/>
        <v>{"type":"h4","title":"48. Кубик Рубика","style":"width:85%;float:left"},{"type":"input","title":"папка","name":"e44","state":"{{e44}}","pattern":"[0-9]{1,2}","style":"width:15%;display:inline"},{"type":"hr"},</v>
      </c>
      <c r="BH54" s="35" t="str">
        <f t="shared" ca="1" si="84"/>
        <v>"48": "48.Кубик Рубика",</v>
      </c>
      <c r="BI54" s="35" t="str">
        <f t="shared" ca="1" si="85"/>
        <v>"48":"44",</v>
      </c>
      <c r="BJ54" s="35" t="str">
        <f t="shared" ca="1" si="86"/>
        <v>48. Кубик Рубика,99,252,1,100,0;</v>
      </c>
    </row>
    <row r="55" spans="1:62" ht="14.25" customHeight="1">
      <c r="A55" s="2">
        <f t="shared" ca="1" si="46"/>
        <v>49</v>
      </c>
      <c r="B55" s="2" t="s">
        <v>466</v>
      </c>
      <c r="C55" s="2" t="s">
        <v>467</v>
      </c>
      <c r="D55" s="2" t="s">
        <v>468</v>
      </c>
      <c r="E55" s="2" t="s">
        <v>469</v>
      </c>
      <c r="F55" s="2" t="s">
        <v>470</v>
      </c>
      <c r="G55" s="2" t="s">
        <v>471</v>
      </c>
      <c r="H55" s="2" t="s">
        <v>472</v>
      </c>
      <c r="I55" s="2">
        <v>9</v>
      </c>
      <c r="J55" s="2">
        <v>85</v>
      </c>
      <c r="K55" s="2">
        <v>85</v>
      </c>
      <c r="L55" s="4"/>
      <c r="M55" s="2">
        <v>1</v>
      </c>
      <c r="N55" s="2">
        <v>255</v>
      </c>
      <c r="O55" s="2">
        <v>1</v>
      </c>
      <c r="P55" s="2">
        <v>100</v>
      </c>
      <c r="Q55" s="2">
        <v>0</v>
      </c>
      <c r="R55" s="2" t="s">
        <v>75</v>
      </c>
      <c r="S55" s="2" t="s">
        <v>473</v>
      </c>
      <c r="T55" s="3">
        <v>2</v>
      </c>
      <c r="U55" s="2">
        <v>45</v>
      </c>
      <c r="V55" s="4"/>
      <c r="W55" s="2" t="str">
        <f t="shared" si="47"/>
        <v>#define EFF_SPHERES             ( 45U)    // Кулі</v>
      </c>
      <c r="X55" s="2" t="str">
        <f t="shared" ca="1" si="48"/>
        <v>String("49. Кулі,1,255,1,100,0;") +</v>
      </c>
      <c r="Y55" s="2" t="str">
        <f t="shared" ca="1" si="49"/>
        <v>String("49. Spheres,1,255,1,100,0;") +</v>
      </c>
      <c r="Z55" s="2" t="str">
        <f t="shared" ca="1" si="50"/>
        <v>String("49. Balles,1,255,1,100,0;") +</v>
      </c>
      <c r="AA55" s="2" t="str">
        <f t="shared" si="51"/>
        <v xml:space="preserve">  {   9,  85,  85}, // Кулі</v>
      </c>
      <c r="AB55" s="2" t="str">
        <f t="shared" si="52"/>
        <v xml:space="preserve">        case EFF_SPHERES:             LOW_DELAY_TICK     { effTimer = millis(); spheresRoutine();             Eff_Tick (); }  break;  // ( 45U) Кулі</v>
      </c>
      <c r="AC55" s="2" t="str">
        <f t="shared" ca="1" si="87"/>
        <v>{"name":"49. Кулі","spmin":1,"spmax":255,"scmin":1,"scmax":100,"type":0},</v>
      </c>
      <c r="AD55" s="6" t="str">
        <f t="shared" si="54"/>
        <v>"e45":0,</v>
      </c>
      <c r="AE55" s="6" t="str">
        <f t="shared" si="55"/>
        <v>e45=[[e45]]&amp;</v>
      </c>
      <c r="AF55" s="6" t="str">
        <f t="shared" si="56"/>
        <v>"e45":2,</v>
      </c>
      <c r="AG55" s="2" t="str">
        <f t="shared" ca="1" si="57"/>
        <v>{"type":"checkbox","class":"checkbox-big","name":"e45","title":"49. Кулі","style":"font-size:20px;display:block","state":"{{e45}}"},</v>
      </c>
      <c r="AH55" s="2" t="str">
        <f t="shared" ca="1" si="58"/>
        <v>{"type":"h4","title":"49. Кулі","style":"width:85%;float:left"},{"type":"input","title":"папка","name":"e45","state":"{{e45}}","pattern":"[0-9]{1,2}","style":"width:15%;display:inline"},{"type":"hr"},</v>
      </c>
      <c r="AI55" s="2" t="str">
        <f t="shared" ca="1" si="59"/>
        <v>"49": "49.Кулі",</v>
      </c>
      <c r="AJ55" s="35" t="str">
        <f t="shared" ca="1" si="60"/>
        <v>"49":"45",</v>
      </c>
      <c r="AK55" s="2" t="str">
        <f t="shared" ca="1" si="61"/>
        <v>49. Кулі,1,255,1,100,0;</v>
      </c>
      <c r="AL55" s="2" t="str">
        <f t="shared" ca="1" si="62"/>
        <v>{"type":"checkbox","class":"checkbox-big","name":"e45","title":"49. Spheres","style":"font-size:20px;display:block","state":"{{e45}}"},</v>
      </c>
      <c r="AM55" s="2" t="str">
        <f t="shared" ca="1" si="63"/>
        <v>{"type":"h4","title":"49. Spheres","style":"width:85%;float:left"},{"type":"input","title":"папка","name":"e45","state":"{{e45}}","pattern":"[0-9]{1,2}","style":"width:15%;display:inline"},{"type":"hr"},</v>
      </c>
      <c r="AN55" s="2" t="str">
        <f t="shared" ca="1" si="64"/>
        <v>"49": "49.Spheres",</v>
      </c>
      <c r="AO55" s="35" t="str">
        <f t="shared" ca="1" si="65"/>
        <v>"49":"45",</v>
      </c>
      <c r="AP55" s="2" t="str">
        <f t="shared" ca="1" si="66"/>
        <v>49. Spheres,1,255,1,100,0;</v>
      </c>
      <c r="AQ55" s="2" t="str">
        <f t="shared" ca="1" si="67"/>
        <v>{"type":"checkbox","class":"checkbox-big","name":"e45","title":"49. Balles","style":"font-size:20px;display:block","state":"{{e45}}"},</v>
      </c>
      <c r="AR55" s="2" t="str">
        <f t="shared" ca="1" si="68"/>
        <v>{"type":"h4","title":"49. Balles","style":"width:85%;float:left"},{"type":"input","title":"папка","name":"e45","state":"{{e45}}","pattern":"[0-9]{1,2}","style":"width:15%;display:inline"},{"type":"hr"},</v>
      </c>
      <c r="AS55" s="2" t="str">
        <f t="shared" ca="1" si="69"/>
        <v>"49": "49.Balles",</v>
      </c>
      <c r="AT55" s="35" t="str">
        <f t="shared" ca="1" si="70"/>
        <v>"49":"45",</v>
      </c>
      <c r="AU55" s="2" t="str">
        <f t="shared" ca="1" si="71"/>
        <v>49. Balles,1,255,1,100,0;</v>
      </c>
      <c r="AV55" s="2" t="str">
        <f t="shared" ca="1" si="72"/>
        <v>{"type":"checkbox","class":"checkbox-big","name":"e45","title":"49. Kule","style":"font-size:20px;display:block","state":"{{e45}}"},</v>
      </c>
      <c r="AW55" s="35" t="str">
        <f t="shared" ca="1" si="73"/>
        <v>{"type":"h4","title":"49. Kule","style":"width:85%;float:left"},{"type":"input","title":"папка","name":"e45","state":"{{e45}}","pattern":"[0-9]{1,2}","style":"width:15%;display:inline"},{"type":"hr"},</v>
      </c>
      <c r="AX55" s="35" t="str">
        <f t="shared" ca="1" si="74"/>
        <v>"49": "49.Kule",</v>
      </c>
      <c r="AY55" s="35" t="str">
        <f t="shared" ca="1" si="75"/>
        <v>"49":"45",</v>
      </c>
      <c r="AZ55" s="35" t="str">
        <f t="shared" ca="1" si="76"/>
        <v>49. Kule,1,255,1,100,0;</v>
      </c>
      <c r="BA55" s="35" t="str">
        <f t="shared" ca="1" si="77"/>
        <v>{"type":"checkbox","class":"checkbox-big","name":"e45","title":"49. Balas","style":"font-size:20px;display:block","state":"{{e45}}"},</v>
      </c>
      <c r="BB55" s="35" t="str">
        <f t="shared" ca="1" si="78"/>
        <v>{"type":"h4","title":"49. Balas","style":"width:85%;float:left"},{"type":"input","title":"папка","name":"e45","state":"{{e45}}","pattern":"[0-9]{1,2}","style":"width:15%;display:inline"},{"type":"hr"},</v>
      </c>
      <c r="BC55" s="35" t="str">
        <f t="shared" ca="1" si="79"/>
        <v>"49": "49.Balas",</v>
      </c>
      <c r="BD55" s="35" t="str">
        <f t="shared" ca="1" si="80"/>
        <v>"49":"45",</v>
      </c>
      <c r="BE55" s="35" t="str">
        <f t="shared" ca="1" si="81"/>
        <v>49. Balas,1,255,1,100,0;</v>
      </c>
      <c r="BF55" s="35" t="str">
        <f t="shared" ca="1" si="82"/>
        <v>{"type":"checkbox","class":"checkbox-big","name":"e45","title":"49. Шары","style":"font-size:20px;display:block","state":"{{e45}}"},</v>
      </c>
      <c r="BG55" s="35" t="str">
        <f t="shared" ca="1" si="83"/>
        <v>{"type":"h4","title":"49. Шары","style":"width:85%;float:left"},{"type":"input","title":"папка","name":"e45","state":"{{e45}}","pattern":"[0-9]{1,2}","style":"width:15%;display:inline"},{"type":"hr"},</v>
      </c>
      <c r="BH55" s="35" t="str">
        <f t="shared" ca="1" si="84"/>
        <v>"49": "49.Шары",</v>
      </c>
      <c r="BI55" s="35" t="str">
        <f t="shared" ca="1" si="85"/>
        <v>"49":"45",</v>
      </c>
      <c r="BJ55" s="35" t="str">
        <f t="shared" ca="1" si="86"/>
        <v>49. Шары,1,255,1,100,0;</v>
      </c>
    </row>
    <row r="56" spans="1:62" ht="14.25" customHeight="1">
      <c r="A56" s="2">
        <f t="shared" ca="1" si="46"/>
        <v>50</v>
      </c>
      <c r="B56" s="2" t="s">
        <v>474</v>
      </c>
      <c r="C56" s="2" t="s">
        <v>475</v>
      </c>
      <c r="D56" s="2" t="s">
        <v>476</v>
      </c>
      <c r="E56" s="2" t="s">
        <v>477</v>
      </c>
      <c r="F56" s="2" t="s">
        <v>478</v>
      </c>
      <c r="G56" s="2" t="s">
        <v>476</v>
      </c>
      <c r="H56" s="2" t="s">
        <v>475</v>
      </c>
      <c r="I56" s="2">
        <v>8</v>
      </c>
      <c r="J56" s="2">
        <v>9</v>
      </c>
      <c r="K56" s="2">
        <v>24</v>
      </c>
      <c r="L56" s="4"/>
      <c r="M56" s="2">
        <v>5</v>
      </c>
      <c r="N56" s="2">
        <v>60</v>
      </c>
      <c r="O56" s="2">
        <v>1</v>
      </c>
      <c r="P56" s="2">
        <v>100</v>
      </c>
      <c r="Q56" s="2">
        <v>0</v>
      </c>
      <c r="R56" s="2" t="s">
        <v>99</v>
      </c>
      <c r="S56" s="2" t="s">
        <v>479</v>
      </c>
      <c r="T56" s="3">
        <v>2</v>
      </c>
      <c r="U56" s="2">
        <v>46</v>
      </c>
      <c r="V56" s="4"/>
      <c r="W56" s="2" t="str">
        <f t="shared" si="47"/>
        <v>#define EFF_LAVA                ( 46U)    // Лава</v>
      </c>
      <c r="X56" s="2" t="str">
        <f t="shared" ca="1" si="48"/>
        <v>String("50. Лава,5,60,1,100,0;") +</v>
      </c>
      <c r="Y56" s="2" t="str">
        <f t="shared" ca="1" si="49"/>
        <v>String("50. Lava,5,60,1,100,0;") +</v>
      </c>
      <c r="Z56" s="2" t="str">
        <f t="shared" ca="1" si="50"/>
        <v>String("50. Lave,5,60,1,100,0;") +</v>
      </c>
      <c r="AA56" s="2" t="str">
        <f t="shared" si="51"/>
        <v xml:space="preserve">  {   8,   9,  24}, // Лава</v>
      </c>
      <c r="AB56" s="2" t="str">
        <f t="shared" si="52"/>
        <v xml:space="preserve">        case EFF_LAVA:                HIGH_DELAY_TICK    { effTimer = millis(); lavaNoiseRoutine();           Eff_Tick (); }  break;  // ( 46U) Лава</v>
      </c>
      <c r="AC56" s="2" t="str">
        <f t="shared" ca="1" si="87"/>
        <v>{"name":"50. Лава","spmin":5,"spmax":60,"scmin":1,"scmax":100,"type":0},</v>
      </c>
      <c r="AD56" s="6" t="str">
        <f t="shared" si="54"/>
        <v>"e46":0,</v>
      </c>
      <c r="AE56" s="6" t="str">
        <f t="shared" si="55"/>
        <v>e46=[[e46]]&amp;</v>
      </c>
      <c r="AF56" s="6" t="str">
        <f t="shared" si="56"/>
        <v>"e46":2,</v>
      </c>
      <c r="AG56" s="2" t="str">
        <f t="shared" ca="1" si="57"/>
        <v>{"type":"checkbox","class":"checkbox-big","name":"e46","title":"50. Лава","style":"font-size:20px;display:block","state":"{{e46}}"},</v>
      </c>
      <c r="AH56" s="2" t="str">
        <f t="shared" ca="1" si="58"/>
        <v>{"type":"h4","title":"50. Лава","style":"width:85%;float:left"},{"type":"input","title":"папка","name":"e46","state":"{{e46}}","pattern":"[0-9]{1,2}","style":"width:15%;display:inline"},{"type":"hr"},</v>
      </c>
      <c r="AI56" s="2" t="str">
        <f t="shared" ca="1" si="59"/>
        <v>"50": "50.Лава",</v>
      </c>
      <c r="AJ56" s="35" t="str">
        <f t="shared" ca="1" si="60"/>
        <v>"50":"46",</v>
      </c>
      <c r="AK56" s="2" t="str">
        <f t="shared" ca="1" si="61"/>
        <v>50. Лава,5,60,1,100,0;</v>
      </c>
      <c r="AL56" s="2" t="str">
        <f t="shared" ca="1" si="62"/>
        <v>{"type":"checkbox","class":"checkbox-big","name":"e46","title":"50. Lava","style":"font-size:20px;display:block","state":"{{e46}}"},</v>
      </c>
      <c r="AM56" s="2" t="str">
        <f t="shared" ca="1" si="63"/>
        <v>{"type":"h4","title":"50. Lava","style":"width:85%;float:left"},{"type":"input","title":"папка","name":"e46","state":"{{e46}}","pattern":"[0-9]{1,2}","style":"width:15%;display:inline"},{"type":"hr"},</v>
      </c>
      <c r="AN56" s="2" t="str">
        <f t="shared" ca="1" si="64"/>
        <v>"50": "50.Lava",</v>
      </c>
      <c r="AO56" s="35" t="str">
        <f t="shared" ca="1" si="65"/>
        <v>"50":"46",</v>
      </c>
      <c r="AP56" s="2" t="str">
        <f t="shared" ca="1" si="66"/>
        <v>50. Lava,5,60,1,100,0;</v>
      </c>
      <c r="AQ56" s="2" t="str">
        <f t="shared" ca="1" si="67"/>
        <v>{"type":"checkbox","class":"checkbox-big","name":"e46","title":"50. Lave","style":"font-size:20px;display:block","state":"{{e46}}"},</v>
      </c>
      <c r="AR56" s="2" t="str">
        <f t="shared" ca="1" si="68"/>
        <v>{"type":"h4","title":"50. Lave","style":"width:85%;float:left"},{"type":"input","title":"папка","name":"e46","state":"{{e46}}","pattern":"[0-9]{1,2}","style":"width:15%;display:inline"},{"type":"hr"},</v>
      </c>
      <c r="AS56" s="2" t="str">
        <f t="shared" ca="1" si="69"/>
        <v>"50": "50.Lave",</v>
      </c>
      <c r="AT56" s="35" t="str">
        <f t="shared" ca="1" si="70"/>
        <v>"50":"46",</v>
      </c>
      <c r="AU56" s="2" t="str">
        <f t="shared" ca="1" si="71"/>
        <v>50. Lave,5,60,1,100,0;</v>
      </c>
      <c r="AV56" s="2" t="str">
        <f t="shared" ca="1" si="72"/>
        <v>{"type":"checkbox","class":"checkbox-big","name":"e46","title":"50. Lawa","style":"font-size:20px;display:block","state":"{{e46}}"},</v>
      </c>
      <c r="AW56" s="35" t="str">
        <f t="shared" ca="1" si="73"/>
        <v>{"type":"h4","title":"50. Lawa","style":"width:85%;float:left"},{"type":"input","title":"папка","name":"e46","state":"{{e46}}","pattern":"[0-9]{1,2}","style":"width:15%;display:inline"},{"type":"hr"},</v>
      </c>
      <c r="AX56" s="35" t="str">
        <f t="shared" ca="1" si="74"/>
        <v>"50": "50.Lawa",</v>
      </c>
      <c r="AY56" s="35" t="str">
        <f t="shared" ca="1" si="75"/>
        <v>"50":"46",</v>
      </c>
      <c r="AZ56" s="35" t="str">
        <f t="shared" ca="1" si="76"/>
        <v>50. Lawa,5,60,1,100,0;</v>
      </c>
      <c r="BA56" s="35" t="str">
        <f t="shared" ca="1" si="77"/>
        <v>{"type":"checkbox","class":"checkbox-big","name":"e46","title":"50. Lava","style":"font-size:20px;display:block","state":"{{e46}}"},</v>
      </c>
      <c r="BB56" s="35" t="str">
        <f t="shared" ca="1" si="78"/>
        <v>{"type":"h4","title":"50. Lava","style":"width:85%;float:left"},{"type":"input","title":"папка","name":"e46","state":"{{e46}}","pattern":"[0-9]{1,2}","style":"width:15%;display:inline"},{"type":"hr"},</v>
      </c>
      <c r="BC56" s="35" t="str">
        <f t="shared" ca="1" si="79"/>
        <v>"50": "50.Lava",</v>
      </c>
      <c r="BD56" s="35" t="str">
        <f t="shared" ca="1" si="80"/>
        <v>"50":"46",</v>
      </c>
      <c r="BE56" s="35" t="str">
        <f t="shared" ca="1" si="81"/>
        <v>50. Lava,5,60,1,100,0;</v>
      </c>
      <c r="BF56" s="35" t="str">
        <f t="shared" ca="1" si="82"/>
        <v>{"type":"checkbox","class":"checkbox-big","name":"e46","title":"50. Лава","style":"font-size:20px;display:block","state":"{{e46}}"},</v>
      </c>
      <c r="BG56" s="35" t="str">
        <f t="shared" ca="1" si="83"/>
        <v>{"type":"h4","title":"50. Лава","style":"width:85%;float:left"},{"type":"input","title":"папка","name":"e46","state":"{{e46}}","pattern":"[0-9]{1,2}","style":"width:15%;display:inline"},{"type":"hr"},</v>
      </c>
      <c r="BH56" s="35" t="str">
        <f t="shared" ca="1" si="84"/>
        <v>"50": "50.Лава",</v>
      </c>
      <c r="BI56" s="35" t="str">
        <f t="shared" ca="1" si="85"/>
        <v>"50":"46",</v>
      </c>
      <c r="BJ56" s="35" t="str">
        <f t="shared" ca="1" si="86"/>
        <v>50. Лава,5,60,1,100,0;</v>
      </c>
    </row>
    <row r="57" spans="1:62" ht="14.25" customHeight="1">
      <c r="A57" s="2">
        <f t="shared" ca="1" si="46"/>
        <v>51</v>
      </c>
      <c r="B57" s="2" t="s">
        <v>480</v>
      </c>
      <c r="C57" s="2" t="s">
        <v>481</v>
      </c>
      <c r="D57" s="2" t="s">
        <v>482</v>
      </c>
      <c r="E57" s="2" t="s">
        <v>483</v>
      </c>
      <c r="F57" s="2" t="s">
        <v>484</v>
      </c>
      <c r="G57" s="2" t="s">
        <v>485</v>
      </c>
      <c r="H57" s="2" t="s">
        <v>486</v>
      </c>
      <c r="I57" s="2">
        <v>23</v>
      </c>
      <c r="J57" s="2">
        <v>203</v>
      </c>
      <c r="K57" s="2">
        <v>1</v>
      </c>
      <c r="L57" s="4"/>
      <c r="M57" s="2">
        <v>1</v>
      </c>
      <c r="N57" s="2">
        <v>255</v>
      </c>
      <c r="O57" s="2">
        <v>1</v>
      </c>
      <c r="P57" s="2">
        <v>100</v>
      </c>
      <c r="Q57" s="2">
        <v>1</v>
      </c>
      <c r="R57" s="2" t="s">
        <v>75</v>
      </c>
      <c r="S57" s="2" t="s">
        <v>487</v>
      </c>
      <c r="T57" s="3">
        <v>2</v>
      </c>
      <c r="U57" s="2">
        <v>47</v>
      </c>
      <c r="V57" s="4"/>
      <c r="W57" s="2" t="str">
        <f t="shared" si="47"/>
        <v>#define EFF_LAVALAMP            ( 47U)    // Лавова лампа</v>
      </c>
      <c r="X57" s="2" t="str">
        <f t="shared" ca="1" si="48"/>
        <v>String("51. Лавова лампа,1,255,1,100,1;") +</v>
      </c>
      <c r="Y57" s="2" t="str">
        <f t="shared" ca="1" si="49"/>
        <v>String("51. Lava Lamp,1,255,1,100,1;") +</v>
      </c>
      <c r="Z57" s="2" t="str">
        <f t="shared" ca="1" si="50"/>
        <v>String("51. Lampe à lave,1,255,1,100,1;") +</v>
      </c>
      <c r="AA57" s="2" t="str">
        <f t="shared" si="51"/>
        <v xml:space="preserve">  {  23, 203,   1}, // Лавова лампа</v>
      </c>
      <c r="AB57" s="2" t="str">
        <f t="shared" si="52"/>
        <v xml:space="preserve">        case EFF_LAVALAMP:            LOW_DELAY_TICK     { effTimer = millis(); LavaLampRoutine();            Eff_Tick (); }  break;  // ( 47U) Лавова лампа</v>
      </c>
      <c r="AC57" s="2" t="str">
        <f t="shared" ca="1" si="87"/>
        <v>{"name":"51. Лавова лампа","spmin":1,"spmax":255,"scmin":1,"scmax":100,"type":1},</v>
      </c>
      <c r="AD57" s="6" t="str">
        <f t="shared" si="54"/>
        <v>"e47":0,</v>
      </c>
      <c r="AE57" s="6" t="str">
        <f t="shared" si="55"/>
        <v>e47=[[e47]]&amp;</v>
      </c>
      <c r="AF57" s="6" t="str">
        <f t="shared" si="56"/>
        <v>"e47":2,</v>
      </c>
      <c r="AG57" s="2" t="str">
        <f t="shared" ca="1" si="57"/>
        <v>{"type":"checkbox","class":"checkbox-big","name":"e47","title":"51. Лавова лампа","style":"font-size:20px;display:block","state":"{{e47}}"},</v>
      </c>
      <c r="AH57" s="2" t="str">
        <f t="shared" ca="1" si="58"/>
        <v>{"type":"h4","title":"51. Лавова лампа","style":"width:85%;float:left"},{"type":"input","title":"папка","name":"e47","state":"{{e47}}","pattern":"[0-9]{1,2}","style":"width:15%;display:inline"},{"type":"hr"},</v>
      </c>
      <c r="AI57" s="2" t="str">
        <f t="shared" ca="1" si="59"/>
        <v>"51": "51.Лавова лампа",</v>
      </c>
      <c r="AJ57" s="35" t="str">
        <f t="shared" ca="1" si="60"/>
        <v>"51":"47",</v>
      </c>
      <c r="AK57" s="2" t="str">
        <f t="shared" ca="1" si="61"/>
        <v>51. Лавова лампа,1,255,1,100,1;</v>
      </c>
      <c r="AL57" s="2" t="str">
        <f t="shared" ca="1" si="62"/>
        <v>{"type":"checkbox","class":"checkbox-big","name":"e47","title":"51. Lava Lamp","style":"font-size:20px;display:block","state":"{{e47}}"},</v>
      </c>
      <c r="AM57" s="2" t="str">
        <f t="shared" ca="1" si="63"/>
        <v>{"type":"h4","title":"51. Lava Lamp","style":"width:85%;float:left"},{"type":"input","title":"папка","name":"e47","state":"{{e47}}","pattern":"[0-9]{1,2}","style":"width:15%;display:inline"},{"type":"hr"},</v>
      </c>
      <c r="AN57" s="2" t="str">
        <f t="shared" ca="1" si="64"/>
        <v>"51": "51.Lava Lamp",</v>
      </c>
      <c r="AO57" s="35" t="str">
        <f t="shared" ca="1" si="65"/>
        <v>"51":"47",</v>
      </c>
      <c r="AP57" s="2" t="str">
        <f t="shared" ca="1" si="66"/>
        <v>51. Lava Lamp,1,255,1,100,1;</v>
      </c>
      <c r="AQ57" s="2" t="str">
        <f t="shared" ca="1" si="67"/>
        <v>{"type":"checkbox","class":"checkbox-big","name":"e47","title":"51. Lampe à lave","style":"font-size:20px;display:block","state":"{{e47}}"},</v>
      </c>
      <c r="AR57" s="2" t="str">
        <f t="shared" ca="1" si="68"/>
        <v>{"type":"h4","title":"51. Lampe à lave","style":"width:85%;float:left"},{"type":"input","title":"папка","name":"e47","state":"{{e47}}","pattern":"[0-9]{1,2}","style":"width:15%;display:inline"},{"type":"hr"},</v>
      </c>
      <c r="AS57" s="2" t="str">
        <f t="shared" ca="1" si="69"/>
        <v>"51": "51.Lampe à lave",</v>
      </c>
      <c r="AT57" s="35" t="str">
        <f t="shared" ca="1" si="70"/>
        <v>"51":"47",</v>
      </c>
      <c r="AU57" s="2" t="str">
        <f t="shared" ca="1" si="71"/>
        <v>51. Lampe à lave,1,255,1,100,1;</v>
      </c>
      <c r="AV57" s="2" t="str">
        <f t="shared" ca="1" si="72"/>
        <v>{"type":"checkbox","class":"checkbox-big","name":"e47","title":"51. Lampa lawowa","style":"font-size:20px;display:block","state":"{{e47}}"},</v>
      </c>
      <c r="AW57" s="35" t="str">
        <f t="shared" ca="1" si="73"/>
        <v>{"type":"h4","title":"51. Lampa lawowa","style":"width:85%;float:left"},{"type":"input","title":"папка","name":"e47","state":"{{e47}}","pattern":"[0-9]{1,2}","style":"width:15%;display:inline"},{"type":"hr"},</v>
      </c>
      <c r="AX57" s="35" t="str">
        <f t="shared" ca="1" si="74"/>
        <v>"51": "51.Lampa lawowa",</v>
      </c>
      <c r="AY57" s="35" t="str">
        <f t="shared" ca="1" si="75"/>
        <v>"51":"47",</v>
      </c>
      <c r="AZ57" s="35" t="str">
        <f t="shared" ca="1" si="76"/>
        <v>51. Lampa lawowa,1,255,1,100,1;</v>
      </c>
      <c r="BA57" s="35" t="str">
        <f t="shared" ca="1" si="77"/>
        <v>{"type":"checkbox","class":"checkbox-big","name":"e47","title":"51. Lámpara de lava","style":"font-size:20px;display:block","state":"{{e47}}"},</v>
      </c>
      <c r="BB57" s="35" t="str">
        <f t="shared" ca="1" si="78"/>
        <v>{"type":"h4","title":"51. Lámpara de lava","style":"width:85%;float:left"},{"type":"input","title":"папка","name":"e47","state":"{{e47}}","pattern":"[0-9]{1,2}","style":"width:15%;display:inline"},{"type":"hr"},</v>
      </c>
      <c r="BC57" s="35" t="str">
        <f t="shared" ca="1" si="79"/>
        <v>"51": "51.Lámpara de lava",</v>
      </c>
      <c r="BD57" s="35" t="str">
        <f t="shared" ca="1" si="80"/>
        <v>"51":"47",</v>
      </c>
      <c r="BE57" s="35" t="str">
        <f t="shared" ca="1" si="81"/>
        <v>51. Lámpara de lava,1,255,1,100,1;</v>
      </c>
      <c r="BF57" s="35" t="str">
        <f t="shared" ca="1" si="82"/>
        <v>{"type":"checkbox","class":"checkbox-big","name":"e47","title":"51. Лава лампа","style":"font-size:20px;display:block","state":"{{e47}}"},</v>
      </c>
      <c r="BG57" s="35" t="str">
        <f t="shared" ca="1" si="83"/>
        <v>{"type":"h4","title":"51. Лава лампа","style":"width:85%;float:left"},{"type":"input","title":"папка","name":"e47","state":"{{e47}}","pattern":"[0-9]{1,2}","style":"width:15%;display:inline"},{"type":"hr"},</v>
      </c>
      <c r="BH57" s="35" t="str">
        <f t="shared" ca="1" si="84"/>
        <v>"51": "51.Лава лампа",</v>
      </c>
      <c r="BI57" s="35" t="str">
        <f t="shared" ca="1" si="85"/>
        <v>"51":"47",</v>
      </c>
      <c r="BJ57" s="35" t="str">
        <f t="shared" ca="1" si="86"/>
        <v>51. Лава лампа,1,255,1,100,1;</v>
      </c>
    </row>
    <row r="58" spans="1:62" ht="14.25" customHeight="1">
      <c r="A58" s="2">
        <f t="shared" ca="1" si="46"/>
        <v>52</v>
      </c>
      <c r="B58" s="2" t="s">
        <v>488</v>
      </c>
      <c r="C58" s="2" t="s">
        <v>489</v>
      </c>
      <c r="D58" s="2" t="s">
        <v>490</v>
      </c>
      <c r="E58" s="2" t="s">
        <v>491</v>
      </c>
      <c r="F58" s="2" t="s">
        <v>492</v>
      </c>
      <c r="G58" s="2" t="s">
        <v>493</v>
      </c>
      <c r="H58" s="2" t="s">
        <v>494</v>
      </c>
      <c r="I58" s="2">
        <v>7</v>
      </c>
      <c r="J58" s="2">
        <v>61</v>
      </c>
      <c r="K58" s="2">
        <v>100</v>
      </c>
      <c r="L58" s="4"/>
      <c r="M58" s="2">
        <v>1</v>
      </c>
      <c r="N58" s="2">
        <v>255</v>
      </c>
      <c r="O58" s="2">
        <v>1</v>
      </c>
      <c r="P58" s="2">
        <v>100</v>
      </c>
      <c r="Q58" s="2">
        <v>1</v>
      </c>
      <c r="R58" s="2" t="s">
        <v>75</v>
      </c>
      <c r="S58" s="2" t="s">
        <v>495</v>
      </c>
      <c r="T58" s="3">
        <v>2</v>
      </c>
      <c r="U58" s="2">
        <v>48</v>
      </c>
      <c r="V58" s="4"/>
      <c r="W58" s="2" t="str">
        <f t="shared" si="47"/>
        <v>#define EFF_BUTTERFLYS_LAMP     ( 48U)    // Лампа з метеликами</v>
      </c>
      <c r="X58" s="2" t="str">
        <f t="shared" ca="1" si="48"/>
        <v>String("52. Лампа з метеликами,1,255,1,100,1;") +</v>
      </c>
      <c r="Y58" s="2" t="str">
        <f t="shared" ca="1" si="49"/>
        <v>String("52. Butterflys Lamp,1,255,1,100,1;") +</v>
      </c>
      <c r="Z58" s="2" t="str">
        <f t="shared" ca="1" si="50"/>
        <v>String("52. Lampe aux papillons,1,255,1,100,1;") +</v>
      </c>
      <c r="AA58" s="2" t="str">
        <f t="shared" si="51"/>
        <v xml:space="preserve">  {   7,  61, 100}, // Лампа з метеликами</v>
      </c>
      <c r="AB58" s="2" t="str">
        <f t="shared" si="52"/>
        <v xml:space="preserve">        case EFF_BUTTERFLYS_LAMP:     LOW_DELAY_TICK     { effTimer = millis(); butterflysRoutine(false);     Eff_Tick (); }  break;  // ( 48U) Лампа з метеликами</v>
      </c>
      <c r="AC58" s="2" t="str">
        <f t="shared" ca="1" si="87"/>
        <v>{"name":"52. Лампа з метеликами","spmin":1,"spmax":255,"scmin":1,"scmax":100,"type":1},</v>
      </c>
      <c r="AD58" s="6" t="str">
        <f t="shared" si="54"/>
        <v>"e48":0,</v>
      </c>
      <c r="AE58" s="6" t="str">
        <f t="shared" si="55"/>
        <v>e48=[[e48]]&amp;</v>
      </c>
      <c r="AF58" s="6" t="str">
        <f t="shared" si="56"/>
        <v>"e48":2,</v>
      </c>
      <c r="AG58" s="2" t="str">
        <f t="shared" ca="1" si="57"/>
        <v>{"type":"checkbox","class":"checkbox-big","name":"e48","title":"52. Лампа з метеликами","style":"font-size:20px;display:block","state":"{{e48}}"},</v>
      </c>
      <c r="AH58" s="2" t="str">
        <f t="shared" ca="1" si="58"/>
        <v>{"type":"h4","title":"52. Лампа з метеликами","style":"width:85%;float:left"},{"type":"input","title":"папка","name":"e48","state":"{{e48}}","pattern":"[0-9]{1,2}","style":"width:15%;display:inline"},{"type":"hr"},</v>
      </c>
      <c r="AI58" s="2" t="str">
        <f t="shared" ca="1" si="59"/>
        <v>"52": "52.Лампа з метеликами",</v>
      </c>
      <c r="AJ58" s="35" t="str">
        <f t="shared" ca="1" si="60"/>
        <v>"52":"48",</v>
      </c>
      <c r="AK58" s="2" t="str">
        <f t="shared" ca="1" si="61"/>
        <v>52. Лампа з метеликами,1,255,1,100,1;</v>
      </c>
      <c r="AL58" s="2" t="str">
        <f t="shared" ca="1" si="62"/>
        <v>{"type":"checkbox","class":"checkbox-big","name":"e48","title":"52. Butterflys Lamp","style":"font-size:20px;display:block","state":"{{e48}}"},</v>
      </c>
      <c r="AM58" s="2" t="str">
        <f t="shared" ca="1" si="63"/>
        <v>{"type":"h4","title":"52. Butterflys Lamp","style":"width:85%;float:left"},{"type":"input","title":"папка","name":"e48","state":"{{e48}}","pattern":"[0-9]{1,2}","style":"width:15%;display:inline"},{"type":"hr"},</v>
      </c>
      <c r="AN58" s="2" t="str">
        <f t="shared" ca="1" si="64"/>
        <v>"52": "52.Butterflys Lamp",</v>
      </c>
      <c r="AO58" s="35" t="str">
        <f t="shared" ca="1" si="65"/>
        <v>"52":"48",</v>
      </c>
      <c r="AP58" s="2" t="str">
        <f t="shared" ca="1" si="66"/>
        <v>52. Butterflys Lamp,1,255,1,100,1;</v>
      </c>
      <c r="AQ58" s="2" t="str">
        <f t="shared" ca="1" si="67"/>
        <v>{"type":"checkbox","class":"checkbox-big","name":"e48","title":"52. Lampe aux papillons","style":"font-size:20px;display:block","state":"{{e48}}"},</v>
      </c>
      <c r="AR58" s="2" t="str">
        <f t="shared" ca="1" si="68"/>
        <v>{"type":"h4","title":"52. Lampe aux papillons","style":"width:85%;float:left"},{"type":"input","title":"папка","name":"e48","state":"{{e48}}","pattern":"[0-9]{1,2}","style":"width:15%;display:inline"},{"type":"hr"},</v>
      </c>
      <c r="AS58" s="2" t="str">
        <f t="shared" ca="1" si="69"/>
        <v>"52": "52.Lampe aux papillons",</v>
      </c>
      <c r="AT58" s="35" t="str">
        <f t="shared" ca="1" si="70"/>
        <v>"52":"48",</v>
      </c>
      <c r="AU58" s="2" t="str">
        <f t="shared" ca="1" si="71"/>
        <v>52. Lampe aux papillons,1,255,1,100,1;</v>
      </c>
      <c r="AV58" s="2" t="str">
        <f t="shared" ca="1" si="72"/>
        <v>{"type":"checkbox","class":"checkbox-big","name":"e48","title":"52. Lampa z motylami","style":"font-size:20px;display:block","state":"{{e48}}"},</v>
      </c>
      <c r="AW58" s="35" t="str">
        <f t="shared" ca="1" si="73"/>
        <v>{"type":"h4","title":"52. Lampa z motylami","style":"width:85%;float:left"},{"type":"input","title":"папка","name":"e48","state":"{{e48}}","pattern":"[0-9]{1,2}","style":"width:15%;display:inline"},{"type":"hr"},</v>
      </c>
      <c r="AX58" s="35" t="str">
        <f t="shared" ca="1" si="74"/>
        <v>"52": "52.Lampa z motylami",</v>
      </c>
      <c r="AY58" s="35" t="str">
        <f t="shared" ca="1" si="75"/>
        <v>"52":"48",</v>
      </c>
      <c r="AZ58" s="35" t="str">
        <f t="shared" ca="1" si="76"/>
        <v>52. Lampa z motylami,1,255,1,100,1;</v>
      </c>
      <c r="BA58" s="35" t="str">
        <f t="shared" ca="1" si="77"/>
        <v>{"type":"checkbox","class":"checkbox-big","name":"e48","title":"52. Lámpara con mariposas","style":"font-size:20px;display:block","state":"{{e48}}"},</v>
      </c>
      <c r="BB58" s="35" t="str">
        <f t="shared" ca="1" si="78"/>
        <v>{"type":"h4","title":"52. Lámpara con mariposas","style":"width:85%;float:left"},{"type":"input","title":"папка","name":"e48","state":"{{e48}}","pattern":"[0-9]{1,2}","style":"width:15%;display:inline"},{"type":"hr"},</v>
      </c>
      <c r="BC58" s="35" t="str">
        <f t="shared" ca="1" si="79"/>
        <v>"52": "52.Lámpara con mariposas",</v>
      </c>
      <c r="BD58" s="35" t="str">
        <f t="shared" ca="1" si="80"/>
        <v>"52":"48",</v>
      </c>
      <c r="BE58" s="35" t="str">
        <f t="shared" ca="1" si="81"/>
        <v>52. Lámpara con mariposas,1,255,1,100,1;</v>
      </c>
      <c r="BF58" s="35" t="str">
        <f t="shared" ca="1" si="82"/>
        <v>{"type":"checkbox","class":"checkbox-big","name":"e48","title":"52. Лампа с мотыльками","style":"font-size:20px;display:block","state":"{{e48}}"},</v>
      </c>
      <c r="BG58" s="35" t="str">
        <f t="shared" ca="1" si="83"/>
        <v>{"type":"h4","title":"52. Лампа с мотыльками","style":"width:85%;float:left"},{"type":"input","title":"папка","name":"e48","state":"{{e48}}","pattern":"[0-9]{1,2}","style":"width:15%;display:inline"},{"type":"hr"},</v>
      </c>
      <c r="BH58" s="35" t="str">
        <f t="shared" ca="1" si="84"/>
        <v>"52": "52.Лампа с мотыльками",</v>
      </c>
      <c r="BI58" s="35" t="str">
        <f t="shared" ca="1" si="85"/>
        <v>"52":"48",</v>
      </c>
      <c r="BJ58" s="35" t="str">
        <f t="shared" ca="1" si="86"/>
        <v>52. Лампа с мотыльками,1,255,1,100,1;</v>
      </c>
    </row>
    <row r="59" spans="1:62" ht="14.25" customHeight="1">
      <c r="A59" s="2">
        <f t="shared" ca="1" si="46"/>
        <v>53</v>
      </c>
      <c r="B59" s="2" t="s">
        <v>496</v>
      </c>
      <c r="C59" s="2" t="s">
        <v>497</v>
      </c>
      <c r="D59" s="2" t="s">
        <v>498</v>
      </c>
      <c r="E59" s="2" t="s">
        <v>499</v>
      </c>
      <c r="F59" s="2" t="s">
        <v>500</v>
      </c>
      <c r="G59" s="2" t="s">
        <v>501</v>
      </c>
      <c r="H59" s="2" t="s">
        <v>502</v>
      </c>
      <c r="I59" s="2">
        <v>7</v>
      </c>
      <c r="J59" s="2">
        <v>8</v>
      </c>
      <c r="K59" s="2">
        <v>95</v>
      </c>
      <c r="L59" s="4"/>
      <c r="M59" s="2">
        <v>2</v>
      </c>
      <c r="N59" s="2">
        <v>30</v>
      </c>
      <c r="O59" s="2">
        <v>70</v>
      </c>
      <c r="P59" s="2">
        <v>100</v>
      </c>
      <c r="Q59" s="2">
        <v>0</v>
      </c>
      <c r="R59" s="2" t="s">
        <v>99</v>
      </c>
      <c r="S59" s="2" t="s">
        <v>503</v>
      </c>
      <c r="T59" s="3">
        <v>1</v>
      </c>
      <c r="U59" s="2">
        <v>49</v>
      </c>
      <c r="V59" s="4"/>
      <c r="W59" s="2" t="str">
        <f t="shared" si="47"/>
        <v>#define EFF_FOREST              ( 49U)    // Ліс</v>
      </c>
      <c r="X59" s="2" t="str">
        <f t="shared" ca="1" si="48"/>
        <v>String("53. Ліс,2,30,70,100,0;") +</v>
      </c>
      <c r="Y59" s="2" t="str">
        <f t="shared" ca="1" si="49"/>
        <v>String("53. Forest,2,30,70,100,0;") +</v>
      </c>
      <c r="Z59" s="2" t="str">
        <f t="shared" ca="1" si="50"/>
        <v>String("53. Forêt,2,30,70,100,0;") +</v>
      </c>
      <c r="AA59" s="2" t="str">
        <f t="shared" si="51"/>
        <v xml:space="preserve">  {   7,   8,  95}, // Ліс</v>
      </c>
      <c r="AB59" s="2" t="str">
        <f t="shared" si="52"/>
        <v xml:space="preserve">        case EFF_FOREST:              HIGH_DELAY_TICK    { effTimer = millis(); forestNoiseRoutine();         Eff_Tick (); }  break;  // ( 49U) Ліс</v>
      </c>
      <c r="AC59" s="2" t="str">
        <f t="shared" ca="1" si="87"/>
        <v>{"name":"53. Ліс","spmin":2,"spmax":30,"scmin":70,"scmax":100,"type":0},</v>
      </c>
      <c r="AD59" s="6" t="str">
        <f t="shared" si="54"/>
        <v>"e49":0,</v>
      </c>
      <c r="AE59" s="6" t="str">
        <f t="shared" si="55"/>
        <v>e49=[[e49]]&amp;</v>
      </c>
      <c r="AF59" s="6" t="str">
        <f t="shared" si="56"/>
        <v>"e49":1,</v>
      </c>
      <c r="AG59" s="2" t="str">
        <f t="shared" ca="1" si="57"/>
        <v>{"type":"checkbox","class":"checkbox-big","name":"e49","title":"53. Ліс","style":"font-size:20px;display:block","state":"{{e49}}"},</v>
      </c>
      <c r="AH59" s="2" t="str">
        <f t="shared" ca="1" si="58"/>
        <v>{"type":"h4","title":"53. Ліс","style":"width:85%;float:left"},{"type":"input","title":"папка","name":"e49","state":"{{e49}}","pattern":"[0-9]{1,2}","style":"width:15%;display:inline"},{"type":"hr"},</v>
      </c>
      <c r="AI59" s="2" t="str">
        <f t="shared" ca="1" si="59"/>
        <v>"53": "53.Ліс",</v>
      </c>
      <c r="AJ59" s="35" t="str">
        <f t="shared" ca="1" si="60"/>
        <v>"53":"49",</v>
      </c>
      <c r="AK59" s="2" t="str">
        <f t="shared" ca="1" si="61"/>
        <v>53. Ліс,2,30,70,100,0;</v>
      </c>
      <c r="AL59" s="2" t="str">
        <f t="shared" ca="1" si="62"/>
        <v>{"type":"checkbox","class":"checkbox-big","name":"e49","title":"53. Forest","style":"font-size:20px;display:block","state":"{{e49}}"},</v>
      </c>
      <c r="AM59" s="2" t="str">
        <f t="shared" ca="1" si="63"/>
        <v>{"type":"h4","title":"53. Forest","style":"width:85%;float:left"},{"type":"input","title":"папка","name":"e49","state":"{{e49}}","pattern":"[0-9]{1,2}","style":"width:15%;display:inline"},{"type":"hr"},</v>
      </c>
      <c r="AN59" s="2" t="str">
        <f t="shared" ca="1" si="64"/>
        <v>"53": "53.Forest",</v>
      </c>
      <c r="AO59" s="35" t="str">
        <f t="shared" ca="1" si="65"/>
        <v>"53":"49",</v>
      </c>
      <c r="AP59" s="2" t="str">
        <f t="shared" ca="1" si="66"/>
        <v>53. Forest,2,30,70,100,0;</v>
      </c>
      <c r="AQ59" s="2" t="str">
        <f t="shared" ca="1" si="67"/>
        <v>{"type":"checkbox","class":"checkbox-big","name":"e49","title":"53. Forêt","style":"font-size:20px;display:block","state":"{{e49}}"},</v>
      </c>
      <c r="AR59" s="2" t="str">
        <f t="shared" ca="1" si="68"/>
        <v>{"type":"h4","title":"53. Forêt","style":"width:85%;float:left"},{"type":"input","title":"папка","name":"e49","state":"{{e49}}","pattern":"[0-9]{1,2}","style":"width:15%;display:inline"},{"type":"hr"},</v>
      </c>
      <c r="AS59" s="2" t="str">
        <f t="shared" ca="1" si="69"/>
        <v>"53": "53.Forêt",</v>
      </c>
      <c r="AT59" s="35" t="str">
        <f t="shared" ca="1" si="70"/>
        <v>"53":"49",</v>
      </c>
      <c r="AU59" s="2" t="str">
        <f t="shared" ca="1" si="71"/>
        <v>53. Forêt,2,30,70,100,0;</v>
      </c>
      <c r="AV59" s="2" t="str">
        <f t="shared" ca="1" si="72"/>
        <v>{"type":"checkbox","class":"checkbox-big","name":"e49","title":"53. Las","style":"font-size:20px;display:block","state":"{{e49}}"},</v>
      </c>
      <c r="AW59" s="35" t="str">
        <f t="shared" ca="1" si="73"/>
        <v>{"type":"h4","title":"53. Las","style":"width:85%;float:left"},{"type":"input","title":"папка","name":"e49","state":"{{e49}}","pattern":"[0-9]{1,2}","style":"width:15%;display:inline"},{"type":"hr"},</v>
      </c>
      <c r="AX59" s="35" t="str">
        <f t="shared" ca="1" si="74"/>
        <v>"53": "53.Las",</v>
      </c>
      <c r="AY59" s="35" t="str">
        <f t="shared" ca="1" si="75"/>
        <v>"53":"49",</v>
      </c>
      <c r="AZ59" s="35" t="str">
        <f t="shared" ca="1" si="76"/>
        <v>53. Las,2,30,70,100,0;</v>
      </c>
      <c r="BA59" s="35" t="str">
        <f t="shared" ca="1" si="77"/>
        <v>{"type":"checkbox","class":"checkbox-big","name":"e49","title":"53. Bosque","style":"font-size:20px;display:block","state":"{{e49}}"},</v>
      </c>
      <c r="BB59" s="35" t="str">
        <f t="shared" ca="1" si="78"/>
        <v>{"type":"h4","title":"53. Bosque","style":"width:85%;float:left"},{"type":"input","title":"папка","name":"e49","state":"{{e49}}","pattern":"[0-9]{1,2}","style":"width:15%;display:inline"},{"type":"hr"},</v>
      </c>
      <c r="BC59" s="35" t="str">
        <f t="shared" ca="1" si="79"/>
        <v>"53": "53.Bosque",</v>
      </c>
      <c r="BD59" s="35" t="str">
        <f t="shared" ca="1" si="80"/>
        <v>"53":"49",</v>
      </c>
      <c r="BE59" s="35" t="str">
        <f t="shared" ca="1" si="81"/>
        <v>53. Bosque,2,30,70,100,0;</v>
      </c>
      <c r="BF59" s="35" t="str">
        <f t="shared" ca="1" si="82"/>
        <v>{"type":"checkbox","class":"checkbox-big","name":"e49","title":"53. Лес","style":"font-size:20px;display:block","state":"{{e49}}"},</v>
      </c>
      <c r="BG59" s="35" t="str">
        <f t="shared" ca="1" si="83"/>
        <v>{"type":"h4","title":"53. Лес","style":"width:85%;float:left"},{"type":"input","title":"папка","name":"e49","state":"{{e49}}","pattern":"[0-9]{1,2}","style":"width:15%;display:inline"},{"type":"hr"},</v>
      </c>
      <c r="BH59" s="35" t="str">
        <f t="shared" ca="1" si="84"/>
        <v>"53": "53.Лес",</v>
      </c>
      <c r="BI59" s="35" t="str">
        <f t="shared" ca="1" si="85"/>
        <v>"53":"49",</v>
      </c>
      <c r="BJ59" s="35" t="str">
        <f t="shared" ca="1" si="86"/>
        <v>53. Лес,2,30,70,100,0;</v>
      </c>
    </row>
    <row r="60" spans="1:62" ht="14.25" customHeight="1">
      <c r="A60" s="2">
        <f t="shared" ca="1" si="46"/>
        <v>54</v>
      </c>
      <c r="B60" s="2" t="s">
        <v>504</v>
      </c>
      <c r="C60" s="2" t="s">
        <v>505</v>
      </c>
      <c r="D60" s="2" t="s">
        <v>506</v>
      </c>
      <c r="E60" s="2" t="s">
        <v>507</v>
      </c>
      <c r="F60" s="2" t="s">
        <v>508</v>
      </c>
      <c r="G60" s="2" t="s">
        <v>509</v>
      </c>
      <c r="H60" s="2" t="s">
        <v>510</v>
      </c>
      <c r="I60" s="2">
        <v>14</v>
      </c>
      <c r="J60" s="2">
        <v>235</v>
      </c>
      <c r="K60" s="2">
        <v>40</v>
      </c>
      <c r="L60" s="4"/>
      <c r="M60" s="2">
        <v>1</v>
      </c>
      <c r="N60" s="2">
        <v>255</v>
      </c>
      <c r="O60" s="2">
        <v>1</v>
      </c>
      <c r="P60" s="2">
        <v>100</v>
      </c>
      <c r="Q60" s="2">
        <v>0</v>
      </c>
      <c r="R60" s="2" t="s">
        <v>83</v>
      </c>
      <c r="S60" s="2" t="s">
        <v>511</v>
      </c>
      <c r="T60" s="3">
        <v>2</v>
      </c>
      <c r="U60" s="2">
        <v>50</v>
      </c>
      <c r="V60" s="4"/>
      <c r="W60" s="2" t="str">
        <f t="shared" si="47"/>
        <v>#define EFF_LUMENJER            ( 50U)    // Люменьєр</v>
      </c>
      <c r="X60" s="2" t="str">
        <f t="shared" ca="1" si="48"/>
        <v>String("54. Люменьєр,1,255,1,100,0;") +</v>
      </c>
      <c r="Y60" s="2" t="str">
        <f t="shared" ca="1" si="49"/>
        <v>String("54. Lemenjer,1,255,1,100,0;") +</v>
      </c>
      <c r="Z60" s="2" t="str">
        <f t="shared" ca="1" si="50"/>
        <v>String("54. Lumenier,1,255,1,100,0;") +</v>
      </c>
      <c r="AA60" s="2" t="str">
        <f t="shared" si="51"/>
        <v xml:space="preserve">  {  14, 235,  40}, // Люменьєр</v>
      </c>
      <c r="AB60" s="2" t="str">
        <f t="shared" si="52"/>
        <v xml:space="preserve">        case EFF_LUMENJER:            DYNAMIC_DELAY_TICK { effTimer = millis(); lumenjerRoutine();            Eff_Tick (); }  break;  // ( 50U) Люменьєр</v>
      </c>
      <c r="AC60" s="2" t="str">
        <f t="shared" ca="1" si="87"/>
        <v>{"name":"54. Люменьєр","spmin":1,"spmax":255,"scmin":1,"scmax":100,"type":0},</v>
      </c>
      <c r="AD60" s="6" t="str">
        <f t="shared" si="54"/>
        <v>"e50":0,</v>
      </c>
      <c r="AE60" s="6" t="str">
        <f t="shared" si="55"/>
        <v>e50=[[e50]]&amp;</v>
      </c>
      <c r="AF60" s="6" t="str">
        <f t="shared" si="56"/>
        <v>"e50":2,</v>
      </c>
      <c r="AG60" s="2" t="str">
        <f t="shared" ca="1" si="57"/>
        <v>{"type":"checkbox","class":"checkbox-big","name":"e50","title":"54. Люменьєр","style":"font-size:20px;display:block","state":"{{e50}}"},</v>
      </c>
      <c r="AH60" s="2" t="str">
        <f t="shared" ca="1" si="58"/>
        <v>{"type":"h4","title":"54. Люменьєр","style":"width:85%;float:left"},{"type":"input","title":"папка","name":"e50","state":"{{e50}}","pattern":"[0-9]{1,2}","style":"width:15%;display:inline"},{"type":"hr"},</v>
      </c>
      <c r="AI60" s="2" t="str">
        <f t="shared" ca="1" si="59"/>
        <v>"54": "54.Люменьєр",</v>
      </c>
      <c r="AJ60" s="35" t="str">
        <f t="shared" ca="1" si="60"/>
        <v>"54":"50",</v>
      </c>
      <c r="AK60" s="2" t="str">
        <f t="shared" ca="1" si="61"/>
        <v>54. Люменьєр,1,255,1,100,0;</v>
      </c>
      <c r="AL60" s="2" t="str">
        <f t="shared" ca="1" si="62"/>
        <v>{"type":"checkbox","class":"checkbox-big","name":"e50","title":"54. Lemenjer","style":"font-size:20px;display:block","state":"{{e50}}"},</v>
      </c>
      <c r="AM60" s="2" t="str">
        <f t="shared" ca="1" si="63"/>
        <v>{"type":"h4","title":"54. Lemenjer","style":"width:85%;float:left"},{"type":"input","title":"папка","name":"e50","state":"{{e50}}","pattern":"[0-9]{1,2}","style":"width:15%;display:inline"},{"type":"hr"},</v>
      </c>
      <c r="AN60" s="2" t="str">
        <f t="shared" ca="1" si="64"/>
        <v>"54": "54.Lemenjer",</v>
      </c>
      <c r="AO60" s="35" t="str">
        <f t="shared" ca="1" si="65"/>
        <v>"54":"50",</v>
      </c>
      <c r="AP60" s="2" t="str">
        <f t="shared" ca="1" si="66"/>
        <v>54. Lemenjer,1,255,1,100,0;</v>
      </c>
      <c r="AQ60" s="2" t="str">
        <f t="shared" ca="1" si="67"/>
        <v>{"type":"checkbox","class":"checkbox-big","name":"e50","title":"54. Lumenier","style":"font-size:20px;display:block","state":"{{e50}}"},</v>
      </c>
      <c r="AR60" s="2" t="str">
        <f t="shared" ca="1" si="68"/>
        <v>{"type":"h4","title":"54. Lumenier","style":"width:85%;float:left"},{"type":"input","title":"папка","name":"e50","state":"{{e50}}","pattern":"[0-9]{1,2}","style":"width:15%;display:inline"},{"type":"hr"},</v>
      </c>
      <c r="AS60" s="2" t="str">
        <f t="shared" ca="1" si="69"/>
        <v>"54": "54.Lumenier",</v>
      </c>
      <c r="AT60" s="35" t="str">
        <f t="shared" ca="1" si="70"/>
        <v>"54":"50",</v>
      </c>
      <c r="AU60" s="2" t="str">
        <f t="shared" ca="1" si="71"/>
        <v>54. Lumenier,1,255,1,100,0;</v>
      </c>
      <c r="AV60" s="2" t="str">
        <f t="shared" ca="1" si="72"/>
        <v>{"type":"checkbox","class":"checkbox-big","name":"e50","title":"54. Prześwit","style":"font-size:20px;display:block","state":"{{e50}}"},</v>
      </c>
      <c r="AW60" s="35" t="str">
        <f t="shared" ca="1" si="73"/>
        <v>{"type":"h4","title":"54. Prześwit","style":"width:85%;float:left"},{"type":"input","title":"папка","name":"e50","state":"{{e50}}","pattern":"[0-9]{1,2}","style":"width:15%;display:inline"},{"type":"hr"},</v>
      </c>
      <c r="AX60" s="35" t="str">
        <f t="shared" ca="1" si="74"/>
        <v>"54": "54.Prześwit",</v>
      </c>
      <c r="AY60" s="35" t="str">
        <f t="shared" ca="1" si="75"/>
        <v>"54":"50",</v>
      </c>
      <c r="AZ60" s="35" t="str">
        <f t="shared" ca="1" si="76"/>
        <v>54. Prześwit,1,255,1,100,0;</v>
      </c>
      <c r="BA60" s="35" t="str">
        <f t="shared" ca="1" si="77"/>
        <v>{"type":"checkbox","class":"checkbox-big","name":"e50","title":"54. Lumenero","style":"font-size:20px;display:block","state":"{{e50}}"},</v>
      </c>
      <c r="BB60" s="35" t="str">
        <f t="shared" ca="1" si="78"/>
        <v>{"type":"h4","title":"54. Lumenero","style":"width:85%;float:left"},{"type":"input","title":"папка","name":"e50","state":"{{e50}}","pattern":"[0-9]{1,2}","style":"width:15%;display:inline"},{"type":"hr"},</v>
      </c>
      <c r="BC60" s="35" t="str">
        <f t="shared" ca="1" si="79"/>
        <v>"54": "54.Lumenero",</v>
      </c>
      <c r="BD60" s="35" t="str">
        <f t="shared" ca="1" si="80"/>
        <v>"54":"50",</v>
      </c>
      <c r="BE60" s="35" t="str">
        <f t="shared" ca="1" si="81"/>
        <v>54. Lumenero,1,255,1,100,0;</v>
      </c>
      <c r="BF60" s="35" t="str">
        <f t="shared" ca="1" si="82"/>
        <v>{"type":"checkbox","class":"checkbox-big","name":"e50","title":"54. Люменьер","style":"font-size:20px;display:block","state":"{{e50}}"},</v>
      </c>
      <c r="BG60" s="35" t="str">
        <f t="shared" ca="1" si="83"/>
        <v>{"type":"h4","title":"54. Люменьер","style":"width:85%;float:left"},{"type":"input","title":"папка","name":"e50","state":"{{e50}}","pattern":"[0-9]{1,2}","style":"width:15%;display:inline"},{"type":"hr"},</v>
      </c>
      <c r="BH60" s="35" t="str">
        <f t="shared" ca="1" si="84"/>
        <v>"54": "54.Люменьер",</v>
      </c>
      <c r="BI60" s="35" t="str">
        <f t="shared" ca="1" si="85"/>
        <v>"54":"50",</v>
      </c>
      <c r="BJ60" s="35" t="str">
        <f t="shared" ca="1" si="86"/>
        <v>54. Люменьер,1,255,1,100,0;</v>
      </c>
    </row>
    <row r="61" spans="1:62" ht="14.25" customHeight="1">
      <c r="A61" s="2">
        <f t="shared" ca="1" si="46"/>
        <v>55</v>
      </c>
      <c r="B61" s="2" t="s">
        <v>512</v>
      </c>
      <c r="C61" s="2" t="s">
        <v>513</v>
      </c>
      <c r="D61" s="2" t="s">
        <v>514</v>
      </c>
      <c r="E61" s="2" t="s">
        <v>515</v>
      </c>
      <c r="F61" s="2" t="s">
        <v>516</v>
      </c>
      <c r="G61" s="2" t="s">
        <v>517</v>
      </c>
      <c r="H61" s="2" t="s">
        <v>518</v>
      </c>
      <c r="I61" s="2">
        <v>24</v>
      </c>
      <c r="J61" s="2">
        <v>255</v>
      </c>
      <c r="K61" s="2">
        <v>26</v>
      </c>
      <c r="L61" s="4"/>
      <c r="M61" s="2">
        <v>1</v>
      </c>
      <c r="N61" s="2">
        <v>255</v>
      </c>
      <c r="O61" s="2">
        <v>1</v>
      </c>
      <c r="P61" s="2">
        <v>100</v>
      </c>
      <c r="Q61" s="2">
        <v>0</v>
      </c>
      <c r="R61" s="2" t="s">
        <v>75</v>
      </c>
      <c r="S61" s="2" t="s">
        <v>519</v>
      </c>
      <c r="T61" s="3">
        <v>2</v>
      </c>
      <c r="U61" s="2">
        <v>51</v>
      </c>
      <c r="V61" s="4"/>
      <c r="W61" s="2" t="str">
        <f t="shared" si="47"/>
        <v>#define EFF_BBALLS              ( 51U)    // М'ячики</v>
      </c>
      <c r="X61" s="2" t="str">
        <f t="shared" ca="1" si="48"/>
        <v>String("55. М'ячики,1,255,1,100,0;") +</v>
      </c>
      <c r="Y61" s="2" t="str">
        <f t="shared" ca="1" si="49"/>
        <v>String("55. Balls,1,255,1,100,0;") +</v>
      </c>
      <c r="Z61" s="2" t="str">
        <f t="shared" ca="1" si="50"/>
        <v>String("55. Des balles,1,255,1,100,0;") +</v>
      </c>
      <c r="AA61" s="2" t="str">
        <f t="shared" si="51"/>
        <v xml:space="preserve">  {  24, 255,  26}, // М'ячики</v>
      </c>
      <c r="AB61" s="2" t="str">
        <f t="shared" si="52"/>
        <v xml:space="preserve">        case EFF_BBALLS:              LOW_DELAY_TICK     { effTimer = millis(); BBallsRoutine();              Eff_Tick (); }  break;  // ( 51U) М'ячики</v>
      </c>
      <c r="AC61" s="2" t="str">
        <f t="shared" ca="1" si="87"/>
        <v>{"name":"55. М'ячики","spmin":1,"spmax":255,"scmin":1,"scmax":100,"type":0},</v>
      </c>
      <c r="AD61" s="6" t="str">
        <f t="shared" si="54"/>
        <v>"e51":0,</v>
      </c>
      <c r="AE61" s="6" t="str">
        <f t="shared" si="55"/>
        <v>e51=[[e51]]&amp;</v>
      </c>
      <c r="AF61" s="6" t="str">
        <f t="shared" si="56"/>
        <v>"e51":2,</v>
      </c>
      <c r="AG61" s="2" t="str">
        <f t="shared" ca="1" si="57"/>
        <v>{"type":"checkbox","class":"checkbox-big","name":"e51","title":"55. М'ячики","style":"font-size:20px;display:block","state":"{{e51}}"},</v>
      </c>
      <c r="AH61" s="2" t="str">
        <f t="shared" ca="1" si="58"/>
        <v>{"type":"h4","title":"55. М'ячики","style":"width:85%;float:left"},{"type":"input","title":"папка","name":"e51","state":"{{e51}}","pattern":"[0-9]{1,2}","style":"width:15%;display:inline"},{"type":"hr"},</v>
      </c>
      <c r="AI61" s="2" t="str">
        <f t="shared" ca="1" si="59"/>
        <v>"55": "55.М'ячики",</v>
      </c>
      <c r="AJ61" s="35" t="str">
        <f t="shared" ca="1" si="60"/>
        <v>"55":"51",</v>
      </c>
      <c r="AK61" s="2" t="str">
        <f t="shared" ca="1" si="61"/>
        <v>55. М'ячики,1,255,1,100,0;</v>
      </c>
      <c r="AL61" s="2" t="str">
        <f t="shared" ca="1" si="62"/>
        <v>{"type":"checkbox","class":"checkbox-big","name":"e51","title":"55. Balls","style":"font-size:20px;display:block","state":"{{e51}}"},</v>
      </c>
      <c r="AM61" s="2" t="str">
        <f t="shared" ca="1" si="63"/>
        <v>{"type":"h4","title":"55. Balls","style":"width:85%;float:left"},{"type":"input","title":"папка","name":"e51","state":"{{e51}}","pattern":"[0-9]{1,2}","style":"width:15%;display:inline"},{"type":"hr"},</v>
      </c>
      <c r="AN61" s="2" t="str">
        <f t="shared" ca="1" si="64"/>
        <v>"55": "55.Balls",</v>
      </c>
      <c r="AO61" s="35" t="str">
        <f t="shared" ca="1" si="65"/>
        <v>"55":"51",</v>
      </c>
      <c r="AP61" s="2" t="str">
        <f t="shared" ca="1" si="66"/>
        <v>55. Balls,1,255,1,100,0;</v>
      </c>
      <c r="AQ61" s="2" t="str">
        <f t="shared" ca="1" si="67"/>
        <v>{"type":"checkbox","class":"checkbox-big","name":"e51","title":"55. Des balles","style":"font-size:20px;display:block","state":"{{e51}}"},</v>
      </c>
      <c r="AR61" s="2" t="str">
        <f t="shared" ca="1" si="68"/>
        <v>{"type":"h4","title":"55. Des balles","style":"width:85%;float:left"},{"type":"input","title":"папка","name":"e51","state":"{{e51}}","pattern":"[0-9]{1,2}","style":"width:15%;display:inline"},{"type":"hr"},</v>
      </c>
      <c r="AS61" s="2" t="str">
        <f t="shared" ca="1" si="69"/>
        <v>"55": "55.Des balles",</v>
      </c>
      <c r="AT61" s="35" t="str">
        <f t="shared" ca="1" si="70"/>
        <v>"55":"51",</v>
      </c>
      <c r="AU61" s="2" t="str">
        <f t="shared" ca="1" si="71"/>
        <v>55. Des balles,1,255,1,100,0;</v>
      </c>
      <c r="AV61" s="2" t="str">
        <f t="shared" ca="1" si="72"/>
        <v>{"type":"checkbox","class":"checkbox-big","name":"e51","title":"55. Kulki","style":"font-size:20px;display:block","state":"{{e51}}"},</v>
      </c>
      <c r="AW61" s="35" t="str">
        <f t="shared" ca="1" si="73"/>
        <v>{"type":"h4","title":"55. Kulki","style":"width:85%;float:left"},{"type":"input","title":"папка","name":"e51","state":"{{e51}}","pattern":"[0-9]{1,2}","style":"width:15%;display:inline"},{"type":"hr"},</v>
      </c>
      <c r="AX61" s="35" t="str">
        <f t="shared" ca="1" si="74"/>
        <v>"55": "55.Kulki",</v>
      </c>
      <c r="AY61" s="35" t="str">
        <f t="shared" ca="1" si="75"/>
        <v>"55":"51",</v>
      </c>
      <c r="AZ61" s="35" t="str">
        <f t="shared" ca="1" si="76"/>
        <v>55. Kulki,1,255,1,100,0;</v>
      </c>
      <c r="BA61" s="35" t="str">
        <f t="shared" ca="1" si="77"/>
        <v>{"type":"checkbox","class":"checkbox-big","name":"e51","title":"55. Pelotas","style":"font-size:20px;display:block","state":"{{e51}}"},</v>
      </c>
      <c r="BB61" s="35" t="str">
        <f t="shared" ca="1" si="78"/>
        <v>{"type":"h4","title":"55. Pelotas","style":"width:85%;float:left"},{"type":"input","title":"папка","name":"e51","state":"{{e51}}","pattern":"[0-9]{1,2}","style":"width:15%;display:inline"},{"type":"hr"},</v>
      </c>
      <c r="BC61" s="35" t="str">
        <f t="shared" ca="1" si="79"/>
        <v>"55": "55.Pelotas",</v>
      </c>
      <c r="BD61" s="35" t="str">
        <f t="shared" ca="1" si="80"/>
        <v>"55":"51",</v>
      </c>
      <c r="BE61" s="35" t="str">
        <f t="shared" ca="1" si="81"/>
        <v>55. Pelotas,1,255,1,100,0;</v>
      </c>
      <c r="BF61" s="35" t="str">
        <f t="shared" ca="1" si="82"/>
        <v>{"type":"checkbox","class":"checkbox-big","name":"e51","title":"55. Мячики","style":"font-size:20px;display:block","state":"{{e51}}"},</v>
      </c>
      <c r="BG61" s="35" t="str">
        <f t="shared" ca="1" si="83"/>
        <v>{"type":"h4","title":"55. Мячики","style":"width:85%;float:left"},{"type":"input","title":"папка","name":"e51","state":"{{e51}}","pattern":"[0-9]{1,2}","style":"width:15%;display:inline"},{"type":"hr"},</v>
      </c>
      <c r="BH61" s="35" t="str">
        <f t="shared" ca="1" si="84"/>
        <v>"55": "55.Мячики",</v>
      </c>
      <c r="BI61" s="35" t="str">
        <f t="shared" ca="1" si="85"/>
        <v>"55":"51",</v>
      </c>
      <c r="BJ61" s="35" t="str">
        <f t="shared" ca="1" si="86"/>
        <v>55. Мячики,1,255,1,100,0;</v>
      </c>
    </row>
    <row r="62" spans="1:62" ht="14.25" customHeight="1">
      <c r="A62" s="2">
        <f t="shared" ca="1" si="46"/>
        <v>56</v>
      </c>
      <c r="B62" s="2" t="s">
        <v>520</v>
      </c>
      <c r="C62" s="2" t="s">
        <v>521</v>
      </c>
      <c r="D62" s="2" t="s">
        <v>522</v>
      </c>
      <c r="E62" s="2" t="s">
        <v>523</v>
      </c>
      <c r="F62" s="2" t="s">
        <v>524</v>
      </c>
      <c r="G62" s="2" t="s">
        <v>525</v>
      </c>
      <c r="H62" s="2" t="s">
        <v>526</v>
      </c>
      <c r="I62" s="2">
        <v>18</v>
      </c>
      <c r="J62" s="2">
        <v>11</v>
      </c>
      <c r="K62" s="2">
        <v>70</v>
      </c>
      <c r="L62" s="4"/>
      <c r="M62" s="2">
        <v>1</v>
      </c>
      <c r="N62" s="2">
        <v>255</v>
      </c>
      <c r="O62" s="2">
        <v>1</v>
      </c>
      <c r="P62" s="2">
        <v>100</v>
      </c>
      <c r="Q62" s="2">
        <v>0</v>
      </c>
      <c r="R62" s="2" t="s">
        <v>75</v>
      </c>
      <c r="S62" s="2" t="s">
        <v>527</v>
      </c>
      <c r="T62" s="3">
        <v>2</v>
      </c>
      <c r="U62" s="2">
        <v>52</v>
      </c>
      <c r="V62" s="4"/>
      <c r="W62" s="2" t="str">
        <f t="shared" si="47"/>
        <v>#define EFF_BALLS_BOUNCE        ( 52U)    // М'ячики без кордонів</v>
      </c>
      <c r="X62" s="2" t="str">
        <f t="shared" ca="1" si="48"/>
        <v>String("56. М'ячики без кордонів,1,255,1,100,0;") +</v>
      </c>
      <c r="Y62" s="2" t="str">
        <f t="shared" ca="1" si="49"/>
        <v>String("56. Balls Bounce,1,255,1,100,0;") +</v>
      </c>
      <c r="Z62" s="2" t="str">
        <f t="shared" ca="1" si="50"/>
        <v>String("56. Boules sans frontières,1,255,1,100,0;") +</v>
      </c>
      <c r="AA62" s="2" t="str">
        <f t="shared" si="51"/>
        <v xml:space="preserve">  {  18,  11,  70}, // М'ячики без кордонів</v>
      </c>
      <c r="AB62" s="2" t="str">
        <f t="shared" si="52"/>
        <v xml:space="preserve">        case EFF_BALLS_BOUNCE:        LOW_DELAY_TICK     { effTimer = millis(); bounceRoutine();              Eff_Tick (); }  break;  // ( 52U) М'ячики без кордонів</v>
      </c>
      <c r="AC62" s="2" t="str">
        <f t="shared" ca="1" si="87"/>
        <v>{"name":"56. М'ячики без кордонів","spmin":1,"spmax":255,"scmin":1,"scmax":100,"type":0},</v>
      </c>
      <c r="AD62" s="6" t="str">
        <f t="shared" si="54"/>
        <v>"e52":0,</v>
      </c>
      <c r="AE62" s="6" t="str">
        <f t="shared" si="55"/>
        <v>e52=[[e52]]&amp;</v>
      </c>
      <c r="AF62" s="6" t="str">
        <f t="shared" si="56"/>
        <v>"e52":2,</v>
      </c>
      <c r="AG62" s="2" t="str">
        <f t="shared" ca="1" si="57"/>
        <v>{"type":"checkbox","class":"checkbox-big","name":"e52","title":"56. М'ячики без кордонів","style":"font-size:20px;display:block","state":"{{e52}}"},</v>
      </c>
      <c r="AH62" s="2" t="str">
        <f t="shared" ca="1" si="58"/>
        <v>{"type":"h4","title":"56. М'ячики без кордонів","style":"width:85%;float:left"},{"type":"input","title":"папка","name":"e52","state":"{{e52}}","pattern":"[0-9]{1,2}","style":"width:15%;display:inline"},{"type":"hr"},</v>
      </c>
      <c r="AI62" s="2" t="str">
        <f t="shared" ca="1" si="59"/>
        <v>"56": "56.М'ячики без кордонів",</v>
      </c>
      <c r="AJ62" s="35" t="str">
        <f t="shared" ca="1" si="60"/>
        <v>"56":"52",</v>
      </c>
      <c r="AK62" s="2" t="str">
        <f t="shared" ca="1" si="61"/>
        <v>56. М'ячики без кордонів,1,255,1,100,0;</v>
      </c>
      <c r="AL62" s="2" t="str">
        <f t="shared" ca="1" si="62"/>
        <v>{"type":"checkbox","class":"checkbox-big","name":"e52","title":"56. Balls Bounce","style":"font-size:20px;display:block","state":"{{e52}}"},</v>
      </c>
      <c r="AM62" s="2" t="str">
        <f t="shared" ca="1" si="63"/>
        <v>{"type":"h4","title":"56. Balls Bounce","style":"width:85%;float:left"},{"type":"input","title":"папка","name":"e52","state":"{{e52}}","pattern":"[0-9]{1,2}","style":"width:15%;display:inline"},{"type":"hr"},</v>
      </c>
      <c r="AN62" s="2" t="str">
        <f t="shared" ca="1" si="64"/>
        <v>"56": "56.Balls Bounce",</v>
      </c>
      <c r="AO62" s="35" t="str">
        <f t="shared" ca="1" si="65"/>
        <v>"56":"52",</v>
      </c>
      <c r="AP62" s="2" t="str">
        <f t="shared" ca="1" si="66"/>
        <v>56. Balls Bounce,1,255,1,100,0;</v>
      </c>
      <c r="AQ62" s="2" t="str">
        <f t="shared" ca="1" si="67"/>
        <v>{"type":"checkbox","class":"checkbox-big","name":"e52","title":"56. Boules sans frontières","style":"font-size:20px;display:block","state":"{{e52}}"},</v>
      </c>
      <c r="AR62" s="2" t="str">
        <f t="shared" ca="1" si="68"/>
        <v>{"type":"h4","title":"56. Boules sans frontières","style":"width:85%;float:left"},{"type":"input","title":"папка","name":"e52","state":"{{e52}}","pattern":"[0-9]{1,2}","style":"width:15%;display:inline"},{"type":"hr"},</v>
      </c>
      <c r="AS62" s="2" t="str">
        <f t="shared" ca="1" si="69"/>
        <v>"56": "56.Boules sans frontières",</v>
      </c>
      <c r="AT62" s="35" t="str">
        <f t="shared" ca="1" si="70"/>
        <v>"56":"52",</v>
      </c>
      <c r="AU62" s="2" t="str">
        <f t="shared" ca="1" si="71"/>
        <v>56. Boules sans frontières,1,255,1,100,0;</v>
      </c>
      <c r="AV62" s="2" t="str">
        <f t="shared" ca="1" si="72"/>
        <v>{"type":"checkbox","class":"checkbox-big","name":"e52","title":"56. Piłki bez granic","style":"font-size:20px;display:block","state":"{{e52}}"},</v>
      </c>
      <c r="AW62" s="35" t="str">
        <f t="shared" ca="1" si="73"/>
        <v>{"type":"h4","title":"56. Piłki bez granic","style":"width:85%;float:left"},{"type":"input","title":"папка","name":"e52","state":"{{e52}}","pattern":"[0-9]{1,2}","style":"width:15%;display:inline"},{"type":"hr"},</v>
      </c>
      <c r="AX62" s="35" t="str">
        <f t="shared" ca="1" si="74"/>
        <v>"56": "56.Piłki bez granic",</v>
      </c>
      <c r="AY62" s="35" t="str">
        <f t="shared" ca="1" si="75"/>
        <v>"56":"52",</v>
      </c>
      <c r="AZ62" s="35" t="str">
        <f t="shared" ca="1" si="76"/>
        <v>56. Piłki bez granic,1,255,1,100,0;</v>
      </c>
      <c r="BA62" s="35" t="str">
        <f t="shared" ca="1" si="77"/>
        <v>{"type":"checkbox","class":"checkbox-big","name":"e52","title":"56. Bolas sin fronteras","style":"font-size:20px;display:block","state":"{{e52}}"},</v>
      </c>
      <c r="BB62" s="35" t="str">
        <f t="shared" ca="1" si="78"/>
        <v>{"type":"h4","title":"56. Bolas sin fronteras","style":"width:85%;float:left"},{"type":"input","title":"папка","name":"e52","state":"{{e52}}","pattern":"[0-9]{1,2}","style":"width:15%;display:inline"},{"type":"hr"},</v>
      </c>
      <c r="BC62" s="35" t="str">
        <f t="shared" ca="1" si="79"/>
        <v>"56": "56.Bolas sin fronteras",</v>
      </c>
      <c r="BD62" s="35" t="str">
        <f t="shared" ca="1" si="80"/>
        <v>"56":"52",</v>
      </c>
      <c r="BE62" s="35" t="str">
        <f t="shared" ca="1" si="81"/>
        <v>56. Bolas sin fronteras,1,255,1,100,0;</v>
      </c>
      <c r="BF62" s="35" t="str">
        <f t="shared" ca="1" si="82"/>
        <v>{"type":"checkbox","class":"checkbox-big","name":"e52","title":"56. Мячики без границ","style":"font-size:20px;display:block","state":"{{e52}}"},</v>
      </c>
      <c r="BG62" s="35" t="str">
        <f t="shared" ca="1" si="83"/>
        <v>{"type":"h4","title":"56. Мячики без границ","style":"width:85%;float:left"},{"type":"input","title":"папка","name":"e52","state":"{{e52}}","pattern":"[0-9]{1,2}","style":"width:15%;display:inline"},{"type":"hr"},</v>
      </c>
      <c r="BH62" s="35" t="str">
        <f t="shared" ca="1" si="84"/>
        <v>"56": "56.Мячики без границ",</v>
      </c>
      <c r="BI62" s="35" t="str">
        <f t="shared" ca="1" si="85"/>
        <v>"56":"52",</v>
      </c>
      <c r="BJ62" s="35" t="str">
        <f t="shared" ca="1" si="86"/>
        <v>56. Мячики без границ,1,255,1,100,0;</v>
      </c>
    </row>
    <row r="63" spans="1:62" ht="14.25" customHeight="1">
      <c r="A63" s="2">
        <f t="shared" ca="1" si="46"/>
        <v>57</v>
      </c>
      <c r="B63" s="2" t="s">
        <v>528</v>
      </c>
      <c r="C63" s="2" t="s">
        <v>529</v>
      </c>
      <c r="D63" s="2" t="s">
        <v>530</v>
      </c>
      <c r="E63" s="2" t="s">
        <v>530</v>
      </c>
      <c r="F63" s="2" t="s">
        <v>530</v>
      </c>
      <c r="G63" s="2" t="s">
        <v>530</v>
      </c>
      <c r="H63" s="2" t="s">
        <v>529</v>
      </c>
      <c r="I63" s="2">
        <v>9</v>
      </c>
      <c r="J63" s="2">
        <v>198</v>
      </c>
      <c r="K63" s="2">
        <v>20</v>
      </c>
      <c r="L63" s="4"/>
      <c r="M63" s="2">
        <v>150</v>
      </c>
      <c r="N63" s="2">
        <v>252</v>
      </c>
      <c r="O63" s="2">
        <v>1</v>
      </c>
      <c r="P63" s="2">
        <v>100</v>
      </c>
      <c r="Q63" s="2">
        <v>0</v>
      </c>
      <c r="R63" s="2" t="s">
        <v>83</v>
      </c>
      <c r="S63" s="2" t="s">
        <v>531</v>
      </c>
      <c r="T63" s="3">
        <v>2</v>
      </c>
      <c r="U63" s="2">
        <v>53</v>
      </c>
      <c r="V63" s="4"/>
      <c r="W63" s="2" t="str">
        <f t="shared" si="47"/>
        <v>#define EFF_MAGMA               ( 53U)    // Магма</v>
      </c>
      <c r="X63" s="2" t="str">
        <f t="shared" ca="1" si="48"/>
        <v>String("57. Магма,150,252,1,100,0;") +</v>
      </c>
      <c r="Y63" s="2" t="str">
        <f t="shared" ca="1" si="49"/>
        <v>String("57. Magma,150,252,1,100,0;") +</v>
      </c>
      <c r="Z63" s="2" t="str">
        <f t="shared" ca="1" si="50"/>
        <v>String("57. Magma,150,252,1,100,0;") +</v>
      </c>
      <c r="AA63" s="2" t="str">
        <f t="shared" si="51"/>
        <v xml:space="preserve">  {   9, 198,  20}, // Магма</v>
      </c>
      <c r="AB63" s="2" t="str">
        <f t="shared" si="52"/>
        <v xml:space="preserve">        case EFF_MAGMA:               DYNAMIC_DELAY_TICK { effTimer = millis(); magmaRoutine();               Eff_Tick (); }  break;  // ( 53U) Магма</v>
      </c>
      <c r="AC63" s="2" t="str">
        <f t="shared" ca="1" si="87"/>
        <v>{"name":"57. Магма","spmin":150,"spmax":252,"scmin":1,"scmax":100,"type":0},</v>
      </c>
      <c r="AD63" s="6" t="str">
        <f t="shared" si="54"/>
        <v>"e53":0,</v>
      </c>
      <c r="AE63" s="6" t="str">
        <f t="shared" si="55"/>
        <v>e53=[[e53]]&amp;</v>
      </c>
      <c r="AF63" s="6" t="str">
        <f t="shared" si="56"/>
        <v>"e53":2,</v>
      </c>
      <c r="AG63" s="2" t="str">
        <f t="shared" ca="1" si="57"/>
        <v>{"type":"checkbox","class":"checkbox-big","name":"e53","title":"57. Магма","style":"font-size:20px;display:block","state":"{{e53}}"},</v>
      </c>
      <c r="AH63" s="2" t="str">
        <f t="shared" ca="1" si="58"/>
        <v>{"type":"h4","title":"57. Магма","style":"width:85%;float:left"},{"type":"input","title":"папка","name":"e53","state":"{{e53}}","pattern":"[0-9]{1,2}","style":"width:15%;display:inline"},{"type":"hr"},</v>
      </c>
      <c r="AI63" s="2" t="str">
        <f t="shared" ca="1" si="59"/>
        <v>"57": "57.Магма",</v>
      </c>
      <c r="AJ63" s="35" t="str">
        <f t="shared" ca="1" si="60"/>
        <v>"57":"53",</v>
      </c>
      <c r="AK63" s="2" t="str">
        <f t="shared" ca="1" si="61"/>
        <v>57. Магма,150,252,1,100,0;</v>
      </c>
      <c r="AL63" s="2" t="str">
        <f t="shared" ca="1" si="62"/>
        <v>{"type":"checkbox","class":"checkbox-big","name":"e53","title":"57. Magma","style":"font-size:20px;display:block","state":"{{e53}}"},</v>
      </c>
      <c r="AM63" s="2" t="str">
        <f t="shared" ca="1" si="63"/>
        <v>{"type":"h4","title":"57. Magma","style":"width:85%;float:left"},{"type":"input","title":"папка","name":"e53","state":"{{e53}}","pattern":"[0-9]{1,2}","style":"width:15%;display:inline"},{"type":"hr"},</v>
      </c>
      <c r="AN63" s="2" t="str">
        <f t="shared" ca="1" si="64"/>
        <v>"57": "57.Magma",</v>
      </c>
      <c r="AO63" s="35" t="str">
        <f t="shared" ca="1" si="65"/>
        <v>"57":"53",</v>
      </c>
      <c r="AP63" s="2" t="str">
        <f t="shared" ca="1" si="66"/>
        <v>57. Magma,150,252,1,100,0;</v>
      </c>
      <c r="AQ63" s="2" t="str">
        <f t="shared" ca="1" si="67"/>
        <v>{"type":"checkbox","class":"checkbox-big","name":"e53","title":"57. Magma","style":"font-size:20px;display:block","state":"{{e53}}"},</v>
      </c>
      <c r="AR63" s="2" t="str">
        <f t="shared" ca="1" si="68"/>
        <v>{"type":"h4","title":"57. Magma","style":"width:85%;float:left"},{"type":"input","title":"папка","name":"e53","state":"{{e53}}","pattern":"[0-9]{1,2}","style":"width:15%;display:inline"},{"type":"hr"},</v>
      </c>
      <c r="AS63" s="2" t="str">
        <f t="shared" ca="1" si="69"/>
        <v>"57": "57.Magma",</v>
      </c>
      <c r="AT63" s="35" t="str">
        <f t="shared" ca="1" si="70"/>
        <v>"57":"53",</v>
      </c>
      <c r="AU63" s="2" t="str">
        <f t="shared" ca="1" si="71"/>
        <v>57. Magma,150,252,1,100,0;</v>
      </c>
      <c r="AV63" s="2" t="str">
        <f t="shared" ca="1" si="72"/>
        <v>{"type":"checkbox","class":"checkbox-big","name":"e53","title":"57. Magma","style":"font-size:20px;display:block","state":"{{e53}}"},</v>
      </c>
      <c r="AW63" s="35" t="str">
        <f t="shared" ca="1" si="73"/>
        <v>{"type":"h4","title":"57. Magma","style":"width:85%;float:left"},{"type":"input","title":"папка","name":"e53","state":"{{e53}}","pattern":"[0-9]{1,2}","style":"width:15%;display:inline"},{"type":"hr"},</v>
      </c>
      <c r="AX63" s="35" t="str">
        <f t="shared" ca="1" si="74"/>
        <v>"57": "57.Magma",</v>
      </c>
      <c r="AY63" s="35" t="str">
        <f t="shared" ca="1" si="75"/>
        <v>"57":"53",</v>
      </c>
      <c r="AZ63" s="35" t="str">
        <f t="shared" ca="1" si="76"/>
        <v>57. Magma,150,252,1,100,0;</v>
      </c>
      <c r="BA63" s="35" t="str">
        <f t="shared" ca="1" si="77"/>
        <v>{"type":"checkbox","class":"checkbox-big","name":"e53","title":"57. Magma","style":"font-size:20px;display:block","state":"{{e53}}"},</v>
      </c>
      <c r="BB63" s="35" t="str">
        <f t="shared" ca="1" si="78"/>
        <v>{"type":"h4","title":"57. Magma","style":"width:85%;float:left"},{"type":"input","title":"папка","name":"e53","state":"{{e53}}","pattern":"[0-9]{1,2}","style":"width:15%;display:inline"},{"type":"hr"},</v>
      </c>
      <c r="BC63" s="35" t="str">
        <f t="shared" ca="1" si="79"/>
        <v>"57": "57.Magma",</v>
      </c>
      <c r="BD63" s="35" t="str">
        <f t="shared" ca="1" si="80"/>
        <v>"57":"53",</v>
      </c>
      <c r="BE63" s="35" t="str">
        <f t="shared" ca="1" si="81"/>
        <v>57. Magma,150,252,1,100,0;</v>
      </c>
      <c r="BF63" s="35" t="str">
        <f t="shared" ca="1" si="82"/>
        <v>{"type":"checkbox","class":"checkbox-big","name":"e53","title":"57. Магма","style":"font-size:20px;display:block","state":"{{e53}}"},</v>
      </c>
      <c r="BG63" s="35" t="str">
        <f t="shared" ca="1" si="83"/>
        <v>{"type":"h4","title":"57. Магма","style":"width:85%;float:left"},{"type":"input","title":"папка","name":"e53","state":"{{e53}}","pattern":"[0-9]{1,2}","style":"width:15%;display:inline"},{"type":"hr"},</v>
      </c>
      <c r="BH63" s="35" t="str">
        <f t="shared" ca="1" si="84"/>
        <v>"57": "57.Магма",</v>
      </c>
      <c r="BI63" s="35" t="str">
        <f t="shared" ca="1" si="85"/>
        <v>"57":"53",</v>
      </c>
      <c r="BJ63" s="35" t="str">
        <f t="shared" ca="1" si="86"/>
        <v>57. Магма,150,252,1,100,0;</v>
      </c>
    </row>
    <row r="64" spans="1:62" ht="14.25" customHeight="1">
      <c r="A64" s="2">
        <f t="shared" ca="1" si="46"/>
        <v>58</v>
      </c>
      <c r="B64" s="2" t="s">
        <v>532</v>
      </c>
      <c r="C64" s="2" t="s">
        <v>533</v>
      </c>
      <c r="D64" s="2" t="s">
        <v>534</v>
      </c>
      <c r="E64" s="2" t="s">
        <v>535</v>
      </c>
      <c r="F64" s="2" t="s">
        <v>536</v>
      </c>
      <c r="G64" s="2" t="s">
        <v>537</v>
      </c>
      <c r="H64" s="2" t="s">
        <v>538</v>
      </c>
      <c r="I64" s="2">
        <v>27</v>
      </c>
      <c r="J64" s="2">
        <v>186</v>
      </c>
      <c r="K64" s="2">
        <v>23</v>
      </c>
      <c r="L64" s="4"/>
      <c r="M64" s="2">
        <v>99</v>
      </c>
      <c r="N64" s="2">
        <v>240</v>
      </c>
      <c r="O64" s="2">
        <v>1</v>
      </c>
      <c r="P64" s="2">
        <v>100</v>
      </c>
      <c r="Q64" s="2">
        <v>0</v>
      </c>
      <c r="R64" s="2" t="s">
        <v>83</v>
      </c>
      <c r="S64" s="2" t="s">
        <v>539</v>
      </c>
      <c r="T64" s="3">
        <v>2</v>
      </c>
      <c r="U64" s="2">
        <v>54</v>
      </c>
      <c r="V64" s="4"/>
      <c r="W64" s="2" t="str">
        <f t="shared" si="47"/>
        <v>#define EFF_MATRIX              ( 54U)    // Матриця</v>
      </c>
      <c r="X64" s="2" t="str">
        <f t="shared" ca="1" si="48"/>
        <v>String("58. Матриця,99,240,1,100,0;") +</v>
      </c>
      <c r="Y64" s="2" t="str">
        <f t="shared" ca="1" si="49"/>
        <v>String("58. Matrix,99,240,1,100,0;") +</v>
      </c>
      <c r="Z64" s="2" t="str">
        <f t="shared" ca="1" si="50"/>
        <v>String("58. Matrice,99,240,1,100,0;") +</v>
      </c>
      <c r="AA64" s="2" t="str">
        <f t="shared" si="51"/>
        <v xml:space="preserve">  {  27, 186,  23}, // Матриця</v>
      </c>
      <c r="AB64" s="2" t="str">
        <f t="shared" si="52"/>
        <v xml:space="preserve">        case EFF_MATRIX:              DYNAMIC_DELAY_TICK { effTimer = millis(); matrixRoutine();              Eff_Tick (); }  break;  // ( 54U) Матриця</v>
      </c>
      <c r="AC64" s="2" t="str">
        <f t="shared" ca="1" si="87"/>
        <v>{"name":"58. Матриця","spmin":99,"spmax":240,"scmin":1,"scmax":100,"type":0},</v>
      </c>
      <c r="AD64" s="6" t="str">
        <f t="shared" si="54"/>
        <v>"e54":0,</v>
      </c>
      <c r="AE64" s="6" t="str">
        <f t="shared" si="55"/>
        <v>e54=[[e54]]&amp;</v>
      </c>
      <c r="AF64" s="6" t="str">
        <f t="shared" si="56"/>
        <v>"e54":2,</v>
      </c>
      <c r="AG64" s="2" t="str">
        <f t="shared" ca="1" si="57"/>
        <v>{"type":"checkbox","class":"checkbox-big","name":"e54","title":"58. Матриця","style":"font-size:20px;display:block","state":"{{e54}}"},</v>
      </c>
      <c r="AH64" s="2" t="str">
        <f t="shared" ca="1" si="58"/>
        <v>{"type":"h4","title":"58. Матриця","style":"width:85%;float:left"},{"type":"input","title":"папка","name":"e54","state":"{{e54}}","pattern":"[0-9]{1,2}","style":"width:15%;display:inline"},{"type":"hr"},</v>
      </c>
      <c r="AI64" s="2" t="str">
        <f t="shared" ca="1" si="59"/>
        <v>"58": "58.Матриця",</v>
      </c>
      <c r="AJ64" s="35" t="str">
        <f t="shared" ca="1" si="60"/>
        <v>"58":"54",</v>
      </c>
      <c r="AK64" s="2" t="str">
        <f t="shared" ca="1" si="61"/>
        <v>58. Матриця,99,240,1,100,0;</v>
      </c>
      <c r="AL64" s="2" t="str">
        <f t="shared" ca="1" si="62"/>
        <v>{"type":"checkbox","class":"checkbox-big","name":"e54","title":"58. Matrix","style":"font-size:20px;display:block","state":"{{e54}}"},</v>
      </c>
      <c r="AM64" s="2" t="str">
        <f t="shared" ca="1" si="63"/>
        <v>{"type":"h4","title":"58. Matrix","style":"width:85%;float:left"},{"type":"input","title":"папка","name":"e54","state":"{{e54}}","pattern":"[0-9]{1,2}","style":"width:15%;display:inline"},{"type":"hr"},</v>
      </c>
      <c r="AN64" s="2" t="str">
        <f t="shared" ca="1" si="64"/>
        <v>"58": "58.Matrix",</v>
      </c>
      <c r="AO64" s="35" t="str">
        <f t="shared" ca="1" si="65"/>
        <v>"58":"54",</v>
      </c>
      <c r="AP64" s="2" t="str">
        <f t="shared" ca="1" si="66"/>
        <v>58. Matrix,99,240,1,100,0;</v>
      </c>
      <c r="AQ64" s="2" t="str">
        <f t="shared" ca="1" si="67"/>
        <v>{"type":"checkbox","class":"checkbox-big","name":"e54","title":"58. Matrice","style":"font-size:20px;display:block","state":"{{e54}}"},</v>
      </c>
      <c r="AR64" s="2" t="str">
        <f t="shared" ca="1" si="68"/>
        <v>{"type":"h4","title":"58. Matrice","style":"width:85%;float:left"},{"type":"input","title":"папка","name":"e54","state":"{{e54}}","pattern":"[0-9]{1,2}","style":"width:15%;display:inline"},{"type":"hr"},</v>
      </c>
      <c r="AS64" s="2" t="str">
        <f t="shared" ca="1" si="69"/>
        <v>"58": "58.Matrice",</v>
      </c>
      <c r="AT64" s="35" t="str">
        <f t="shared" ca="1" si="70"/>
        <v>"58":"54",</v>
      </c>
      <c r="AU64" s="2" t="str">
        <f t="shared" ca="1" si="71"/>
        <v>58. Matrice,99,240,1,100,0;</v>
      </c>
      <c r="AV64" s="2" t="str">
        <f t="shared" ca="1" si="72"/>
        <v>{"type":"checkbox","class":"checkbox-big","name":"e54","title":"58. Matryca","style":"font-size:20px;display:block","state":"{{e54}}"},</v>
      </c>
      <c r="AW64" s="35" t="str">
        <f t="shared" ca="1" si="73"/>
        <v>{"type":"h4","title":"58. Matryca","style":"width:85%;float:left"},{"type":"input","title":"папка","name":"e54","state":"{{e54}}","pattern":"[0-9]{1,2}","style":"width:15%;display:inline"},{"type":"hr"},</v>
      </c>
      <c r="AX64" s="35" t="str">
        <f t="shared" ca="1" si="74"/>
        <v>"58": "58.Matryca",</v>
      </c>
      <c r="AY64" s="35" t="str">
        <f t="shared" ca="1" si="75"/>
        <v>"58":"54",</v>
      </c>
      <c r="AZ64" s="35" t="str">
        <f t="shared" ca="1" si="76"/>
        <v>58. Matryca,99,240,1,100,0;</v>
      </c>
      <c r="BA64" s="35" t="str">
        <f t="shared" ca="1" si="77"/>
        <v>{"type":"checkbox","class":"checkbox-big","name":"e54","title":"58. Matriz","style":"font-size:20px;display:block","state":"{{e54}}"},</v>
      </c>
      <c r="BB64" s="35" t="str">
        <f t="shared" ca="1" si="78"/>
        <v>{"type":"h4","title":"58. Matriz","style":"width:85%;float:left"},{"type":"input","title":"папка","name":"e54","state":"{{e54}}","pattern":"[0-9]{1,2}","style":"width:15%;display:inline"},{"type":"hr"},</v>
      </c>
      <c r="BC64" s="35" t="str">
        <f t="shared" ca="1" si="79"/>
        <v>"58": "58.Matriz",</v>
      </c>
      <c r="BD64" s="35" t="str">
        <f t="shared" ca="1" si="80"/>
        <v>"58":"54",</v>
      </c>
      <c r="BE64" s="35" t="str">
        <f t="shared" ca="1" si="81"/>
        <v>58. Matriz,99,240,1,100,0;</v>
      </c>
      <c r="BF64" s="35" t="str">
        <f t="shared" ca="1" si="82"/>
        <v>{"type":"checkbox","class":"checkbox-big","name":"e54","title":"58. Матрица","style":"font-size:20px;display:block","state":"{{e54}}"},</v>
      </c>
      <c r="BG64" s="35" t="str">
        <f t="shared" ca="1" si="83"/>
        <v>{"type":"h4","title":"58. Матрица","style":"width:85%;float:left"},{"type":"input","title":"папка","name":"e54","state":"{{e54}}","pattern":"[0-9]{1,2}","style":"width:15%;display:inline"},{"type":"hr"},</v>
      </c>
      <c r="BH64" s="35" t="str">
        <f t="shared" ca="1" si="84"/>
        <v>"58": "58.Матрица",</v>
      </c>
      <c r="BI64" s="35" t="str">
        <f t="shared" ca="1" si="85"/>
        <v>"58":"54",</v>
      </c>
      <c r="BJ64" s="35" t="str">
        <f t="shared" ca="1" si="86"/>
        <v>58. Матрица,99,240,1,100,0;</v>
      </c>
    </row>
    <row r="65" spans="1:62" ht="14.25" customHeight="1">
      <c r="A65" s="2">
        <f t="shared" ca="1" si="46"/>
        <v>59</v>
      </c>
      <c r="B65" s="2" t="s">
        <v>540</v>
      </c>
      <c r="C65" s="2" t="s">
        <v>541</v>
      </c>
      <c r="D65" s="2" t="s">
        <v>542</v>
      </c>
      <c r="E65" s="2" t="s">
        <v>543</v>
      </c>
      <c r="F65" s="2" t="s">
        <v>544</v>
      </c>
      <c r="G65" s="2" t="s">
        <v>545</v>
      </c>
      <c r="H65" s="2" t="s">
        <v>546</v>
      </c>
      <c r="I65" s="2">
        <v>25</v>
      </c>
      <c r="J65" s="2">
        <v>236</v>
      </c>
      <c r="K65" s="2">
        <v>4</v>
      </c>
      <c r="L65" s="4"/>
      <c r="M65" s="2">
        <v>60</v>
      </c>
      <c r="N65" s="2">
        <v>252</v>
      </c>
      <c r="O65" s="2">
        <v>1</v>
      </c>
      <c r="P65" s="2">
        <v>100</v>
      </c>
      <c r="Q65" s="2">
        <v>0</v>
      </c>
      <c r="R65" s="2" t="s">
        <v>83</v>
      </c>
      <c r="S65" s="2" t="s">
        <v>547</v>
      </c>
      <c r="T65" s="3">
        <v>2</v>
      </c>
      <c r="U65" s="2">
        <v>55</v>
      </c>
      <c r="V65" s="4"/>
      <c r="W65" s="2" t="str">
        <f t="shared" si="47"/>
        <v>#define EFF_TWINKLES            ( 55U)    // Мерехтіння</v>
      </c>
      <c r="X65" s="2" t="str">
        <f t="shared" ca="1" si="48"/>
        <v>String("59. Мерехтіння,60,252,1,100,0;") +</v>
      </c>
      <c r="Y65" s="2" t="str">
        <f t="shared" ca="1" si="49"/>
        <v>String("59. Twinkles,60,252,1,100,0;") +</v>
      </c>
      <c r="Z65" s="2" t="str">
        <f t="shared" ca="1" si="50"/>
        <v>String("59. Vaciller,60,252,1,100,0;") +</v>
      </c>
      <c r="AA65" s="2" t="str">
        <f t="shared" si="51"/>
        <v xml:space="preserve">  {  25, 236,   4}, // Мерехтіння</v>
      </c>
      <c r="AB65" s="2" t="str">
        <f t="shared" si="52"/>
        <v xml:space="preserve">        case EFF_TWINKLES:            DYNAMIC_DELAY_TICK { effTimer = millis(); twinklesRoutine();            Eff_Tick (); }  break;  // ( 55U) Мерехтіння</v>
      </c>
      <c r="AC65" s="2" t="str">
        <f t="shared" ca="1" si="87"/>
        <v>{"name":"59. Мерехтіння","spmin":60,"spmax":252,"scmin":1,"scmax":100,"type":0},</v>
      </c>
      <c r="AD65" s="6" t="str">
        <f t="shared" si="54"/>
        <v>"e55":0,</v>
      </c>
      <c r="AE65" s="6" t="str">
        <f t="shared" si="55"/>
        <v>e55=[[e55]]&amp;</v>
      </c>
      <c r="AF65" s="6" t="str">
        <f t="shared" si="56"/>
        <v>"e55":2,</v>
      </c>
      <c r="AG65" s="2" t="str">
        <f t="shared" ca="1" si="57"/>
        <v>{"type":"checkbox","class":"checkbox-big","name":"e55","title":"59. Мерехтіння","style":"font-size:20px;display:block","state":"{{e55}}"},</v>
      </c>
      <c r="AH65" s="2" t="str">
        <f t="shared" ca="1" si="58"/>
        <v>{"type":"h4","title":"59. Мерехтіння","style":"width:85%;float:left"},{"type":"input","title":"папка","name":"e55","state":"{{e55}}","pattern":"[0-9]{1,2}","style":"width:15%;display:inline"},{"type":"hr"},</v>
      </c>
      <c r="AI65" s="2" t="str">
        <f t="shared" ca="1" si="59"/>
        <v>"59": "59.Мерехтіння",</v>
      </c>
      <c r="AJ65" s="35" t="str">
        <f t="shared" ca="1" si="60"/>
        <v>"59":"55",</v>
      </c>
      <c r="AK65" s="2" t="str">
        <f t="shared" ca="1" si="61"/>
        <v>59. Мерехтіння,60,252,1,100,0;</v>
      </c>
      <c r="AL65" s="2" t="str">
        <f t="shared" ca="1" si="62"/>
        <v>{"type":"checkbox","class":"checkbox-big","name":"e55","title":"59. Twinkles","style":"font-size:20px;display:block","state":"{{e55}}"},</v>
      </c>
      <c r="AM65" s="2" t="str">
        <f t="shared" ca="1" si="63"/>
        <v>{"type":"h4","title":"59. Twinkles","style":"width:85%;float:left"},{"type":"input","title":"папка","name":"e55","state":"{{e55}}","pattern":"[0-9]{1,2}","style":"width:15%;display:inline"},{"type":"hr"},</v>
      </c>
      <c r="AN65" s="2" t="str">
        <f t="shared" ca="1" si="64"/>
        <v>"59": "59.Twinkles",</v>
      </c>
      <c r="AO65" s="35" t="str">
        <f t="shared" ca="1" si="65"/>
        <v>"59":"55",</v>
      </c>
      <c r="AP65" s="2" t="str">
        <f t="shared" ca="1" si="66"/>
        <v>59. Twinkles,60,252,1,100,0;</v>
      </c>
      <c r="AQ65" s="2" t="str">
        <f t="shared" ca="1" si="67"/>
        <v>{"type":"checkbox","class":"checkbox-big","name":"e55","title":"59. Vaciller","style":"font-size:20px;display:block","state":"{{e55}}"},</v>
      </c>
      <c r="AR65" s="2" t="str">
        <f t="shared" ca="1" si="68"/>
        <v>{"type":"h4","title":"59. Vaciller","style":"width:85%;float:left"},{"type":"input","title":"папка","name":"e55","state":"{{e55}}","pattern":"[0-9]{1,2}","style":"width:15%;display:inline"},{"type":"hr"},</v>
      </c>
      <c r="AS65" s="2" t="str">
        <f t="shared" ca="1" si="69"/>
        <v>"59": "59.Vaciller",</v>
      </c>
      <c r="AT65" s="35" t="str">
        <f t="shared" ca="1" si="70"/>
        <v>"59":"55",</v>
      </c>
      <c r="AU65" s="2" t="str">
        <f t="shared" ca="1" si="71"/>
        <v>59. Vaciller,60,252,1,100,0;</v>
      </c>
      <c r="AV65" s="2" t="str">
        <f t="shared" ca="1" si="72"/>
        <v>{"type":"checkbox","class":"checkbox-big","name":"e55","title":"59. Migotanie","style":"font-size:20px;display:block","state":"{{e55}}"},</v>
      </c>
      <c r="AW65" s="35" t="str">
        <f t="shared" ca="1" si="73"/>
        <v>{"type":"h4","title":"59. Migotanie","style":"width:85%;float:left"},{"type":"input","title":"папка","name":"e55","state":"{{e55}}","pattern":"[0-9]{1,2}","style":"width:15%;display:inline"},{"type":"hr"},</v>
      </c>
      <c r="AX65" s="35" t="str">
        <f t="shared" ca="1" si="74"/>
        <v>"59": "59.Migotanie",</v>
      </c>
      <c r="AY65" s="35" t="str">
        <f t="shared" ca="1" si="75"/>
        <v>"59":"55",</v>
      </c>
      <c r="AZ65" s="35" t="str">
        <f t="shared" ca="1" si="76"/>
        <v>59. Migotanie,60,252,1,100,0;</v>
      </c>
      <c r="BA65" s="35" t="str">
        <f t="shared" ca="1" si="77"/>
        <v>{"type":"checkbox","class":"checkbox-big","name":"e55","title":"59. Parpadeo","style":"font-size:20px;display:block","state":"{{e55}}"},</v>
      </c>
      <c r="BB65" s="35" t="str">
        <f t="shared" ca="1" si="78"/>
        <v>{"type":"h4","title":"59. Parpadeo","style":"width:85%;float:left"},{"type":"input","title":"папка","name":"e55","state":"{{e55}}","pattern":"[0-9]{1,2}","style":"width:15%;display:inline"},{"type":"hr"},</v>
      </c>
      <c r="BC65" s="35" t="str">
        <f t="shared" ca="1" si="79"/>
        <v>"59": "59.Parpadeo",</v>
      </c>
      <c r="BD65" s="35" t="str">
        <f t="shared" ca="1" si="80"/>
        <v>"59":"55",</v>
      </c>
      <c r="BE65" s="35" t="str">
        <f t="shared" ca="1" si="81"/>
        <v>59. Parpadeo,60,252,1,100,0;</v>
      </c>
      <c r="BF65" s="35" t="str">
        <f t="shared" ca="1" si="82"/>
        <v>{"type":"checkbox","class":"checkbox-big","name":"e55","title":"59. Мерцание","style":"font-size:20px;display:block","state":"{{e55}}"},</v>
      </c>
      <c r="BG65" s="35" t="str">
        <f t="shared" ca="1" si="83"/>
        <v>{"type":"h4","title":"59. Мерцание","style":"width:85%;float:left"},{"type":"input","title":"папка","name":"e55","state":"{{e55}}","pattern":"[0-9]{1,2}","style":"width:15%;display:inline"},{"type":"hr"},</v>
      </c>
      <c r="BH65" s="35" t="str">
        <f t="shared" ca="1" si="84"/>
        <v>"59": "59.Мерцание",</v>
      </c>
      <c r="BI65" s="35" t="str">
        <f t="shared" ca="1" si="85"/>
        <v>"59":"55",</v>
      </c>
      <c r="BJ65" s="35" t="str">
        <f t="shared" ca="1" si="86"/>
        <v>59. Мерцание,60,252,1,100,0;</v>
      </c>
    </row>
    <row r="66" spans="1:62" ht="14.25" customHeight="1">
      <c r="A66" s="2">
        <f t="shared" ca="1" si="46"/>
        <v>60</v>
      </c>
      <c r="B66" s="2" t="s">
        <v>548</v>
      </c>
      <c r="C66" s="2" t="s">
        <v>549</v>
      </c>
      <c r="D66" s="2" t="s">
        <v>550</v>
      </c>
      <c r="E66" s="2" t="s">
        <v>551</v>
      </c>
      <c r="F66" s="2" t="s">
        <v>552</v>
      </c>
      <c r="G66" s="2" t="s">
        <v>553</v>
      </c>
      <c r="H66" s="2" t="s">
        <v>554</v>
      </c>
      <c r="I66" s="2">
        <v>7</v>
      </c>
      <c r="J66" s="2">
        <v>85</v>
      </c>
      <c r="K66" s="2">
        <v>3</v>
      </c>
      <c r="L66" s="4"/>
      <c r="M66" s="2">
        <v>1</v>
      </c>
      <c r="N66" s="2">
        <v>255</v>
      </c>
      <c r="O66" s="2">
        <v>1</v>
      </c>
      <c r="P66" s="2">
        <v>100</v>
      </c>
      <c r="Q66" s="2">
        <v>0</v>
      </c>
      <c r="R66" s="2" t="s">
        <v>75</v>
      </c>
      <c r="S66" s="2" t="s">
        <v>555</v>
      </c>
      <c r="T66" s="3">
        <v>2</v>
      </c>
      <c r="U66" s="2">
        <v>56</v>
      </c>
      <c r="V66" s="4"/>
      <c r="W66" s="2" t="str">
        <f t="shared" si="47"/>
        <v>#define EFF_METABALLS           ( 56U)    // Метаболз</v>
      </c>
      <c r="X66" s="2" t="str">
        <f t="shared" ca="1" si="48"/>
        <v>String("60. Метаболз,1,255,1,100,0;") +</v>
      </c>
      <c r="Y66" s="2" t="str">
        <f t="shared" ca="1" si="49"/>
        <v>String("60. Metaballs,1,255,1,100,0;") +</v>
      </c>
      <c r="Z66" s="2" t="str">
        <f t="shared" ca="1" si="50"/>
        <v>String("60. Métabolisme,1,255,1,100,0;") +</v>
      </c>
      <c r="AA66" s="2" t="str">
        <f t="shared" si="51"/>
        <v xml:space="preserve">  {   7,  85,   3}, // Метаболз</v>
      </c>
      <c r="AB66" s="2" t="str">
        <f t="shared" si="52"/>
        <v xml:space="preserve">        case EFF_METABALLS:           LOW_DELAY_TICK     { effTimer = millis(); MetaBallsRoutine();           Eff_Tick (); }  break;  // ( 56U) Метаболз</v>
      </c>
      <c r="AC66" s="2" t="str">
        <f t="shared" ca="1" si="87"/>
        <v>{"name":"60. Метаболз","spmin":1,"spmax":255,"scmin":1,"scmax":100,"type":0},</v>
      </c>
      <c r="AD66" s="6" t="str">
        <f t="shared" si="54"/>
        <v>"e56":0,</v>
      </c>
      <c r="AE66" s="6" t="str">
        <f t="shared" si="55"/>
        <v>e56=[[e56]]&amp;</v>
      </c>
      <c r="AF66" s="6" t="str">
        <f t="shared" si="56"/>
        <v>"e56":2,</v>
      </c>
      <c r="AG66" s="2" t="str">
        <f t="shared" ca="1" si="57"/>
        <v>{"type":"checkbox","class":"checkbox-big","name":"e56","title":"60. Метаболз","style":"font-size:20px;display:block","state":"{{e56}}"},</v>
      </c>
      <c r="AH66" s="2" t="str">
        <f t="shared" ca="1" si="58"/>
        <v>{"type":"h4","title":"60. Метаболз","style":"width:85%;float:left"},{"type":"input","title":"папка","name":"e56","state":"{{e56}}","pattern":"[0-9]{1,2}","style":"width:15%;display:inline"},{"type":"hr"},</v>
      </c>
      <c r="AI66" s="2" t="str">
        <f t="shared" ca="1" si="59"/>
        <v>"60": "60.Метаболз",</v>
      </c>
      <c r="AJ66" s="35" t="str">
        <f t="shared" ca="1" si="60"/>
        <v>"60":"56",</v>
      </c>
      <c r="AK66" s="2" t="str">
        <f t="shared" ca="1" si="61"/>
        <v>60. Метаболз,1,255,1,100,0;</v>
      </c>
      <c r="AL66" s="2" t="str">
        <f t="shared" ca="1" si="62"/>
        <v>{"type":"checkbox","class":"checkbox-big","name":"e56","title":"60. Metaballs","style":"font-size:20px;display:block","state":"{{e56}}"},</v>
      </c>
      <c r="AM66" s="2" t="str">
        <f t="shared" ca="1" si="63"/>
        <v>{"type":"h4","title":"60. Metaballs","style":"width:85%;float:left"},{"type":"input","title":"папка","name":"e56","state":"{{e56}}","pattern":"[0-9]{1,2}","style":"width:15%;display:inline"},{"type":"hr"},</v>
      </c>
      <c r="AN66" s="2" t="str">
        <f t="shared" ca="1" si="64"/>
        <v>"60": "60.Metaballs",</v>
      </c>
      <c r="AO66" s="35" t="str">
        <f t="shared" ca="1" si="65"/>
        <v>"60":"56",</v>
      </c>
      <c r="AP66" s="2" t="str">
        <f t="shared" ca="1" si="66"/>
        <v>60. Metaballs,1,255,1,100,0;</v>
      </c>
      <c r="AQ66" s="2" t="str">
        <f t="shared" ca="1" si="67"/>
        <v>{"type":"checkbox","class":"checkbox-big","name":"e56","title":"60. Métabolisme","style":"font-size:20px;display:block","state":"{{e56}}"},</v>
      </c>
      <c r="AR66" s="2" t="str">
        <f t="shared" ca="1" si="68"/>
        <v>{"type":"h4","title":"60. Métabolisme","style":"width:85%;float:left"},{"type":"input","title":"папка","name":"e56","state":"{{e56}}","pattern":"[0-9]{1,2}","style":"width:15%;display:inline"},{"type":"hr"},</v>
      </c>
      <c r="AS66" s="2" t="str">
        <f t="shared" ca="1" si="69"/>
        <v>"60": "60.Métabolisme",</v>
      </c>
      <c r="AT66" s="35" t="str">
        <f t="shared" ca="1" si="70"/>
        <v>"60":"56",</v>
      </c>
      <c r="AU66" s="2" t="str">
        <f t="shared" ca="1" si="71"/>
        <v>60. Métabolisme,1,255,1,100,0;</v>
      </c>
      <c r="AV66" s="2" t="str">
        <f t="shared" ca="1" si="72"/>
        <v>{"type":"checkbox","class":"checkbox-big","name":"e56","title":"60. Metabolizm","style":"font-size:20px;display:block","state":"{{e56}}"},</v>
      </c>
      <c r="AW66" s="35" t="str">
        <f t="shared" ca="1" si="73"/>
        <v>{"type":"h4","title":"60. Metabolizm","style":"width:85%;float:left"},{"type":"input","title":"папка","name":"e56","state":"{{e56}}","pattern":"[0-9]{1,2}","style":"width:15%;display:inline"},{"type":"hr"},</v>
      </c>
      <c r="AX66" s="35" t="str">
        <f t="shared" ca="1" si="74"/>
        <v>"60": "60.Metabolizm",</v>
      </c>
      <c r="AY66" s="35" t="str">
        <f t="shared" ca="1" si="75"/>
        <v>"60":"56",</v>
      </c>
      <c r="AZ66" s="35" t="str">
        <f t="shared" ca="1" si="76"/>
        <v>60. Metabolizm,1,255,1,100,0;</v>
      </c>
      <c r="BA66" s="35" t="str">
        <f t="shared" ca="1" si="77"/>
        <v>{"type":"checkbox","class":"checkbox-big","name":"e56","title":"60. Metabolismo","style":"font-size:20px;display:block","state":"{{e56}}"},</v>
      </c>
      <c r="BB66" s="35" t="str">
        <f t="shared" ca="1" si="78"/>
        <v>{"type":"h4","title":"60. Metabolismo","style":"width:85%;float:left"},{"type":"input","title":"папка","name":"e56","state":"{{e56}}","pattern":"[0-9]{1,2}","style":"width:15%;display:inline"},{"type":"hr"},</v>
      </c>
      <c r="BC66" s="35" t="str">
        <f t="shared" ca="1" si="79"/>
        <v>"60": "60.Metabolismo",</v>
      </c>
      <c r="BD66" s="35" t="str">
        <f t="shared" ca="1" si="80"/>
        <v>"60":"56",</v>
      </c>
      <c r="BE66" s="35" t="str">
        <f t="shared" ca="1" si="81"/>
        <v>60. Metabolismo,1,255,1,100,0;</v>
      </c>
      <c r="BF66" s="35" t="str">
        <f t="shared" ca="1" si="82"/>
        <v>{"type":"checkbox","class":"checkbox-big","name":"e56","title":"60. Матаболз","style":"font-size:20px;display:block","state":"{{e56}}"},</v>
      </c>
      <c r="BG66" s="35" t="str">
        <f t="shared" ca="1" si="83"/>
        <v>{"type":"h4","title":"60. Матаболз","style":"width:85%;float:left"},{"type":"input","title":"папка","name":"e56","state":"{{e56}}","pattern":"[0-9]{1,2}","style":"width:15%;display:inline"},{"type":"hr"},</v>
      </c>
      <c r="BH66" s="35" t="str">
        <f t="shared" ca="1" si="84"/>
        <v>"60": "60.Матаболз",</v>
      </c>
      <c r="BI66" s="35" t="str">
        <f t="shared" ca="1" si="85"/>
        <v>"60":"56",</v>
      </c>
      <c r="BJ66" s="35" t="str">
        <f t="shared" ca="1" si="86"/>
        <v>60. Матаболз,1,255,1,100,0;</v>
      </c>
    </row>
    <row r="67" spans="1:62" ht="14.25" customHeight="1">
      <c r="A67" s="2">
        <f t="shared" ca="1" si="46"/>
        <v>61</v>
      </c>
      <c r="B67" s="2" t="s">
        <v>556</v>
      </c>
      <c r="C67" s="2" t="s">
        <v>557</v>
      </c>
      <c r="D67" s="2" t="s">
        <v>558</v>
      </c>
      <c r="E67" s="2" t="s">
        <v>559</v>
      </c>
      <c r="F67" s="2" t="s">
        <v>560</v>
      </c>
      <c r="G67" s="2" t="s">
        <v>561</v>
      </c>
      <c r="H67" s="2" t="s">
        <v>562</v>
      </c>
      <c r="I67" s="2">
        <v>11</v>
      </c>
      <c r="J67" s="2">
        <v>53</v>
      </c>
      <c r="K67" s="2">
        <v>87</v>
      </c>
      <c r="L67" s="4"/>
      <c r="M67" s="2">
        <v>1</v>
      </c>
      <c r="N67" s="2">
        <v>255</v>
      </c>
      <c r="O67" s="2">
        <v>1</v>
      </c>
      <c r="P67" s="2">
        <v>100</v>
      </c>
      <c r="Q67" s="2">
        <v>0</v>
      </c>
      <c r="R67" s="2" t="s">
        <v>75</v>
      </c>
      <c r="S67" s="2" t="s">
        <v>563</v>
      </c>
      <c r="T67" s="3">
        <v>2</v>
      </c>
      <c r="U67" s="2">
        <v>57</v>
      </c>
      <c r="V67" s="4"/>
      <c r="W67" s="2" t="str">
        <f t="shared" si="47"/>
        <v>#define EFF_BUTTERFLYS          ( 57U)    // Метелики</v>
      </c>
      <c r="X67" s="2" t="str">
        <f t="shared" ca="1" si="48"/>
        <v>String("61. Метелики,1,255,1,100,0;") +</v>
      </c>
      <c r="Y67" s="2" t="str">
        <f t="shared" ca="1" si="49"/>
        <v>String("61. Butterflys,1,255,1,100,0;") +</v>
      </c>
      <c r="Z67" s="2" t="str">
        <f t="shared" ca="1" si="50"/>
        <v>String("61. Papillons,1,255,1,100,0;") +</v>
      </c>
      <c r="AA67" s="2" t="str">
        <f t="shared" si="51"/>
        <v xml:space="preserve">  {  11,  53,  87}, // Метелики</v>
      </c>
      <c r="AB67" s="2" t="str">
        <f t="shared" si="52"/>
        <v xml:space="preserve">        case EFF_BUTTERFLYS:          LOW_DELAY_TICK     { effTimer = millis(); butterflysRoutine(true);      Eff_Tick (); }  break;  // ( 57U) Метелики</v>
      </c>
      <c r="AC67" s="36"/>
      <c r="AD67" s="6" t="str">
        <f t="shared" si="54"/>
        <v>"e57":0,</v>
      </c>
      <c r="AE67" s="6" t="str">
        <f t="shared" si="55"/>
        <v>e57=[[e57]]&amp;</v>
      </c>
      <c r="AF67" s="6" t="str">
        <f t="shared" si="56"/>
        <v>"e57":2,</v>
      </c>
      <c r="AG67" s="2" t="str">
        <f t="shared" ca="1" si="57"/>
        <v>{"type":"checkbox","class":"checkbox-big","name":"e57","title":"61. Метелики","style":"font-size:20px;display:block","state":"{{e57}}"},</v>
      </c>
      <c r="AH67" s="2" t="str">
        <f t="shared" ca="1" si="58"/>
        <v>{"type":"h4","title":"61. Метелики","style":"width:85%;float:left"},{"type":"input","title":"папка","name":"e57","state":"{{e57}}","pattern":"[0-9]{1,2}","style":"width:15%;display:inline"},{"type":"hr"},</v>
      </c>
      <c r="AI67" s="2" t="str">
        <f t="shared" ca="1" si="59"/>
        <v>"61": "61.Метелики",</v>
      </c>
      <c r="AJ67" s="35" t="str">
        <f t="shared" ca="1" si="60"/>
        <v>"61":"57",</v>
      </c>
      <c r="AK67" s="2" t="str">
        <f t="shared" ca="1" si="61"/>
        <v>61. Метелики,1,255,1,100,0;</v>
      </c>
      <c r="AL67" s="2" t="str">
        <f t="shared" ca="1" si="62"/>
        <v>{"type":"checkbox","class":"checkbox-big","name":"e57","title":"61. Butterflys","style":"font-size:20px;display:block","state":"{{e57}}"},</v>
      </c>
      <c r="AM67" s="2" t="str">
        <f t="shared" ca="1" si="63"/>
        <v>{"type":"h4","title":"61. Butterflys","style":"width:85%;float:left"},{"type":"input","title":"папка","name":"e57","state":"{{e57}}","pattern":"[0-9]{1,2}","style":"width:15%;display:inline"},{"type":"hr"},</v>
      </c>
      <c r="AN67" s="2" t="str">
        <f t="shared" ca="1" si="64"/>
        <v>"61": "61.Butterflys",</v>
      </c>
      <c r="AO67" s="35" t="str">
        <f t="shared" ca="1" si="65"/>
        <v>"61":"57",</v>
      </c>
      <c r="AP67" s="2" t="str">
        <f t="shared" ca="1" si="66"/>
        <v>61. Butterflys,1,255,1,100,0;</v>
      </c>
      <c r="AQ67" s="2" t="str">
        <f t="shared" ca="1" si="67"/>
        <v>{"type":"checkbox","class":"checkbox-big","name":"e57","title":"61. Papillons","style":"font-size:20px;display:block","state":"{{e57}}"},</v>
      </c>
      <c r="AR67" s="2" t="str">
        <f t="shared" ca="1" si="68"/>
        <v>{"type":"h4","title":"61. Papillons","style":"width:85%;float:left"},{"type":"input","title":"папка","name":"e57","state":"{{e57}}","pattern":"[0-9]{1,2}","style":"width:15%;display:inline"},{"type":"hr"},</v>
      </c>
      <c r="AS67" s="2" t="str">
        <f t="shared" ca="1" si="69"/>
        <v>"61": "61.Papillons",</v>
      </c>
      <c r="AT67" s="35" t="str">
        <f t="shared" ca="1" si="70"/>
        <v>"61":"57",</v>
      </c>
      <c r="AU67" s="2" t="str">
        <f t="shared" ca="1" si="71"/>
        <v>61. Papillons,1,255,1,100,0;</v>
      </c>
      <c r="AV67" s="2" t="str">
        <f t="shared" ca="1" si="72"/>
        <v>{"type":"checkbox","class":"checkbox-big","name":"e57","title":"61. Motyle","style":"font-size:20px;display:block","state":"{{e57}}"},</v>
      </c>
      <c r="AW67" s="35" t="str">
        <f t="shared" ca="1" si="73"/>
        <v>{"type":"h4","title":"61. Motyle","style":"width:85%;float:left"},{"type":"input","title":"папка","name":"e57","state":"{{e57}}","pattern":"[0-9]{1,2}","style":"width:15%;display:inline"},{"type":"hr"},</v>
      </c>
      <c r="AX67" s="35" t="str">
        <f t="shared" ca="1" si="74"/>
        <v>"61": "61.Motyle",</v>
      </c>
      <c r="AY67" s="35" t="str">
        <f t="shared" ca="1" si="75"/>
        <v>"61":"57",</v>
      </c>
      <c r="AZ67" s="35" t="str">
        <f t="shared" ca="1" si="76"/>
        <v>61. Motyle,1,255,1,100,0;</v>
      </c>
      <c r="BA67" s="35" t="str">
        <f t="shared" ca="1" si="77"/>
        <v>{"type":"checkbox","class":"checkbox-big","name":"e57","title":"61. Mariposas","style":"font-size:20px;display:block","state":"{{e57}}"},</v>
      </c>
      <c r="BB67" s="35" t="str">
        <f t="shared" ca="1" si="78"/>
        <v>{"type":"h4","title":"61. Mariposas","style":"width:85%;float:left"},{"type":"input","title":"папка","name":"e57","state":"{{e57}}","pattern":"[0-9]{1,2}","style":"width:15%;display:inline"},{"type":"hr"},</v>
      </c>
      <c r="BC67" s="35" t="str">
        <f t="shared" ca="1" si="79"/>
        <v>"61": "61.Mariposas",</v>
      </c>
      <c r="BD67" s="35" t="str">
        <f t="shared" ca="1" si="80"/>
        <v>"61":"57",</v>
      </c>
      <c r="BE67" s="35" t="str">
        <f t="shared" ca="1" si="81"/>
        <v>61. Mariposas,1,255,1,100,0;</v>
      </c>
      <c r="BF67" s="35" t="str">
        <f t="shared" ca="1" si="82"/>
        <v>{"type":"checkbox","class":"checkbox-big","name":"e57","title":"61. Мотыльки","style":"font-size:20px;display:block","state":"{{e57}}"},</v>
      </c>
      <c r="BG67" s="35" t="str">
        <f t="shared" ca="1" si="83"/>
        <v>{"type":"h4","title":"61. Мотыльки","style":"width:85%;float:left"},{"type":"input","title":"папка","name":"e57","state":"{{e57}}","pattern":"[0-9]{1,2}","style":"width:15%;display:inline"},{"type":"hr"},</v>
      </c>
      <c r="BH67" s="35" t="str">
        <f t="shared" ca="1" si="84"/>
        <v>"61": "61.Мотыльки",</v>
      </c>
      <c r="BI67" s="35" t="str">
        <f t="shared" ca="1" si="85"/>
        <v>"61":"57",</v>
      </c>
      <c r="BJ67" s="35" t="str">
        <f t="shared" ca="1" si="86"/>
        <v>61. Мотыльки,1,255,1,100,0;</v>
      </c>
    </row>
    <row r="68" spans="1:62" ht="14.25" customHeight="1">
      <c r="A68" s="2">
        <f t="shared" ca="1" si="46"/>
        <v>62</v>
      </c>
      <c r="B68" s="2" t="s">
        <v>564</v>
      </c>
      <c r="C68" s="36" t="s">
        <v>565</v>
      </c>
      <c r="D68" s="2" t="s">
        <v>566</v>
      </c>
      <c r="E68" s="2" t="s">
        <v>567</v>
      </c>
      <c r="F68" s="2" t="s">
        <v>568</v>
      </c>
      <c r="G68" s="2" t="s">
        <v>569</v>
      </c>
      <c r="H68" s="2" t="s">
        <v>565</v>
      </c>
      <c r="I68" s="37">
        <v>10</v>
      </c>
      <c r="J68" s="37">
        <v>220</v>
      </c>
      <c r="K68" s="37">
        <v>50</v>
      </c>
      <c r="L68" s="4"/>
      <c r="M68" s="37">
        <v>50</v>
      </c>
      <c r="N68" s="37">
        <v>255</v>
      </c>
      <c r="O68" s="37">
        <v>1</v>
      </c>
      <c r="P68" s="37">
        <v>100</v>
      </c>
      <c r="Q68" s="37">
        <v>0</v>
      </c>
      <c r="R68" s="2" t="s">
        <v>83</v>
      </c>
      <c r="S68" s="2" t="s">
        <v>570</v>
      </c>
      <c r="T68" s="3">
        <v>2</v>
      </c>
      <c r="U68" s="37">
        <v>105</v>
      </c>
      <c r="V68" s="4"/>
      <c r="W68" s="2" t="str">
        <f t="shared" si="47"/>
        <v>#define EFF_MOSAIC              (105U)    // Мозайка</v>
      </c>
      <c r="X68" s="2" t="str">
        <f t="shared" ca="1" si="48"/>
        <v>String("62. Мозайка,50,255,1,100,0;") +</v>
      </c>
      <c r="Y68" s="2" t="str">
        <f t="shared" ca="1" si="49"/>
        <v>String("62. Mosaic,50,255,1,100,0;") +</v>
      </c>
      <c r="Z68" s="2" t="str">
        <f t="shared" ca="1" si="50"/>
        <v>String("62. Mosaïque,50,255,1,100,0;") +</v>
      </c>
      <c r="AA68" s="2" t="str">
        <f t="shared" si="51"/>
        <v xml:space="preserve">  {  10, 220,  50}, // Мозайка</v>
      </c>
      <c r="AB68" s="2" t="str">
        <f t="shared" si="52"/>
        <v xml:space="preserve">        case EFF_MOSAIC:              DYNAMIC_DELAY_TICK { effTimer = millis(); squaresNdotsRoutine();        Eff_Tick (); }  break;  // (105U) Мозайка</v>
      </c>
      <c r="AC68" s="2" t="str">
        <f ca="1">CONCATENATE("{""name"":""",A68,". ",C68,""",""spmin"":",M68,",""spmax"":",N68,",""scmin"":",O68,",""scmax"":",P68,",""type"":",Q68,"}")</f>
        <v>{"name":"62. Мозайка","spmin":50,"spmax":255,"scmin":1,"scmax":100,"type":0}</v>
      </c>
      <c r="AD68" s="6" t="str">
        <f t="shared" si="54"/>
        <v>"e105":0,</v>
      </c>
      <c r="AE68" s="6" t="str">
        <f t="shared" si="55"/>
        <v>e105=[[e105]]&amp;</v>
      </c>
      <c r="AF68" s="6" t="str">
        <f t="shared" si="56"/>
        <v>"e105":2,</v>
      </c>
      <c r="AG68" s="2" t="str">
        <f t="shared" ca="1" si="57"/>
        <v>{"type":"checkbox","class":"checkbox-big","name":"e105","title":"62. Мозайка","style":"font-size:20px;display:block","state":"{{e105}}"},</v>
      </c>
      <c r="AH68" s="2" t="str">
        <f t="shared" ca="1" si="58"/>
        <v>{"type":"h4","title":"62. Мозайка","style":"width:85%;float:left"},{"type":"input","title":"папка","name":"e105","state":"{{e105}}","pattern":"[0-9]{1,2}","style":"width:15%;display:inline"},{"type":"hr"},</v>
      </c>
      <c r="AI68" s="2" t="str">
        <f t="shared" ca="1" si="59"/>
        <v>"62": "62.Мозайка",</v>
      </c>
      <c r="AJ68" s="35" t="str">
        <f t="shared" ca="1" si="60"/>
        <v>"62":"105",</v>
      </c>
      <c r="AK68" s="2" t="str">
        <f t="shared" ca="1" si="61"/>
        <v>62. Мозайка,50,255,1,100,0;</v>
      </c>
      <c r="AL68" s="2" t="str">
        <f t="shared" ca="1" si="62"/>
        <v>{"type":"checkbox","class":"checkbox-big","name":"e105","title":"62. Mosaic","style":"font-size:20px;display:block","state":"{{e105}}"},</v>
      </c>
      <c r="AM68" s="2" t="str">
        <f t="shared" ca="1" si="63"/>
        <v>{"type":"h4","title":"62. Mosaic","style":"width:85%;float:left"},{"type":"input","title":"папка","name":"e105","state":"{{e105}}","pattern":"[0-9]{1,2}","style":"width:15%;display:inline"},{"type":"hr"},</v>
      </c>
      <c r="AN68" s="2" t="str">
        <f t="shared" ca="1" si="64"/>
        <v>"62": "62.Mosaic",</v>
      </c>
      <c r="AO68" s="35" t="str">
        <f t="shared" ca="1" si="65"/>
        <v>"62":"105",</v>
      </c>
      <c r="AP68" s="2" t="str">
        <f t="shared" ca="1" si="66"/>
        <v>62. Mosaic,50,255,1,100,0;</v>
      </c>
      <c r="AQ68" s="2" t="str">
        <f t="shared" ca="1" si="67"/>
        <v>{"type":"checkbox","class":"checkbox-big","name":"e105","title":"62. Mosaïque","style":"font-size:20px;display:block","state":"{{e105}}"},</v>
      </c>
      <c r="AR68" s="2" t="str">
        <f t="shared" ca="1" si="68"/>
        <v>{"type":"h4","title":"62. Mosaïque","style":"width:85%;float:left"},{"type":"input","title":"папка","name":"e105","state":"{{e105}}","pattern":"[0-9]{1,2}","style":"width:15%;display:inline"},{"type":"hr"},</v>
      </c>
      <c r="AS68" s="2" t="str">
        <f t="shared" ca="1" si="69"/>
        <v>"62": "62.Mosaïque",</v>
      </c>
      <c r="AT68" s="35" t="str">
        <f t="shared" ca="1" si="70"/>
        <v>"62":"105",</v>
      </c>
      <c r="AU68" s="2" t="str">
        <f t="shared" ca="1" si="71"/>
        <v>62. Mosaïque,50,255,1,100,0;</v>
      </c>
      <c r="AV68" s="2" t="str">
        <f t="shared" ca="1" si="72"/>
        <v>{"type":"checkbox","class":"checkbox-big","name":"e105","title":"62. Mozaika","style":"font-size:20px;display:block","state":"{{e105}}"},</v>
      </c>
      <c r="AW68" s="35" t="str">
        <f t="shared" ca="1" si="73"/>
        <v>{"type":"h4","title":"62. Mozaika","style":"width:85%;float:left"},{"type":"input","title":"папка","name":"e105","state":"{{e105}}","pattern":"[0-9]{1,2}","style":"width:15%;display:inline"},{"type":"hr"},</v>
      </c>
      <c r="AX68" s="35" t="str">
        <f t="shared" ca="1" si="74"/>
        <v>"62": "62.Mozaika",</v>
      </c>
      <c r="AY68" s="35" t="str">
        <f t="shared" ca="1" si="75"/>
        <v>"62":"105",</v>
      </c>
      <c r="AZ68" s="35" t="str">
        <f t="shared" ca="1" si="76"/>
        <v>62. Mozaika,50,255,1,100,0;</v>
      </c>
      <c r="BA68" s="35" t="str">
        <f t="shared" ca="1" si="77"/>
        <v>{"type":"checkbox","class":"checkbox-big","name":"e105","title":"62. Mosaico","style":"font-size:20px;display:block","state":"{{e105}}"},</v>
      </c>
      <c r="BB68" s="35" t="str">
        <f t="shared" ca="1" si="78"/>
        <v>{"type":"h4","title":"62. Mosaico","style":"width:85%;float:left"},{"type":"input","title":"папка","name":"e105","state":"{{e105}}","pattern":"[0-9]{1,2}","style":"width:15%;display:inline"},{"type":"hr"},</v>
      </c>
      <c r="BC68" s="35" t="str">
        <f t="shared" ca="1" si="79"/>
        <v>"62": "62.Mosaico",</v>
      </c>
      <c r="BD68" s="35" t="str">
        <f t="shared" ca="1" si="80"/>
        <v>"62":"105",</v>
      </c>
      <c r="BE68" s="35" t="str">
        <f t="shared" ca="1" si="81"/>
        <v>62. Mosaico,50,255,1,100,0;</v>
      </c>
      <c r="BF68" s="35" t="str">
        <f t="shared" ca="1" si="82"/>
        <v>{"type":"checkbox","class":"checkbox-big","name":"e105","title":"62. Мозайка","style":"font-size:20px;display:block","state":"{{e105}}"},</v>
      </c>
      <c r="BG68" s="35" t="str">
        <f t="shared" ca="1" si="83"/>
        <v>{"type":"h4","title":"62. Мозайка","style":"width:85%;float:left"},{"type":"input","title":"папка","name":"e105","state":"{{e105}}","pattern":"[0-9]{1,2}","style":"width:15%;display:inline"},{"type":"hr"},</v>
      </c>
      <c r="BH68" s="35" t="str">
        <f t="shared" ca="1" si="84"/>
        <v>"62": "62.Мозайка",</v>
      </c>
      <c r="BI68" s="35" t="str">
        <f t="shared" ca="1" si="85"/>
        <v>"62":"105",</v>
      </c>
      <c r="BJ68" s="35" t="str">
        <f t="shared" ca="1" si="86"/>
        <v>62. Мозайка,50,255,1,100,0;</v>
      </c>
    </row>
    <row r="69" spans="1:62" ht="14.25" customHeight="1">
      <c r="A69" s="2">
        <f t="shared" ca="1" si="46"/>
        <v>63</v>
      </c>
      <c r="B69" s="2" t="s">
        <v>571</v>
      </c>
      <c r="C69" s="2" t="s">
        <v>572</v>
      </c>
      <c r="D69" s="2" t="s">
        <v>573</v>
      </c>
      <c r="E69" s="2" t="s">
        <v>574</v>
      </c>
      <c r="F69" s="2" t="s">
        <v>575</v>
      </c>
      <c r="G69" s="2" t="s">
        <v>576</v>
      </c>
      <c r="H69" s="2" t="s">
        <v>577</v>
      </c>
      <c r="I69" s="2">
        <v>15</v>
      </c>
      <c r="J69" s="2">
        <v>128</v>
      </c>
      <c r="K69" s="2">
        <v>50</v>
      </c>
      <c r="L69" s="4"/>
      <c r="M69" s="2">
        <v>0</v>
      </c>
      <c r="N69" s="2">
        <v>255</v>
      </c>
      <c r="O69" s="2">
        <v>0</v>
      </c>
      <c r="P69" s="2">
        <v>100</v>
      </c>
      <c r="Q69" s="2">
        <v>0</v>
      </c>
      <c r="R69" s="2" t="s">
        <v>395</v>
      </c>
      <c r="S69" s="2" t="s">
        <v>578</v>
      </c>
      <c r="T69" s="3">
        <v>2</v>
      </c>
      <c r="U69" s="2">
        <v>58</v>
      </c>
      <c r="V69" s="4"/>
      <c r="W69" s="2" t="str">
        <f t="shared" si="47"/>
        <v>#define EFF_WEB_TOOLS           ( 58U)    // Мрія дизайнера</v>
      </c>
      <c r="X69" s="2" t="str">
        <f t="shared" ca="1" si="48"/>
        <v>String("63. Мрія дизайнера,0,255,0,100,0;") +</v>
      </c>
      <c r="Y69" s="2" t="str">
        <f t="shared" ca="1" si="49"/>
        <v>String("63. Designer's Dream,0,255,0,100,0;") +</v>
      </c>
      <c r="Z69" s="2" t="str">
        <f t="shared" ca="1" si="50"/>
        <v>String("63. Le rêve d'un designer,0,255,0,100,0;") +</v>
      </c>
      <c r="AA69" s="2" t="str">
        <f t="shared" si="51"/>
        <v xml:space="preserve">  {  15, 128,  50}, // Мрія дизайнера</v>
      </c>
      <c r="AB69" s="2" t="str">
        <f t="shared" si="52"/>
        <v xml:space="preserve">        case EFF_WEB_TOOLS:           SOFT_DELAY_TICK    { effTimer = millis(); WebTools();                   Eff_Tick (); }  break;  // ( 58U) Мрія дизайнера</v>
      </c>
      <c r="AC69" s="2" t="str">
        <f ca="1">CONCATENATE("{""name"":""",A69,". ",C69,""",""spmin"":",M69,",""spmax"":",N69,",""scmin"":",O69,",""scmax"":",P69,",""type"":",Q69,"},")</f>
        <v>{"name":"63. Мрія дизайнера","spmin":0,"spmax":255,"scmin":0,"scmax":100,"type":0},</v>
      </c>
      <c r="AD69" s="6" t="str">
        <f t="shared" si="54"/>
        <v>"e58":0,</v>
      </c>
      <c r="AE69" s="6" t="str">
        <f t="shared" si="55"/>
        <v>e58=[[e58]]&amp;</v>
      </c>
      <c r="AF69" s="6" t="str">
        <f t="shared" si="56"/>
        <v>"e58":2,</v>
      </c>
      <c r="AG69" s="2" t="str">
        <f t="shared" ca="1" si="57"/>
        <v>{"type":"checkbox","class":"checkbox-big","name":"e58","title":"63. Мрія дизайнера","style":"font-size:20px;display:block","state":"{{e58}}"},</v>
      </c>
      <c r="AH69" s="2" t="str">
        <f t="shared" ca="1" si="58"/>
        <v>{"type":"h4","title":"63. Мрія дизайнера","style":"width:85%;float:left"},{"type":"input","title":"папка","name":"e58","state":"{{e58}}","pattern":"[0-9]{1,2}","style":"width:15%;display:inline"},{"type":"hr"},</v>
      </c>
      <c r="AI69" s="2" t="str">
        <f t="shared" ca="1" si="59"/>
        <v>"63": "63.Мрія дизайнера",</v>
      </c>
      <c r="AJ69" s="35" t="str">
        <f t="shared" ca="1" si="60"/>
        <v>"63":"58",</v>
      </c>
      <c r="AK69" s="2" t="str">
        <f t="shared" ca="1" si="61"/>
        <v>63. Мрія дизайнера,0,255,0,100,0;</v>
      </c>
      <c r="AL69" s="2" t="str">
        <f t="shared" ca="1" si="62"/>
        <v>{"type":"checkbox","class":"checkbox-big","name":"e58","title":"63. Designer's Dream","style":"font-size:20px;display:block","state":"{{e58}}"},</v>
      </c>
      <c r="AM69" s="2" t="str">
        <f t="shared" ca="1" si="63"/>
        <v>{"type":"h4","title":"63. Designer's Dream","style":"width:85%;float:left"},{"type":"input","title":"папка","name":"e58","state":"{{e58}}","pattern":"[0-9]{1,2}","style":"width:15%;display:inline"},{"type":"hr"},</v>
      </c>
      <c r="AN69" s="2" t="str">
        <f t="shared" ca="1" si="64"/>
        <v>"63": "63.Designer's Dream",</v>
      </c>
      <c r="AO69" s="35" t="str">
        <f t="shared" ca="1" si="65"/>
        <v>"63":"58",</v>
      </c>
      <c r="AP69" s="2" t="str">
        <f t="shared" ca="1" si="66"/>
        <v>63. Designer's Dream,0,255,0,100,0;</v>
      </c>
      <c r="AQ69" s="2" t="str">
        <f t="shared" ca="1" si="67"/>
        <v>{"type":"checkbox","class":"checkbox-big","name":"e58","title":"63. Le rêve d'un designer","style":"font-size:20px;display:block","state":"{{e58}}"},</v>
      </c>
      <c r="AR69" s="2" t="str">
        <f t="shared" ca="1" si="68"/>
        <v>{"type":"h4","title":"63. Le rêve d'un designer","style":"width:85%;float:left"},{"type":"input","title":"папка","name":"e58","state":"{{e58}}","pattern":"[0-9]{1,2}","style":"width:15%;display:inline"},{"type":"hr"},</v>
      </c>
      <c r="AS69" s="2" t="str">
        <f t="shared" ca="1" si="69"/>
        <v>"63": "63.Le rêve d'un designer",</v>
      </c>
      <c r="AT69" s="35" t="str">
        <f t="shared" ca="1" si="70"/>
        <v>"63":"58",</v>
      </c>
      <c r="AU69" s="2" t="str">
        <f t="shared" ca="1" si="71"/>
        <v>63. Le rêve d'un designer,0,255,0,100,0;</v>
      </c>
      <c r="AV69" s="2" t="str">
        <f t="shared" ca="1" si="72"/>
        <v>{"type":"checkbox","class":"checkbox-big","name":"e58","title":"63. Marzenie projektanta","style":"font-size:20px;display:block","state":"{{e58}}"},</v>
      </c>
      <c r="AW69" s="35" t="str">
        <f t="shared" ca="1" si="73"/>
        <v>{"type":"h4","title":"63. Marzenie projektanta","style":"width:85%;float:left"},{"type":"input","title":"папка","name":"e58","state":"{{e58}}","pattern":"[0-9]{1,2}","style":"width:15%;display:inline"},{"type":"hr"},</v>
      </c>
      <c r="AX69" s="35" t="str">
        <f t="shared" ca="1" si="74"/>
        <v>"63": "63.Marzenie projektanta",</v>
      </c>
      <c r="AY69" s="35" t="str">
        <f t="shared" ca="1" si="75"/>
        <v>"63":"58",</v>
      </c>
      <c r="AZ69" s="35" t="str">
        <f t="shared" ca="1" si="76"/>
        <v>63. Marzenie projektanta,0,255,0,100,0;</v>
      </c>
      <c r="BA69" s="35" t="str">
        <f t="shared" ca="1" si="77"/>
        <v>{"type":"checkbox","class":"checkbox-big","name":"e58","title":"63. El sueño de un diseñador","style":"font-size:20px;display:block","state":"{{e58}}"},</v>
      </c>
      <c r="BB69" s="35" t="str">
        <f t="shared" ca="1" si="78"/>
        <v>{"type":"h4","title":"63. El sueño de un diseñador","style":"width:85%;float:left"},{"type":"input","title":"папка","name":"e58","state":"{{e58}}","pattern":"[0-9]{1,2}","style":"width:15%;display:inline"},{"type":"hr"},</v>
      </c>
      <c r="BC69" s="35" t="str">
        <f t="shared" ca="1" si="79"/>
        <v>"63": "63.El sueño de un diseñador",</v>
      </c>
      <c r="BD69" s="35" t="str">
        <f t="shared" ca="1" si="80"/>
        <v>"63":"58",</v>
      </c>
      <c r="BE69" s="35" t="str">
        <f t="shared" ca="1" si="81"/>
        <v>63. El sueño de un diseñador,0,255,0,100,0;</v>
      </c>
      <c r="BF69" s="35" t="str">
        <f t="shared" ca="1" si="82"/>
        <v>{"type":"checkbox","class":"checkbox-big","name":"e58","title":"63. Мечта дизайнера","style":"font-size:20px;display:block","state":"{{e58}}"},</v>
      </c>
      <c r="BG69" s="35" t="str">
        <f t="shared" ca="1" si="83"/>
        <v>{"type":"h4","title":"63. Мечта дизайнера","style":"width:85%;float:left"},{"type":"input","title":"папка","name":"e58","state":"{{e58}}","pattern":"[0-9]{1,2}","style":"width:15%;display:inline"},{"type":"hr"},</v>
      </c>
      <c r="BH69" s="35" t="str">
        <f t="shared" ca="1" si="84"/>
        <v>"63": "63.Мечта дизайнера",</v>
      </c>
      <c r="BI69" s="35" t="str">
        <f t="shared" ca="1" si="85"/>
        <v>"63":"58",</v>
      </c>
      <c r="BJ69" s="35" t="str">
        <f t="shared" ca="1" si="86"/>
        <v>63. Мечта дизайнера,0,255,0,100,0;</v>
      </c>
    </row>
    <row r="70" spans="1:62" ht="14.25" customHeight="1">
      <c r="A70" s="2">
        <f t="shared" ca="1" si="46"/>
        <v>64</v>
      </c>
      <c r="B70" s="2" t="s">
        <v>579</v>
      </c>
      <c r="C70" s="2" t="s">
        <v>580</v>
      </c>
      <c r="D70" s="2" t="s">
        <v>581</v>
      </c>
      <c r="E70" s="2" t="s">
        <v>582</v>
      </c>
      <c r="F70" s="2" t="s">
        <v>583</v>
      </c>
      <c r="G70" s="2" t="s">
        <v>584</v>
      </c>
      <c r="H70" s="2" t="s">
        <v>585</v>
      </c>
      <c r="I70" s="2">
        <v>50</v>
      </c>
      <c r="J70" s="2">
        <v>90</v>
      </c>
      <c r="K70" s="2">
        <v>50</v>
      </c>
      <c r="L70" s="4"/>
      <c r="M70" s="2">
        <v>1</v>
      </c>
      <c r="N70" s="2">
        <v>160</v>
      </c>
      <c r="O70" s="2">
        <v>1</v>
      </c>
      <c r="P70" s="2">
        <v>100</v>
      </c>
      <c r="Q70" s="2">
        <v>0</v>
      </c>
      <c r="R70" s="2" t="s">
        <v>83</v>
      </c>
      <c r="S70" s="2" t="s">
        <v>586</v>
      </c>
      <c r="T70" s="3">
        <v>2</v>
      </c>
      <c r="U70" s="2">
        <v>59</v>
      </c>
      <c r="V70" s="4"/>
      <c r="W70" s="2" t="str">
        <f t="shared" si="47"/>
        <v>#define EFF_CHRISTMAS_TREE      ( 59U)    // Новорічна ялинка</v>
      </c>
      <c r="X70" s="2" t="str">
        <f t="shared" ca="1" si="48"/>
        <v>String("64. Новорічна ялинка,1,160,1,100,0;") +</v>
      </c>
      <c r="Y70" s="2" t="str">
        <f t="shared" ca="1" si="49"/>
        <v>String("64. Christmas Tree,1,160,1,100,0;") +</v>
      </c>
      <c r="Z70" s="2" t="str">
        <f t="shared" ca="1" si="50"/>
        <v>String("64. Sapin de Noël,1,160,1,100,0;") +</v>
      </c>
      <c r="AA70" s="2" t="str">
        <f t="shared" si="51"/>
        <v xml:space="preserve">  {  50,  90,  50}, // Новорічна ялинка</v>
      </c>
      <c r="AB70" s="2" t="str">
        <f t="shared" si="52"/>
        <v xml:space="preserve">        case EFF_CHRISTMAS_TREE:      DYNAMIC_DELAY_TICK { effTimer = millis(); ChristmasTree();              Eff_Tick (); }  break;  // ( 59U) Новорічна ялинка</v>
      </c>
      <c r="AC70" s="36"/>
      <c r="AD70" s="6" t="str">
        <f t="shared" si="54"/>
        <v>"e59":0,</v>
      </c>
      <c r="AE70" s="6" t="str">
        <f t="shared" si="55"/>
        <v>e59=[[e59]]&amp;</v>
      </c>
      <c r="AF70" s="6" t="str">
        <f t="shared" si="56"/>
        <v>"e59":2,</v>
      </c>
      <c r="AG70" s="2" t="str">
        <f t="shared" ca="1" si="57"/>
        <v>{"type":"checkbox","class":"checkbox-big","name":"e59","title":"64. Новорічна ялинка","style":"font-size:20px;display:block","state":"{{e59}}"},</v>
      </c>
      <c r="AH70" s="2" t="str">
        <f t="shared" ca="1" si="58"/>
        <v>{"type":"h4","title":"64. Новорічна ялинка","style":"width:85%;float:left"},{"type":"input","title":"папка","name":"e59","state":"{{e59}}","pattern":"[0-9]{1,2}","style":"width:15%;display:inline"},{"type":"hr"},</v>
      </c>
      <c r="AI70" s="2" t="str">
        <f t="shared" ca="1" si="59"/>
        <v>"64": "64.Новорічна ялинка",</v>
      </c>
      <c r="AJ70" s="35" t="str">
        <f t="shared" ca="1" si="60"/>
        <v>"64":"59",</v>
      </c>
      <c r="AK70" s="2" t="str">
        <f t="shared" ca="1" si="61"/>
        <v>64. Новорічна ялинка,1,160,1,100,0;</v>
      </c>
      <c r="AL70" s="2" t="str">
        <f t="shared" ca="1" si="62"/>
        <v>{"type":"checkbox","class":"checkbox-big","name":"e59","title":"64. Christmas Tree","style":"font-size:20px;display:block","state":"{{e59}}"},</v>
      </c>
      <c r="AM70" s="2" t="str">
        <f t="shared" ca="1" si="63"/>
        <v>{"type":"h4","title":"64. Christmas Tree","style":"width:85%;float:left"},{"type":"input","title":"папка","name":"e59","state":"{{e59}}","pattern":"[0-9]{1,2}","style":"width:15%;display:inline"},{"type":"hr"},</v>
      </c>
      <c r="AN70" s="2" t="str">
        <f t="shared" ca="1" si="64"/>
        <v>"64": "64.Christmas Tree",</v>
      </c>
      <c r="AO70" s="35" t="str">
        <f t="shared" ca="1" si="65"/>
        <v>"64":"59",</v>
      </c>
      <c r="AP70" s="2" t="str">
        <f t="shared" ca="1" si="66"/>
        <v>64. Christmas Tree,1,160,1,100,0;</v>
      </c>
      <c r="AQ70" s="2" t="str">
        <f t="shared" ca="1" si="67"/>
        <v>{"type":"checkbox","class":"checkbox-big","name":"e59","title":"64. Sapin de Noël","style":"font-size:20px;display:block","state":"{{e59}}"},</v>
      </c>
      <c r="AR70" s="2" t="str">
        <f t="shared" ca="1" si="68"/>
        <v>{"type":"h4","title":"64. Sapin de Noël","style":"width:85%;float:left"},{"type":"input","title":"папка","name":"e59","state":"{{e59}}","pattern":"[0-9]{1,2}","style":"width:15%;display:inline"},{"type":"hr"},</v>
      </c>
      <c r="AS70" s="2" t="str">
        <f t="shared" ca="1" si="69"/>
        <v>"64": "64.Sapin de Noël",</v>
      </c>
      <c r="AT70" s="35" t="str">
        <f t="shared" ca="1" si="70"/>
        <v>"64":"59",</v>
      </c>
      <c r="AU70" s="2" t="str">
        <f t="shared" ca="1" si="71"/>
        <v>64. Sapin de Noël,1,160,1,100,0;</v>
      </c>
      <c r="AV70" s="2" t="str">
        <f t="shared" ca="1" si="72"/>
        <v>{"type":"checkbox","class":"checkbox-big","name":"e59","title":"64. Drzewko świąteczne","style":"font-size:20px;display:block","state":"{{e59}}"},</v>
      </c>
      <c r="AW70" s="35" t="str">
        <f t="shared" ca="1" si="73"/>
        <v>{"type":"h4","title":"64. Drzewko świąteczne","style":"width:85%;float:left"},{"type":"input","title":"папка","name":"e59","state":"{{e59}}","pattern":"[0-9]{1,2}","style":"width:15%;display:inline"},{"type":"hr"},</v>
      </c>
      <c r="AX70" s="35" t="str">
        <f t="shared" ca="1" si="74"/>
        <v>"64": "64.Drzewko świąteczne",</v>
      </c>
      <c r="AY70" s="35" t="str">
        <f t="shared" ca="1" si="75"/>
        <v>"64":"59",</v>
      </c>
      <c r="AZ70" s="35" t="str">
        <f t="shared" ca="1" si="76"/>
        <v>64. Drzewko świąteczne,1,160,1,100,0;</v>
      </c>
      <c r="BA70" s="35" t="str">
        <f t="shared" ca="1" si="77"/>
        <v>{"type":"checkbox","class":"checkbox-big","name":"e59","title":"64. árbol de Navidad","style":"font-size:20px;display:block","state":"{{e59}}"},</v>
      </c>
      <c r="BB70" s="35" t="str">
        <f t="shared" ca="1" si="78"/>
        <v>{"type":"h4","title":"64. árbol de Navidad","style":"width:85%;float:left"},{"type":"input","title":"папка","name":"e59","state":"{{e59}}","pattern":"[0-9]{1,2}","style":"width:15%;display:inline"},{"type":"hr"},</v>
      </c>
      <c r="BC70" s="35" t="str">
        <f t="shared" ca="1" si="79"/>
        <v>"64": "64.árbol de Navidad",</v>
      </c>
      <c r="BD70" s="35" t="str">
        <f t="shared" ca="1" si="80"/>
        <v>"64":"59",</v>
      </c>
      <c r="BE70" s="35" t="str">
        <f t="shared" ca="1" si="81"/>
        <v>64. árbol de Navidad,1,160,1,100,0;</v>
      </c>
      <c r="BF70" s="35" t="str">
        <f t="shared" ca="1" si="82"/>
        <v>{"type":"checkbox","class":"checkbox-big","name":"e59","title":"64. Новогодняя елка","style":"font-size:20px;display:block","state":"{{e59}}"},</v>
      </c>
      <c r="BG70" s="35" t="str">
        <f t="shared" ca="1" si="83"/>
        <v>{"type":"h4","title":"64. Новогодняя елка","style":"width:85%;float:left"},{"type":"input","title":"папка","name":"e59","state":"{{e59}}","pattern":"[0-9]{1,2}","style":"width:15%;display:inline"},{"type":"hr"},</v>
      </c>
      <c r="BH70" s="35" t="str">
        <f t="shared" ca="1" si="84"/>
        <v>"64": "64.Новогодняя елка",</v>
      </c>
      <c r="BI70" s="35" t="str">
        <f t="shared" ca="1" si="85"/>
        <v>"64":"59",</v>
      </c>
      <c r="BJ70" s="35" t="str">
        <f t="shared" ca="1" si="86"/>
        <v>64. Новогодняя елка,1,160,1,100,0;</v>
      </c>
    </row>
    <row r="71" spans="1:62" ht="14.25" customHeight="1">
      <c r="A71" s="2">
        <f t="shared" ca="1" si="46"/>
        <v>65</v>
      </c>
      <c r="B71" s="2" t="s">
        <v>587</v>
      </c>
      <c r="C71" s="2" t="s">
        <v>588</v>
      </c>
      <c r="D71" s="2" t="s">
        <v>589</v>
      </c>
      <c r="E71" s="2" t="s">
        <v>590</v>
      </c>
      <c r="F71" s="2" t="s">
        <v>589</v>
      </c>
      <c r="G71" s="2" t="s">
        <v>591</v>
      </c>
      <c r="H71" s="2" t="s">
        <v>588</v>
      </c>
      <c r="I71" s="2">
        <v>7</v>
      </c>
      <c r="J71" s="2">
        <v>6</v>
      </c>
      <c r="K71" s="2">
        <v>12</v>
      </c>
      <c r="L71" s="4"/>
      <c r="M71" s="2">
        <v>2</v>
      </c>
      <c r="N71" s="2">
        <v>15</v>
      </c>
      <c r="O71" s="2">
        <v>4</v>
      </c>
      <c r="P71" s="2">
        <v>30</v>
      </c>
      <c r="Q71" s="2">
        <v>0</v>
      </c>
      <c r="R71" s="2" t="s">
        <v>99</v>
      </c>
      <c r="S71" s="2" t="s">
        <v>592</v>
      </c>
      <c r="T71" s="3">
        <v>5</v>
      </c>
      <c r="U71" s="2">
        <v>60</v>
      </c>
      <c r="V71" s="4"/>
      <c r="W71" s="2" t="str">
        <f t="shared" si="47"/>
        <v>#define EFF_OCEAN               ( 60U)    // Океан</v>
      </c>
      <c r="X71" s="2" t="str">
        <f t="shared" ca="1" si="48"/>
        <v>String("65. Океан,2,15,4,30,0;") +</v>
      </c>
      <c r="Y71" s="2" t="str">
        <f t="shared" ca="1" si="49"/>
        <v>String("65. Ocean,2,15,4,30,0;") +</v>
      </c>
      <c r="Z71" s="2" t="str">
        <f t="shared" ca="1" si="50"/>
        <v>String("65. Océan,2,15,4,30,0;") +</v>
      </c>
      <c r="AA71" s="2" t="str">
        <f t="shared" si="51"/>
        <v xml:space="preserve">  {   7,   6,  12}, // Океан</v>
      </c>
      <c r="AB71" s="2" t="str">
        <f t="shared" si="52"/>
        <v xml:space="preserve">        case EFF_OCEAN:               HIGH_DELAY_TICK    { effTimer = millis(); oceanNoiseRoutine();          Eff_Tick (); }  break;  // ( 60U) Океан</v>
      </c>
      <c r="AC71" s="2" t="str">
        <f t="shared" ref="AC71:AC76" ca="1" si="88">CONCATENATE("{""name"":""",A71,". ",C71,""",""spmin"":",M71,",""spmax"":",N71,",""scmin"":",O71,",""scmax"":",P71,",""type"":",Q71,"},")</f>
        <v>{"name":"65. Океан","spmin":2,"spmax":15,"scmin":4,"scmax":30,"type":0},</v>
      </c>
      <c r="AD71" s="6" t="str">
        <f t="shared" si="54"/>
        <v>"e60":0,</v>
      </c>
      <c r="AE71" s="6" t="str">
        <f t="shared" si="55"/>
        <v>e60=[[e60]]&amp;</v>
      </c>
      <c r="AF71" s="6" t="str">
        <f t="shared" si="56"/>
        <v>"e60":5,</v>
      </c>
      <c r="AG71" s="2" t="str">
        <f t="shared" ca="1" si="57"/>
        <v>{"type":"checkbox","class":"checkbox-big","name":"e60","title":"65. Океан","style":"font-size:20px;display:block","state":"{{e60}}"},</v>
      </c>
      <c r="AH71" s="2" t="str">
        <f t="shared" ca="1" si="58"/>
        <v>{"type":"h4","title":"65. Океан","style":"width:85%;float:left"},{"type":"input","title":"папка","name":"e60","state":"{{e60}}","pattern":"[0-9]{1,2}","style":"width:15%;display:inline"},{"type":"hr"},</v>
      </c>
      <c r="AI71" s="2" t="str">
        <f t="shared" ca="1" si="59"/>
        <v>"65": "65.Океан",</v>
      </c>
      <c r="AJ71" s="35" t="str">
        <f t="shared" ca="1" si="60"/>
        <v>"65":"60",</v>
      </c>
      <c r="AK71" s="2" t="str">
        <f t="shared" ca="1" si="61"/>
        <v>65. Океан,2,15,4,30,0;</v>
      </c>
      <c r="AL71" s="2" t="str">
        <f t="shared" ca="1" si="62"/>
        <v>{"type":"checkbox","class":"checkbox-big","name":"e60","title":"65. Ocean","style":"font-size:20px;display:block","state":"{{e60}}"},</v>
      </c>
      <c r="AM71" s="2" t="str">
        <f t="shared" ca="1" si="63"/>
        <v>{"type":"h4","title":"65. Ocean","style":"width:85%;float:left"},{"type":"input","title":"папка","name":"e60","state":"{{e60}}","pattern":"[0-9]{1,2}","style":"width:15%;display:inline"},{"type":"hr"},</v>
      </c>
      <c r="AN71" s="2" t="str">
        <f t="shared" ca="1" si="64"/>
        <v>"65": "65.Ocean",</v>
      </c>
      <c r="AO71" s="35" t="str">
        <f t="shared" ca="1" si="65"/>
        <v>"65":"60",</v>
      </c>
      <c r="AP71" s="2" t="str">
        <f t="shared" ca="1" si="66"/>
        <v>65. Ocean,2,15,4,30,0;</v>
      </c>
      <c r="AQ71" s="2" t="str">
        <f t="shared" ca="1" si="67"/>
        <v>{"type":"checkbox","class":"checkbox-big","name":"e60","title":"65. Océan","style":"font-size:20px;display:block","state":"{{e60}}"},</v>
      </c>
      <c r="AR71" s="2" t="str">
        <f t="shared" ca="1" si="68"/>
        <v>{"type":"h4","title":"65. Océan","style":"width:85%;float:left"},{"type":"input","title":"папка","name":"e60","state":"{{e60}}","pattern":"[0-9]{1,2}","style":"width:15%;display:inline"},{"type":"hr"},</v>
      </c>
      <c r="AS71" s="2" t="str">
        <f t="shared" ca="1" si="69"/>
        <v>"65": "65.Océan",</v>
      </c>
      <c r="AT71" s="35" t="str">
        <f t="shared" ca="1" si="70"/>
        <v>"65":"60",</v>
      </c>
      <c r="AU71" s="2" t="str">
        <f t="shared" ca="1" si="71"/>
        <v>65. Océan,2,15,4,30,0;</v>
      </c>
      <c r="AV71" s="2" t="str">
        <f t="shared" ca="1" si="72"/>
        <v>{"type":"checkbox","class":"checkbox-big","name":"e60","title":"65. Ocean","style":"font-size:20px;display:block","state":"{{e60}}"},</v>
      </c>
      <c r="AW71" s="35" t="str">
        <f t="shared" ca="1" si="73"/>
        <v>{"type":"h4","title":"65. Ocean","style":"width:85%;float:left"},{"type":"input","title":"папка","name":"e60","state":"{{e60}}","pattern":"[0-9]{1,2}","style":"width:15%;display:inline"},{"type":"hr"},</v>
      </c>
      <c r="AX71" s="35" t="str">
        <f t="shared" ca="1" si="74"/>
        <v>"65": "65.Ocean",</v>
      </c>
      <c r="AY71" s="35" t="str">
        <f t="shared" ca="1" si="75"/>
        <v>"65":"60",</v>
      </c>
      <c r="AZ71" s="35" t="str">
        <f t="shared" ca="1" si="76"/>
        <v>65. Ocean,2,15,4,30,0;</v>
      </c>
      <c r="BA71" s="35" t="str">
        <f t="shared" ca="1" si="77"/>
        <v>{"type":"checkbox","class":"checkbox-big","name":"e60","title":"65. Océano","style":"font-size:20px;display:block","state":"{{e60}}"},</v>
      </c>
      <c r="BB71" s="35" t="str">
        <f t="shared" ca="1" si="78"/>
        <v>{"type":"h4","title":"65. Océano","style":"width:85%;float:left"},{"type":"input","title":"папка","name":"e60","state":"{{e60}}","pattern":"[0-9]{1,2}","style":"width:15%;display:inline"},{"type":"hr"},</v>
      </c>
      <c r="BC71" s="35" t="str">
        <f t="shared" ca="1" si="79"/>
        <v>"65": "65.Océano",</v>
      </c>
      <c r="BD71" s="35" t="str">
        <f t="shared" ca="1" si="80"/>
        <v>"65":"60",</v>
      </c>
      <c r="BE71" s="35" t="str">
        <f t="shared" ca="1" si="81"/>
        <v>65. Océano,2,15,4,30,0;</v>
      </c>
      <c r="BF71" s="35" t="str">
        <f t="shared" ca="1" si="82"/>
        <v>{"type":"checkbox","class":"checkbox-big","name":"e60","title":"65. Океан","style":"font-size:20px;display:block","state":"{{e60}}"},</v>
      </c>
      <c r="BG71" s="35" t="str">
        <f t="shared" ca="1" si="83"/>
        <v>{"type":"h4","title":"65. Океан","style":"width:85%;float:left"},{"type":"input","title":"папка","name":"e60","state":"{{e60}}","pattern":"[0-9]{1,2}","style":"width:15%;display:inline"},{"type":"hr"},</v>
      </c>
      <c r="BH71" s="35" t="str">
        <f t="shared" ca="1" si="84"/>
        <v>"65": "65.Океан",</v>
      </c>
      <c r="BI71" s="35" t="str">
        <f t="shared" ca="1" si="85"/>
        <v>"65":"60",</v>
      </c>
      <c r="BJ71" s="35" t="str">
        <f t="shared" ca="1" si="86"/>
        <v>65. Океан,2,15,4,30,0;</v>
      </c>
    </row>
    <row r="72" spans="1:62" ht="14.25" customHeight="1">
      <c r="A72" s="2">
        <f t="shared" ca="1" si="46"/>
        <v>66</v>
      </c>
      <c r="B72" s="2" t="s">
        <v>593</v>
      </c>
      <c r="C72" s="2" t="s">
        <v>594</v>
      </c>
      <c r="D72" s="2" t="s">
        <v>595</v>
      </c>
      <c r="E72" s="2" t="s">
        <v>596</v>
      </c>
      <c r="F72" s="2" t="s">
        <v>597</v>
      </c>
      <c r="G72" s="2" t="s">
        <v>598</v>
      </c>
      <c r="H72" s="2" t="s">
        <v>599</v>
      </c>
      <c r="I72" s="2">
        <v>25</v>
      </c>
      <c r="J72" s="2">
        <v>195</v>
      </c>
      <c r="K72" s="2">
        <v>50</v>
      </c>
      <c r="L72" s="4"/>
      <c r="M72" s="2">
        <v>1</v>
      </c>
      <c r="N72" s="2">
        <v>245</v>
      </c>
      <c r="O72" s="2">
        <v>1</v>
      </c>
      <c r="P72" s="2">
        <v>100</v>
      </c>
      <c r="Q72" s="2">
        <v>0</v>
      </c>
      <c r="R72" s="2" t="s">
        <v>83</v>
      </c>
      <c r="S72" s="2" t="s">
        <v>600</v>
      </c>
      <c r="T72" s="3">
        <v>2</v>
      </c>
      <c r="U72" s="2">
        <v>61</v>
      </c>
      <c r="V72" s="4"/>
      <c r="W72" s="2" t="str">
        <f t="shared" si="47"/>
        <v>#define EFF_PAINTS              ( 61U)    // Олійні фарби</v>
      </c>
      <c r="X72" s="2" t="str">
        <f t="shared" ca="1" si="48"/>
        <v>String("66. Олійні фарби,1,245,1,100,0;") +</v>
      </c>
      <c r="Y72" s="2" t="str">
        <f t="shared" ca="1" si="49"/>
        <v>String("66. Paints,1,245,1,100,0;") +</v>
      </c>
      <c r="Z72" s="2" t="str">
        <f t="shared" ca="1" si="50"/>
        <v>String("66. Huiles,1,245,1,100,0;") +</v>
      </c>
      <c r="AA72" s="2" t="str">
        <f t="shared" si="51"/>
        <v xml:space="preserve">  {  25, 195,  50}, // Олійні фарби</v>
      </c>
      <c r="AB72" s="2" t="str">
        <f t="shared" si="52"/>
        <v xml:space="preserve">        case EFF_PAINTS:              DYNAMIC_DELAY_TICK { effTimer = millis(); OilPaints();                  Eff_Tick (); }  break;  // ( 61U) Олійні фарби</v>
      </c>
      <c r="AC72" s="2" t="str">
        <f t="shared" ca="1" si="88"/>
        <v>{"name":"66. Олійні фарби","spmin":1,"spmax":245,"scmin":1,"scmax":100,"type":0},</v>
      </c>
      <c r="AD72" s="6" t="str">
        <f t="shared" si="54"/>
        <v>"e61":0,</v>
      </c>
      <c r="AE72" s="6" t="str">
        <f t="shared" si="55"/>
        <v>e61=[[e61]]&amp;</v>
      </c>
      <c r="AF72" s="6" t="str">
        <f t="shared" si="56"/>
        <v>"e61":2,</v>
      </c>
      <c r="AG72" s="2" t="str">
        <f t="shared" ca="1" si="57"/>
        <v>{"type":"checkbox","class":"checkbox-big","name":"e61","title":"66. Олійні фарби","style":"font-size:20px;display:block","state":"{{e61}}"},</v>
      </c>
      <c r="AH72" s="2" t="str">
        <f t="shared" ca="1" si="58"/>
        <v>{"type":"h4","title":"66. Олійні фарби","style":"width:85%;float:left"},{"type":"input","title":"папка","name":"e61","state":"{{e61}}","pattern":"[0-9]{1,2}","style":"width:15%;display:inline"},{"type":"hr"},</v>
      </c>
      <c r="AI72" s="2" t="str">
        <f t="shared" ca="1" si="59"/>
        <v>"66": "66.Олійні фарби",</v>
      </c>
      <c r="AJ72" s="35" t="str">
        <f t="shared" ca="1" si="60"/>
        <v>"66":"61",</v>
      </c>
      <c r="AK72" s="2" t="str">
        <f t="shared" ca="1" si="61"/>
        <v>66. Олійні фарби,1,245,1,100,0;</v>
      </c>
      <c r="AL72" s="2" t="str">
        <f t="shared" ca="1" si="62"/>
        <v>{"type":"checkbox","class":"checkbox-big","name":"e61","title":"66. Paints","style":"font-size:20px;display:block","state":"{{e61}}"},</v>
      </c>
      <c r="AM72" s="2" t="str">
        <f t="shared" ca="1" si="63"/>
        <v>{"type":"h4","title":"66. Paints","style":"width:85%;float:left"},{"type":"input","title":"папка","name":"e61","state":"{{e61}}","pattern":"[0-9]{1,2}","style":"width:15%;display:inline"},{"type":"hr"},</v>
      </c>
      <c r="AN72" s="2" t="str">
        <f t="shared" ca="1" si="64"/>
        <v>"66": "66.Paints",</v>
      </c>
      <c r="AO72" s="35" t="str">
        <f t="shared" ca="1" si="65"/>
        <v>"66":"61",</v>
      </c>
      <c r="AP72" s="2" t="str">
        <f t="shared" ca="1" si="66"/>
        <v>66. Paints,1,245,1,100,0;</v>
      </c>
      <c r="AQ72" s="2" t="str">
        <f t="shared" ca="1" si="67"/>
        <v>{"type":"checkbox","class":"checkbox-big","name":"e61","title":"66. Huiles","style":"font-size:20px;display:block","state":"{{e61}}"},</v>
      </c>
      <c r="AR72" s="2" t="str">
        <f t="shared" ca="1" si="68"/>
        <v>{"type":"h4","title":"66. Huiles","style":"width:85%;float:left"},{"type":"input","title":"папка","name":"e61","state":"{{e61}}","pattern":"[0-9]{1,2}","style":"width:15%;display:inline"},{"type":"hr"},</v>
      </c>
      <c r="AS72" s="2" t="str">
        <f t="shared" ca="1" si="69"/>
        <v>"66": "66.Huiles",</v>
      </c>
      <c r="AT72" s="35" t="str">
        <f t="shared" ca="1" si="70"/>
        <v>"66":"61",</v>
      </c>
      <c r="AU72" s="2" t="str">
        <f t="shared" ca="1" si="71"/>
        <v>66. Huiles,1,245,1,100,0;</v>
      </c>
      <c r="AV72" s="2" t="str">
        <f t="shared" ca="1" si="72"/>
        <v>{"type":"checkbox","class":"checkbox-big","name":"e61","title":"66. Obrazy olejne","style":"font-size:20px;display:block","state":"{{e61}}"},</v>
      </c>
      <c r="AW72" s="35" t="str">
        <f t="shared" ca="1" si="73"/>
        <v>{"type":"h4","title":"66. Obrazy olejne","style":"width:85%;float:left"},{"type":"input","title":"папка","name":"e61","state":"{{e61}}","pattern":"[0-9]{1,2}","style":"width:15%;display:inline"},{"type":"hr"},</v>
      </c>
      <c r="AX72" s="35" t="str">
        <f t="shared" ca="1" si="74"/>
        <v>"66": "66.Obrazy olejne",</v>
      </c>
      <c r="AY72" s="35" t="str">
        <f t="shared" ca="1" si="75"/>
        <v>"66":"61",</v>
      </c>
      <c r="AZ72" s="35" t="str">
        <f t="shared" ca="1" si="76"/>
        <v>66. Obrazy olejne,1,245,1,100,0;</v>
      </c>
      <c r="BA72" s="35" t="str">
        <f t="shared" ca="1" si="77"/>
        <v>{"type":"checkbox","class":"checkbox-big","name":"e61","title":"66. Aceites","style":"font-size:20px;display:block","state":"{{e61}}"},</v>
      </c>
      <c r="BB72" s="35" t="str">
        <f t="shared" ca="1" si="78"/>
        <v>{"type":"h4","title":"66. Aceites","style":"width:85%;float:left"},{"type":"input","title":"папка","name":"e61","state":"{{e61}}","pattern":"[0-9]{1,2}","style":"width:15%;display:inline"},{"type":"hr"},</v>
      </c>
      <c r="BC72" s="35" t="str">
        <f t="shared" ca="1" si="79"/>
        <v>"66": "66.Aceites",</v>
      </c>
      <c r="BD72" s="35" t="str">
        <f t="shared" ca="1" si="80"/>
        <v>"66":"61",</v>
      </c>
      <c r="BE72" s="35" t="str">
        <f t="shared" ca="1" si="81"/>
        <v>66. Aceites,1,245,1,100,0;</v>
      </c>
      <c r="BF72" s="35" t="str">
        <f t="shared" ca="1" si="82"/>
        <v>{"type":"checkbox","class":"checkbox-big","name":"e61","title":"66. Масляные краски","style":"font-size:20px;display:block","state":"{{e61}}"},</v>
      </c>
      <c r="BG72" s="35" t="str">
        <f t="shared" ca="1" si="83"/>
        <v>{"type":"h4","title":"66. Масляные краски","style":"width:85%;float:left"},{"type":"input","title":"папка","name":"e61","state":"{{e61}}","pattern":"[0-9]{1,2}","style":"width:15%;display:inline"},{"type":"hr"},</v>
      </c>
      <c r="BH72" s="35" t="str">
        <f t="shared" ca="1" si="84"/>
        <v>"66": "66.Масляные краски",</v>
      </c>
      <c r="BI72" s="35" t="str">
        <f t="shared" ca="1" si="85"/>
        <v>"66":"61",</v>
      </c>
      <c r="BJ72" s="35" t="str">
        <f t="shared" ca="1" si="86"/>
        <v>66. Масляные краски,1,245,1,100,0;</v>
      </c>
    </row>
    <row r="73" spans="1:62" ht="14.25" customHeight="1">
      <c r="A73" s="2">
        <f t="shared" ca="1" si="46"/>
        <v>67</v>
      </c>
      <c r="B73" s="2" t="s">
        <v>601</v>
      </c>
      <c r="C73" s="2" t="s">
        <v>602</v>
      </c>
      <c r="D73" s="2" t="s">
        <v>603</v>
      </c>
      <c r="E73" s="2" t="s">
        <v>604</v>
      </c>
      <c r="F73" s="2" t="s">
        <v>605</v>
      </c>
      <c r="G73" s="2" t="s">
        <v>606</v>
      </c>
      <c r="H73" s="2" t="s">
        <v>607</v>
      </c>
      <c r="I73" s="2">
        <v>15</v>
      </c>
      <c r="J73" s="2">
        <v>198</v>
      </c>
      <c r="K73" s="2">
        <v>99</v>
      </c>
      <c r="L73" s="4"/>
      <c r="M73" s="2">
        <v>99</v>
      </c>
      <c r="N73" s="2">
        <v>252</v>
      </c>
      <c r="O73" s="2">
        <v>0</v>
      </c>
      <c r="P73" s="2">
        <v>255</v>
      </c>
      <c r="Q73" s="2">
        <v>1</v>
      </c>
      <c r="R73" s="2" t="s">
        <v>83</v>
      </c>
      <c r="S73" s="2" t="s">
        <v>608</v>
      </c>
      <c r="T73" s="3">
        <v>4</v>
      </c>
      <c r="U73" s="2">
        <v>62</v>
      </c>
      <c r="V73" s="4"/>
      <c r="W73" s="2" t="str">
        <f t="shared" si="47"/>
        <v>#define EFF_COLOR_RAIN          ( 62U)    // Опади</v>
      </c>
      <c r="X73" s="2" t="str">
        <f t="shared" ca="1" si="48"/>
        <v>String("67. Опади,99,252,0,255,1;") +</v>
      </c>
      <c r="Y73" s="2" t="str">
        <f t="shared" ca="1" si="49"/>
        <v>String("67. Rain Colored,99,252,0,255,1;") +</v>
      </c>
      <c r="Z73" s="2" t="str">
        <f t="shared" ca="1" si="50"/>
        <v>String("67. Précipitation,99,252,0,255,1;") +</v>
      </c>
      <c r="AA73" s="2" t="str">
        <f t="shared" si="51"/>
        <v xml:space="preserve">  {  15, 198,  99}, // Опади</v>
      </c>
      <c r="AB73" s="2" t="str">
        <f t="shared" si="52"/>
        <v xml:space="preserve">        case EFF_COLOR_RAIN:          DYNAMIC_DELAY_TICK { effTimer = millis(); coloredRain();                Eff_Tick (); }  break;  // ( 62U) Опади</v>
      </c>
      <c r="AC73" s="2" t="str">
        <f t="shared" ca="1" si="88"/>
        <v>{"name":"67. Опади","spmin":99,"spmax":252,"scmin":0,"scmax":255,"type":1},</v>
      </c>
      <c r="AD73" s="6" t="str">
        <f t="shared" si="54"/>
        <v>"e62":0,</v>
      </c>
      <c r="AE73" s="6" t="str">
        <f t="shared" si="55"/>
        <v>e62=[[e62]]&amp;</v>
      </c>
      <c r="AF73" s="6" t="str">
        <f t="shared" si="56"/>
        <v>"e62":4,</v>
      </c>
      <c r="AG73" s="2" t="str">
        <f t="shared" ca="1" si="57"/>
        <v>{"type":"checkbox","class":"checkbox-big","name":"e62","title":"67. Опади","style":"font-size:20px;display:block","state":"{{e62}}"},</v>
      </c>
      <c r="AH73" s="2" t="str">
        <f t="shared" ca="1" si="58"/>
        <v>{"type":"h4","title":"67. Опади","style":"width:85%;float:left"},{"type":"input","title":"папка","name":"e62","state":"{{e62}}","pattern":"[0-9]{1,2}","style":"width:15%;display:inline"},{"type":"hr"},</v>
      </c>
      <c r="AI73" s="2" t="str">
        <f t="shared" ca="1" si="59"/>
        <v>"67": "67.Опади",</v>
      </c>
      <c r="AJ73" s="35" t="str">
        <f t="shared" ca="1" si="60"/>
        <v>"67":"62",</v>
      </c>
      <c r="AK73" s="2" t="str">
        <f t="shared" ca="1" si="61"/>
        <v>67. Опади,99,252,0,255,1;</v>
      </c>
      <c r="AL73" s="2" t="str">
        <f t="shared" ca="1" si="62"/>
        <v>{"type":"checkbox","class":"checkbox-big","name":"e62","title":"67. Rain Colored","style":"font-size:20px;display:block","state":"{{e62}}"},</v>
      </c>
      <c r="AM73" s="2" t="str">
        <f t="shared" ca="1" si="63"/>
        <v>{"type":"h4","title":"67. Rain Colored","style":"width:85%;float:left"},{"type":"input","title":"папка","name":"e62","state":"{{e62}}","pattern":"[0-9]{1,2}","style":"width:15%;display:inline"},{"type":"hr"},</v>
      </c>
      <c r="AN73" s="2" t="str">
        <f t="shared" ca="1" si="64"/>
        <v>"67": "67.Rain Colored",</v>
      </c>
      <c r="AO73" s="35" t="str">
        <f t="shared" ca="1" si="65"/>
        <v>"67":"62",</v>
      </c>
      <c r="AP73" s="2" t="str">
        <f t="shared" ca="1" si="66"/>
        <v>67. Rain Colored,99,252,0,255,1;</v>
      </c>
      <c r="AQ73" s="2" t="str">
        <f t="shared" ca="1" si="67"/>
        <v>{"type":"checkbox","class":"checkbox-big","name":"e62","title":"67. Précipitation","style":"font-size:20px;display:block","state":"{{e62}}"},</v>
      </c>
      <c r="AR73" s="2" t="str">
        <f t="shared" ca="1" si="68"/>
        <v>{"type":"h4","title":"67. Précipitation","style":"width:85%;float:left"},{"type":"input","title":"папка","name":"e62","state":"{{e62}}","pattern":"[0-9]{1,2}","style":"width:15%;display:inline"},{"type":"hr"},</v>
      </c>
      <c r="AS73" s="2" t="str">
        <f t="shared" ca="1" si="69"/>
        <v>"67": "67.Précipitation",</v>
      </c>
      <c r="AT73" s="35" t="str">
        <f t="shared" ca="1" si="70"/>
        <v>"67":"62",</v>
      </c>
      <c r="AU73" s="2" t="str">
        <f t="shared" ca="1" si="71"/>
        <v>67. Précipitation,99,252,0,255,1;</v>
      </c>
      <c r="AV73" s="2" t="str">
        <f t="shared" ca="1" si="72"/>
        <v>{"type":"checkbox","class":"checkbox-big","name":"e62","title":"67. Opad atmosferyczny","style":"font-size:20px;display:block","state":"{{e62}}"},</v>
      </c>
      <c r="AW73" s="35" t="str">
        <f t="shared" ca="1" si="73"/>
        <v>{"type":"h4","title":"67. Opad atmosferyczny","style":"width:85%;float:left"},{"type":"input","title":"папка","name":"e62","state":"{{e62}}","pattern":"[0-9]{1,2}","style":"width:15%;display:inline"},{"type":"hr"},</v>
      </c>
      <c r="AX73" s="35" t="str">
        <f t="shared" ca="1" si="74"/>
        <v>"67": "67.Opad atmosferyczny",</v>
      </c>
      <c r="AY73" s="35" t="str">
        <f t="shared" ca="1" si="75"/>
        <v>"67":"62",</v>
      </c>
      <c r="AZ73" s="35" t="str">
        <f t="shared" ca="1" si="76"/>
        <v>67. Opad atmosferyczny,99,252,0,255,1;</v>
      </c>
      <c r="BA73" s="35" t="str">
        <f t="shared" ca="1" si="77"/>
        <v>{"type":"checkbox","class":"checkbox-big","name":"e62","title":"67. Precipitación","style":"font-size:20px;display:block","state":"{{e62}}"},</v>
      </c>
      <c r="BB73" s="35" t="str">
        <f t="shared" ca="1" si="78"/>
        <v>{"type":"h4","title":"67. Precipitación","style":"width:85%;float:left"},{"type":"input","title":"папка","name":"e62","state":"{{e62}}","pattern":"[0-9]{1,2}","style":"width:15%;display:inline"},{"type":"hr"},</v>
      </c>
      <c r="BC73" s="35" t="str">
        <f t="shared" ca="1" si="79"/>
        <v>"67": "67.Precipitación",</v>
      </c>
      <c r="BD73" s="35" t="str">
        <f t="shared" ca="1" si="80"/>
        <v>"67":"62",</v>
      </c>
      <c r="BE73" s="35" t="str">
        <f t="shared" ca="1" si="81"/>
        <v>67. Precipitación,99,252,0,255,1;</v>
      </c>
      <c r="BF73" s="35" t="str">
        <f t="shared" ca="1" si="82"/>
        <v>{"type":"checkbox","class":"checkbox-big","name":"e62","title":"67. Осадки","style":"font-size:20px;display:block","state":"{{e62}}"},</v>
      </c>
      <c r="BG73" s="35" t="str">
        <f t="shared" ca="1" si="83"/>
        <v>{"type":"h4","title":"67. Осадки","style":"width:85%;float:left"},{"type":"input","title":"папка","name":"e62","state":"{{e62}}","pattern":"[0-9]{1,2}","style":"width:15%;display:inline"},{"type":"hr"},</v>
      </c>
      <c r="BH73" s="35" t="str">
        <f t="shared" ca="1" si="84"/>
        <v>"67": "67.Осадки",</v>
      </c>
      <c r="BI73" s="35" t="str">
        <f t="shared" ca="1" si="85"/>
        <v>"67":"62",</v>
      </c>
      <c r="BJ73" s="35" t="str">
        <f t="shared" ca="1" si="86"/>
        <v>67. Осадки,99,252,0,255,1;</v>
      </c>
    </row>
    <row r="74" spans="1:62" ht="14.25" customHeight="1">
      <c r="A74" s="2">
        <f t="shared" ca="1" si="46"/>
        <v>68</v>
      </c>
      <c r="B74" s="2" t="s">
        <v>609</v>
      </c>
      <c r="C74" s="2" t="s">
        <v>610</v>
      </c>
      <c r="D74" s="2" t="s">
        <v>611</v>
      </c>
      <c r="E74" s="2" t="s">
        <v>612</v>
      </c>
      <c r="F74" s="2" t="s">
        <v>613</v>
      </c>
      <c r="G74" s="2" t="s">
        <v>614</v>
      </c>
      <c r="H74" s="2" t="s">
        <v>610</v>
      </c>
      <c r="I74" s="2">
        <v>8</v>
      </c>
      <c r="J74" s="2">
        <v>208</v>
      </c>
      <c r="K74" s="2">
        <v>100</v>
      </c>
      <c r="L74" s="4"/>
      <c r="M74" s="2">
        <v>99</v>
      </c>
      <c r="N74" s="2">
        <v>252</v>
      </c>
      <c r="O74" s="2">
        <v>1</v>
      </c>
      <c r="P74" s="2">
        <v>100</v>
      </c>
      <c r="Q74" s="2">
        <v>0</v>
      </c>
      <c r="R74" s="2" t="s">
        <v>83</v>
      </c>
      <c r="S74" s="2" t="s">
        <v>615</v>
      </c>
      <c r="T74" s="3">
        <v>2</v>
      </c>
      <c r="U74" s="2">
        <v>63</v>
      </c>
      <c r="V74" s="4"/>
      <c r="W74" s="2" t="str">
        <f t="shared" si="47"/>
        <v>#define EFF_OSCILLATING         ( 63U)    // Осцилятор</v>
      </c>
      <c r="X74" s="2" t="str">
        <f t="shared" ca="1" si="48"/>
        <v>String("68. Осцилятор,99,252,1,100,0;") +</v>
      </c>
      <c r="Y74" s="2" t="str">
        <f t="shared" ca="1" si="49"/>
        <v>String("68. Ocscillating,99,252,1,100,0;") +</v>
      </c>
      <c r="Z74" s="2" t="str">
        <f t="shared" ca="1" si="50"/>
        <v>String("68. Oscillateur,99,252,1,100,0;") +</v>
      </c>
      <c r="AA74" s="2" t="str">
        <f t="shared" si="51"/>
        <v xml:space="preserve">  {   8, 208, 100}, // Осцилятор</v>
      </c>
      <c r="AB74" s="2" t="str">
        <f t="shared" si="52"/>
        <v xml:space="preserve">        case EFF_OSCILLATING:         DYNAMIC_DELAY_TICK { effTimer = millis(); oscillatingRoutine();         Eff_Tick (); }  break;  // ( 63U) Осцилятор</v>
      </c>
      <c r="AC74" s="2" t="str">
        <f t="shared" ca="1" si="88"/>
        <v>{"name":"68. Осцилятор","spmin":99,"spmax":252,"scmin":1,"scmax":100,"type":0},</v>
      </c>
      <c r="AD74" s="6" t="str">
        <f t="shared" si="54"/>
        <v>"e63":0,</v>
      </c>
      <c r="AE74" s="6" t="str">
        <f t="shared" si="55"/>
        <v>e63=[[e63]]&amp;</v>
      </c>
      <c r="AF74" s="6" t="str">
        <f t="shared" si="56"/>
        <v>"e63":2,</v>
      </c>
      <c r="AG74" s="2" t="str">
        <f t="shared" ca="1" si="57"/>
        <v>{"type":"checkbox","class":"checkbox-big","name":"e63","title":"68. Осцилятор","style":"font-size:20px;display:block","state":"{{e63}}"},</v>
      </c>
      <c r="AH74" s="2" t="str">
        <f t="shared" ca="1" si="58"/>
        <v>{"type":"h4","title":"68. Осцилятор","style":"width:85%;float:left"},{"type":"input","title":"папка","name":"e63","state":"{{e63}}","pattern":"[0-9]{1,2}","style":"width:15%;display:inline"},{"type":"hr"},</v>
      </c>
      <c r="AI74" s="2" t="str">
        <f t="shared" ca="1" si="59"/>
        <v>"68": "68.Осцилятор",</v>
      </c>
      <c r="AJ74" s="35" t="str">
        <f t="shared" ca="1" si="60"/>
        <v>"68":"63",</v>
      </c>
      <c r="AK74" s="2" t="str">
        <f t="shared" ca="1" si="61"/>
        <v>68. Осцилятор,99,252,1,100,0;</v>
      </c>
      <c r="AL74" s="2" t="str">
        <f t="shared" ca="1" si="62"/>
        <v>{"type":"checkbox","class":"checkbox-big","name":"e63","title":"68. Ocscillating","style":"font-size:20px;display:block","state":"{{e63}}"},</v>
      </c>
      <c r="AM74" s="2" t="str">
        <f t="shared" ca="1" si="63"/>
        <v>{"type":"h4","title":"68. Ocscillating","style":"width:85%;float:left"},{"type":"input","title":"папка","name":"e63","state":"{{e63}}","pattern":"[0-9]{1,2}","style":"width:15%;display:inline"},{"type":"hr"},</v>
      </c>
      <c r="AN74" s="2" t="str">
        <f t="shared" ca="1" si="64"/>
        <v>"68": "68.Ocscillating",</v>
      </c>
      <c r="AO74" s="35" t="str">
        <f t="shared" ca="1" si="65"/>
        <v>"68":"63",</v>
      </c>
      <c r="AP74" s="2" t="str">
        <f t="shared" ca="1" si="66"/>
        <v>68. Ocscillating,99,252,1,100,0;</v>
      </c>
      <c r="AQ74" s="2" t="str">
        <f t="shared" ca="1" si="67"/>
        <v>{"type":"checkbox","class":"checkbox-big","name":"e63","title":"68. Oscillateur","style":"font-size:20px;display:block","state":"{{e63}}"},</v>
      </c>
      <c r="AR74" s="2" t="str">
        <f t="shared" ca="1" si="68"/>
        <v>{"type":"h4","title":"68. Oscillateur","style":"width:85%;float:left"},{"type":"input","title":"папка","name":"e63","state":"{{e63}}","pattern":"[0-9]{1,2}","style":"width:15%;display:inline"},{"type":"hr"},</v>
      </c>
      <c r="AS74" s="2" t="str">
        <f t="shared" ca="1" si="69"/>
        <v>"68": "68.Oscillateur",</v>
      </c>
      <c r="AT74" s="35" t="str">
        <f t="shared" ca="1" si="70"/>
        <v>"68":"63",</v>
      </c>
      <c r="AU74" s="2" t="str">
        <f t="shared" ca="1" si="71"/>
        <v>68. Oscillateur,99,252,1,100,0;</v>
      </c>
      <c r="AV74" s="2" t="str">
        <f t="shared" ca="1" si="72"/>
        <v>{"type":"checkbox","class":"checkbox-big","name":"e63","title":"68. Oscylator","style":"font-size:20px;display:block","state":"{{e63}}"},</v>
      </c>
      <c r="AW74" s="35" t="str">
        <f t="shared" ca="1" si="73"/>
        <v>{"type":"h4","title":"68. Oscylator","style":"width:85%;float:left"},{"type":"input","title":"папка","name":"e63","state":"{{e63}}","pattern":"[0-9]{1,2}","style":"width:15%;display:inline"},{"type":"hr"},</v>
      </c>
      <c r="AX74" s="35" t="str">
        <f t="shared" ca="1" si="74"/>
        <v>"68": "68.Oscylator",</v>
      </c>
      <c r="AY74" s="35" t="str">
        <f t="shared" ca="1" si="75"/>
        <v>"68":"63",</v>
      </c>
      <c r="AZ74" s="35" t="str">
        <f t="shared" ca="1" si="76"/>
        <v>68. Oscylator,99,252,1,100,0;</v>
      </c>
      <c r="BA74" s="35" t="str">
        <f t="shared" ca="1" si="77"/>
        <v>{"type":"checkbox","class":"checkbox-big","name":"e63","title":"68. Oscilador","style":"font-size:20px;display:block","state":"{{e63}}"},</v>
      </c>
      <c r="BB74" s="35" t="str">
        <f t="shared" ca="1" si="78"/>
        <v>{"type":"h4","title":"68. Oscilador","style":"width:85%;float:left"},{"type":"input","title":"папка","name":"e63","state":"{{e63}}","pattern":"[0-9]{1,2}","style":"width:15%;display:inline"},{"type":"hr"},</v>
      </c>
      <c r="BC74" s="35" t="str">
        <f t="shared" ca="1" si="79"/>
        <v>"68": "68.Oscilador",</v>
      </c>
      <c r="BD74" s="35" t="str">
        <f t="shared" ca="1" si="80"/>
        <v>"68":"63",</v>
      </c>
      <c r="BE74" s="35" t="str">
        <f t="shared" ca="1" si="81"/>
        <v>68. Oscilador,99,252,1,100,0;</v>
      </c>
      <c r="BF74" s="35" t="str">
        <f t="shared" ca="1" si="82"/>
        <v>{"type":"checkbox","class":"checkbox-big","name":"e63","title":"68. Осцилятор","style":"font-size:20px;display:block","state":"{{e63}}"},</v>
      </c>
      <c r="BG74" s="35" t="str">
        <f t="shared" ca="1" si="83"/>
        <v>{"type":"h4","title":"68. Осцилятор","style":"width:85%;float:left"},{"type":"input","title":"папка","name":"e63","state":"{{e63}}","pattern":"[0-9]{1,2}","style":"width:15%;display:inline"},{"type":"hr"},</v>
      </c>
      <c r="BH74" s="35" t="str">
        <f t="shared" ca="1" si="84"/>
        <v>"68": "68.Осцилятор",</v>
      </c>
      <c r="BI74" s="35" t="str">
        <f t="shared" ca="1" si="85"/>
        <v>"68":"63",</v>
      </c>
      <c r="BJ74" s="35" t="str">
        <f t="shared" ca="1" si="86"/>
        <v>68. Осцилятор,99,252,1,100,0;</v>
      </c>
    </row>
    <row r="75" spans="1:62" ht="14.25" customHeight="1">
      <c r="A75" s="2">
        <f t="shared" ca="1" si="46"/>
        <v>69</v>
      </c>
      <c r="B75" s="2" t="s">
        <v>616</v>
      </c>
      <c r="C75" s="2" t="s">
        <v>617</v>
      </c>
      <c r="D75" s="2" t="s">
        <v>618</v>
      </c>
      <c r="E75" s="2" t="s">
        <v>619</v>
      </c>
      <c r="F75" s="2" t="s">
        <v>620</v>
      </c>
      <c r="G75" s="2" t="s">
        <v>621</v>
      </c>
      <c r="H75" s="2" t="s">
        <v>622</v>
      </c>
      <c r="I75" s="2">
        <v>11</v>
      </c>
      <c r="J75" s="2">
        <v>5</v>
      </c>
      <c r="K75" s="2">
        <v>12</v>
      </c>
      <c r="L75" s="4"/>
      <c r="M75" s="2">
        <v>1</v>
      </c>
      <c r="N75" s="2">
        <v>30</v>
      </c>
      <c r="O75" s="2">
        <v>1</v>
      </c>
      <c r="P75" s="2">
        <v>30</v>
      </c>
      <c r="Q75" s="2">
        <v>0</v>
      </c>
      <c r="R75" s="2" t="s">
        <v>99</v>
      </c>
      <c r="S75" s="2" t="s">
        <v>623</v>
      </c>
      <c r="T75" s="3">
        <v>2</v>
      </c>
      <c r="U75" s="2">
        <v>64</v>
      </c>
      <c r="V75" s="4"/>
      <c r="W75" s="2" t="str">
        <f t="shared" si="47"/>
        <v>#define EFF_RAINBOW_STRIPE      ( 64U)    // Павич</v>
      </c>
      <c r="X75" s="2" t="str">
        <f t="shared" ca="1" si="48"/>
        <v>String("69. Павич,1,30,1,30,0;") +</v>
      </c>
      <c r="Y75" s="2" t="str">
        <f t="shared" ca="1" si="49"/>
        <v>String("69. Peacock,1,30,1,30,0;") +</v>
      </c>
      <c r="Z75" s="2" t="str">
        <f t="shared" ca="1" si="50"/>
        <v>String("69. Paon,1,30,1,30,0;") +</v>
      </c>
      <c r="AA75" s="2" t="str">
        <f t="shared" si="51"/>
        <v xml:space="preserve">  {  11,   5,  12}, // Павич</v>
      </c>
      <c r="AB75" s="2" t="str">
        <f t="shared" si="52"/>
        <v xml:space="preserve">        case EFF_RAINBOW_STRIPE:      HIGH_DELAY_TICK    { effTimer = millis(); rainbowStripeNoiseRoutine();  Eff_Tick (); }  break;  // ( 64U) Павич</v>
      </c>
      <c r="AC75" s="2" t="str">
        <f t="shared" ca="1" si="88"/>
        <v>{"name":"69. Павич","spmin":1,"spmax":30,"scmin":1,"scmax":30,"type":0},</v>
      </c>
      <c r="AD75" s="6" t="str">
        <f t="shared" si="54"/>
        <v>"e64":0,</v>
      </c>
      <c r="AE75" s="6" t="str">
        <f t="shared" si="55"/>
        <v>e64=[[e64]]&amp;</v>
      </c>
      <c r="AF75" s="6" t="str">
        <f t="shared" si="56"/>
        <v>"e64":2,</v>
      </c>
      <c r="AG75" s="2" t="str">
        <f t="shared" ca="1" si="57"/>
        <v>{"type":"checkbox","class":"checkbox-big","name":"e64","title":"69. Павич","style":"font-size:20px;display:block","state":"{{e64}}"},</v>
      </c>
      <c r="AH75" s="2" t="str">
        <f t="shared" ca="1" si="58"/>
        <v>{"type":"h4","title":"69. Павич","style":"width:85%;float:left"},{"type":"input","title":"папка","name":"e64","state":"{{e64}}","pattern":"[0-9]{1,2}","style":"width:15%;display:inline"},{"type":"hr"},</v>
      </c>
      <c r="AI75" s="2" t="str">
        <f t="shared" ca="1" si="59"/>
        <v>"69": "69.Павич",</v>
      </c>
      <c r="AJ75" s="35" t="str">
        <f t="shared" ca="1" si="60"/>
        <v>"69":"64",</v>
      </c>
      <c r="AK75" s="2" t="str">
        <f t="shared" ca="1" si="61"/>
        <v>69. Павич,1,30,1,30,0;</v>
      </c>
      <c r="AL75" s="2" t="str">
        <f t="shared" ca="1" si="62"/>
        <v>{"type":"checkbox","class":"checkbox-big","name":"e64","title":"69. Peacock","style":"font-size:20px;display:block","state":"{{e64}}"},</v>
      </c>
      <c r="AM75" s="2" t="str">
        <f t="shared" ca="1" si="63"/>
        <v>{"type":"h4","title":"69. Peacock","style":"width:85%;float:left"},{"type":"input","title":"папка","name":"e64","state":"{{e64}}","pattern":"[0-9]{1,2}","style":"width:15%;display:inline"},{"type":"hr"},</v>
      </c>
      <c r="AN75" s="2" t="str">
        <f t="shared" ca="1" si="64"/>
        <v>"69": "69.Peacock",</v>
      </c>
      <c r="AO75" s="35" t="str">
        <f t="shared" ca="1" si="65"/>
        <v>"69":"64",</v>
      </c>
      <c r="AP75" s="2" t="str">
        <f t="shared" ca="1" si="66"/>
        <v>69. Peacock,1,30,1,30,0;</v>
      </c>
      <c r="AQ75" s="2" t="str">
        <f t="shared" ca="1" si="67"/>
        <v>{"type":"checkbox","class":"checkbox-big","name":"e64","title":"69. Paon","style":"font-size:20px;display:block","state":"{{e64}}"},</v>
      </c>
      <c r="AR75" s="2" t="str">
        <f t="shared" ca="1" si="68"/>
        <v>{"type":"h4","title":"69. Paon","style":"width:85%;float:left"},{"type":"input","title":"папка","name":"e64","state":"{{e64}}","pattern":"[0-9]{1,2}","style":"width:15%;display:inline"},{"type":"hr"},</v>
      </c>
      <c r="AS75" s="2" t="str">
        <f t="shared" ca="1" si="69"/>
        <v>"69": "69.Paon",</v>
      </c>
      <c r="AT75" s="35" t="str">
        <f t="shared" ca="1" si="70"/>
        <v>"69":"64",</v>
      </c>
      <c r="AU75" s="2" t="str">
        <f t="shared" ca="1" si="71"/>
        <v>69. Paon,1,30,1,30,0;</v>
      </c>
      <c r="AV75" s="2" t="str">
        <f t="shared" ca="1" si="72"/>
        <v>{"type":"checkbox","class":"checkbox-big","name":"e64","title":"69. Paw","style":"font-size:20px;display:block","state":"{{e64}}"},</v>
      </c>
      <c r="AW75" s="35" t="str">
        <f t="shared" ca="1" si="73"/>
        <v>{"type":"h4","title":"69. Paw","style":"width:85%;float:left"},{"type":"input","title":"папка","name":"e64","state":"{{e64}}","pattern":"[0-9]{1,2}","style":"width:15%;display:inline"},{"type":"hr"},</v>
      </c>
      <c r="AX75" s="35" t="str">
        <f t="shared" ca="1" si="74"/>
        <v>"69": "69.Paw",</v>
      </c>
      <c r="AY75" s="35" t="str">
        <f t="shared" ca="1" si="75"/>
        <v>"69":"64",</v>
      </c>
      <c r="AZ75" s="35" t="str">
        <f t="shared" ca="1" si="76"/>
        <v>69. Paw,1,30,1,30,0;</v>
      </c>
      <c r="BA75" s="35" t="str">
        <f t="shared" ca="1" si="77"/>
        <v>{"type":"checkbox","class":"checkbox-big","name":"e64","title":"69. Pavo real","style":"font-size:20px;display:block","state":"{{e64}}"},</v>
      </c>
      <c r="BB75" s="35" t="str">
        <f t="shared" ca="1" si="78"/>
        <v>{"type":"h4","title":"69. Pavo real","style":"width:85%;float:left"},{"type":"input","title":"папка","name":"e64","state":"{{e64}}","pattern":"[0-9]{1,2}","style":"width:15%;display:inline"},{"type":"hr"},</v>
      </c>
      <c r="BC75" s="35" t="str">
        <f t="shared" ca="1" si="79"/>
        <v>"69": "69.Pavo real",</v>
      </c>
      <c r="BD75" s="35" t="str">
        <f t="shared" ca="1" si="80"/>
        <v>"69":"64",</v>
      </c>
      <c r="BE75" s="35" t="str">
        <f t="shared" ca="1" si="81"/>
        <v>69. Pavo real,1,30,1,30,0;</v>
      </c>
      <c r="BF75" s="35" t="str">
        <f t="shared" ca="1" si="82"/>
        <v>{"type":"checkbox","class":"checkbox-big","name":"e64","title":"69. Павлин","style":"font-size:20px;display:block","state":"{{e64}}"},</v>
      </c>
      <c r="BG75" s="35" t="str">
        <f t="shared" ca="1" si="83"/>
        <v>{"type":"h4","title":"69. Павлин","style":"width:85%;float:left"},{"type":"input","title":"папка","name":"e64","state":"{{e64}}","pattern":"[0-9]{1,2}","style":"width:15%;display:inline"},{"type":"hr"},</v>
      </c>
      <c r="BH75" s="35" t="str">
        <f t="shared" ca="1" si="84"/>
        <v>"69": "69.Павлин",</v>
      </c>
      <c r="BI75" s="35" t="str">
        <f t="shared" ca="1" si="85"/>
        <v>"69":"64",</v>
      </c>
      <c r="BJ75" s="35" t="str">
        <f t="shared" ca="1" si="86"/>
        <v>69. Павлин,1,30,1,30,0;</v>
      </c>
    </row>
    <row r="76" spans="1:62" ht="14.25" customHeight="1">
      <c r="A76" s="2">
        <f t="shared" ca="1" si="46"/>
        <v>70</v>
      </c>
      <c r="B76" s="2" t="s">
        <v>624</v>
      </c>
      <c r="C76" s="2" t="s">
        <v>625</v>
      </c>
      <c r="D76" s="2" t="s">
        <v>626</v>
      </c>
      <c r="E76" s="2" t="s">
        <v>626</v>
      </c>
      <c r="F76" s="2" t="s">
        <v>626</v>
      </c>
      <c r="G76" s="2" t="s">
        <v>626</v>
      </c>
      <c r="H76" s="2" t="s">
        <v>625</v>
      </c>
      <c r="I76" s="2">
        <v>11</v>
      </c>
      <c r="J76" s="2">
        <v>236</v>
      </c>
      <c r="K76" s="2">
        <v>7</v>
      </c>
      <c r="L76" s="4"/>
      <c r="M76" s="2">
        <v>215</v>
      </c>
      <c r="N76" s="2">
        <v>252</v>
      </c>
      <c r="O76" s="2">
        <v>1</v>
      </c>
      <c r="P76" s="2">
        <v>100</v>
      </c>
      <c r="Q76" s="2">
        <v>0</v>
      </c>
      <c r="R76" s="2" t="s">
        <v>83</v>
      </c>
      <c r="S76" s="2" t="s">
        <v>627</v>
      </c>
      <c r="T76" s="3">
        <v>2</v>
      </c>
      <c r="U76" s="2">
        <v>65</v>
      </c>
      <c r="V76" s="4"/>
      <c r="W76" s="2" t="str">
        <f t="shared" si="47"/>
        <v>#define EFF_PAINTBALL           ( 65U)    // Пейнтбол</v>
      </c>
      <c r="X76" s="2" t="str">
        <f t="shared" ca="1" si="48"/>
        <v>String("70. Пейнтбол,215,252,1,100,0;") +</v>
      </c>
      <c r="Y76" s="2" t="str">
        <f t="shared" ca="1" si="49"/>
        <v>String("70. Paintball,215,252,1,100,0;") +</v>
      </c>
      <c r="Z76" s="2" t="str">
        <f t="shared" ca="1" si="50"/>
        <v>String("70. Paintball,215,252,1,100,0;") +</v>
      </c>
      <c r="AA76" s="2" t="str">
        <f t="shared" si="51"/>
        <v xml:space="preserve">  {  11, 236,   7}, // Пейнтбол</v>
      </c>
      <c r="AB76" s="2" t="str">
        <f t="shared" si="52"/>
        <v xml:space="preserve">        case EFF_PAINTBALL:           DYNAMIC_DELAY_TICK { effTimer = millis(); lightBallsRoutine();          Eff_Tick (); }  break;  // ( 65U) Пейнтбол</v>
      </c>
      <c r="AC76" s="2" t="str">
        <f t="shared" ca="1" si="88"/>
        <v>{"name":"70. Пейнтбол","spmin":215,"spmax":252,"scmin":1,"scmax":100,"type":0},</v>
      </c>
      <c r="AD76" s="6" t="str">
        <f t="shared" si="54"/>
        <v>"e65":0,</v>
      </c>
      <c r="AE76" s="6" t="str">
        <f t="shared" si="55"/>
        <v>e65=[[e65]]&amp;</v>
      </c>
      <c r="AF76" s="6" t="str">
        <f t="shared" si="56"/>
        <v>"e65":2,</v>
      </c>
      <c r="AG76" s="2" t="str">
        <f t="shared" ca="1" si="57"/>
        <v>{"type":"checkbox","class":"checkbox-big","name":"e65","title":"70. Пейнтбол","style":"font-size:20px;display:block","state":"{{e65}}"},</v>
      </c>
      <c r="AH76" s="2" t="str">
        <f t="shared" ca="1" si="58"/>
        <v>{"type":"h4","title":"70. Пейнтбол","style":"width:85%;float:left"},{"type":"input","title":"папка","name":"e65","state":"{{e65}}","pattern":"[0-9]{1,2}","style":"width:15%;display:inline"},{"type":"hr"},</v>
      </c>
      <c r="AI76" s="2" t="str">
        <f t="shared" ca="1" si="59"/>
        <v>"70": "70.Пейнтбол",</v>
      </c>
      <c r="AJ76" s="35" t="str">
        <f t="shared" ca="1" si="60"/>
        <v>"70":"65",</v>
      </c>
      <c r="AK76" s="2" t="str">
        <f t="shared" ca="1" si="61"/>
        <v>70. Пейнтбол,215,252,1,100,0;</v>
      </c>
      <c r="AL76" s="2" t="str">
        <f t="shared" ca="1" si="62"/>
        <v>{"type":"checkbox","class":"checkbox-big","name":"e65","title":"70. Paintball","style":"font-size:20px;display:block","state":"{{e65}}"},</v>
      </c>
      <c r="AM76" s="2" t="str">
        <f t="shared" ca="1" si="63"/>
        <v>{"type":"h4","title":"70. Paintball","style":"width:85%;float:left"},{"type":"input","title":"папка","name":"e65","state":"{{e65}}","pattern":"[0-9]{1,2}","style":"width:15%;display:inline"},{"type":"hr"},</v>
      </c>
      <c r="AN76" s="2" t="str">
        <f t="shared" ca="1" si="64"/>
        <v>"70": "70.Paintball",</v>
      </c>
      <c r="AO76" s="35" t="str">
        <f t="shared" ca="1" si="65"/>
        <v>"70":"65",</v>
      </c>
      <c r="AP76" s="2" t="str">
        <f t="shared" ca="1" si="66"/>
        <v>70. Paintball,215,252,1,100,0;</v>
      </c>
      <c r="AQ76" s="2" t="str">
        <f t="shared" ca="1" si="67"/>
        <v>{"type":"checkbox","class":"checkbox-big","name":"e65","title":"70. Paintball","style":"font-size:20px;display:block","state":"{{e65}}"},</v>
      </c>
      <c r="AR76" s="2" t="str">
        <f t="shared" ca="1" si="68"/>
        <v>{"type":"h4","title":"70. Paintball","style":"width:85%;float:left"},{"type":"input","title":"папка","name":"e65","state":"{{e65}}","pattern":"[0-9]{1,2}","style":"width:15%;display:inline"},{"type":"hr"},</v>
      </c>
      <c r="AS76" s="2" t="str">
        <f t="shared" ca="1" si="69"/>
        <v>"70": "70.Paintball",</v>
      </c>
      <c r="AT76" s="35" t="str">
        <f t="shared" ca="1" si="70"/>
        <v>"70":"65",</v>
      </c>
      <c r="AU76" s="2" t="str">
        <f t="shared" ca="1" si="71"/>
        <v>70. Paintball,215,252,1,100,0;</v>
      </c>
      <c r="AV76" s="2" t="str">
        <f t="shared" ca="1" si="72"/>
        <v>{"type":"checkbox","class":"checkbox-big","name":"e65","title":"70. Paintball","style":"font-size:20px;display:block","state":"{{e65}}"},</v>
      </c>
      <c r="AW76" s="35" t="str">
        <f t="shared" ca="1" si="73"/>
        <v>{"type":"h4","title":"70. Paintball","style":"width:85%;float:left"},{"type":"input","title":"папка","name":"e65","state":"{{e65}}","pattern":"[0-9]{1,2}","style":"width:15%;display:inline"},{"type":"hr"},</v>
      </c>
      <c r="AX76" s="35" t="str">
        <f t="shared" ca="1" si="74"/>
        <v>"70": "70.Paintball",</v>
      </c>
      <c r="AY76" s="35" t="str">
        <f t="shared" ca="1" si="75"/>
        <v>"70":"65",</v>
      </c>
      <c r="AZ76" s="35" t="str">
        <f t="shared" ca="1" si="76"/>
        <v>70. Paintball,215,252,1,100,0;</v>
      </c>
      <c r="BA76" s="35" t="str">
        <f t="shared" ca="1" si="77"/>
        <v>{"type":"checkbox","class":"checkbox-big","name":"e65","title":"70. Paintball","style":"font-size:20px;display:block","state":"{{e65}}"},</v>
      </c>
      <c r="BB76" s="35" t="str">
        <f t="shared" ca="1" si="78"/>
        <v>{"type":"h4","title":"70. Paintball","style":"width:85%;float:left"},{"type":"input","title":"папка","name":"e65","state":"{{e65}}","pattern":"[0-9]{1,2}","style":"width:15%;display:inline"},{"type":"hr"},</v>
      </c>
      <c r="BC76" s="35" t="str">
        <f t="shared" ca="1" si="79"/>
        <v>"70": "70.Paintball",</v>
      </c>
      <c r="BD76" s="35" t="str">
        <f t="shared" ca="1" si="80"/>
        <v>"70":"65",</v>
      </c>
      <c r="BE76" s="35" t="str">
        <f t="shared" ca="1" si="81"/>
        <v>70. Paintball,215,252,1,100,0;</v>
      </c>
      <c r="BF76" s="35" t="str">
        <f t="shared" ca="1" si="82"/>
        <v>{"type":"checkbox","class":"checkbox-big","name":"e65","title":"70. Пейнтбол","style":"font-size:20px;display:block","state":"{{e65}}"},</v>
      </c>
      <c r="BG76" s="35" t="str">
        <f t="shared" ca="1" si="83"/>
        <v>{"type":"h4","title":"70. Пейнтбол","style":"width:85%;float:left"},{"type":"input","title":"папка","name":"e65","state":"{{e65}}","pattern":"[0-9]{1,2}","style":"width:15%;display:inline"},{"type":"hr"},</v>
      </c>
      <c r="BH76" s="35" t="str">
        <f t="shared" ca="1" si="84"/>
        <v>"70": "70.Пейнтбол",</v>
      </c>
      <c r="BI76" s="35" t="str">
        <f t="shared" ca="1" si="85"/>
        <v>"70":"65",</v>
      </c>
      <c r="BJ76" s="35" t="str">
        <f t="shared" ca="1" si="86"/>
        <v>70. Пейнтбол,215,252,1,100,0;</v>
      </c>
    </row>
    <row r="77" spans="1:62" ht="14.25" customHeight="1">
      <c r="A77" s="2">
        <f t="shared" ca="1" si="46"/>
        <v>71</v>
      </c>
      <c r="B77" s="2" t="s">
        <v>628</v>
      </c>
      <c r="C77" s="2" t="s">
        <v>629</v>
      </c>
      <c r="D77" s="2" t="s">
        <v>630</v>
      </c>
      <c r="E77" s="2" t="s">
        <v>631</v>
      </c>
      <c r="F77" s="2" t="s">
        <v>632</v>
      </c>
      <c r="G77" s="2" t="s">
        <v>633</v>
      </c>
      <c r="H77" s="2" t="s">
        <v>634</v>
      </c>
      <c r="I77" s="2">
        <v>12</v>
      </c>
      <c r="J77" s="2">
        <v>73</v>
      </c>
      <c r="K77" s="2">
        <v>38</v>
      </c>
      <c r="L77" s="4"/>
      <c r="M77" s="2">
        <v>1</v>
      </c>
      <c r="N77" s="2">
        <v>255</v>
      </c>
      <c r="O77" s="2">
        <v>1</v>
      </c>
      <c r="P77" s="2">
        <v>100</v>
      </c>
      <c r="Q77" s="2">
        <v>1</v>
      </c>
      <c r="R77" s="2" t="s">
        <v>99</v>
      </c>
      <c r="S77" s="2" t="s">
        <v>635</v>
      </c>
      <c r="T77" s="3">
        <v>2</v>
      </c>
      <c r="U77" s="2">
        <v>66</v>
      </c>
      <c r="V77" s="4"/>
      <c r="W77" s="2" t="str">
        <f t="shared" si="47"/>
        <v>#define EFF_AURORA              ( 66U)    // Північне сяйво</v>
      </c>
      <c r="X77" s="2" t="str">
        <f t="shared" ca="1" si="48"/>
        <v>String("71. Північне сяйво,1,255,1,100,1;") +</v>
      </c>
      <c r="Y77" s="2" t="str">
        <f t="shared" ca="1" si="49"/>
        <v>String("71. Aurora,1,255,1,100,1;") +</v>
      </c>
      <c r="Z77" s="2" t="str">
        <f t="shared" ca="1" si="50"/>
        <v>String("71. Aurores boréales,1,255,1,100,1;") +</v>
      </c>
      <c r="AA77" s="2" t="str">
        <f t="shared" si="51"/>
        <v xml:space="preserve">  {  12,  73,  38}, // Північне сяйво</v>
      </c>
      <c r="AB77" s="2" t="str">
        <f t="shared" si="52"/>
        <v xml:space="preserve">        case EFF_AURORA:              HIGH_DELAY_TICK    { effTimer = millis(); polarRoutine();               Eff_Tick (); }  break;  // ( 66U) Північне сяйво</v>
      </c>
      <c r="AC77" s="36"/>
      <c r="AD77" s="6" t="str">
        <f t="shared" si="54"/>
        <v>"e66":0,</v>
      </c>
      <c r="AE77" s="6" t="str">
        <f t="shared" si="55"/>
        <v>e66=[[e66]]&amp;</v>
      </c>
      <c r="AF77" s="6" t="str">
        <f t="shared" si="56"/>
        <v>"e66":2,</v>
      </c>
      <c r="AG77" s="2" t="str">
        <f t="shared" ca="1" si="57"/>
        <v>{"type":"checkbox","class":"checkbox-big","name":"e66","title":"71. Північне сяйво","style":"font-size:20px;display:block","state":"{{e66}}"},</v>
      </c>
      <c r="AH77" s="2" t="str">
        <f t="shared" ca="1" si="58"/>
        <v>{"type":"h4","title":"71. Північне сяйво","style":"width:85%;float:left"},{"type":"input","title":"папка","name":"e66","state":"{{e66}}","pattern":"[0-9]{1,2}","style":"width:15%;display:inline"},{"type":"hr"},</v>
      </c>
      <c r="AI77" s="2" t="str">
        <f t="shared" ca="1" si="59"/>
        <v>"71": "71.Північне сяйво",</v>
      </c>
      <c r="AJ77" s="35" t="str">
        <f t="shared" ca="1" si="60"/>
        <v>"71":"66",</v>
      </c>
      <c r="AK77" s="2" t="str">
        <f t="shared" ca="1" si="61"/>
        <v>71. Північне сяйво,1,255,1,100,1;</v>
      </c>
      <c r="AL77" s="2" t="str">
        <f t="shared" ca="1" si="62"/>
        <v>{"type":"checkbox","class":"checkbox-big","name":"e66","title":"71. Aurora","style":"font-size:20px;display:block","state":"{{e66}}"},</v>
      </c>
      <c r="AM77" s="2" t="str">
        <f t="shared" ca="1" si="63"/>
        <v>{"type":"h4","title":"71. Aurora","style":"width:85%;float:left"},{"type":"input","title":"папка","name":"e66","state":"{{e66}}","pattern":"[0-9]{1,2}","style":"width:15%;display:inline"},{"type":"hr"},</v>
      </c>
      <c r="AN77" s="2" t="str">
        <f t="shared" ca="1" si="64"/>
        <v>"71": "71.Aurora",</v>
      </c>
      <c r="AO77" s="35" t="str">
        <f t="shared" ca="1" si="65"/>
        <v>"71":"66",</v>
      </c>
      <c r="AP77" s="2" t="str">
        <f t="shared" ca="1" si="66"/>
        <v>71. Aurora,1,255,1,100,1;</v>
      </c>
      <c r="AQ77" s="2" t="str">
        <f t="shared" ca="1" si="67"/>
        <v>{"type":"checkbox","class":"checkbox-big","name":"e66","title":"71. Aurores boréales","style":"font-size:20px;display:block","state":"{{e66}}"},</v>
      </c>
      <c r="AR77" s="2" t="str">
        <f t="shared" ca="1" si="68"/>
        <v>{"type":"h4","title":"71. Aurores boréales","style":"width:85%;float:left"},{"type":"input","title":"папка","name":"e66","state":"{{e66}}","pattern":"[0-9]{1,2}","style":"width:15%;display:inline"},{"type":"hr"},</v>
      </c>
      <c r="AS77" s="2" t="str">
        <f t="shared" ca="1" si="69"/>
        <v>"71": "71.Aurores boréales",</v>
      </c>
      <c r="AT77" s="35" t="str">
        <f t="shared" ca="1" si="70"/>
        <v>"71":"66",</v>
      </c>
      <c r="AU77" s="2" t="str">
        <f t="shared" ca="1" si="71"/>
        <v>71. Aurores boréales,1,255,1,100,1;</v>
      </c>
      <c r="AV77" s="2" t="str">
        <f t="shared" ca="1" si="72"/>
        <v>{"type":"checkbox","class":"checkbox-big","name":"e66","title":"71. Zorza polarna","style":"font-size:20px;display:block","state":"{{e66}}"},</v>
      </c>
      <c r="AW77" s="35" t="str">
        <f t="shared" ca="1" si="73"/>
        <v>{"type":"h4","title":"71. Zorza polarna","style":"width:85%;float:left"},{"type":"input","title":"папка","name":"e66","state":"{{e66}}","pattern":"[0-9]{1,2}","style":"width:15%;display:inline"},{"type":"hr"},</v>
      </c>
      <c r="AX77" s="35" t="str">
        <f t="shared" ca="1" si="74"/>
        <v>"71": "71.Zorza polarna",</v>
      </c>
      <c r="AY77" s="35" t="str">
        <f t="shared" ca="1" si="75"/>
        <v>"71":"66",</v>
      </c>
      <c r="AZ77" s="35" t="str">
        <f t="shared" ca="1" si="76"/>
        <v>71. Zorza polarna,1,255,1,100,1;</v>
      </c>
      <c r="BA77" s="35" t="str">
        <f t="shared" ca="1" si="77"/>
        <v>{"type":"checkbox","class":"checkbox-big","name":"e66","title":"71. Auroras boreales","style":"font-size:20px;display:block","state":"{{e66}}"},</v>
      </c>
      <c r="BB77" s="35" t="str">
        <f t="shared" ca="1" si="78"/>
        <v>{"type":"h4","title":"71. Auroras boreales","style":"width:85%;float:left"},{"type":"input","title":"папка","name":"e66","state":"{{e66}}","pattern":"[0-9]{1,2}","style":"width:15%;display:inline"},{"type":"hr"},</v>
      </c>
      <c r="BC77" s="35" t="str">
        <f t="shared" ca="1" si="79"/>
        <v>"71": "71.Auroras boreales",</v>
      </c>
      <c r="BD77" s="35" t="str">
        <f t="shared" ca="1" si="80"/>
        <v>"71":"66",</v>
      </c>
      <c r="BE77" s="35" t="str">
        <f t="shared" ca="1" si="81"/>
        <v>71. Auroras boreales,1,255,1,100,1;</v>
      </c>
      <c r="BF77" s="35" t="str">
        <f t="shared" ca="1" si="82"/>
        <v>{"type":"checkbox","class":"checkbox-big","name":"e66","title":"71. Северное сияние","style":"font-size:20px;display:block","state":"{{e66}}"},</v>
      </c>
      <c r="BG77" s="35" t="str">
        <f t="shared" ca="1" si="83"/>
        <v>{"type":"h4","title":"71. Северное сияние","style":"width:85%;float:left"},{"type":"input","title":"папка","name":"e66","state":"{{e66}}","pattern":"[0-9]{1,2}","style":"width:15%;display:inline"},{"type":"hr"},</v>
      </c>
      <c r="BH77" s="35" t="str">
        <f t="shared" ca="1" si="84"/>
        <v>"71": "71.Северное сияние",</v>
      </c>
      <c r="BI77" s="35" t="str">
        <f t="shared" ca="1" si="85"/>
        <v>"71":"66",</v>
      </c>
      <c r="BJ77" s="35" t="str">
        <f t="shared" ca="1" si="86"/>
        <v>71. Северное сияние,1,255,1,100,1;</v>
      </c>
    </row>
    <row r="78" spans="1:62" ht="14.25" customHeight="1">
      <c r="A78" s="2">
        <f t="shared" ca="1" si="46"/>
        <v>72</v>
      </c>
      <c r="B78" s="2" t="s">
        <v>636</v>
      </c>
      <c r="C78" s="2" t="s">
        <v>637</v>
      </c>
      <c r="D78" s="2" t="s">
        <v>638</v>
      </c>
      <c r="E78" s="2" t="s">
        <v>638</v>
      </c>
      <c r="F78" s="2" t="s">
        <v>638</v>
      </c>
      <c r="G78" s="2" t="s">
        <v>638</v>
      </c>
      <c r="H78" s="2" t="s">
        <v>639</v>
      </c>
      <c r="I78" s="2">
        <v>9</v>
      </c>
      <c r="J78" s="2">
        <v>212</v>
      </c>
      <c r="K78" s="2">
        <v>27</v>
      </c>
      <c r="L78" s="4"/>
      <c r="M78" s="2">
        <v>99</v>
      </c>
      <c r="N78" s="2">
        <v>252</v>
      </c>
      <c r="O78" s="2">
        <v>1</v>
      </c>
      <c r="P78" s="2">
        <v>100</v>
      </c>
      <c r="Q78" s="2">
        <v>0</v>
      </c>
      <c r="R78" s="2" t="s">
        <v>83</v>
      </c>
      <c r="S78" s="2" t="s">
        <v>640</v>
      </c>
      <c r="T78" s="3">
        <v>2</v>
      </c>
      <c r="U78" s="2">
        <v>67</v>
      </c>
      <c r="V78" s="4"/>
      <c r="W78" s="2" t="str">
        <f t="shared" si="47"/>
        <v>#define EFF_PICASSO             ( 67U)    // Пікассо</v>
      </c>
      <c r="X78" s="2" t="str">
        <f t="shared" ca="1" si="48"/>
        <v>String("72. Пікассо,99,252,1,100,0;") +</v>
      </c>
      <c r="Y78" s="2" t="str">
        <f t="shared" ca="1" si="49"/>
        <v>String("72. Picasso,99,252,1,100,0;") +</v>
      </c>
      <c r="Z78" s="2" t="str">
        <f t="shared" ca="1" si="50"/>
        <v>String("72. Picasso,99,252,1,100,0;") +</v>
      </c>
      <c r="AA78" s="2" t="str">
        <f t="shared" si="51"/>
        <v xml:space="preserve">  {   9, 212,  27}, // Пікассо</v>
      </c>
      <c r="AB78" s="2" t="str">
        <f t="shared" si="52"/>
        <v xml:space="preserve">        case EFF_PICASSO:             DYNAMIC_DELAY_TICK { effTimer = millis(); picassoSelector();            Eff_Tick (); }  break;  // ( 67U) Пікассо</v>
      </c>
      <c r="AC78" s="2" t="str">
        <f t="shared" ref="AC78:AC79" ca="1" si="89">CONCATENATE("{""name"":""",A78,". ",C78,""",""spmin"":",M78,",""spmax"":",N78,",""scmin"":",O78,",""scmax"":",P78,",""type"":",Q78,"},")</f>
        <v>{"name":"72. Пікассо","spmin":99,"spmax":252,"scmin":1,"scmax":100,"type":0},</v>
      </c>
      <c r="AD78" s="6" t="str">
        <f t="shared" si="54"/>
        <v>"e67":0,</v>
      </c>
      <c r="AE78" s="6" t="str">
        <f t="shared" si="55"/>
        <v>e67=[[e67]]&amp;</v>
      </c>
      <c r="AF78" s="6" t="str">
        <f t="shared" si="56"/>
        <v>"e67":2,</v>
      </c>
      <c r="AG78" s="2" t="str">
        <f t="shared" ca="1" si="57"/>
        <v>{"type":"checkbox","class":"checkbox-big","name":"e67","title":"72. Пікассо","style":"font-size:20px;display:block","state":"{{e67}}"},</v>
      </c>
      <c r="AH78" s="2" t="str">
        <f t="shared" ca="1" si="58"/>
        <v>{"type":"h4","title":"72. Пікассо","style":"width:85%;float:left"},{"type":"input","title":"папка","name":"e67","state":"{{e67}}","pattern":"[0-9]{1,2}","style":"width:15%;display:inline"},{"type":"hr"},</v>
      </c>
      <c r="AI78" s="2" t="str">
        <f t="shared" ca="1" si="59"/>
        <v>"72": "72.Пікассо",</v>
      </c>
      <c r="AJ78" s="35" t="str">
        <f t="shared" ca="1" si="60"/>
        <v>"72":"67",</v>
      </c>
      <c r="AK78" s="2" t="str">
        <f t="shared" ca="1" si="61"/>
        <v>72. Пікассо,99,252,1,100,0;</v>
      </c>
      <c r="AL78" s="2" t="str">
        <f t="shared" ca="1" si="62"/>
        <v>{"type":"checkbox","class":"checkbox-big","name":"e67","title":"72. Picasso","style":"font-size:20px;display:block","state":"{{e67}}"},</v>
      </c>
      <c r="AM78" s="2" t="str">
        <f t="shared" ca="1" si="63"/>
        <v>{"type":"h4","title":"72. Picasso","style":"width:85%;float:left"},{"type":"input","title":"папка","name":"e67","state":"{{e67}}","pattern":"[0-9]{1,2}","style":"width:15%;display:inline"},{"type":"hr"},</v>
      </c>
      <c r="AN78" s="2" t="str">
        <f t="shared" ca="1" si="64"/>
        <v>"72": "72.Picasso",</v>
      </c>
      <c r="AO78" s="35" t="str">
        <f t="shared" ca="1" si="65"/>
        <v>"72":"67",</v>
      </c>
      <c r="AP78" s="2" t="str">
        <f t="shared" ca="1" si="66"/>
        <v>72. Picasso,99,252,1,100,0;</v>
      </c>
      <c r="AQ78" s="2" t="str">
        <f t="shared" ca="1" si="67"/>
        <v>{"type":"checkbox","class":"checkbox-big","name":"e67","title":"72. Picasso","style":"font-size:20px;display:block","state":"{{e67}}"},</v>
      </c>
      <c r="AR78" s="2" t="str">
        <f t="shared" ca="1" si="68"/>
        <v>{"type":"h4","title":"72. Picasso","style":"width:85%;float:left"},{"type":"input","title":"папка","name":"e67","state":"{{e67}}","pattern":"[0-9]{1,2}","style":"width:15%;display:inline"},{"type":"hr"},</v>
      </c>
      <c r="AS78" s="2" t="str">
        <f t="shared" ca="1" si="69"/>
        <v>"72": "72.Picasso",</v>
      </c>
      <c r="AT78" s="35" t="str">
        <f t="shared" ca="1" si="70"/>
        <v>"72":"67",</v>
      </c>
      <c r="AU78" s="2" t="str">
        <f t="shared" ca="1" si="71"/>
        <v>72. Picasso,99,252,1,100,0;</v>
      </c>
      <c r="AV78" s="2" t="str">
        <f t="shared" ca="1" si="72"/>
        <v>{"type":"checkbox","class":"checkbox-big","name":"e67","title":"72. Picasso","style":"font-size:20px;display:block","state":"{{e67}}"},</v>
      </c>
      <c r="AW78" s="35" t="str">
        <f t="shared" ca="1" si="73"/>
        <v>{"type":"h4","title":"72. Picasso","style":"width:85%;float:left"},{"type":"input","title":"папка","name":"e67","state":"{{e67}}","pattern":"[0-9]{1,2}","style":"width:15%;display:inline"},{"type":"hr"},</v>
      </c>
      <c r="AX78" s="35" t="str">
        <f t="shared" ca="1" si="74"/>
        <v>"72": "72.Picasso",</v>
      </c>
      <c r="AY78" s="35" t="str">
        <f t="shared" ca="1" si="75"/>
        <v>"72":"67",</v>
      </c>
      <c r="AZ78" s="35" t="str">
        <f t="shared" ca="1" si="76"/>
        <v>72. Picasso,99,252,1,100,0;</v>
      </c>
      <c r="BA78" s="35" t="str">
        <f t="shared" ca="1" si="77"/>
        <v>{"type":"checkbox","class":"checkbox-big","name":"e67","title":"72. Picasso","style":"font-size:20px;display:block","state":"{{e67}}"},</v>
      </c>
      <c r="BB78" s="35" t="str">
        <f t="shared" ca="1" si="78"/>
        <v>{"type":"h4","title":"72. Picasso","style":"width:85%;float:left"},{"type":"input","title":"папка","name":"e67","state":"{{e67}}","pattern":"[0-9]{1,2}","style":"width:15%;display:inline"},{"type":"hr"},</v>
      </c>
      <c r="BC78" s="35" t="str">
        <f t="shared" ca="1" si="79"/>
        <v>"72": "72.Picasso",</v>
      </c>
      <c r="BD78" s="35" t="str">
        <f t="shared" ca="1" si="80"/>
        <v>"72":"67",</v>
      </c>
      <c r="BE78" s="35" t="str">
        <f t="shared" ca="1" si="81"/>
        <v>72. Picasso,99,252,1,100,0;</v>
      </c>
      <c r="BF78" s="35" t="str">
        <f t="shared" ca="1" si="82"/>
        <v>{"type":"checkbox","class":"checkbox-big","name":"e67","title":"72. Пикассо","style":"font-size:20px;display:block","state":"{{e67}}"},</v>
      </c>
      <c r="BG78" s="35" t="str">
        <f t="shared" ca="1" si="83"/>
        <v>{"type":"h4","title":"72. Пикассо","style":"width:85%;float:left"},{"type":"input","title":"папка","name":"e67","state":"{{e67}}","pattern":"[0-9]{1,2}","style":"width:15%;display:inline"},{"type":"hr"},</v>
      </c>
      <c r="BH78" s="35" t="str">
        <f t="shared" ca="1" si="84"/>
        <v>"72": "72.Пикассо",</v>
      </c>
      <c r="BI78" s="35" t="str">
        <f t="shared" ca="1" si="85"/>
        <v>"72":"67",</v>
      </c>
      <c r="BJ78" s="35" t="str">
        <f t="shared" ca="1" si="86"/>
        <v>72. Пикассо,99,252,1,100,0;</v>
      </c>
    </row>
    <row r="79" spans="1:62" ht="14.25" customHeight="1">
      <c r="A79" s="2">
        <f t="shared" ca="1" si="46"/>
        <v>73</v>
      </c>
      <c r="B79" s="2" t="s">
        <v>641</v>
      </c>
      <c r="C79" s="2" t="s">
        <v>642</v>
      </c>
      <c r="D79" s="2" t="s">
        <v>643</v>
      </c>
      <c r="E79" s="2" t="s">
        <v>644</v>
      </c>
      <c r="F79" s="2" t="s">
        <v>645</v>
      </c>
      <c r="G79" s="2" t="s">
        <v>646</v>
      </c>
      <c r="H79" s="2" t="s">
        <v>647</v>
      </c>
      <c r="I79" s="2">
        <v>55</v>
      </c>
      <c r="J79" s="2">
        <v>150</v>
      </c>
      <c r="K79" s="2">
        <v>1</v>
      </c>
      <c r="L79" s="4"/>
      <c r="M79" s="2">
        <v>15</v>
      </c>
      <c r="N79" s="2">
        <v>240</v>
      </c>
      <c r="O79" s="2">
        <v>1</v>
      </c>
      <c r="P79" s="2">
        <v>100</v>
      </c>
      <c r="Q79" s="2">
        <v>1</v>
      </c>
      <c r="R79" s="2" t="s">
        <v>83</v>
      </c>
      <c r="S79" s="2" t="s">
        <v>648</v>
      </c>
      <c r="T79" s="3">
        <v>2</v>
      </c>
      <c r="U79" s="2">
        <v>68</v>
      </c>
      <c r="V79" s="4"/>
      <c r="W79" s="2" t="str">
        <f t="shared" si="47"/>
        <v>#define EFF_HOURGLASS           ( 68U)    // Пісочний годинник</v>
      </c>
      <c r="X79" s="2" t="str">
        <f t="shared" ca="1" si="48"/>
        <v>String("73. Пісочний годинник,15,240,1,100,1;") +</v>
      </c>
      <c r="Y79" s="2" t="str">
        <f t="shared" ca="1" si="49"/>
        <v>String("73. Hourglass,15,240,1,100,1;") +</v>
      </c>
      <c r="Z79" s="2" t="str">
        <f t="shared" ca="1" si="50"/>
        <v>String("73. Horloge de sable,15,240,1,100,1;") +</v>
      </c>
      <c r="AA79" s="2" t="str">
        <f t="shared" si="51"/>
        <v xml:space="preserve">  {  55, 150,   1}, // Пісочний годинник</v>
      </c>
      <c r="AB79" s="2" t="str">
        <f t="shared" si="52"/>
        <v xml:space="preserve">        case EFF_HOURGLASS:           DYNAMIC_DELAY_TICK { effTimer = millis(); Hourglass();                  Eff_Tick (); }  break;  // ( 68U) Пісочний годинник</v>
      </c>
      <c r="AC79" s="2" t="str">
        <f t="shared" ca="1" si="89"/>
        <v>{"name":"73. Пісочний годинник","spmin":15,"spmax":240,"scmin":1,"scmax":100,"type":1},</v>
      </c>
      <c r="AD79" s="6" t="str">
        <f t="shared" si="54"/>
        <v>"e68":0,</v>
      </c>
      <c r="AE79" s="6" t="str">
        <f t="shared" si="55"/>
        <v>e68=[[e68]]&amp;</v>
      </c>
      <c r="AF79" s="6" t="str">
        <f t="shared" si="56"/>
        <v>"e68":2,</v>
      </c>
      <c r="AG79" s="2" t="str">
        <f t="shared" ca="1" si="57"/>
        <v>{"type":"checkbox","class":"checkbox-big","name":"e68","title":"73. Пісочний годинник","style":"font-size:20px;display:block","state":"{{e68}}"},</v>
      </c>
      <c r="AH79" s="2" t="str">
        <f t="shared" ca="1" si="58"/>
        <v>{"type":"h4","title":"73. Пісочний годинник","style":"width:85%;float:left"},{"type":"input","title":"папка","name":"e68","state":"{{e68}}","pattern":"[0-9]{1,2}","style":"width:15%;display:inline"},{"type":"hr"},</v>
      </c>
      <c r="AI79" s="2" t="str">
        <f t="shared" ca="1" si="59"/>
        <v>"73": "73.Пісочний годинник",</v>
      </c>
      <c r="AJ79" s="35" t="str">
        <f t="shared" ca="1" si="60"/>
        <v>"73":"68",</v>
      </c>
      <c r="AK79" s="2" t="str">
        <f t="shared" ca="1" si="61"/>
        <v>73. Пісочний годинник,15,240,1,100,1;</v>
      </c>
      <c r="AL79" s="2" t="str">
        <f t="shared" ca="1" si="62"/>
        <v>{"type":"checkbox","class":"checkbox-big","name":"e68","title":"73. Hourglass","style":"font-size:20px;display:block","state":"{{e68}}"},</v>
      </c>
      <c r="AM79" s="2" t="str">
        <f t="shared" ca="1" si="63"/>
        <v>{"type":"h4","title":"73. Hourglass","style":"width:85%;float:left"},{"type":"input","title":"папка","name":"e68","state":"{{e68}}","pattern":"[0-9]{1,2}","style":"width:15%;display:inline"},{"type":"hr"},</v>
      </c>
      <c r="AN79" s="2" t="str">
        <f t="shared" ca="1" si="64"/>
        <v>"73": "73.Hourglass",</v>
      </c>
      <c r="AO79" s="35" t="str">
        <f t="shared" ca="1" si="65"/>
        <v>"73":"68",</v>
      </c>
      <c r="AP79" s="2" t="str">
        <f t="shared" ca="1" si="66"/>
        <v>73. Hourglass,15,240,1,100,1;</v>
      </c>
      <c r="AQ79" s="2" t="str">
        <f t="shared" ca="1" si="67"/>
        <v>{"type":"checkbox","class":"checkbox-big","name":"e68","title":"73. Horloge de sable","style":"font-size:20px;display:block","state":"{{e68}}"},</v>
      </c>
      <c r="AR79" s="2" t="str">
        <f t="shared" ca="1" si="68"/>
        <v>{"type":"h4","title":"73. Horloge de sable","style":"width:85%;float:left"},{"type":"input","title":"папка","name":"e68","state":"{{e68}}","pattern":"[0-9]{1,2}","style":"width:15%;display:inline"},{"type":"hr"},</v>
      </c>
      <c r="AS79" s="2" t="str">
        <f t="shared" ca="1" si="69"/>
        <v>"73": "73.Horloge de sable",</v>
      </c>
      <c r="AT79" s="35" t="str">
        <f t="shared" ca="1" si="70"/>
        <v>"73":"68",</v>
      </c>
      <c r="AU79" s="2" t="str">
        <f t="shared" ca="1" si="71"/>
        <v>73. Horloge de sable,15,240,1,100,1;</v>
      </c>
      <c r="AV79" s="2" t="str">
        <f t="shared" ca="1" si="72"/>
        <v>{"type":"checkbox","class":"checkbox-big","name":"e68","title":"73. Zegar piaskowy","style":"font-size:20px;display:block","state":"{{e68}}"},</v>
      </c>
      <c r="AW79" s="35" t="str">
        <f t="shared" ca="1" si="73"/>
        <v>{"type":"h4","title":"73. Zegar piaskowy","style":"width:85%;float:left"},{"type":"input","title":"папка","name":"e68","state":"{{e68}}","pattern":"[0-9]{1,2}","style":"width:15%;display:inline"},{"type":"hr"},</v>
      </c>
      <c r="AX79" s="35" t="str">
        <f t="shared" ca="1" si="74"/>
        <v>"73": "73.Zegar piaskowy",</v>
      </c>
      <c r="AY79" s="35" t="str">
        <f t="shared" ca="1" si="75"/>
        <v>"73":"68",</v>
      </c>
      <c r="AZ79" s="35" t="str">
        <f t="shared" ca="1" si="76"/>
        <v>73. Zegar piaskowy,15,240,1,100,1;</v>
      </c>
      <c r="BA79" s="35" t="str">
        <f t="shared" ca="1" si="77"/>
        <v>{"type":"checkbox","class":"checkbox-big","name":"e68","title":"73. Reloj de arena","style":"font-size:20px;display:block","state":"{{e68}}"},</v>
      </c>
      <c r="BB79" s="35" t="str">
        <f t="shared" ca="1" si="78"/>
        <v>{"type":"h4","title":"73. Reloj de arena","style":"width:85%;float:left"},{"type":"input","title":"папка","name":"e68","state":"{{e68}}","pattern":"[0-9]{1,2}","style":"width:15%;display:inline"},{"type":"hr"},</v>
      </c>
      <c r="BC79" s="35" t="str">
        <f t="shared" ca="1" si="79"/>
        <v>"73": "73.Reloj de arena",</v>
      </c>
      <c r="BD79" s="35" t="str">
        <f t="shared" ca="1" si="80"/>
        <v>"73":"68",</v>
      </c>
      <c r="BE79" s="35" t="str">
        <f t="shared" ca="1" si="81"/>
        <v>73. Reloj de arena,15,240,1,100,1;</v>
      </c>
      <c r="BF79" s="35" t="str">
        <f t="shared" ca="1" si="82"/>
        <v>{"type":"checkbox","class":"checkbox-big","name":"e68","title":"73. Песочные часы","style":"font-size:20px;display:block","state":"{{e68}}"},</v>
      </c>
      <c r="BG79" s="35" t="str">
        <f t="shared" ca="1" si="83"/>
        <v>{"type":"h4","title":"73. Песочные часы","style":"width:85%;float:left"},{"type":"input","title":"папка","name":"e68","state":"{{e68}}","pattern":"[0-9]{1,2}","style":"width:15%;display:inline"},{"type":"hr"},</v>
      </c>
      <c r="BH79" s="35" t="str">
        <f t="shared" ca="1" si="84"/>
        <v>"73": "73.Песочные часы",</v>
      </c>
      <c r="BI79" s="35" t="str">
        <f t="shared" ca="1" si="85"/>
        <v>"73":"68",</v>
      </c>
      <c r="BJ79" s="35" t="str">
        <f t="shared" ca="1" si="86"/>
        <v>73. Песочные часы,15,240,1,100,1;</v>
      </c>
    </row>
    <row r="80" spans="1:62" ht="14.25" hidden="1" customHeight="1">
      <c r="A80" s="38"/>
      <c r="B80" s="38"/>
      <c r="C80" s="38"/>
      <c r="D80" s="38"/>
      <c r="E80" s="38"/>
      <c r="F80" s="38"/>
      <c r="G80" s="38"/>
      <c r="I80" s="38"/>
      <c r="J80" s="38"/>
      <c r="K80" s="38"/>
      <c r="L80" s="4"/>
      <c r="M80" s="38"/>
      <c r="N80" s="38"/>
      <c r="O80" s="38"/>
      <c r="P80" s="38"/>
      <c r="Q80" s="38"/>
      <c r="R80" s="38"/>
      <c r="S80" s="38"/>
      <c r="T80" s="39"/>
      <c r="U80" s="38"/>
      <c r="V80" s="4"/>
      <c r="W80" s="38"/>
      <c r="X80" s="38" t="s">
        <v>371</v>
      </c>
      <c r="Y80" s="38" t="s">
        <v>371</v>
      </c>
      <c r="Z80" s="38" t="s">
        <v>371</v>
      </c>
      <c r="AA80" s="38"/>
      <c r="AB80" s="38"/>
      <c r="AC80" s="38"/>
      <c r="AD80" s="40"/>
      <c r="AE80" s="40"/>
      <c r="AF80" s="40"/>
      <c r="AG80" s="38"/>
      <c r="AH80" s="38"/>
      <c r="AI80" s="38"/>
      <c r="AJ80" s="41"/>
      <c r="AK80" s="42" t="s">
        <v>649</v>
      </c>
      <c r="AL80" s="38"/>
      <c r="AM80" s="38"/>
      <c r="AN80" s="38"/>
      <c r="AO80" s="41"/>
      <c r="AP80" s="43" t="s">
        <v>650</v>
      </c>
      <c r="AQ80" s="38"/>
      <c r="AR80" s="38"/>
      <c r="AS80" s="38"/>
      <c r="AT80" s="41"/>
      <c r="AU80" s="44" t="s">
        <v>651</v>
      </c>
      <c r="AV80" s="41"/>
      <c r="AW80" s="41"/>
      <c r="AX80" s="41"/>
      <c r="AY80" s="41"/>
      <c r="AZ80" s="46" t="s">
        <v>652</v>
      </c>
      <c r="BA80" s="41"/>
      <c r="BB80" s="41"/>
      <c r="BC80" s="41"/>
      <c r="BD80" s="41"/>
      <c r="BE80" s="47" t="s">
        <v>653</v>
      </c>
      <c r="BF80" s="45"/>
      <c r="BG80" s="45"/>
      <c r="BH80" s="45"/>
      <c r="BI80" s="45"/>
      <c r="BJ80" s="47" t="s">
        <v>654</v>
      </c>
    </row>
    <row r="81" spans="1:62" ht="14.25" hidden="1" customHeight="1">
      <c r="A81" s="38"/>
      <c r="B81" s="38"/>
      <c r="C81" s="38"/>
      <c r="D81" s="38"/>
      <c r="E81" s="38"/>
      <c r="F81" s="38"/>
      <c r="G81" s="38"/>
      <c r="I81" s="38"/>
      <c r="J81" s="38"/>
      <c r="K81" s="38"/>
      <c r="L81" s="4"/>
      <c r="M81" s="38"/>
      <c r="N81" s="38"/>
      <c r="O81" s="38"/>
      <c r="P81" s="38"/>
      <c r="Q81" s="38"/>
      <c r="R81" s="38"/>
      <c r="S81" s="38"/>
      <c r="T81" s="39"/>
      <c r="U81" s="38"/>
      <c r="V81" s="4"/>
      <c r="W81" s="38"/>
      <c r="X81" s="38" t="s">
        <v>655</v>
      </c>
      <c r="Y81" s="38" t="s">
        <v>655</v>
      </c>
      <c r="Z81" s="38" t="s">
        <v>655</v>
      </c>
      <c r="AA81" s="38"/>
      <c r="AB81" s="38"/>
      <c r="AC81" s="38"/>
      <c r="AD81" s="40"/>
      <c r="AE81" s="40"/>
      <c r="AF81" s="40"/>
      <c r="AG81" s="38"/>
      <c r="AH81" s="38"/>
      <c r="AI81" s="38"/>
      <c r="AJ81" s="48"/>
      <c r="AK81" s="41" t="s">
        <v>656</v>
      </c>
      <c r="AL81" s="38"/>
      <c r="AM81" s="38"/>
      <c r="AN81" s="38"/>
      <c r="AO81" s="48"/>
      <c r="AP81" s="41" t="s">
        <v>656</v>
      </c>
      <c r="AQ81" s="38"/>
      <c r="AR81" s="38"/>
      <c r="AS81" s="38"/>
      <c r="AT81" s="48"/>
      <c r="AU81" s="41" t="s">
        <v>656</v>
      </c>
      <c r="AV81" s="41"/>
      <c r="AW81" s="41"/>
      <c r="AX81" s="41"/>
      <c r="AY81" s="41"/>
      <c r="AZ81" s="41" t="s">
        <v>656</v>
      </c>
      <c r="BA81" s="41"/>
      <c r="BB81" s="41"/>
      <c r="BC81" s="41"/>
      <c r="BD81" s="41"/>
      <c r="BE81" s="41" t="s">
        <v>656</v>
      </c>
      <c r="BF81" s="41"/>
      <c r="BG81" s="41"/>
      <c r="BH81" s="41"/>
      <c r="BI81" s="41"/>
      <c r="BJ81" s="41" t="s">
        <v>656</v>
      </c>
    </row>
    <row r="82" spans="1:62" ht="14.25" customHeight="1">
      <c r="A82" s="2">
        <f t="shared" ref="A82:A119" ca="1" si="90">MAX(OFFSET(A82,-4,0,4,1))+1</f>
        <v>74</v>
      </c>
      <c r="B82" s="2" t="s">
        <v>657</v>
      </c>
      <c r="C82" s="2" t="s">
        <v>658</v>
      </c>
      <c r="D82" s="2" t="s">
        <v>659</v>
      </c>
      <c r="E82" s="2" t="s">
        <v>659</v>
      </c>
      <c r="F82" s="2" t="s">
        <v>660</v>
      </c>
      <c r="G82" s="2" t="s">
        <v>659</v>
      </c>
      <c r="H82" s="2" t="s">
        <v>658</v>
      </c>
      <c r="I82" s="2">
        <v>11</v>
      </c>
      <c r="J82" s="2">
        <v>19</v>
      </c>
      <c r="K82" s="2">
        <v>59</v>
      </c>
      <c r="L82" s="4"/>
      <c r="M82" s="2">
        <v>1</v>
      </c>
      <c r="N82" s="2">
        <v>30</v>
      </c>
      <c r="O82" s="2">
        <v>1</v>
      </c>
      <c r="P82" s="2">
        <v>100</v>
      </c>
      <c r="Q82" s="2">
        <v>0</v>
      </c>
      <c r="R82" s="2" t="s">
        <v>99</v>
      </c>
      <c r="S82" s="2" t="s">
        <v>661</v>
      </c>
      <c r="T82" s="3">
        <v>2</v>
      </c>
      <c r="U82" s="2">
        <v>69</v>
      </c>
      <c r="V82" s="4"/>
      <c r="W82" s="2" t="str">
        <f t="shared" ref="W82:W119" si="91">CONCATENATE("#define EFF_",B82,REPT(" ",20-LEN(B82)),"(",REPT(" ",3-LEN(U82)),U82,"U)    // ",C82)</f>
        <v>#define EFF_PLASMA              ( 69U)    // Плазма</v>
      </c>
      <c r="X82" s="2" t="str">
        <f t="shared" ref="X82:X83" ca="1" si="92">CONCATENATE("String(""",A82,". ",C82,",",M82,",",N82,",",O82,",",P82,",",Q82,";"") +")</f>
        <v>String("74. Плазма,1,30,1,100,0;") +</v>
      </c>
      <c r="Y82" s="2" t="str">
        <f t="shared" ref="Y82:Y83" ca="1" si="93">CONCATENATE("String(""",A82,". ",D82,",",M82,",",N82,",",O82,",",P82,",",Q82,";"") +")</f>
        <v>String("74. Plasma,1,30,1,100,0;") +</v>
      </c>
      <c r="Z82" s="2" t="str">
        <f t="shared" ref="Z82:Z83" ca="1" si="94">CONCATENATE("String(""",A82,". ",E82,",",M82,",",N82,",",O82,",",P82,",",Q82,";"") +")</f>
        <v>String("74. Plasma,1,30,1,100,0;") +</v>
      </c>
      <c r="AA82" s="2" t="str">
        <f t="shared" ref="AA82:AA83" si="95">CONCATENATE("  {",REPT(" ",4-LEN(I82)),I82,",",REPT(" ",4-LEN(J82)),J82,",",REPT(" ",4-LEN(K82)),K82,"}, // ",C82)</f>
        <v xml:space="preserve">  {  11,  19,  59}, // Плазма</v>
      </c>
      <c r="AB82" s="2" t="str">
        <f t="shared" ref="AB82:AB119" si="96">CONCATENATE("        case EFF_",B82,":",REPT(" ",20-LEN(B82)),R82," { effTimer = millis(); ",S82,REPT(" ",30-LEN(S82)),"Eff_Tick (); }","  break;  // (",REPT(" ",3-LEN(U82)),U82,"U) ",C82)</f>
        <v xml:space="preserve">        case EFF_PLASMA:              HIGH_DELAY_TICK    { effTimer = millis(); plasmaNoiseRoutine();         Eff_Tick (); }  break;  // ( 69U) Плазма</v>
      </c>
      <c r="AC82" s="36"/>
      <c r="AD82" s="6" t="str">
        <f t="shared" ref="AD82:AD119" si="97">CONCATENATE("""","e",U82,"""",":0,")</f>
        <v>"e69":0,</v>
      </c>
      <c r="AE82" s="6" t="str">
        <f t="shared" ref="AE82:AE119" si="98">CONCATENATE("e",U82,"=[[e",U82,"]]&amp;")</f>
        <v>e69=[[e69]]&amp;</v>
      </c>
      <c r="AF82" s="6" t="str">
        <f t="shared" ref="AF82:AF119" si="99">CONCATENATE("""","e",U82,"""",":",T82,",")</f>
        <v>"e69":2,</v>
      </c>
      <c r="AG82" s="2" t="str">
        <f t="shared" ref="AG82:AG119" ca="1" si="100">CONCATENATE("{""type"":""checkbox"",""class"":""checkbox-big"",""name"":""e",U82,""",""title"":""",A82,". ",C82,""",""style"":""font-size:20px;display:block"",""state"":""{{e",U82,"}}""},")</f>
        <v>{"type":"checkbox","class":"checkbox-big","name":"e69","title":"74. Плазма","style":"font-size:20px;display:block","state":"{{e69}}"},</v>
      </c>
      <c r="AH82" s="2" t="str">
        <f t="shared" ref="AH82:AH119" ca="1" si="101">CONCATENATE("{""type"":""h4"",""title"":""",A82,". ",C82,""",""style"":""width:85%;float:left""},{""type"":""input"",""title"":""папка"",""name"":""e",U82,""",""state"":""{{e",U82,"}}"",""pattern"":""[0-9]{1,2}"",""style"":""width:15%;display:inline""},{""type"":""hr""},")</f>
        <v>{"type":"h4","title":"74. Плазма","style":"width:85%;float:left"},{"type":"input","title":"папка","name":"e69","state":"{{e69}}","pattern":"[0-9]{1,2}","style":"width:15%;display:inline"},{"type":"hr"},</v>
      </c>
      <c r="AI82" s="2" t="str">
        <f t="shared" ref="AI82:AI119" ca="1" si="102">CONCATENATE("""",A82,"""",": """,A82,".",C82,""",")</f>
        <v>"74": "74.Плазма",</v>
      </c>
      <c r="AJ82" s="35" t="str">
        <f t="shared" ref="AJ82:AJ119" ca="1" si="103">CONCATENATE("""",A82,"""",":""",U82,""",")</f>
        <v>"74":"69",</v>
      </c>
      <c r="AK82" s="2" t="str">
        <f t="shared" ref="AK82:AK119" ca="1" si="104">CONCATENATE(A82,". ",C82,",",M82,",",N82,",",O82,",",P82,",",Q82,";")</f>
        <v>74. Плазма,1,30,1,100,0;</v>
      </c>
      <c r="AL82" s="2" t="str">
        <f t="shared" ref="AL82:AL119" ca="1" si="105">CONCATENATE("{""type"":""checkbox"",""class"":""checkbox-big"",""name"":""e",U82,""",""title"":""",A82,". ",D82,""",""style"":""font-size:20px;display:block"",""state"":""{{e",U82,"}}""},")</f>
        <v>{"type":"checkbox","class":"checkbox-big","name":"e69","title":"74. Plasma","style":"font-size:20px;display:block","state":"{{e69}}"},</v>
      </c>
      <c r="AM82" s="2" t="str">
        <f t="shared" ref="AM82:AM109" ca="1" si="106">CONCATENATE("{""type"":""h4"",""title"":""",A82,". ",D82,""",""style"":""width:85%;float:left""},{""type"":""input"",""title"":""папка"",""name"":""e",U82,""",""state"":""{{e",U82,"}}"",""pattern"":""[0-9]{1,2}"",""style"":""width:15%;display:inline""},{""type"":""hr""},")</f>
        <v>{"type":"h4","title":"74. Plasma","style":"width:85%;float:left"},{"type":"input","title":"папка","name":"e69","state":"{{e69}}","pattern":"[0-9]{1,2}","style":"width:15%;display:inline"},{"type":"hr"},</v>
      </c>
      <c r="AN82" s="2" t="str">
        <f t="shared" ref="AN82:AN119" ca="1" si="107">CONCATENATE("""",A82,"""",": """,A82,".",D82,""",")</f>
        <v>"74": "74.Plasma",</v>
      </c>
      <c r="AO82" s="35" t="str">
        <f t="shared" ref="AO82:AO119" ca="1" si="108">CONCATENATE("""",A82,"""",":""",U82,""",")</f>
        <v>"74":"69",</v>
      </c>
      <c r="AP82" s="2" t="str">
        <f t="shared" ref="AP82:AP119" ca="1" si="109">CONCATENATE(A82,". ",D82,",",M82,",",N82,",",O82,",",P82,",",Q82,";")</f>
        <v>74. Plasma,1,30,1,100,0;</v>
      </c>
      <c r="AQ82" s="2" t="str">
        <f t="shared" ref="AQ82:AQ119" ca="1" si="110">CONCATENATE("{""type"":""checkbox"",""class"":""checkbox-big"",""name"":""e",U82,""",""title"":""",A82,". ",E82,""",""style"":""font-size:20px;display:block"",""state"":""{{e",U82,"}}""},")</f>
        <v>{"type":"checkbox","class":"checkbox-big","name":"e69","title":"74. Plasma","style":"font-size:20px;display:block","state":"{{e69}}"},</v>
      </c>
      <c r="AR82" s="2" t="str">
        <f t="shared" ref="AR82:AR119" ca="1" si="111">CONCATENATE("{""type"":""h4"",""title"":""",A82,". ",E82,""",""style"":""width:85%;float:left""},{""type"":""input"",""title"":""папка"",""name"":""e",U82,""",""state"":""{{e",U82,"}}"",""pattern"":""[0-9]{1,2}"",""style"":""width:15%;display:inline""},{""type"":""hr""},")</f>
        <v>{"type":"h4","title":"74. Plasma","style":"width:85%;float:left"},{"type":"input","title":"папка","name":"e69","state":"{{e69}}","pattern":"[0-9]{1,2}","style":"width:15%;display:inline"},{"type":"hr"},</v>
      </c>
      <c r="AS82" s="2" t="str">
        <f t="shared" ref="AS82:AS119" ca="1" si="112">CONCATENATE("""",A82,"""",": """,A82,".",E82,""",")</f>
        <v>"74": "74.Plasma",</v>
      </c>
      <c r="AT82" s="35" t="str">
        <f t="shared" ref="AT82:AT119" ca="1" si="113">CONCATENATE("""",A82,"""",":""",U82,""",")</f>
        <v>"74":"69",</v>
      </c>
      <c r="AU82" s="2" t="str">
        <f t="shared" ref="AU82:AU119" ca="1" si="114">CONCATENATE(A82,". ",E82,",",M82,",",N82,",",O82,",",P82,",",Q82,";")</f>
        <v>74. Plasma,1,30,1,100,0;</v>
      </c>
      <c r="AV82" s="2" t="str">
        <f t="shared" ref="AV82:AV119" ca="1" si="115">CONCATENATE("{""type"":""checkbox"",""class"":""checkbox-big"",""name"":""e",U82,""",""title"":""",A82,". ",F82,""",""style"":""font-size:20px;display:block"",""state"":""{{e",U82,"}}""},")</f>
        <v>{"type":"checkbox","class":"checkbox-big","name":"e69","title":"74. Osocze","style":"font-size:20px;display:block","state":"{{e69}}"},</v>
      </c>
      <c r="AW82" s="35" t="str">
        <f t="shared" ref="AW82:AW119" ca="1" si="116">CONCATENATE("{""type"":""h4"",""title"":""",A82,". ",F82,""",""style"":""width:85%;float:left""},{""type"":""input"",""title"":""папка"",""name"":""e",U82,""",""state"":""{{e",U82,"}}"",""pattern"":""[0-9]{1,2}"",""style"":""width:15%;display:inline""},{""type"":""hr""},")</f>
        <v>{"type":"h4","title":"74. Osocze","style":"width:85%;float:left"},{"type":"input","title":"папка","name":"e69","state":"{{e69}}","pattern":"[0-9]{1,2}","style":"width:15%;display:inline"},{"type":"hr"},</v>
      </c>
      <c r="AX82" s="35" t="str">
        <f t="shared" ref="AX82:AX119" ca="1" si="117">CONCATENATE("""",A82,"""",": """,A82,".",F82,""",")</f>
        <v>"74": "74.Osocze",</v>
      </c>
      <c r="AY82" s="35" t="str">
        <f t="shared" ref="AY82:AY119" ca="1" si="118">CONCATENATE("""",A82,"""",":""",U82,""",")</f>
        <v>"74":"69",</v>
      </c>
      <c r="AZ82" s="35" t="str">
        <f t="shared" ref="AZ82:AZ119" ca="1" si="119">CONCATENATE(A82,". ",F82,",",M82,",",N82,",",O82,",",P82,",",Q82,";")</f>
        <v>74. Osocze,1,30,1,100,0;</v>
      </c>
      <c r="BA82" s="35" t="str">
        <f t="shared" ref="BA82:BA119" ca="1" si="120">CONCATENATE("{""type"":""checkbox"",""class"":""checkbox-big"",""name"":""e",U82,""",""title"":""",A82,". ",G82,""",""style"":""font-size:20px;display:block"",""state"":""{{e",U82,"}}""},")</f>
        <v>{"type":"checkbox","class":"checkbox-big","name":"e69","title":"74. Plasma","style":"font-size:20px;display:block","state":"{{e69}}"},</v>
      </c>
      <c r="BB82" s="35" t="str">
        <f t="shared" ref="BB82:BB119" ca="1" si="121">CONCATENATE("{""type"":""h4"",""title"":""",A82,". ",G82,""",""style"":""width:85%;float:left""},{""type"":""input"",""title"":""папка"",""name"":""e",U82,""",""state"":""{{e",U82,"}}"",""pattern"":""[0-9]{1,2}"",""style"":""width:15%;display:inline""},{""type"":""hr""},")</f>
        <v>{"type":"h4","title":"74. Plasma","style":"width:85%;float:left"},{"type":"input","title":"папка","name":"e69","state":"{{e69}}","pattern":"[0-9]{1,2}","style":"width:15%;display:inline"},{"type":"hr"},</v>
      </c>
      <c r="BC82" s="35" t="str">
        <f t="shared" ref="BC82:BC119" ca="1" si="122">CONCATENATE("""",A82,"""",": """,A82,".",G82,""",")</f>
        <v>"74": "74.Plasma",</v>
      </c>
      <c r="BD82" s="35" t="str">
        <f t="shared" ref="BD82:BD119" ca="1" si="123">CONCATENATE("""",A82,"""",":""",U82,""",")</f>
        <v>"74":"69",</v>
      </c>
      <c r="BE82" s="35" t="str">
        <f t="shared" ref="BE82:BE119" ca="1" si="124">CONCATENATE(A82,". ",G82,",",M82,",",N82,",",O82,",",P82,",",Q82,";")</f>
        <v>74. Plasma,1,30,1,100,0;</v>
      </c>
      <c r="BF82" s="35" t="str">
        <f t="shared" ref="BF82:BF119" ca="1" si="125">CONCATENATE("{""type"":""checkbox"",""class"":""checkbox-big"",""name"":""e",U82,""",""title"":""",A82,". ",H82,""",""style"":""font-size:20px;display:block"",""state"":""{{e",U82,"}}""},")</f>
        <v>{"type":"checkbox","class":"checkbox-big","name":"e69","title":"74. Плазма","style":"font-size:20px;display:block","state":"{{e69}}"},</v>
      </c>
      <c r="BG82" s="35" t="str">
        <f t="shared" ref="BG82:BG119" ca="1" si="126">CONCATENATE("{""type"":""h4"",""title"":""",A82,". ",H82,""",""style"":""width:85%;float:left""},{""type"":""input"",""title"":""папка"",""name"":""e",U82,""",""state"":""{{e",U82,"}}"",""pattern"":""[0-9]{1,2}"",""style"":""width:15%;display:inline""},{""type"":""hr""},")</f>
        <v>{"type":"h4","title":"74. Плазма","style":"width:85%;float:left"},{"type":"input","title":"папка","name":"e69","state":"{{e69}}","pattern":"[0-9]{1,2}","style":"width:15%;display:inline"},{"type":"hr"},</v>
      </c>
      <c r="BH82" s="35" t="str">
        <f t="shared" ref="BH82:BH119" ca="1" si="127">CONCATENATE("""",A82,"""",": """,A82,".",H82,""",")</f>
        <v>"74": "74.Плазма",</v>
      </c>
      <c r="BI82" s="35" t="str">
        <f t="shared" ref="BI82:BI119" ca="1" si="128">CONCATENATE("""",A82,"""",":""",U82,""",")</f>
        <v>"74":"69",</v>
      </c>
      <c r="BJ82" s="35" t="str">
        <f t="shared" ref="BJ82:BJ119" ca="1" si="129">CONCATENATE(A82,". ",H82,",",M82,",",N82,",",O82,",",P82,",",Q82,";")</f>
        <v>74. Плазма,1,30,1,100,0;</v>
      </c>
    </row>
    <row r="83" spans="1:62" ht="14.25" customHeight="1">
      <c r="A83" s="2">
        <f t="shared" ca="1" si="90"/>
        <v>75</v>
      </c>
      <c r="B83" s="2" t="s">
        <v>662</v>
      </c>
      <c r="C83" s="2" t="s">
        <v>663</v>
      </c>
      <c r="D83" s="2" t="s">
        <v>664</v>
      </c>
      <c r="E83" s="2" t="s">
        <v>665</v>
      </c>
      <c r="F83" s="2" t="s">
        <v>666</v>
      </c>
      <c r="G83" s="2" t="s">
        <v>667</v>
      </c>
      <c r="H83" s="2" t="s">
        <v>668</v>
      </c>
      <c r="I83" s="2">
        <v>8</v>
      </c>
      <c r="J83" s="2">
        <v>59</v>
      </c>
      <c r="K83" s="2">
        <v>18</v>
      </c>
      <c r="L83" s="4"/>
      <c r="M83" s="2">
        <v>1</v>
      </c>
      <c r="N83" s="2">
        <v>255</v>
      </c>
      <c r="O83" s="2">
        <v>1</v>
      </c>
      <c r="P83" s="2">
        <v>100</v>
      </c>
      <c r="Q83" s="2">
        <v>0</v>
      </c>
      <c r="R83" s="2" t="s">
        <v>75</v>
      </c>
      <c r="S83" s="2" t="s">
        <v>669</v>
      </c>
      <c r="T83" s="3">
        <v>2</v>
      </c>
      <c r="U83" s="2">
        <v>70</v>
      </c>
      <c r="V83" s="4"/>
      <c r="W83" s="2" t="str">
        <f t="shared" si="91"/>
        <v>#define EFF_SPIDER              ( 70U)    // Плазмова лампа</v>
      </c>
      <c r="X83" s="2" t="str">
        <f t="shared" ca="1" si="92"/>
        <v>String("75. Плазмова лампа,1,255,1,100,0;") +</v>
      </c>
      <c r="Y83" s="2" t="str">
        <f t="shared" ca="1" si="93"/>
        <v>String("75. Plasma Lamp,1,255,1,100,0;") +</v>
      </c>
      <c r="Z83" s="2" t="str">
        <f t="shared" ca="1" si="94"/>
        <v>String("75. Lampe à plasma,1,255,1,100,0;") +</v>
      </c>
      <c r="AA83" s="2" t="str">
        <f t="shared" si="95"/>
        <v xml:space="preserve">  {   8,  59,  18}, // Плазмова лампа</v>
      </c>
      <c r="AB83" s="2" t="str">
        <f t="shared" si="96"/>
        <v xml:space="preserve">        case EFF_SPIDER:              LOW_DELAY_TICK     { effTimer = millis(); spiderRoutine();              Eff_Tick (); }  break;  // ( 70U) Плазмова лампа</v>
      </c>
      <c r="AC83" s="36"/>
      <c r="AD83" s="6" t="str">
        <f t="shared" si="97"/>
        <v>"e70":0,</v>
      </c>
      <c r="AE83" s="6" t="str">
        <f t="shared" si="98"/>
        <v>e70=[[e70]]&amp;</v>
      </c>
      <c r="AF83" s="6" t="str">
        <f t="shared" si="99"/>
        <v>"e70":2,</v>
      </c>
      <c r="AG83" s="2" t="str">
        <f t="shared" ca="1" si="100"/>
        <v>{"type":"checkbox","class":"checkbox-big","name":"e70","title":"75. Плазмова лампа","style":"font-size:20px;display:block","state":"{{e70}}"},</v>
      </c>
      <c r="AH83" s="2" t="str">
        <f t="shared" ca="1" si="101"/>
        <v>{"type":"h4","title":"75. Плазмова лампа","style":"width:85%;float:left"},{"type":"input","title":"папка","name":"e70","state":"{{e70}}","pattern":"[0-9]{1,2}","style":"width:15%;display:inline"},{"type":"hr"},</v>
      </c>
      <c r="AI83" s="2" t="str">
        <f t="shared" ca="1" si="102"/>
        <v>"75": "75.Плазмова лампа",</v>
      </c>
      <c r="AJ83" s="35" t="str">
        <f t="shared" ca="1" si="103"/>
        <v>"75":"70",</v>
      </c>
      <c r="AK83" s="2" t="str">
        <f t="shared" ca="1" si="104"/>
        <v>75. Плазмова лампа,1,255,1,100,0;</v>
      </c>
      <c r="AL83" s="2" t="str">
        <f t="shared" ca="1" si="105"/>
        <v>{"type":"checkbox","class":"checkbox-big","name":"e70","title":"75. Plasma Lamp","style":"font-size:20px;display:block","state":"{{e70}}"},</v>
      </c>
      <c r="AM83" s="2" t="str">
        <f t="shared" ca="1" si="106"/>
        <v>{"type":"h4","title":"75. Plasma Lamp","style":"width:85%;float:left"},{"type":"input","title":"папка","name":"e70","state":"{{e70}}","pattern":"[0-9]{1,2}","style":"width:15%;display:inline"},{"type":"hr"},</v>
      </c>
      <c r="AN83" s="2" t="str">
        <f t="shared" ca="1" si="107"/>
        <v>"75": "75.Plasma Lamp",</v>
      </c>
      <c r="AO83" s="35" t="str">
        <f t="shared" ca="1" si="108"/>
        <v>"75":"70",</v>
      </c>
      <c r="AP83" s="2" t="str">
        <f t="shared" ca="1" si="109"/>
        <v>75. Plasma Lamp,1,255,1,100,0;</v>
      </c>
      <c r="AQ83" s="2" t="str">
        <f t="shared" ca="1" si="110"/>
        <v>{"type":"checkbox","class":"checkbox-big","name":"e70","title":"75. Lampe à plasma","style":"font-size:20px;display:block","state":"{{e70}}"},</v>
      </c>
      <c r="AR83" s="2" t="str">
        <f t="shared" ca="1" si="111"/>
        <v>{"type":"h4","title":"75. Lampe à plasma","style":"width:85%;float:left"},{"type":"input","title":"папка","name":"e70","state":"{{e70}}","pattern":"[0-9]{1,2}","style":"width:15%;display:inline"},{"type":"hr"},</v>
      </c>
      <c r="AS83" s="2" t="str">
        <f t="shared" ca="1" si="112"/>
        <v>"75": "75.Lampe à plasma",</v>
      </c>
      <c r="AT83" s="35" t="str">
        <f t="shared" ca="1" si="113"/>
        <v>"75":"70",</v>
      </c>
      <c r="AU83" s="2" t="str">
        <f t="shared" ca="1" si="114"/>
        <v>75. Lampe à plasma,1,255,1,100,0;</v>
      </c>
      <c r="AV83" s="2" t="str">
        <f t="shared" ca="1" si="115"/>
        <v>{"type":"checkbox","class":"checkbox-big","name":"e70","title":"75. Lampa plazmowa","style":"font-size:20px;display:block","state":"{{e70}}"},</v>
      </c>
      <c r="AW83" s="35" t="str">
        <f t="shared" ca="1" si="116"/>
        <v>{"type":"h4","title":"75. Lampa plazmowa","style":"width:85%;float:left"},{"type":"input","title":"папка","name":"e70","state":"{{e70}}","pattern":"[0-9]{1,2}","style":"width:15%;display:inline"},{"type":"hr"},</v>
      </c>
      <c r="AX83" s="35" t="str">
        <f t="shared" ca="1" si="117"/>
        <v>"75": "75.Lampa plazmowa",</v>
      </c>
      <c r="AY83" s="35" t="str">
        <f t="shared" ca="1" si="118"/>
        <v>"75":"70",</v>
      </c>
      <c r="AZ83" s="35" t="str">
        <f t="shared" ca="1" si="119"/>
        <v>75. Lampa plazmowa,1,255,1,100,0;</v>
      </c>
      <c r="BA83" s="35" t="str">
        <f t="shared" ca="1" si="120"/>
        <v>{"type":"checkbox","class":"checkbox-big","name":"e70","title":"75. Lámpara de plasma","style":"font-size:20px;display:block","state":"{{e70}}"},</v>
      </c>
      <c r="BB83" s="35" t="str">
        <f t="shared" ca="1" si="121"/>
        <v>{"type":"h4","title":"75. Lámpara de plasma","style":"width:85%;float:left"},{"type":"input","title":"папка","name":"e70","state":"{{e70}}","pattern":"[0-9]{1,2}","style":"width:15%;display:inline"},{"type":"hr"},</v>
      </c>
      <c r="BC83" s="35" t="str">
        <f t="shared" ca="1" si="122"/>
        <v>"75": "75.Lámpara de plasma",</v>
      </c>
      <c r="BD83" s="35" t="str">
        <f t="shared" ca="1" si="123"/>
        <v>"75":"70",</v>
      </c>
      <c r="BE83" s="35" t="str">
        <f t="shared" ca="1" si="124"/>
        <v>75. Lámpara de plasma,1,255,1,100,0;</v>
      </c>
      <c r="BF83" s="35" t="str">
        <f t="shared" ca="1" si="125"/>
        <v>{"type":"checkbox","class":"checkbox-big","name":"e70","title":"75. Плазма лампа","style":"font-size:20px;display:block","state":"{{e70}}"},</v>
      </c>
      <c r="BG83" s="35" t="str">
        <f t="shared" ca="1" si="126"/>
        <v>{"type":"h4","title":"75. Плазма лампа","style":"width:85%;float:left"},{"type":"input","title":"папка","name":"e70","state":"{{e70}}","pattern":"[0-9]{1,2}","style":"width:15%;display:inline"},{"type":"hr"},</v>
      </c>
      <c r="BH83" s="35" t="str">
        <f t="shared" ca="1" si="127"/>
        <v>"75": "75.Плазма лампа",</v>
      </c>
      <c r="BI83" s="35" t="str">
        <f t="shared" ca="1" si="128"/>
        <v>"75":"70",</v>
      </c>
      <c r="BJ83" s="35" t="str">
        <f t="shared" ca="1" si="129"/>
        <v>75. Плазма лампа,1,255,1,100,0;</v>
      </c>
    </row>
    <row r="84" spans="1:62" ht="14.25" customHeight="1">
      <c r="A84" s="2">
        <f t="shared" ca="1" si="90"/>
        <v>76</v>
      </c>
      <c r="B84" s="2" t="s">
        <v>670</v>
      </c>
      <c r="C84" s="2" t="s">
        <v>671</v>
      </c>
      <c r="D84" s="2" t="s">
        <v>672</v>
      </c>
      <c r="E84" s="2" t="s">
        <v>673</v>
      </c>
      <c r="F84" s="2" t="s">
        <v>674</v>
      </c>
      <c r="G84" s="2" t="s">
        <v>675</v>
      </c>
      <c r="H84" s="2" t="s">
        <v>676</v>
      </c>
      <c r="I84" s="2">
        <v>15</v>
      </c>
      <c r="J84" s="2">
        <v>150</v>
      </c>
      <c r="K84" s="2">
        <v>50</v>
      </c>
      <c r="L84" s="4"/>
      <c r="M84" s="2">
        <v>100</v>
      </c>
      <c r="N84" s="2">
        <v>255</v>
      </c>
      <c r="O84" s="2">
        <v>1</v>
      </c>
      <c r="P84" s="2">
        <v>100</v>
      </c>
      <c r="Q84" s="2">
        <v>0</v>
      </c>
      <c r="R84" s="2" t="s">
        <v>677</v>
      </c>
      <c r="S84" s="2" t="s">
        <v>678</v>
      </c>
      <c r="T84" s="3">
        <v>5</v>
      </c>
      <c r="U84" s="2">
        <v>111</v>
      </c>
      <c r="V84" s="4"/>
      <c r="W84" s="2" t="str">
        <f t="shared" si="91"/>
        <v>#define EFF_PLASMA_WAVES        (111U)    // Плазмові хвілі</v>
      </c>
      <c r="X84" s="6" t="s">
        <v>679</v>
      </c>
      <c r="Y84" s="6" t="s">
        <v>680</v>
      </c>
      <c r="Z84" s="2" t="s">
        <v>681</v>
      </c>
      <c r="AA84" s="2" t="str">
        <f>CONCATENATE("  {",REPT(" ",4-LEN(I84)),I84,",",REPT(" ",4-LEN(J84)),J84,",",REPT(" ",4-LEN(K84)),K84,"} // ",C84)</f>
        <v xml:space="preserve">  {  15, 150,  50} // Плазмові хвілі</v>
      </c>
      <c r="AB84" s="2" t="str">
        <f t="shared" si="96"/>
        <v xml:space="preserve">        case EFF_PLASMA_WAVES:        SOFT_DELAY_TICK { effTimer = millis(); Plasma_Waves();               Eff_Tick (); }  break;  // (111U) Плазмові хвілі</v>
      </c>
      <c r="AC84" s="2" t="s">
        <v>682</v>
      </c>
      <c r="AD84" s="6" t="str">
        <f t="shared" si="97"/>
        <v>"e111":0,</v>
      </c>
      <c r="AE84" s="6" t="str">
        <f t="shared" si="98"/>
        <v>e111=[[e111]]&amp;</v>
      </c>
      <c r="AF84" s="6" t="str">
        <f t="shared" si="99"/>
        <v>"e111":5,</v>
      </c>
      <c r="AG84" s="2" t="str">
        <f t="shared" ca="1" si="100"/>
        <v>{"type":"checkbox","class":"checkbox-big","name":"e111","title":"76. Плазмові хвілі","style":"font-size:20px;display:block","state":"{{e111}}"},</v>
      </c>
      <c r="AH84" s="2" t="str">
        <f t="shared" ca="1" si="101"/>
        <v>{"type":"h4","title":"76. Плазмові хвілі","style":"width:85%;float:left"},{"type":"input","title":"папка","name":"e111","state":"{{e111}}","pattern":"[0-9]{1,2}","style":"width:15%;display:inline"},{"type":"hr"},</v>
      </c>
      <c r="AI84" s="2" t="str">
        <f t="shared" ca="1" si="102"/>
        <v>"76": "76.Плазмові хвілі",</v>
      </c>
      <c r="AJ84" s="35" t="str">
        <f t="shared" ca="1" si="103"/>
        <v>"76":"111",</v>
      </c>
      <c r="AK84" s="2" t="str">
        <f t="shared" ca="1" si="104"/>
        <v>76. Плазмові хвілі,100,255,1,100,0;</v>
      </c>
      <c r="AL84" s="2" t="str">
        <f t="shared" ca="1" si="105"/>
        <v>{"type":"checkbox","class":"checkbox-big","name":"e111","title":"76. Plasma waves","style":"font-size:20px;display:block","state":"{{e111}}"},</v>
      </c>
      <c r="AM84" s="2" t="str">
        <f t="shared" ca="1" si="106"/>
        <v>{"type":"h4","title":"76. Plasma waves","style":"width:85%;float:left"},{"type":"input","title":"папка","name":"e111","state":"{{e111}}","pattern":"[0-9]{1,2}","style":"width:15%;display:inline"},{"type":"hr"},</v>
      </c>
      <c r="AN84" s="2" t="str">
        <f t="shared" ca="1" si="107"/>
        <v>"76": "76.Plasma waves",</v>
      </c>
      <c r="AO84" s="35" t="str">
        <f t="shared" ca="1" si="108"/>
        <v>"76":"111",</v>
      </c>
      <c r="AP84" s="2" t="str">
        <f t="shared" ca="1" si="109"/>
        <v>76. Plasma waves,100,255,1,100,0;</v>
      </c>
      <c r="AQ84" s="2" t="str">
        <f t="shared" ca="1" si="110"/>
        <v>{"type":"checkbox","class":"checkbox-big","name":"e111","title":"76. Ondes plasmatiques","style":"font-size:20px;display:block","state":"{{e111}}"},</v>
      </c>
      <c r="AR84" s="2" t="str">
        <f t="shared" ca="1" si="111"/>
        <v>{"type":"h4","title":"76. Ondes plasmatiques","style":"width:85%;float:left"},{"type":"input","title":"папка","name":"e111","state":"{{e111}}","pattern":"[0-9]{1,2}","style":"width:15%;display:inline"},{"type":"hr"},</v>
      </c>
      <c r="AS84" s="2" t="str">
        <f t="shared" ca="1" si="112"/>
        <v>"76": "76.Ondes plasmatiques",</v>
      </c>
      <c r="AT84" s="35" t="str">
        <f t="shared" ca="1" si="113"/>
        <v>"76":"111",</v>
      </c>
      <c r="AU84" s="2" t="str">
        <f t="shared" ca="1" si="114"/>
        <v>76. Ondes plasmatiques,100,255,1,100,0;</v>
      </c>
      <c r="AV84" s="2" t="str">
        <f t="shared" ca="1" si="115"/>
        <v>{"type":"checkbox","class":"checkbox-big","name":"e111","title":"76. Fale plazmowe","style":"font-size:20px;display:block","state":"{{e111}}"},</v>
      </c>
      <c r="AW84" s="35" t="str">
        <f t="shared" ca="1" si="116"/>
        <v>{"type":"h4","title":"76. Fale plazmowe","style":"width:85%;float:left"},{"type":"input","title":"папка","name":"e111","state":"{{e111}}","pattern":"[0-9]{1,2}","style":"width:15%;display:inline"},{"type":"hr"},</v>
      </c>
      <c r="AX84" s="35" t="str">
        <f t="shared" ca="1" si="117"/>
        <v>"76": "76.Fale plazmowe",</v>
      </c>
      <c r="AY84" s="35" t="str">
        <f t="shared" ca="1" si="118"/>
        <v>"76":"111",</v>
      </c>
      <c r="AZ84" s="35" t="str">
        <f t="shared" ca="1" si="119"/>
        <v>76. Fale plazmowe,100,255,1,100,0;</v>
      </c>
      <c r="BA84" s="35" t="str">
        <f t="shared" ca="1" si="120"/>
        <v>{"type":"checkbox","class":"checkbox-big","name":"e111","title":"76. Ondas de plasma","style":"font-size:20px;display:block","state":"{{e111}}"},</v>
      </c>
      <c r="BB84" s="35" t="str">
        <f t="shared" ca="1" si="121"/>
        <v>{"type":"h4","title":"76. Ondas de plasma","style":"width:85%;float:left"},{"type":"input","title":"папка","name":"e111","state":"{{e111}}","pattern":"[0-9]{1,2}","style":"width:15%;display:inline"},{"type":"hr"},</v>
      </c>
      <c r="BC84" s="35" t="str">
        <f t="shared" ca="1" si="122"/>
        <v>"76": "76.Ondas de plasma",</v>
      </c>
      <c r="BD84" s="35" t="str">
        <f t="shared" ca="1" si="123"/>
        <v>"76":"111",</v>
      </c>
      <c r="BE84" s="35" t="str">
        <f t="shared" ca="1" si="124"/>
        <v>76. Ondas de plasma,100,255,1,100,0;</v>
      </c>
      <c r="BF84" s="35" t="str">
        <f t="shared" ca="1" si="125"/>
        <v>{"type":"checkbox","class":"checkbox-big","name":"e111","title":"76. Плазменные волны","style":"font-size:20px;display:block","state":"{{e111}}"},</v>
      </c>
      <c r="BG84" s="35" t="str">
        <f t="shared" ca="1" si="126"/>
        <v>{"type":"h4","title":"76. Плазменные волны","style":"width:85%;float:left"},{"type":"input","title":"папка","name":"e111","state":"{{e111}}","pattern":"[0-9]{1,2}","style":"width:15%;display:inline"},{"type":"hr"},</v>
      </c>
      <c r="BH84" s="35" t="str">
        <f t="shared" ca="1" si="127"/>
        <v>"76": "76.Плазменные волны",</v>
      </c>
      <c r="BI84" s="35" t="str">
        <f t="shared" ca="1" si="128"/>
        <v>"76":"111",</v>
      </c>
      <c r="BJ84" s="35" t="str">
        <f t="shared" ca="1" si="129"/>
        <v>76. Плазменные волны,100,255,1,100,0;</v>
      </c>
    </row>
    <row r="85" spans="1:62" ht="14.25" customHeight="1">
      <c r="A85" s="2">
        <f t="shared" ca="1" si="90"/>
        <v>77</v>
      </c>
      <c r="B85" s="2" t="s">
        <v>683</v>
      </c>
      <c r="C85" s="2" t="s">
        <v>684</v>
      </c>
      <c r="D85" s="2" t="s">
        <v>685</v>
      </c>
      <c r="E85" s="2" t="s">
        <v>686</v>
      </c>
      <c r="F85" s="2" t="s">
        <v>687</v>
      </c>
      <c r="G85" s="2" t="s">
        <v>688</v>
      </c>
      <c r="H85" s="2" t="s">
        <v>689</v>
      </c>
      <c r="I85" s="2">
        <v>45</v>
      </c>
      <c r="J85" s="2">
        <v>150</v>
      </c>
      <c r="K85" s="2">
        <v>30</v>
      </c>
      <c r="L85" s="4"/>
      <c r="M85" s="2">
        <v>1</v>
      </c>
      <c r="N85" s="2">
        <v>200</v>
      </c>
      <c r="O85" s="2">
        <v>1</v>
      </c>
      <c r="P85" s="2">
        <v>100</v>
      </c>
      <c r="Q85" s="2">
        <v>0</v>
      </c>
      <c r="R85" s="2" t="s">
        <v>83</v>
      </c>
      <c r="S85" s="2" t="s">
        <v>690</v>
      </c>
      <c r="T85" s="3">
        <v>2</v>
      </c>
      <c r="U85" s="2">
        <v>71</v>
      </c>
      <c r="V85" s="4"/>
      <c r="W85" s="2" t="str">
        <f t="shared" si="91"/>
        <v>#define EFF_BY_EFFECT           ( 71U)    // Побічний ефект</v>
      </c>
      <c r="X85" s="2" t="str">
        <f t="shared" ref="X85:X109" ca="1" si="130">CONCATENATE("String(""",A85,". ",C85,",",M85,",",N85,",",O85,",",P85,",",Q85,";"") +")</f>
        <v>String("77. Побічний ефект,1,200,1,100,0;") +</v>
      </c>
      <c r="Y85" s="2" t="str">
        <f t="shared" ref="Y85:Y109" ca="1" si="131">CONCATENATE("String(""",A85,". ",D85,",",M85,",",N85,",",O85,",",P85,",",Q85,";"") +")</f>
        <v>String("77. Side Effect,1,200,1,100,0;") +</v>
      </c>
      <c r="Z85" s="2" t="str">
        <f t="shared" ref="Z85:Z109" ca="1" si="132">CONCATENATE("String(""",A85,". ",E85,",",M85,",",N85,",",O85,",",P85,",",Q85,";"") +")</f>
        <v>String("77. Un effet secondaire,1,200,1,100,0;") +</v>
      </c>
      <c r="AA85" s="2" t="str">
        <f t="shared" ref="AA85:AA119" si="133">CONCATENATE("  {",REPT(" ",4-LEN(I85)),I85,",",REPT(" ",4-LEN(J85)),J85,",",REPT(" ",4-LEN(K85)),K85,"}, // ",C85)</f>
        <v xml:space="preserve">  {  45, 150,  30}, // Побічний ефект</v>
      </c>
      <c r="AB85" s="2" t="str">
        <f t="shared" si="96"/>
        <v xml:space="preserve">        case EFF_BY_EFFECT:           DYNAMIC_DELAY_TICK { effTimer = millis(); ByEffect();                   Eff_Tick (); }  break;  // ( 71U) Побічний ефект</v>
      </c>
      <c r="AC85" s="2" t="str">
        <f t="shared" ref="AC85:AC92" ca="1" si="134">CONCATENATE("{""name"":""",A85,". ",C85,""",""spmin"":",M85,",""spmax"":",N85,",""scmin"":",O85,",""scmax"":",P85,",""type"":",Q85,"},")</f>
        <v>{"name":"77. Побічний ефект","spmin":1,"spmax":200,"scmin":1,"scmax":100,"type":0},</v>
      </c>
      <c r="AD85" s="6" t="str">
        <f t="shared" si="97"/>
        <v>"e71":0,</v>
      </c>
      <c r="AE85" s="6" t="str">
        <f t="shared" si="98"/>
        <v>e71=[[e71]]&amp;</v>
      </c>
      <c r="AF85" s="6" t="str">
        <f t="shared" si="99"/>
        <v>"e71":2,</v>
      </c>
      <c r="AG85" s="2" t="str">
        <f t="shared" ca="1" si="100"/>
        <v>{"type":"checkbox","class":"checkbox-big","name":"e71","title":"77. Побічний ефект","style":"font-size:20px;display:block","state":"{{e71}}"},</v>
      </c>
      <c r="AH85" s="2" t="str">
        <f t="shared" ca="1" si="101"/>
        <v>{"type":"h4","title":"77. Побічний ефект","style":"width:85%;float:left"},{"type":"input","title":"папка","name":"e71","state":"{{e71}}","pattern":"[0-9]{1,2}","style":"width:15%;display:inline"},{"type":"hr"},</v>
      </c>
      <c r="AI85" s="2" t="str">
        <f t="shared" ca="1" si="102"/>
        <v>"77": "77.Побічний ефект",</v>
      </c>
      <c r="AJ85" s="35" t="str">
        <f t="shared" ca="1" si="103"/>
        <v>"77":"71",</v>
      </c>
      <c r="AK85" s="2" t="str">
        <f t="shared" ca="1" si="104"/>
        <v>77. Побічний ефект,1,200,1,100,0;</v>
      </c>
      <c r="AL85" s="2" t="str">
        <f t="shared" ca="1" si="105"/>
        <v>{"type":"checkbox","class":"checkbox-big","name":"e71","title":"77. Side Effect","style":"font-size:20px;display:block","state":"{{e71}}"},</v>
      </c>
      <c r="AM85" s="2" t="str">
        <f t="shared" ca="1" si="106"/>
        <v>{"type":"h4","title":"77. Side Effect","style":"width:85%;float:left"},{"type":"input","title":"папка","name":"e71","state":"{{e71}}","pattern":"[0-9]{1,2}","style":"width:15%;display:inline"},{"type":"hr"},</v>
      </c>
      <c r="AN85" s="2" t="str">
        <f t="shared" ca="1" si="107"/>
        <v>"77": "77.Side Effect",</v>
      </c>
      <c r="AO85" s="35" t="str">
        <f t="shared" ca="1" si="108"/>
        <v>"77":"71",</v>
      </c>
      <c r="AP85" s="2" t="str">
        <f t="shared" ca="1" si="109"/>
        <v>77. Side Effect,1,200,1,100,0;</v>
      </c>
      <c r="AQ85" s="2" t="str">
        <f t="shared" ca="1" si="110"/>
        <v>{"type":"checkbox","class":"checkbox-big","name":"e71","title":"77. Un effet secondaire","style":"font-size:20px;display:block","state":"{{e71}}"},</v>
      </c>
      <c r="AR85" s="2" t="str">
        <f t="shared" ca="1" si="111"/>
        <v>{"type":"h4","title":"77. Un effet secondaire","style":"width:85%;float:left"},{"type":"input","title":"папка","name":"e71","state":"{{e71}}","pattern":"[0-9]{1,2}","style":"width:15%;display:inline"},{"type":"hr"},</v>
      </c>
      <c r="AS85" s="2" t="str">
        <f t="shared" ca="1" si="112"/>
        <v>"77": "77.Un effet secondaire",</v>
      </c>
      <c r="AT85" s="35" t="str">
        <f t="shared" ca="1" si="113"/>
        <v>"77":"71",</v>
      </c>
      <c r="AU85" s="2" t="str">
        <f t="shared" ca="1" si="114"/>
        <v>77. Un effet secondaire,1,200,1,100,0;</v>
      </c>
      <c r="AV85" s="2" t="str">
        <f t="shared" ca="1" si="115"/>
        <v>{"type":"checkbox","class":"checkbox-big","name":"e71","title":"77. Efekt uboczny","style":"font-size:20px;display:block","state":"{{e71}}"},</v>
      </c>
      <c r="AW85" s="35" t="str">
        <f t="shared" ca="1" si="116"/>
        <v>{"type":"h4","title":"77. Efekt uboczny","style":"width:85%;float:left"},{"type":"input","title":"папка","name":"e71","state":"{{e71}}","pattern":"[0-9]{1,2}","style":"width:15%;display:inline"},{"type":"hr"},</v>
      </c>
      <c r="AX85" s="35" t="str">
        <f t="shared" ca="1" si="117"/>
        <v>"77": "77.Efekt uboczny",</v>
      </c>
      <c r="AY85" s="35" t="str">
        <f t="shared" ca="1" si="118"/>
        <v>"77":"71",</v>
      </c>
      <c r="AZ85" s="35" t="str">
        <f t="shared" ca="1" si="119"/>
        <v>77. Efekt uboczny,1,200,1,100,0;</v>
      </c>
      <c r="BA85" s="35" t="str">
        <f t="shared" ca="1" si="120"/>
        <v>{"type":"checkbox","class":"checkbox-big","name":"e71","title":"77. Un efecto secundario","style":"font-size:20px;display:block","state":"{{e71}}"},</v>
      </c>
      <c r="BB85" s="35" t="str">
        <f t="shared" ca="1" si="121"/>
        <v>{"type":"h4","title":"77. Un efecto secundario","style":"width:85%;float:left"},{"type":"input","title":"папка","name":"e71","state":"{{e71}}","pattern":"[0-9]{1,2}","style":"width:15%;display:inline"},{"type":"hr"},</v>
      </c>
      <c r="BC85" s="35" t="str">
        <f t="shared" ca="1" si="122"/>
        <v>"77": "77.Un efecto secundario",</v>
      </c>
      <c r="BD85" s="35" t="str">
        <f t="shared" ca="1" si="123"/>
        <v>"77":"71",</v>
      </c>
      <c r="BE85" s="35" t="str">
        <f t="shared" ca="1" si="124"/>
        <v>77. Un efecto secundario,1,200,1,100,0;</v>
      </c>
      <c r="BF85" s="35" t="str">
        <f t="shared" ca="1" si="125"/>
        <v>{"type":"checkbox","class":"checkbox-big","name":"e71","title":"77. Побочный эффект","style":"font-size:20px;display:block","state":"{{e71}}"},</v>
      </c>
      <c r="BG85" s="35" t="str">
        <f t="shared" ca="1" si="126"/>
        <v>{"type":"h4","title":"77. Побочный эффект","style":"width:85%;float:left"},{"type":"input","title":"папка","name":"e71","state":"{{e71}}","pattern":"[0-9]{1,2}","style":"width:15%;display:inline"},{"type":"hr"},</v>
      </c>
      <c r="BH85" s="35" t="str">
        <f t="shared" ca="1" si="127"/>
        <v>"77": "77.Побочный эффект",</v>
      </c>
      <c r="BI85" s="35" t="str">
        <f t="shared" ca="1" si="128"/>
        <v>"77":"71",</v>
      </c>
      <c r="BJ85" s="35" t="str">
        <f t="shared" ca="1" si="129"/>
        <v>77. Побочный эффект,1,200,1,100,0;</v>
      </c>
    </row>
    <row r="86" spans="1:62" ht="14.25" customHeight="1">
      <c r="A86" s="2">
        <f t="shared" ca="1" si="90"/>
        <v>78</v>
      </c>
      <c r="B86" s="2" t="s">
        <v>691</v>
      </c>
      <c r="C86" s="2" t="s">
        <v>692</v>
      </c>
      <c r="D86" s="2" t="str">
        <f t="shared" ref="D86:D89" si="135">PROPER(B86)</f>
        <v>Flame</v>
      </c>
      <c r="E86" s="2" t="s">
        <v>693</v>
      </c>
      <c r="F86" s="2" t="s">
        <v>694</v>
      </c>
      <c r="G86" s="2" t="s">
        <v>695</v>
      </c>
      <c r="H86" s="2" t="s">
        <v>696</v>
      </c>
      <c r="I86" s="2">
        <v>30</v>
      </c>
      <c r="J86" s="2">
        <v>53</v>
      </c>
      <c r="K86" s="2">
        <v>3</v>
      </c>
      <c r="L86" s="4"/>
      <c r="M86" s="2">
        <v>1</v>
      </c>
      <c r="N86" s="2">
        <v>255</v>
      </c>
      <c r="O86" s="2">
        <v>0</v>
      </c>
      <c r="P86" s="2">
        <v>255</v>
      </c>
      <c r="Q86" s="2">
        <v>1</v>
      </c>
      <c r="R86" s="2" t="s">
        <v>75</v>
      </c>
      <c r="S86" s="2" t="s">
        <v>697</v>
      </c>
      <c r="T86" s="3">
        <v>3</v>
      </c>
      <c r="U86" s="2">
        <v>72</v>
      </c>
      <c r="V86" s="4"/>
      <c r="W86" s="2" t="str">
        <f t="shared" si="91"/>
        <v>#define EFF_FLAME               ( 72U)    // Полум'я</v>
      </c>
      <c r="X86" s="2" t="str">
        <f t="shared" ca="1" si="130"/>
        <v>String("78. Полум'я,1,255,0,255,1;") +</v>
      </c>
      <c r="Y86" s="2" t="str">
        <f t="shared" ca="1" si="131"/>
        <v>String("78. Flame,1,255,0,255,1;") +</v>
      </c>
      <c r="Z86" s="2" t="str">
        <f t="shared" ca="1" si="132"/>
        <v>String("78. Flamme,1,255,0,255,1;") +</v>
      </c>
      <c r="AA86" s="2" t="str">
        <f t="shared" si="133"/>
        <v xml:space="preserve">  {  30,  53,   3}, // Полум'я</v>
      </c>
      <c r="AB86" s="2" t="str">
        <f t="shared" si="96"/>
        <v xml:space="preserve">        case EFF_FLAME:               LOW_DELAY_TICK     { effTimer = millis(); execStringsFlame();           Eff_Tick (); }  break;  // ( 72U) Полум'я</v>
      </c>
      <c r="AC86" s="2" t="str">
        <f t="shared" ca="1" si="134"/>
        <v>{"name":"78. Полум'я","spmin":1,"spmax":255,"scmin":0,"scmax":255,"type":1},</v>
      </c>
      <c r="AD86" s="6" t="str">
        <f t="shared" si="97"/>
        <v>"e72":0,</v>
      </c>
      <c r="AE86" s="6" t="str">
        <f t="shared" si="98"/>
        <v>e72=[[e72]]&amp;</v>
      </c>
      <c r="AF86" s="6" t="str">
        <f t="shared" si="99"/>
        <v>"e72":3,</v>
      </c>
      <c r="AG86" s="2" t="str">
        <f t="shared" ca="1" si="100"/>
        <v>{"type":"checkbox","class":"checkbox-big","name":"e72","title":"78. Полум'я","style":"font-size:20px;display:block","state":"{{e72}}"},</v>
      </c>
      <c r="AH86" s="2" t="str">
        <f t="shared" ca="1" si="101"/>
        <v>{"type":"h4","title":"78. Полум'я","style":"width:85%;float:left"},{"type":"input","title":"папка","name":"e72","state":"{{e72}}","pattern":"[0-9]{1,2}","style":"width:15%;display:inline"},{"type":"hr"},</v>
      </c>
      <c r="AI86" s="2" t="str">
        <f t="shared" ca="1" si="102"/>
        <v>"78": "78.Полум'я",</v>
      </c>
      <c r="AJ86" s="35" t="str">
        <f t="shared" ca="1" si="103"/>
        <v>"78":"72",</v>
      </c>
      <c r="AK86" s="2" t="str">
        <f t="shared" ca="1" si="104"/>
        <v>78. Полум'я,1,255,0,255,1;</v>
      </c>
      <c r="AL86" s="2" t="str">
        <f t="shared" ca="1" si="105"/>
        <v>{"type":"checkbox","class":"checkbox-big","name":"e72","title":"78. Flame","style":"font-size:20px;display:block","state":"{{e72}}"},</v>
      </c>
      <c r="AM86" s="2" t="str">
        <f t="shared" ca="1" si="106"/>
        <v>{"type":"h4","title":"78. Flame","style":"width:85%;float:left"},{"type":"input","title":"папка","name":"e72","state":"{{e72}}","pattern":"[0-9]{1,2}","style":"width:15%;display:inline"},{"type":"hr"},</v>
      </c>
      <c r="AN86" s="2" t="str">
        <f t="shared" ca="1" si="107"/>
        <v>"78": "78.Flame",</v>
      </c>
      <c r="AO86" s="35" t="str">
        <f t="shared" ca="1" si="108"/>
        <v>"78":"72",</v>
      </c>
      <c r="AP86" s="2" t="str">
        <f t="shared" ca="1" si="109"/>
        <v>78. Flame,1,255,0,255,1;</v>
      </c>
      <c r="AQ86" s="2" t="str">
        <f t="shared" ca="1" si="110"/>
        <v>{"type":"checkbox","class":"checkbox-big","name":"e72","title":"78. Flamme","style":"font-size:20px;display:block","state":"{{e72}}"},</v>
      </c>
      <c r="AR86" s="2" t="str">
        <f t="shared" ca="1" si="111"/>
        <v>{"type":"h4","title":"78. Flamme","style":"width:85%;float:left"},{"type":"input","title":"папка","name":"e72","state":"{{e72}}","pattern":"[0-9]{1,2}","style":"width:15%;display:inline"},{"type":"hr"},</v>
      </c>
      <c r="AS86" s="2" t="str">
        <f t="shared" ca="1" si="112"/>
        <v>"78": "78.Flamme",</v>
      </c>
      <c r="AT86" s="35" t="str">
        <f t="shared" ca="1" si="113"/>
        <v>"78":"72",</v>
      </c>
      <c r="AU86" s="2" t="str">
        <f t="shared" ca="1" si="114"/>
        <v>78. Flamme,1,255,0,255,1;</v>
      </c>
      <c r="AV86" s="2" t="str">
        <f t="shared" ca="1" si="115"/>
        <v>{"type":"checkbox","class":"checkbox-big","name":"e72","title":"78. Płomień","style":"font-size:20px;display:block","state":"{{e72}}"},</v>
      </c>
      <c r="AW86" s="35" t="str">
        <f t="shared" ca="1" si="116"/>
        <v>{"type":"h4","title":"78. Płomień","style":"width:85%;float:left"},{"type":"input","title":"папка","name":"e72","state":"{{e72}}","pattern":"[0-9]{1,2}","style":"width:15%;display:inline"},{"type":"hr"},</v>
      </c>
      <c r="AX86" s="35" t="str">
        <f t="shared" ca="1" si="117"/>
        <v>"78": "78.Płomień",</v>
      </c>
      <c r="AY86" s="35" t="str">
        <f t="shared" ca="1" si="118"/>
        <v>"78":"72",</v>
      </c>
      <c r="AZ86" s="35" t="str">
        <f t="shared" ca="1" si="119"/>
        <v>78. Płomień,1,255,0,255,1;</v>
      </c>
      <c r="BA86" s="35" t="str">
        <f t="shared" ca="1" si="120"/>
        <v>{"type":"checkbox","class":"checkbox-big","name":"e72","title":"78. Flamear","style":"font-size:20px;display:block","state":"{{e72}}"},</v>
      </c>
      <c r="BB86" s="35" t="str">
        <f t="shared" ca="1" si="121"/>
        <v>{"type":"h4","title":"78. Flamear","style":"width:85%;float:left"},{"type":"input","title":"папка","name":"e72","state":"{{e72}}","pattern":"[0-9]{1,2}","style":"width:15%;display:inline"},{"type":"hr"},</v>
      </c>
      <c r="BC86" s="35" t="str">
        <f t="shared" ca="1" si="122"/>
        <v>"78": "78.Flamear",</v>
      </c>
      <c r="BD86" s="35" t="str">
        <f t="shared" ca="1" si="123"/>
        <v>"78":"72",</v>
      </c>
      <c r="BE86" s="35" t="str">
        <f t="shared" ca="1" si="124"/>
        <v>78. Flamear,1,255,0,255,1;</v>
      </c>
      <c r="BF86" s="35" t="str">
        <f t="shared" ca="1" si="125"/>
        <v>{"type":"checkbox","class":"checkbox-big","name":"e72","title":"78. Пламя","style":"font-size:20px;display:block","state":"{{e72}}"},</v>
      </c>
      <c r="BG86" s="35" t="str">
        <f t="shared" ca="1" si="126"/>
        <v>{"type":"h4","title":"78. Пламя","style":"width:85%;float:left"},{"type":"input","title":"папка","name":"e72","state":"{{e72}}","pattern":"[0-9]{1,2}","style":"width:15%;display:inline"},{"type":"hr"},</v>
      </c>
      <c r="BH86" s="35" t="str">
        <f t="shared" ca="1" si="127"/>
        <v>"78": "78.Пламя",</v>
      </c>
      <c r="BI86" s="35" t="str">
        <f t="shared" ca="1" si="128"/>
        <v>"78":"72",</v>
      </c>
      <c r="BJ86" s="35" t="str">
        <f t="shared" ca="1" si="129"/>
        <v>78. Пламя,1,255,0,255,1;</v>
      </c>
    </row>
    <row r="87" spans="1:62" ht="14.25" customHeight="1">
      <c r="A87" s="2">
        <f t="shared" ca="1" si="90"/>
        <v>79</v>
      </c>
      <c r="B87" s="2" t="s">
        <v>698</v>
      </c>
      <c r="C87" s="2" t="s">
        <v>699</v>
      </c>
      <c r="D87" s="2" t="str">
        <f t="shared" si="135"/>
        <v>Popcorn</v>
      </c>
      <c r="E87" s="2" t="s">
        <v>700</v>
      </c>
      <c r="F87" s="2" t="s">
        <v>701</v>
      </c>
      <c r="G87" s="2" t="s">
        <v>702</v>
      </c>
      <c r="H87" s="2" t="s">
        <v>699</v>
      </c>
      <c r="I87" s="2">
        <v>19</v>
      </c>
      <c r="J87" s="2">
        <v>32</v>
      </c>
      <c r="K87" s="2">
        <v>16</v>
      </c>
      <c r="L87" s="4"/>
      <c r="M87" s="2">
        <v>1</v>
      </c>
      <c r="N87" s="2">
        <v>255</v>
      </c>
      <c r="O87" s="2">
        <v>1</v>
      </c>
      <c r="P87" s="2">
        <v>100</v>
      </c>
      <c r="Q87" s="2">
        <v>0</v>
      </c>
      <c r="R87" s="2" t="s">
        <v>75</v>
      </c>
      <c r="S87" s="2" t="s">
        <v>703</v>
      </c>
      <c r="T87" s="3">
        <v>2</v>
      </c>
      <c r="U87" s="2">
        <v>73</v>
      </c>
      <c r="V87" s="4"/>
      <c r="W87" s="2" t="str">
        <f t="shared" si="91"/>
        <v>#define EFF_POPCORN             ( 73U)    // Попкорн</v>
      </c>
      <c r="X87" s="2" t="str">
        <f t="shared" ca="1" si="130"/>
        <v>String("79. Попкорн,1,255,1,100,0;") +</v>
      </c>
      <c r="Y87" s="2" t="str">
        <f t="shared" ca="1" si="131"/>
        <v>String("79. Popcorn,1,255,1,100,0;") +</v>
      </c>
      <c r="Z87" s="2" t="str">
        <f t="shared" ca="1" si="132"/>
        <v>String("79. Pop corn,1,255,1,100,0;") +</v>
      </c>
      <c r="AA87" s="2" t="str">
        <f t="shared" si="133"/>
        <v xml:space="preserve">  {  19,  32,  16}, // Попкорн</v>
      </c>
      <c r="AB87" s="2" t="str">
        <f t="shared" si="96"/>
        <v xml:space="preserve">        case EFF_POPCORN:             LOW_DELAY_TICK     { effTimer = millis(); popcornRoutine();             Eff_Tick (); }  break;  // ( 73U) Попкорн</v>
      </c>
      <c r="AC87" s="2" t="str">
        <f t="shared" ca="1" si="134"/>
        <v>{"name":"79. Попкорн","spmin":1,"spmax":255,"scmin":1,"scmax":100,"type":0},</v>
      </c>
      <c r="AD87" s="6" t="str">
        <f t="shared" si="97"/>
        <v>"e73":0,</v>
      </c>
      <c r="AE87" s="6" t="str">
        <f t="shared" si="98"/>
        <v>e73=[[e73]]&amp;</v>
      </c>
      <c r="AF87" s="6" t="str">
        <f t="shared" si="99"/>
        <v>"e73":2,</v>
      </c>
      <c r="AG87" s="2" t="str">
        <f t="shared" ca="1" si="100"/>
        <v>{"type":"checkbox","class":"checkbox-big","name":"e73","title":"79. Попкорн","style":"font-size:20px;display:block","state":"{{e73}}"},</v>
      </c>
      <c r="AH87" s="2" t="str">
        <f t="shared" ca="1" si="101"/>
        <v>{"type":"h4","title":"79. Попкорн","style":"width:85%;float:left"},{"type":"input","title":"папка","name":"e73","state":"{{e73}}","pattern":"[0-9]{1,2}","style":"width:15%;display:inline"},{"type":"hr"},</v>
      </c>
      <c r="AI87" s="2" t="str">
        <f t="shared" ca="1" si="102"/>
        <v>"79": "79.Попкорн",</v>
      </c>
      <c r="AJ87" s="35" t="str">
        <f t="shared" ca="1" si="103"/>
        <v>"79":"73",</v>
      </c>
      <c r="AK87" s="2" t="str">
        <f t="shared" ca="1" si="104"/>
        <v>79. Попкорн,1,255,1,100,0;</v>
      </c>
      <c r="AL87" s="2" t="str">
        <f t="shared" ca="1" si="105"/>
        <v>{"type":"checkbox","class":"checkbox-big","name":"e73","title":"79. Popcorn","style":"font-size:20px;display:block","state":"{{e73}}"},</v>
      </c>
      <c r="AM87" s="2" t="str">
        <f t="shared" ca="1" si="106"/>
        <v>{"type":"h4","title":"79. Popcorn","style":"width:85%;float:left"},{"type":"input","title":"папка","name":"e73","state":"{{e73}}","pattern":"[0-9]{1,2}","style":"width:15%;display:inline"},{"type":"hr"},</v>
      </c>
      <c r="AN87" s="2" t="str">
        <f t="shared" ca="1" si="107"/>
        <v>"79": "79.Popcorn",</v>
      </c>
      <c r="AO87" s="35" t="str">
        <f t="shared" ca="1" si="108"/>
        <v>"79":"73",</v>
      </c>
      <c r="AP87" s="2" t="str">
        <f t="shared" ca="1" si="109"/>
        <v>79. Popcorn,1,255,1,100,0;</v>
      </c>
      <c r="AQ87" s="2" t="str">
        <f t="shared" ca="1" si="110"/>
        <v>{"type":"checkbox","class":"checkbox-big","name":"e73","title":"79. Pop corn","style":"font-size:20px;display:block","state":"{{e73}}"},</v>
      </c>
      <c r="AR87" s="2" t="str">
        <f t="shared" ca="1" si="111"/>
        <v>{"type":"h4","title":"79. Pop corn","style":"width:85%;float:left"},{"type":"input","title":"папка","name":"e73","state":"{{e73}}","pattern":"[0-9]{1,2}","style":"width:15%;display:inline"},{"type":"hr"},</v>
      </c>
      <c r="AS87" s="2" t="str">
        <f t="shared" ca="1" si="112"/>
        <v>"79": "79.Pop corn",</v>
      </c>
      <c r="AT87" s="35" t="str">
        <f t="shared" ca="1" si="113"/>
        <v>"79":"73",</v>
      </c>
      <c r="AU87" s="2" t="str">
        <f t="shared" ca="1" si="114"/>
        <v>79. Pop corn,1,255,1,100,0;</v>
      </c>
      <c r="AV87" s="2" t="str">
        <f t="shared" ca="1" si="115"/>
        <v>{"type":"checkbox","class":"checkbox-big","name":"e73","title":"79. Prażona kukurydza","style":"font-size:20px;display:block","state":"{{e73}}"},</v>
      </c>
      <c r="AW87" s="35" t="str">
        <f t="shared" ca="1" si="116"/>
        <v>{"type":"h4","title":"79. Prażona kukurydza","style":"width:85%;float:left"},{"type":"input","title":"папка","name":"e73","state":"{{e73}}","pattern":"[0-9]{1,2}","style":"width:15%;display:inline"},{"type":"hr"},</v>
      </c>
      <c r="AX87" s="35" t="str">
        <f t="shared" ca="1" si="117"/>
        <v>"79": "79.Prażona kukurydza",</v>
      </c>
      <c r="AY87" s="35" t="str">
        <f t="shared" ca="1" si="118"/>
        <v>"79":"73",</v>
      </c>
      <c r="AZ87" s="35" t="str">
        <f t="shared" ca="1" si="119"/>
        <v>79. Prażona kukurydza,1,255,1,100,0;</v>
      </c>
      <c r="BA87" s="35" t="str">
        <f t="shared" ca="1" si="120"/>
        <v>{"type":"checkbox","class":"checkbox-big","name":"e73","title":"79. Palomitas de maiz","style":"font-size:20px;display:block","state":"{{e73}}"},</v>
      </c>
      <c r="BB87" s="35" t="str">
        <f t="shared" ca="1" si="121"/>
        <v>{"type":"h4","title":"79. Palomitas de maiz","style":"width:85%;float:left"},{"type":"input","title":"папка","name":"e73","state":"{{e73}}","pattern":"[0-9]{1,2}","style":"width:15%;display:inline"},{"type":"hr"},</v>
      </c>
      <c r="BC87" s="35" t="str">
        <f t="shared" ca="1" si="122"/>
        <v>"79": "79.Palomitas de maiz",</v>
      </c>
      <c r="BD87" s="35" t="str">
        <f t="shared" ca="1" si="123"/>
        <v>"79":"73",</v>
      </c>
      <c r="BE87" s="35" t="str">
        <f t="shared" ca="1" si="124"/>
        <v>79. Palomitas de maiz,1,255,1,100,0;</v>
      </c>
      <c r="BF87" s="35" t="str">
        <f t="shared" ca="1" si="125"/>
        <v>{"type":"checkbox","class":"checkbox-big","name":"e73","title":"79. Попкорн","style":"font-size:20px;display:block","state":"{{e73}}"},</v>
      </c>
      <c r="BG87" s="35" t="str">
        <f t="shared" ca="1" si="126"/>
        <v>{"type":"h4","title":"79. Попкорн","style":"width:85%;float:left"},{"type":"input","title":"папка","name":"e73","state":"{{e73}}","pattern":"[0-9]{1,2}","style":"width:15%;display:inline"},{"type":"hr"},</v>
      </c>
      <c r="BH87" s="35" t="str">
        <f t="shared" ca="1" si="127"/>
        <v>"79": "79.Попкорн",</v>
      </c>
      <c r="BI87" s="35" t="str">
        <f t="shared" ca="1" si="128"/>
        <v>"79":"73",</v>
      </c>
      <c r="BJ87" s="35" t="str">
        <f t="shared" ca="1" si="129"/>
        <v>79. Попкорн,1,255,1,100,0;</v>
      </c>
    </row>
    <row r="88" spans="1:62" ht="14.25" customHeight="1">
      <c r="A88" s="2">
        <f t="shared" ca="1" si="90"/>
        <v>80</v>
      </c>
      <c r="B88" s="2" t="s">
        <v>704</v>
      </c>
      <c r="C88" s="2" t="s">
        <v>705</v>
      </c>
      <c r="D88" s="2" t="str">
        <f t="shared" si="135"/>
        <v>Prismata</v>
      </c>
      <c r="E88" s="2" t="s">
        <v>706</v>
      </c>
      <c r="F88" s="2" t="s">
        <v>707</v>
      </c>
      <c r="G88" s="2" t="s">
        <v>708</v>
      </c>
      <c r="H88" s="2" t="s">
        <v>705</v>
      </c>
      <c r="I88" s="2">
        <v>17</v>
      </c>
      <c r="J88" s="2">
        <v>100</v>
      </c>
      <c r="K88" s="2">
        <v>2</v>
      </c>
      <c r="L88" s="4"/>
      <c r="M88" s="2">
        <v>1</v>
      </c>
      <c r="N88" s="2">
        <v>255</v>
      </c>
      <c r="O88" s="2">
        <v>1</v>
      </c>
      <c r="P88" s="2">
        <v>100</v>
      </c>
      <c r="Q88" s="2">
        <v>0</v>
      </c>
      <c r="R88" s="2" t="s">
        <v>75</v>
      </c>
      <c r="S88" s="2" t="s">
        <v>709</v>
      </c>
      <c r="T88" s="3">
        <v>2</v>
      </c>
      <c r="U88" s="2">
        <v>74</v>
      </c>
      <c r="V88" s="4"/>
      <c r="W88" s="2" t="str">
        <f t="shared" si="91"/>
        <v>#define EFF_PRISMATA            ( 74U)    // Призмата</v>
      </c>
      <c r="X88" s="2" t="str">
        <f t="shared" ca="1" si="130"/>
        <v>String("80. Призмата,1,255,1,100,0;") +</v>
      </c>
      <c r="Y88" s="2" t="str">
        <f t="shared" ca="1" si="131"/>
        <v>String("80. Prismata,1,255,1,100,0;") +</v>
      </c>
      <c r="Z88" s="2" t="str">
        <f t="shared" ca="1" si="132"/>
        <v>String("80. Prisme,1,255,1,100,0;") +</v>
      </c>
      <c r="AA88" s="2" t="str">
        <f t="shared" si="133"/>
        <v xml:space="preserve">  {  17, 100,   2}, // Призмата</v>
      </c>
      <c r="AB88" s="2" t="str">
        <f t="shared" si="96"/>
        <v xml:space="preserve">        case EFF_PRISMATA:            LOW_DELAY_TICK     { effTimer = millis(); PrismataRoutine();            Eff_Tick (); }  break;  // ( 74U) Призмата</v>
      </c>
      <c r="AC88" s="2" t="str">
        <f t="shared" ca="1" si="134"/>
        <v>{"name":"80. Призмата","spmin":1,"spmax":255,"scmin":1,"scmax":100,"type":0},</v>
      </c>
      <c r="AD88" s="6" t="str">
        <f t="shared" si="97"/>
        <v>"e74":0,</v>
      </c>
      <c r="AE88" s="6" t="str">
        <f t="shared" si="98"/>
        <v>e74=[[e74]]&amp;</v>
      </c>
      <c r="AF88" s="6" t="str">
        <f t="shared" si="99"/>
        <v>"e74":2,</v>
      </c>
      <c r="AG88" s="2" t="str">
        <f t="shared" ca="1" si="100"/>
        <v>{"type":"checkbox","class":"checkbox-big","name":"e74","title":"80. Призмата","style":"font-size:20px;display:block","state":"{{e74}}"},</v>
      </c>
      <c r="AH88" s="2" t="str">
        <f t="shared" ca="1" si="101"/>
        <v>{"type":"h4","title":"80. Призмата","style":"width:85%;float:left"},{"type":"input","title":"папка","name":"e74","state":"{{e74}}","pattern":"[0-9]{1,2}","style":"width:15%;display:inline"},{"type":"hr"},</v>
      </c>
      <c r="AI88" s="2" t="str">
        <f t="shared" ca="1" si="102"/>
        <v>"80": "80.Призмата",</v>
      </c>
      <c r="AJ88" s="35" t="str">
        <f t="shared" ca="1" si="103"/>
        <v>"80":"74",</v>
      </c>
      <c r="AK88" s="2" t="str">
        <f t="shared" ca="1" si="104"/>
        <v>80. Призмата,1,255,1,100,0;</v>
      </c>
      <c r="AL88" s="2" t="str">
        <f t="shared" ca="1" si="105"/>
        <v>{"type":"checkbox","class":"checkbox-big","name":"e74","title":"80. Prismata","style":"font-size:20px;display:block","state":"{{e74}}"},</v>
      </c>
      <c r="AM88" s="2" t="str">
        <f t="shared" ca="1" si="106"/>
        <v>{"type":"h4","title":"80. Prismata","style":"width:85%;float:left"},{"type":"input","title":"папка","name":"e74","state":"{{e74}}","pattern":"[0-9]{1,2}","style":"width:15%;display:inline"},{"type":"hr"},</v>
      </c>
      <c r="AN88" s="2" t="str">
        <f t="shared" ca="1" si="107"/>
        <v>"80": "80.Prismata",</v>
      </c>
      <c r="AO88" s="35" t="str">
        <f t="shared" ca="1" si="108"/>
        <v>"80":"74",</v>
      </c>
      <c r="AP88" s="2" t="str">
        <f t="shared" ca="1" si="109"/>
        <v>80. Prismata,1,255,1,100,0;</v>
      </c>
      <c r="AQ88" s="2" t="str">
        <f t="shared" ca="1" si="110"/>
        <v>{"type":"checkbox","class":"checkbox-big","name":"e74","title":"80. Prisme","style":"font-size:20px;display:block","state":"{{e74}}"},</v>
      </c>
      <c r="AR88" s="2" t="str">
        <f t="shared" ca="1" si="111"/>
        <v>{"type":"h4","title":"80. Prisme","style":"width:85%;float:left"},{"type":"input","title":"папка","name":"e74","state":"{{e74}}","pattern":"[0-9]{1,2}","style":"width:15%;display:inline"},{"type":"hr"},</v>
      </c>
      <c r="AS88" s="2" t="str">
        <f t="shared" ca="1" si="112"/>
        <v>"80": "80.Prisme",</v>
      </c>
      <c r="AT88" s="35" t="str">
        <f t="shared" ca="1" si="113"/>
        <v>"80":"74",</v>
      </c>
      <c r="AU88" s="2" t="str">
        <f t="shared" ca="1" si="114"/>
        <v>80. Prisme,1,255,1,100,0;</v>
      </c>
      <c r="AV88" s="2" t="str">
        <f t="shared" ca="1" si="115"/>
        <v>{"type":"checkbox","class":"checkbox-big","name":"e74","title":"80. Pryzmat","style":"font-size:20px;display:block","state":"{{e74}}"},</v>
      </c>
      <c r="AW88" s="35" t="str">
        <f t="shared" ca="1" si="116"/>
        <v>{"type":"h4","title":"80. Pryzmat","style":"width:85%;float:left"},{"type":"input","title":"папка","name":"e74","state":"{{e74}}","pattern":"[0-9]{1,2}","style":"width:15%;display:inline"},{"type":"hr"},</v>
      </c>
      <c r="AX88" s="35" t="str">
        <f t="shared" ca="1" si="117"/>
        <v>"80": "80.Pryzmat",</v>
      </c>
      <c r="AY88" s="35" t="str">
        <f t="shared" ca="1" si="118"/>
        <v>"80":"74",</v>
      </c>
      <c r="AZ88" s="35" t="str">
        <f t="shared" ca="1" si="119"/>
        <v>80. Pryzmat,1,255,1,100,0;</v>
      </c>
      <c r="BA88" s="35" t="str">
        <f t="shared" ca="1" si="120"/>
        <v>{"type":"checkbox","class":"checkbox-big","name":"e74","title":"80. Prisma","style":"font-size:20px;display:block","state":"{{e74}}"},</v>
      </c>
      <c r="BB88" s="35" t="str">
        <f t="shared" ca="1" si="121"/>
        <v>{"type":"h4","title":"80. Prisma","style":"width:85%;float:left"},{"type":"input","title":"папка","name":"e74","state":"{{e74}}","pattern":"[0-9]{1,2}","style":"width:15%;display:inline"},{"type":"hr"},</v>
      </c>
      <c r="BC88" s="35" t="str">
        <f t="shared" ca="1" si="122"/>
        <v>"80": "80.Prisma",</v>
      </c>
      <c r="BD88" s="35" t="str">
        <f t="shared" ca="1" si="123"/>
        <v>"80":"74",</v>
      </c>
      <c r="BE88" s="35" t="str">
        <f t="shared" ca="1" si="124"/>
        <v>80. Prisma,1,255,1,100,0;</v>
      </c>
      <c r="BF88" s="35" t="str">
        <f t="shared" ca="1" si="125"/>
        <v>{"type":"checkbox","class":"checkbox-big","name":"e74","title":"80. Призмата","style":"font-size:20px;display:block","state":"{{e74}}"},</v>
      </c>
      <c r="BG88" s="35" t="str">
        <f t="shared" ca="1" si="126"/>
        <v>{"type":"h4","title":"80. Призмата","style":"width:85%;float:left"},{"type":"input","title":"папка","name":"e74","state":"{{e74}}","pattern":"[0-9]{1,2}","style":"width:15%;display:inline"},{"type":"hr"},</v>
      </c>
      <c r="BH88" s="35" t="str">
        <f t="shared" ca="1" si="127"/>
        <v>"80": "80.Призмата",</v>
      </c>
      <c r="BI88" s="35" t="str">
        <f t="shared" ca="1" si="128"/>
        <v>"80":"74",</v>
      </c>
      <c r="BJ88" s="35" t="str">
        <f t="shared" ca="1" si="129"/>
        <v>80. Призмата,1,255,1,100,0;</v>
      </c>
    </row>
    <row r="89" spans="1:62" ht="14.25" customHeight="1">
      <c r="A89" s="2">
        <f t="shared" ca="1" si="90"/>
        <v>81</v>
      </c>
      <c r="B89" s="2" t="s">
        <v>710</v>
      </c>
      <c r="C89" s="2" t="s">
        <v>711</v>
      </c>
      <c r="D89" s="2" t="str">
        <f t="shared" si="135"/>
        <v>Attract</v>
      </c>
      <c r="E89" s="2" t="s">
        <v>712</v>
      </c>
      <c r="F89" s="2" t="s">
        <v>713</v>
      </c>
      <c r="G89" s="2" t="s">
        <v>714</v>
      </c>
      <c r="H89" s="2" t="s">
        <v>715</v>
      </c>
      <c r="I89" s="2">
        <v>21</v>
      </c>
      <c r="J89" s="2">
        <v>203</v>
      </c>
      <c r="K89" s="2">
        <v>65</v>
      </c>
      <c r="L89" s="4"/>
      <c r="M89" s="2">
        <v>160</v>
      </c>
      <c r="N89" s="2">
        <v>252</v>
      </c>
      <c r="O89" s="2">
        <v>1</v>
      </c>
      <c r="P89" s="2">
        <v>100</v>
      </c>
      <c r="Q89" s="2">
        <v>0</v>
      </c>
      <c r="R89" s="2" t="s">
        <v>83</v>
      </c>
      <c r="S89" s="2" t="s">
        <v>716</v>
      </c>
      <c r="T89" s="3">
        <v>2</v>
      </c>
      <c r="U89" s="2">
        <v>75</v>
      </c>
      <c r="V89" s="4"/>
      <c r="W89" s="2" t="str">
        <f t="shared" si="91"/>
        <v>#define EFF_ATTRACT             ( 75U)    // Притягнення</v>
      </c>
      <c r="X89" s="2" t="str">
        <f t="shared" ca="1" si="130"/>
        <v>String("81. Притягнення,160,252,1,100,0;") +</v>
      </c>
      <c r="Y89" s="2" t="str">
        <f t="shared" ca="1" si="131"/>
        <v>String("81. Attract,160,252,1,100,0;") +</v>
      </c>
      <c r="Z89" s="2" t="str">
        <f t="shared" ca="1" si="132"/>
        <v>String("81. Attraction,160,252,1,100,0;") +</v>
      </c>
      <c r="AA89" s="2" t="str">
        <f t="shared" si="133"/>
        <v xml:space="preserve">  {  21, 203,  65}, // Притягнення</v>
      </c>
      <c r="AB89" s="2" t="str">
        <f t="shared" si="96"/>
        <v xml:space="preserve">        case EFF_ATTRACT:             DYNAMIC_DELAY_TICK { effTimer = millis(); attractRoutine();             Eff_Tick (); }  break;  // ( 75U) Притягнення</v>
      </c>
      <c r="AC89" s="2" t="str">
        <f t="shared" ca="1" si="134"/>
        <v>{"name":"81. Притягнення","spmin":160,"spmax":252,"scmin":1,"scmax":100,"type":0},</v>
      </c>
      <c r="AD89" s="6" t="str">
        <f t="shared" si="97"/>
        <v>"e75":0,</v>
      </c>
      <c r="AE89" s="6" t="str">
        <f t="shared" si="98"/>
        <v>e75=[[e75]]&amp;</v>
      </c>
      <c r="AF89" s="6" t="str">
        <f t="shared" si="99"/>
        <v>"e75":2,</v>
      </c>
      <c r="AG89" s="2" t="str">
        <f t="shared" ca="1" si="100"/>
        <v>{"type":"checkbox","class":"checkbox-big","name":"e75","title":"81. Притягнення","style":"font-size:20px;display:block","state":"{{e75}}"},</v>
      </c>
      <c r="AH89" s="2" t="str">
        <f t="shared" ca="1" si="101"/>
        <v>{"type":"h4","title":"81. Притягнення","style":"width:85%;float:left"},{"type":"input","title":"папка","name":"e75","state":"{{e75}}","pattern":"[0-9]{1,2}","style":"width:15%;display:inline"},{"type":"hr"},</v>
      </c>
      <c r="AI89" s="2" t="str">
        <f t="shared" ca="1" si="102"/>
        <v>"81": "81.Притягнення",</v>
      </c>
      <c r="AJ89" s="35" t="str">
        <f t="shared" ca="1" si="103"/>
        <v>"81":"75",</v>
      </c>
      <c r="AK89" s="2" t="str">
        <f t="shared" ca="1" si="104"/>
        <v>81. Притягнення,160,252,1,100,0;</v>
      </c>
      <c r="AL89" s="2" t="str">
        <f t="shared" ca="1" si="105"/>
        <v>{"type":"checkbox","class":"checkbox-big","name":"e75","title":"81. Attract","style":"font-size:20px;display:block","state":"{{e75}}"},</v>
      </c>
      <c r="AM89" s="2" t="str">
        <f t="shared" ca="1" si="106"/>
        <v>{"type":"h4","title":"81. Attract","style":"width:85%;float:left"},{"type":"input","title":"папка","name":"e75","state":"{{e75}}","pattern":"[0-9]{1,2}","style":"width:15%;display:inline"},{"type":"hr"},</v>
      </c>
      <c r="AN89" s="2" t="str">
        <f t="shared" ca="1" si="107"/>
        <v>"81": "81.Attract",</v>
      </c>
      <c r="AO89" s="35" t="str">
        <f t="shared" ca="1" si="108"/>
        <v>"81":"75",</v>
      </c>
      <c r="AP89" s="2" t="str">
        <f t="shared" ca="1" si="109"/>
        <v>81. Attract,160,252,1,100,0;</v>
      </c>
      <c r="AQ89" s="2" t="str">
        <f t="shared" ca="1" si="110"/>
        <v>{"type":"checkbox","class":"checkbox-big","name":"e75","title":"81. Attraction","style":"font-size:20px;display:block","state":"{{e75}}"},</v>
      </c>
      <c r="AR89" s="2" t="str">
        <f t="shared" ca="1" si="111"/>
        <v>{"type":"h4","title":"81. Attraction","style":"width:85%;float:left"},{"type":"input","title":"папка","name":"e75","state":"{{e75}}","pattern":"[0-9]{1,2}","style":"width:15%;display:inline"},{"type":"hr"},</v>
      </c>
      <c r="AS89" s="2" t="str">
        <f t="shared" ca="1" si="112"/>
        <v>"81": "81.Attraction",</v>
      </c>
      <c r="AT89" s="35" t="str">
        <f t="shared" ca="1" si="113"/>
        <v>"81":"75",</v>
      </c>
      <c r="AU89" s="2" t="str">
        <f t="shared" ca="1" si="114"/>
        <v>81. Attraction,160,252,1,100,0;</v>
      </c>
      <c r="AV89" s="2" t="str">
        <f t="shared" ca="1" si="115"/>
        <v>{"type":"checkbox","class":"checkbox-big","name":"e75","title":"81. Atrakcja","style":"font-size:20px;display:block","state":"{{e75}}"},</v>
      </c>
      <c r="AW89" s="35" t="str">
        <f t="shared" ca="1" si="116"/>
        <v>{"type":"h4","title":"81. Atrakcja","style":"width:85%;float:left"},{"type":"input","title":"папка","name":"e75","state":"{{e75}}","pattern":"[0-9]{1,2}","style":"width:15%;display:inline"},{"type":"hr"},</v>
      </c>
      <c r="AX89" s="35" t="str">
        <f t="shared" ca="1" si="117"/>
        <v>"81": "81.Atrakcja",</v>
      </c>
      <c r="AY89" s="35" t="str">
        <f t="shared" ca="1" si="118"/>
        <v>"81":"75",</v>
      </c>
      <c r="AZ89" s="35" t="str">
        <f t="shared" ca="1" si="119"/>
        <v>81. Atrakcja,160,252,1,100,0;</v>
      </c>
      <c r="BA89" s="35" t="str">
        <f t="shared" ca="1" si="120"/>
        <v>{"type":"checkbox","class":"checkbox-big","name":"e75","title":"81. Atracción","style":"font-size:20px;display:block","state":"{{e75}}"},</v>
      </c>
      <c r="BB89" s="35" t="str">
        <f t="shared" ca="1" si="121"/>
        <v>{"type":"h4","title":"81. Atracción","style":"width:85%;float:left"},{"type":"input","title":"папка","name":"e75","state":"{{e75}}","pattern":"[0-9]{1,2}","style":"width:15%;display:inline"},{"type":"hr"},</v>
      </c>
      <c r="BC89" s="35" t="str">
        <f t="shared" ca="1" si="122"/>
        <v>"81": "81.Atracción",</v>
      </c>
      <c r="BD89" s="35" t="str">
        <f t="shared" ca="1" si="123"/>
        <v>"81":"75",</v>
      </c>
      <c r="BE89" s="35" t="str">
        <f t="shared" ca="1" si="124"/>
        <v>81. Atracción,160,252,1,100,0;</v>
      </c>
      <c r="BF89" s="35" t="str">
        <f t="shared" ca="1" si="125"/>
        <v>{"type":"checkbox","class":"checkbox-big","name":"e75","title":"81. Притяжение","style":"font-size:20px;display:block","state":"{{e75}}"},</v>
      </c>
      <c r="BG89" s="35" t="str">
        <f t="shared" ca="1" si="126"/>
        <v>{"type":"h4","title":"81. Притяжение","style":"width:85%;float:left"},{"type":"input","title":"папка","name":"e75","state":"{{e75}}","pattern":"[0-9]{1,2}","style":"width:15%;display:inline"},{"type":"hr"},</v>
      </c>
      <c r="BH89" s="35" t="str">
        <f t="shared" ca="1" si="127"/>
        <v>"81": "81.Притяжение",</v>
      </c>
      <c r="BI89" s="35" t="str">
        <f t="shared" ca="1" si="128"/>
        <v>"81":"75",</v>
      </c>
      <c r="BJ89" s="35" t="str">
        <f t="shared" ca="1" si="129"/>
        <v>81. Притяжение,160,252,1,100,0;</v>
      </c>
    </row>
    <row r="90" spans="1:62" ht="14.25" customHeight="1">
      <c r="A90" s="2">
        <f t="shared" ca="1" si="90"/>
        <v>82</v>
      </c>
      <c r="B90" s="2" t="s">
        <v>717</v>
      </c>
      <c r="C90" s="2" t="s">
        <v>718</v>
      </c>
      <c r="D90" s="2" t="s">
        <v>719</v>
      </c>
      <c r="E90" s="2" t="s">
        <v>720</v>
      </c>
      <c r="F90" s="2" t="s">
        <v>721</v>
      </c>
      <c r="G90" s="2" t="s">
        <v>722</v>
      </c>
      <c r="H90" s="2" t="s">
        <v>718</v>
      </c>
      <c r="I90" s="2">
        <v>12</v>
      </c>
      <c r="J90" s="2">
        <v>185</v>
      </c>
      <c r="K90" s="2">
        <v>6</v>
      </c>
      <c r="L90" s="4"/>
      <c r="M90" s="2">
        <v>99</v>
      </c>
      <c r="N90" s="2">
        <v>252</v>
      </c>
      <c r="O90" s="2">
        <v>1</v>
      </c>
      <c r="P90" s="2">
        <v>100</v>
      </c>
      <c r="Q90" s="2">
        <v>0</v>
      </c>
      <c r="R90" s="2" t="s">
        <v>83</v>
      </c>
      <c r="S90" s="2" t="s">
        <v>723</v>
      </c>
      <c r="T90" s="3">
        <v>2</v>
      </c>
      <c r="U90" s="2">
        <v>76</v>
      </c>
      <c r="V90" s="4"/>
      <c r="W90" s="2" t="str">
        <f t="shared" si="91"/>
        <v>#define EFF_PULSE               ( 76U)    // Пульс</v>
      </c>
      <c r="X90" s="2" t="str">
        <f t="shared" ca="1" si="130"/>
        <v>String("82. Пульс,99,252,1,100,0;") +</v>
      </c>
      <c r="Y90" s="2" t="str">
        <f t="shared" ca="1" si="131"/>
        <v>String("82. Pulse,99,252,1,100,0;") +</v>
      </c>
      <c r="Z90" s="2" t="str">
        <f t="shared" ca="1" si="132"/>
        <v>String("82. Impulsion,99,252,1,100,0;") +</v>
      </c>
      <c r="AA90" s="2" t="str">
        <f t="shared" si="133"/>
        <v xml:space="preserve">  {  12, 185,   6}, // Пульс</v>
      </c>
      <c r="AB90" s="2" t="str">
        <f t="shared" si="96"/>
        <v xml:space="preserve">        case EFF_PULSE:               DYNAMIC_DELAY_TICK { effTimer = millis(); pulseRoutine(2U);             Eff_Tick (); }  break;  // ( 76U) Пульс</v>
      </c>
      <c r="AC90" s="2" t="str">
        <f t="shared" ca="1" si="134"/>
        <v>{"name":"82. Пульс","spmin":99,"spmax":252,"scmin":1,"scmax":100,"type":0},</v>
      </c>
      <c r="AD90" s="6" t="str">
        <f t="shared" si="97"/>
        <v>"e76":0,</v>
      </c>
      <c r="AE90" s="6" t="str">
        <f t="shared" si="98"/>
        <v>e76=[[e76]]&amp;</v>
      </c>
      <c r="AF90" s="6" t="str">
        <f t="shared" si="99"/>
        <v>"e76":2,</v>
      </c>
      <c r="AG90" s="2" t="str">
        <f t="shared" ca="1" si="100"/>
        <v>{"type":"checkbox","class":"checkbox-big","name":"e76","title":"82. Пульс","style":"font-size:20px;display:block","state":"{{e76}}"},</v>
      </c>
      <c r="AH90" s="2" t="str">
        <f t="shared" ca="1" si="101"/>
        <v>{"type":"h4","title":"82. Пульс","style":"width:85%;float:left"},{"type":"input","title":"папка","name":"e76","state":"{{e76}}","pattern":"[0-9]{1,2}","style":"width:15%;display:inline"},{"type":"hr"},</v>
      </c>
      <c r="AI90" s="2" t="str">
        <f t="shared" ca="1" si="102"/>
        <v>"82": "82.Пульс",</v>
      </c>
      <c r="AJ90" s="35" t="str">
        <f t="shared" ca="1" si="103"/>
        <v>"82":"76",</v>
      </c>
      <c r="AK90" s="2" t="str">
        <f t="shared" ca="1" si="104"/>
        <v>82. Пульс,99,252,1,100,0;</v>
      </c>
      <c r="AL90" s="2" t="str">
        <f t="shared" ca="1" si="105"/>
        <v>{"type":"checkbox","class":"checkbox-big","name":"e76","title":"82. Pulse","style":"font-size:20px;display:block","state":"{{e76}}"},</v>
      </c>
      <c r="AM90" s="2" t="str">
        <f t="shared" ca="1" si="106"/>
        <v>{"type":"h4","title":"82. Pulse","style":"width:85%;float:left"},{"type":"input","title":"папка","name":"e76","state":"{{e76}}","pattern":"[0-9]{1,2}","style":"width:15%;display:inline"},{"type":"hr"},</v>
      </c>
      <c r="AN90" s="2" t="str">
        <f t="shared" ca="1" si="107"/>
        <v>"82": "82.Pulse",</v>
      </c>
      <c r="AO90" s="35" t="str">
        <f t="shared" ca="1" si="108"/>
        <v>"82":"76",</v>
      </c>
      <c r="AP90" s="2" t="str">
        <f t="shared" ca="1" si="109"/>
        <v>82. Pulse,99,252,1,100,0;</v>
      </c>
      <c r="AQ90" s="2" t="str">
        <f t="shared" ca="1" si="110"/>
        <v>{"type":"checkbox","class":"checkbox-big","name":"e76","title":"82. Impulsion","style":"font-size:20px;display:block","state":"{{e76}}"},</v>
      </c>
      <c r="AR90" s="2" t="str">
        <f t="shared" ca="1" si="111"/>
        <v>{"type":"h4","title":"82. Impulsion","style":"width:85%;float:left"},{"type":"input","title":"папка","name":"e76","state":"{{e76}}","pattern":"[0-9]{1,2}","style":"width:15%;display:inline"},{"type":"hr"},</v>
      </c>
      <c r="AS90" s="2" t="str">
        <f t="shared" ca="1" si="112"/>
        <v>"82": "82.Impulsion",</v>
      </c>
      <c r="AT90" s="35" t="str">
        <f t="shared" ca="1" si="113"/>
        <v>"82":"76",</v>
      </c>
      <c r="AU90" s="2" t="str">
        <f t="shared" ca="1" si="114"/>
        <v>82. Impulsion,99,252,1,100,0;</v>
      </c>
      <c r="AV90" s="2" t="str">
        <f t="shared" ca="1" si="115"/>
        <v>{"type":"checkbox","class":"checkbox-big","name":"e76","title":"82. Puls","style":"font-size:20px;display:block","state":"{{e76}}"},</v>
      </c>
      <c r="AW90" s="35" t="str">
        <f t="shared" ca="1" si="116"/>
        <v>{"type":"h4","title":"82. Puls","style":"width:85%;float:left"},{"type":"input","title":"папка","name":"e76","state":"{{e76}}","pattern":"[0-9]{1,2}","style":"width:15%;display:inline"},{"type":"hr"},</v>
      </c>
      <c r="AX90" s="35" t="str">
        <f t="shared" ca="1" si="117"/>
        <v>"82": "82.Puls",</v>
      </c>
      <c r="AY90" s="35" t="str">
        <f t="shared" ca="1" si="118"/>
        <v>"82":"76",</v>
      </c>
      <c r="AZ90" s="35" t="str">
        <f t="shared" ca="1" si="119"/>
        <v>82. Puls,99,252,1,100,0;</v>
      </c>
      <c r="BA90" s="35" t="str">
        <f t="shared" ca="1" si="120"/>
        <v>{"type":"checkbox","class":"checkbox-big","name":"e76","title":"82. Legumbres","style":"font-size:20px;display:block","state":"{{e76}}"},</v>
      </c>
      <c r="BB90" s="35" t="str">
        <f t="shared" ca="1" si="121"/>
        <v>{"type":"h4","title":"82. Legumbres","style":"width:85%;float:left"},{"type":"input","title":"папка","name":"e76","state":"{{e76}}","pattern":"[0-9]{1,2}","style":"width:15%;display:inline"},{"type":"hr"},</v>
      </c>
      <c r="BC90" s="35" t="str">
        <f t="shared" ca="1" si="122"/>
        <v>"82": "82.Legumbres",</v>
      </c>
      <c r="BD90" s="35" t="str">
        <f t="shared" ca="1" si="123"/>
        <v>"82":"76",</v>
      </c>
      <c r="BE90" s="35" t="str">
        <f t="shared" ca="1" si="124"/>
        <v>82. Legumbres,99,252,1,100,0;</v>
      </c>
      <c r="BF90" s="35" t="str">
        <f t="shared" ca="1" si="125"/>
        <v>{"type":"checkbox","class":"checkbox-big","name":"e76","title":"82. Пульс","style":"font-size:20px;display:block","state":"{{e76}}"},</v>
      </c>
      <c r="BG90" s="35" t="str">
        <f t="shared" ca="1" si="126"/>
        <v>{"type":"h4","title":"82. Пульс","style":"width:85%;float:left"},{"type":"input","title":"папка","name":"e76","state":"{{e76}}","pattern":"[0-9]{1,2}","style":"width:15%;display:inline"},{"type":"hr"},</v>
      </c>
      <c r="BH90" s="35" t="str">
        <f t="shared" ca="1" si="127"/>
        <v>"82": "82.Пульс",</v>
      </c>
      <c r="BI90" s="35" t="str">
        <f t="shared" ca="1" si="128"/>
        <v>"82":"76",</v>
      </c>
      <c r="BJ90" s="35" t="str">
        <f t="shared" ca="1" si="129"/>
        <v>82. Пульс,99,252,1,100,0;</v>
      </c>
    </row>
    <row r="91" spans="1:62" ht="14.25" customHeight="1">
      <c r="A91" s="2">
        <f t="shared" ca="1" si="90"/>
        <v>83</v>
      </c>
      <c r="B91" s="2" t="s">
        <v>724</v>
      </c>
      <c r="C91" s="2" t="s">
        <v>725</v>
      </c>
      <c r="D91" s="2" t="s">
        <v>726</v>
      </c>
      <c r="E91" s="2" t="s">
        <v>727</v>
      </c>
      <c r="F91" s="2" t="s">
        <v>728</v>
      </c>
      <c r="G91" s="2" t="s">
        <v>729</v>
      </c>
      <c r="H91" s="2" t="s">
        <v>730</v>
      </c>
      <c r="I91" s="2">
        <v>9</v>
      </c>
      <c r="J91" s="2">
        <v>179</v>
      </c>
      <c r="K91" s="2">
        <v>11</v>
      </c>
      <c r="L91" s="4"/>
      <c r="M91" s="2">
        <v>99</v>
      </c>
      <c r="N91" s="2">
        <v>252</v>
      </c>
      <c r="O91" s="2">
        <v>1</v>
      </c>
      <c r="P91" s="2">
        <v>100</v>
      </c>
      <c r="Q91" s="2">
        <v>0</v>
      </c>
      <c r="R91" s="2" t="s">
        <v>83</v>
      </c>
      <c r="S91" s="2" t="s">
        <v>731</v>
      </c>
      <c r="T91" s="3">
        <v>2</v>
      </c>
      <c r="U91" s="2">
        <v>77</v>
      </c>
      <c r="V91" s="4"/>
      <c r="W91" s="2" t="str">
        <f t="shared" si="91"/>
        <v>#define EFF_PULSE_WHITE         ( 77U)    // Пульс білий</v>
      </c>
      <c r="X91" s="2" t="str">
        <f t="shared" ca="1" si="130"/>
        <v>String("83. Пульс білий,99,252,1,100,0;") +</v>
      </c>
      <c r="Y91" s="2" t="str">
        <f t="shared" ca="1" si="131"/>
        <v>String("83. Pulse White,99,252,1,100,0;") +</v>
      </c>
      <c r="Z91" s="2" t="str">
        <f t="shared" ca="1" si="132"/>
        <v>String("83. Le pouls est blanc,99,252,1,100,0;") +</v>
      </c>
      <c r="AA91" s="2" t="str">
        <f t="shared" si="133"/>
        <v xml:space="preserve">  {   9, 179,  11}, // Пульс білий</v>
      </c>
      <c r="AB91" s="2" t="str">
        <f t="shared" si="96"/>
        <v xml:space="preserve">        case EFF_PULSE_WHITE:         DYNAMIC_DELAY_TICK { effTimer = millis(); pulseRoutine(8U);             Eff_Tick (); }  break;  // ( 77U) Пульс білий</v>
      </c>
      <c r="AC91" s="2" t="str">
        <f t="shared" ca="1" si="134"/>
        <v>{"name":"83. Пульс білий","spmin":99,"spmax":252,"scmin":1,"scmax":100,"type":0},</v>
      </c>
      <c r="AD91" s="6" t="str">
        <f t="shared" si="97"/>
        <v>"e77":0,</v>
      </c>
      <c r="AE91" s="6" t="str">
        <f t="shared" si="98"/>
        <v>e77=[[e77]]&amp;</v>
      </c>
      <c r="AF91" s="6" t="str">
        <f t="shared" si="99"/>
        <v>"e77":2,</v>
      </c>
      <c r="AG91" s="2" t="str">
        <f t="shared" ca="1" si="100"/>
        <v>{"type":"checkbox","class":"checkbox-big","name":"e77","title":"83. Пульс білий","style":"font-size:20px;display:block","state":"{{e77}}"},</v>
      </c>
      <c r="AH91" s="2" t="str">
        <f t="shared" ca="1" si="101"/>
        <v>{"type":"h4","title":"83. Пульс білий","style":"width:85%;float:left"},{"type":"input","title":"папка","name":"e77","state":"{{e77}}","pattern":"[0-9]{1,2}","style":"width:15%;display:inline"},{"type":"hr"},</v>
      </c>
      <c r="AI91" s="2" t="str">
        <f t="shared" ca="1" si="102"/>
        <v>"83": "83.Пульс білий",</v>
      </c>
      <c r="AJ91" s="35" t="str">
        <f t="shared" ca="1" si="103"/>
        <v>"83":"77",</v>
      </c>
      <c r="AK91" s="2" t="str">
        <f t="shared" ca="1" si="104"/>
        <v>83. Пульс білий,99,252,1,100,0;</v>
      </c>
      <c r="AL91" s="2" t="str">
        <f t="shared" ca="1" si="105"/>
        <v>{"type":"checkbox","class":"checkbox-big","name":"e77","title":"83. Pulse White","style":"font-size:20px;display:block","state":"{{e77}}"},</v>
      </c>
      <c r="AM91" s="2" t="str">
        <f t="shared" ca="1" si="106"/>
        <v>{"type":"h4","title":"83. Pulse White","style":"width:85%;float:left"},{"type":"input","title":"папка","name":"e77","state":"{{e77}}","pattern":"[0-9]{1,2}","style":"width:15%;display:inline"},{"type":"hr"},</v>
      </c>
      <c r="AN91" s="2" t="str">
        <f t="shared" ca="1" si="107"/>
        <v>"83": "83.Pulse White",</v>
      </c>
      <c r="AO91" s="35" t="str">
        <f t="shared" ca="1" si="108"/>
        <v>"83":"77",</v>
      </c>
      <c r="AP91" s="2" t="str">
        <f t="shared" ca="1" si="109"/>
        <v>83. Pulse White,99,252,1,100,0;</v>
      </c>
      <c r="AQ91" s="2" t="str">
        <f t="shared" ca="1" si="110"/>
        <v>{"type":"checkbox","class":"checkbox-big","name":"e77","title":"83. Le pouls est blanc","style":"font-size:20px;display:block","state":"{{e77}}"},</v>
      </c>
      <c r="AR91" s="2" t="str">
        <f t="shared" ca="1" si="111"/>
        <v>{"type":"h4","title":"83. Le pouls est blanc","style":"width:85%;float:left"},{"type":"input","title":"папка","name":"e77","state":"{{e77}}","pattern":"[0-9]{1,2}","style":"width:15%;display:inline"},{"type":"hr"},</v>
      </c>
      <c r="AS91" s="2" t="str">
        <f t="shared" ca="1" si="112"/>
        <v>"83": "83.Le pouls est blanc",</v>
      </c>
      <c r="AT91" s="35" t="str">
        <f t="shared" ca="1" si="113"/>
        <v>"83":"77",</v>
      </c>
      <c r="AU91" s="2" t="str">
        <f t="shared" ca="1" si="114"/>
        <v>83. Le pouls est blanc,99,252,1,100,0;</v>
      </c>
      <c r="AV91" s="2" t="str">
        <f t="shared" ca="1" si="115"/>
        <v>{"type":"checkbox","class":"checkbox-big","name":"e77","title":"83. Puls jest biały","style":"font-size:20px;display:block","state":"{{e77}}"},</v>
      </c>
      <c r="AW91" s="35" t="str">
        <f t="shared" ca="1" si="116"/>
        <v>{"type":"h4","title":"83. Puls jest biały","style":"width:85%;float:left"},{"type":"input","title":"папка","name":"e77","state":"{{e77}}","pattern":"[0-9]{1,2}","style":"width:15%;display:inline"},{"type":"hr"},</v>
      </c>
      <c r="AX91" s="35" t="str">
        <f t="shared" ca="1" si="117"/>
        <v>"83": "83.Puls jest biały",</v>
      </c>
      <c r="AY91" s="35" t="str">
        <f t="shared" ca="1" si="118"/>
        <v>"83":"77",</v>
      </c>
      <c r="AZ91" s="35" t="str">
        <f t="shared" ca="1" si="119"/>
        <v>83. Puls jest biały,99,252,1,100,0;</v>
      </c>
      <c r="BA91" s="35" t="str">
        <f t="shared" ca="1" si="120"/>
        <v>{"type":"checkbox","class":"checkbox-big","name":"e77","title":"83. El pulso es blanco","style":"font-size:20px;display:block","state":"{{e77}}"},</v>
      </c>
      <c r="BB91" s="35" t="str">
        <f t="shared" ca="1" si="121"/>
        <v>{"type":"h4","title":"83. El pulso es blanco","style":"width:85%;float:left"},{"type":"input","title":"папка","name":"e77","state":"{{e77}}","pattern":"[0-9]{1,2}","style":"width:15%;display:inline"},{"type":"hr"},</v>
      </c>
      <c r="BC91" s="35" t="str">
        <f t="shared" ca="1" si="122"/>
        <v>"83": "83.El pulso es blanco",</v>
      </c>
      <c r="BD91" s="35" t="str">
        <f t="shared" ca="1" si="123"/>
        <v>"83":"77",</v>
      </c>
      <c r="BE91" s="35" t="str">
        <f t="shared" ca="1" si="124"/>
        <v>83. El pulso es blanco,99,252,1,100,0;</v>
      </c>
      <c r="BF91" s="35" t="str">
        <f t="shared" ca="1" si="125"/>
        <v>{"type":"checkbox","class":"checkbox-big","name":"e77","title":"83. Пульс белый","style":"font-size:20px;display:block","state":"{{e77}}"},</v>
      </c>
      <c r="BG91" s="35" t="str">
        <f t="shared" ca="1" si="126"/>
        <v>{"type":"h4","title":"83. Пульс белый","style":"width:85%;float:left"},{"type":"input","title":"папка","name":"e77","state":"{{e77}}","pattern":"[0-9]{1,2}","style":"width:15%;display:inline"},{"type":"hr"},</v>
      </c>
      <c r="BH91" s="35" t="str">
        <f t="shared" ca="1" si="127"/>
        <v>"83": "83.Пульс белый",</v>
      </c>
      <c r="BI91" s="35" t="str">
        <f t="shared" ca="1" si="128"/>
        <v>"83":"77",</v>
      </c>
      <c r="BJ91" s="35" t="str">
        <f t="shared" ca="1" si="129"/>
        <v>83. Пульс белый,99,252,1,100,0;</v>
      </c>
    </row>
    <row r="92" spans="1:62" ht="14.25" customHeight="1">
      <c r="A92" s="2">
        <f t="shared" ca="1" si="90"/>
        <v>84</v>
      </c>
      <c r="B92" s="2" t="s">
        <v>732</v>
      </c>
      <c r="C92" s="2" t="s">
        <v>733</v>
      </c>
      <c r="D92" s="2" t="s">
        <v>734</v>
      </c>
      <c r="E92" s="2" t="s">
        <v>735</v>
      </c>
      <c r="F92" s="2" t="s">
        <v>736</v>
      </c>
      <c r="G92" s="2" t="s">
        <v>737</v>
      </c>
      <c r="H92" s="2" t="s">
        <v>738</v>
      </c>
      <c r="I92" s="2">
        <v>11</v>
      </c>
      <c r="J92" s="2">
        <v>185</v>
      </c>
      <c r="K92" s="2">
        <v>31</v>
      </c>
      <c r="L92" s="4"/>
      <c r="M92" s="2">
        <v>99</v>
      </c>
      <c r="N92" s="2">
        <v>252</v>
      </c>
      <c r="O92" s="2">
        <v>1</v>
      </c>
      <c r="P92" s="2">
        <v>100</v>
      </c>
      <c r="Q92" s="2">
        <v>0</v>
      </c>
      <c r="R92" s="2" t="s">
        <v>83</v>
      </c>
      <c r="S92" s="2" t="s">
        <v>739</v>
      </c>
      <c r="T92" s="3">
        <v>2</v>
      </c>
      <c r="U92" s="2">
        <v>78</v>
      </c>
      <c r="V92" s="4"/>
      <c r="W92" s="2" t="str">
        <f t="shared" si="91"/>
        <v>#define EFF_PULSE_RAINBOW       ( 78U)    // Пульс райдужний</v>
      </c>
      <c r="X92" s="2" t="str">
        <f t="shared" ca="1" si="130"/>
        <v>String("84. Пульс райдужний,99,252,1,100,0;") +</v>
      </c>
      <c r="Y92" s="2" t="str">
        <f t="shared" ca="1" si="131"/>
        <v>String("84. Pulse Rainbow,99,252,1,100,0;") +</v>
      </c>
      <c r="Z92" s="2" t="str">
        <f t="shared" ca="1" si="132"/>
        <v>String("84. Le pouls est irisé,99,252,1,100,0;") +</v>
      </c>
      <c r="AA92" s="2" t="str">
        <f t="shared" si="133"/>
        <v xml:space="preserve">  {  11, 185,  31}, // Пульс райдужний</v>
      </c>
      <c r="AB92" s="2" t="str">
        <f t="shared" si="96"/>
        <v xml:space="preserve">        case EFF_PULSE_RAINBOW:       DYNAMIC_DELAY_TICK { effTimer = millis(); pulseRoutine(4U);             Eff_Tick (); }  break;  // ( 78U) Пульс райдужний</v>
      </c>
      <c r="AC92" s="2" t="str">
        <f t="shared" ca="1" si="134"/>
        <v>{"name":"84. Пульс райдужний","spmin":99,"spmax":252,"scmin":1,"scmax":100,"type":0},</v>
      </c>
      <c r="AD92" s="6" t="str">
        <f t="shared" si="97"/>
        <v>"e78":0,</v>
      </c>
      <c r="AE92" s="6" t="str">
        <f t="shared" si="98"/>
        <v>e78=[[e78]]&amp;</v>
      </c>
      <c r="AF92" s="6" t="str">
        <f t="shared" si="99"/>
        <v>"e78":2,</v>
      </c>
      <c r="AG92" s="2" t="str">
        <f t="shared" ca="1" si="100"/>
        <v>{"type":"checkbox","class":"checkbox-big","name":"e78","title":"84. Пульс райдужний","style":"font-size:20px;display:block","state":"{{e78}}"},</v>
      </c>
      <c r="AH92" s="2" t="str">
        <f t="shared" ca="1" si="101"/>
        <v>{"type":"h4","title":"84. Пульс райдужний","style":"width:85%;float:left"},{"type":"input","title":"папка","name":"e78","state":"{{e78}}","pattern":"[0-9]{1,2}","style":"width:15%;display:inline"},{"type":"hr"},</v>
      </c>
      <c r="AI92" s="2" t="str">
        <f t="shared" ca="1" si="102"/>
        <v>"84": "84.Пульс райдужний",</v>
      </c>
      <c r="AJ92" s="35" t="str">
        <f t="shared" ca="1" si="103"/>
        <v>"84":"78",</v>
      </c>
      <c r="AK92" s="2" t="str">
        <f t="shared" ca="1" si="104"/>
        <v>84. Пульс райдужний,99,252,1,100,0;</v>
      </c>
      <c r="AL92" s="2" t="str">
        <f t="shared" ca="1" si="105"/>
        <v>{"type":"checkbox","class":"checkbox-big","name":"e78","title":"84. Pulse Rainbow","style":"font-size:20px;display:block","state":"{{e78}}"},</v>
      </c>
      <c r="AM92" s="2" t="str">
        <f t="shared" ca="1" si="106"/>
        <v>{"type":"h4","title":"84. Pulse Rainbow","style":"width:85%;float:left"},{"type":"input","title":"папка","name":"e78","state":"{{e78}}","pattern":"[0-9]{1,2}","style":"width:15%;display:inline"},{"type":"hr"},</v>
      </c>
      <c r="AN92" s="2" t="str">
        <f t="shared" ca="1" si="107"/>
        <v>"84": "84.Pulse Rainbow",</v>
      </c>
      <c r="AO92" s="35" t="str">
        <f t="shared" ca="1" si="108"/>
        <v>"84":"78",</v>
      </c>
      <c r="AP92" s="2" t="str">
        <f t="shared" ca="1" si="109"/>
        <v>84. Pulse Rainbow,99,252,1,100,0;</v>
      </c>
      <c r="AQ92" s="2" t="str">
        <f t="shared" ca="1" si="110"/>
        <v>{"type":"checkbox","class":"checkbox-big","name":"e78","title":"84. Le pouls est irisé","style":"font-size:20px;display:block","state":"{{e78}}"},</v>
      </c>
      <c r="AR92" s="2" t="str">
        <f t="shared" ca="1" si="111"/>
        <v>{"type":"h4","title":"84. Le pouls est irisé","style":"width:85%;float:left"},{"type":"input","title":"папка","name":"e78","state":"{{e78}}","pattern":"[0-9]{1,2}","style":"width:15%;display:inline"},{"type":"hr"},</v>
      </c>
      <c r="AS92" s="2" t="str">
        <f t="shared" ca="1" si="112"/>
        <v>"84": "84.Le pouls est irisé",</v>
      </c>
      <c r="AT92" s="35" t="str">
        <f t="shared" ca="1" si="113"/>
        <v>"84":"78",</v>
      </c>
      <c r="AU92" s="2" t="str">
        <f t="shared" ca="1" si="114"/>
        <v>84. Le pouls est irisé,99,252,1,100,0;</v>
      </c>
      <c r="AV92" s="2" t="str">
        <f t="shared" ca="1" si="115"/>
        <v>{"type":"checkbox","class":"checkbox-big","name":"e78","title":"84. Puls jest opalizujący","style":"font-size:20px;display:block","state":"{{e78}}"},</v>
      </c>
      <c r="AW92" s="35" t="str">
        <f t="shared" ca="1" si="116"/>
        <v>{"type":"h4","title":"84. Puls jest opalizujący","style":"width:85%;float:left"},{"type":"input","title":"папка","name":"e78","state":"{{e78}}","pattern":"[0-9]{1,2}","style":"width:15%;display:inline"},{"type":"hr"},</v>
      </c>
      <c r="AX92" s="35" t="str">
        <f t="shared" ca="1" si="117"/>
        <v>"84": "84.Puls jest opalizujący",</v>
      </c>
      <c r="AY92" s="35" t="str">
        <f t="shared" ca="1" si="118"/>
        <v>"84":"78",</v>
      </c>
      <c r="AZ92" s="35" t="str">
        <f t="shared" ca="1" si="119"/>
        <v>84. Puls jest opalizujący,99,252,1,100,0;</v>
      </c>
      <c r="BA92" s="35" t="str">
        <f t="shared" ca="1" si="120"/>
        <v>{"type":"checkbox","class":"checkbox-big","name":"e78","title":"84. El pulso es iridiscente.","style":"font-size:20px;display:block","state":"{{e78}}"},</v>
      </c>
      <c r="BB92" s="35" t="str">
        <f t="shared" ca="1" si="121"/>
        <v>{"type":"h4","title":"84. El pulso es iridiscente.","style":"width:85%;float:left"},{"type":"input","title":"папка","name":"e78","state":"{{e78}}","pattern":"[0-9]{1,2}","style":"width:15%;display:inline"},{"type":"hr"},</v>
      </c>
      <c r="BC92" s="35" t="str">
        <f t="shared" ca="1" si="122"/>
        <v>"84": "84.El pulso es iridiscente.",</v>
      </c>
      <c r="BD92" s="35" t="str">
        <f t="shared" ca="1" si="123"/>
        <v>"84":"78",</v>
      </c>
      <c r="BE92" s="35" t="str">
        <f t="shared" ca="1" si="124"/>
        <v>84. El pulso es iridiscente.,99,252,1,100,0;</v>
      </c>
      <c r="BF92" s="35" t="str">
        <f t="shared" ca="1" si="125"/>
        <v>{"type":"checkbox","class":"checkbox-big","name":"e78","title":"84. Пульс радужный","style":"font-size:20px;display:block","state":"{{e78}}"},</v>
      </c>
      <c r="BG92" s="35" t="str">
        <f t="shared" ca="1" si="126"/>
        <v>{"type":"h4","title":"84. Пульс радужный","style":"width:85%;float:left"},{"type":"input","title":"папка","name":"e78","state":"{{e78}}","pattern":"[0-9]{1,2}","style":"width:15%;display:inline"},{"type":"hr"},</v>
      </c>
      <c r="BH92" s="35" t="str">
        <f t="shared" ca="1" si="127"/>
        <v>"84": "84.Пульс радужный",</v>
      </c>
      <c r="BI92" s="35" t="str">
        <f t="shared" ca="1" si="128"/>
        <v>"84":"78",</v>
      </c>
      <c r="BJ92" s="35" t="str">
        <f t="shared" ca="1" si="129"/>
        <v>84. Пульс радужный,99,252,1,100,0;</v>
      </c>
    </row>
    <row r="93" spans="1:62" ht="14.25" customHeight="1">
      <c r="A93" s="2">
        <f t="shared" ca="1" si="90"/>
        <v>85</v>
      </c>
      <c r="B93" s="2" t="s">
        <v>740</v>
      </c>
      <c r="C93" s="36" t="s">
        <v>741</v>
      </c>
      <c r="D93" s="2" t="s">
        <v>742</v>
      </c>
      <c r="E93" s="2" t="s">
        <v>743</v>
      </c>
      <c r="F93" s="2" t="s">
        <v>744</v>
      </c>
      <c r="G93" s="2" t="s">
        <v>745</v>
      </c>
      <c r="H93" s="2" t="s">
        <v>746</v>
      </c>
      <c r="I93" s="37">
        <v>10</v>
      </c>
      <c r="J93" s="37">
        <v>205</v>
      </c>
      <c r="K93" s="37">
        <v>50</v>
      </c>
      <c r="L93" s="4"/>
      <c r="M93" s="37">
        <v>50</v>
      </c>
      <c r="N93" s="37">
        <v>255</v>
      </c>
      <c r="O93" s="37">
        <v>49</v>
      </c>
      <c r="P93" s="37">
        <v>50</v>
      </c>
      <c r="Q93" s="37">
        <v>0</v>
      </c>
      <c r="R93" s="2" t="s">
        <v>83</v>
      </c>
      <c r="S93" s="2" t="s">
        <v>747</v>
      </c>
      <c r="T93" s="3">
        <v>5</v>
      </c>
      <c r="U93" s="37">
        <v>104</v>
      </c>
      <c r="V93" s="4"/>
      <c r="W93" s="2" t="str">
        <f t="shared" si="91"/>
        <v>#define EFF_RADIAL_WAVE         (104U)    // Радіальна хвиля</v>
      </c>
      <c r="X93" s="2" t="str">
        <f t="shared" ca="1" si="130"/>
        <v>String("85. Радіальна хвиля,50,255,49,50,0;") +</v>
      </c>
      <c r="Y93" s="2" t="str">
        <f t="shared" ca="1" si="131"/>
        <v>String("85. RadialWave,50,255,49,50,0;") +</v>
      </c>
      <c r="Z93" s="2" t="str">
        <f t="shared" ca="1" si="132"/>
        <v>String("85. Onde radiale,50,255,49,50,0;") +</v>
      </c>
      <c r="AA93" s="2" t="str">
        <f t="shared" si="133"/>
        <v xml:space="preserve">  {  10, 205,  50}, // Радіальна хвиля</v>
      </c>
      <c r="AB93" s="2" t="str">
        <f t="shared" si="96"/>
        <v xml:space="preserve">        case EFF_RADIAL_WAVE:         DYNAMIC_DELAY_TICK { effTimer = millis(); RadialWave();                 Eff_Tick (); }  break;  // (104U) Радіальна хвиля</v>
      </c>
      <c r="AC93" s="2" t="str">
        <f ca="1">CONCATENATE("{""name"":""",A93,". ",C93,""",""spmin"":",M93,",""spmax"":",N93,",""scmin"":",O93,",""scmax"":",P93,",""type"":",Q93,"}")</f>
        <v>{"name":"85. Радіальна хвиля","spmin":50,"spmax":255,"scmin":49,"scmax":50,"type":0}</v>
      </c>
      <c r="AD93" s="6" t="str">
        <f t="shared" si="97"/>
        <v>"e104":0,</v>
      </c>
      <c r="AE93" s="6" t="str">
        <f t="shared" si="98"/>
        <v>e104=[[e104]]&amp;</v>
      </c>
      <c r="AF93" s="6" t="str">
        <f t="shared" si="99"/>
        <v>"e104":5,</v>
      </c>
      <c r="AG93" s="2" t="str">
        <f t="shared" ca="1" si="100"/>
        <v>{"type":"checkbox","class":"checkbox-big","name":"e104","title":"85. Радіальна хвиля","style":"font-size:20px;display:block","state":"{{e104}}"},</v>
      </c>
      <c r="AH93" s="2" t="str">
        <f t="shared" ca="1" si="101"/>
        <v>{"type":"h4","title":"85. Радіальна хвиля","style":"width:85%;float:left"},{"type":"input","title":"папка","name":"e104","state":"{{e104}}","pattern":"[0-9]{1,2}","style":"width:15%;display:inline"},{"type":"hr"},</v>
      </c>
      <c r="AI93" s="2" t="str">
        <f t="shared" ca="1" si="102"/>
        <v>"85": "85.Радіальна хвиля",</v>
      </c>
      <c r="AJ93" s="35" t="str">
        <f t="shared" ca="1" si="103"/>
        <v>"85":"104",</v>
      </c>
      <c r="AK93" s="2" t="str">
        <f t="shared" ca="1" si="104"/>
        <v>85. Радіальна хвиля,50,255,49,50,0;</v>
      </c>
      <c r="AL93" s="2" t="str">
        <f t="shared" ca="1" si="105"/>
        <v>{"type":"checkbox","class":"checkbox-big","name":"e104","title":"85. RadialWave","style":"font-size:20px;display:block","state":"{{e104}}"},</v>
      </c>
      <c r="AM93" s="2" t="str">
        <f t="shared" ca="1" si="106"/>
        <v>{"type":"h4","title":"85. RadialWave","style":"width:85%;float:left"},{"type":"input","title":"папка","name":"e104","state":"{{e104}}","pattern":"[0-9]{1,2}","style":"width:15%;display:inline"},{"type":"hr"},</v>
      </c>
      <c r="AN93" s="2" t="str">
        <f t="shared" ca="1" si="107"/>
        <v>"85": "85.RadialWave",</v>
      </c>
      <c r="AO93" s="35" t="str">
        <f t="shared" ca="1" si="108"/>
        <v>"85":"104",</v>
      </c>
      <c r="AP93" s="2" t="str">
        <f t="shared" ca="1" si="109"/>
        <v>85. RadialWave,50,255,49,50,0;</v>
      </c>
      <c r="AQ93" s="2" t="str">
        <f t="shared" ca="1" si="110"/>
        <v>{"type":"checkbox","class":"checkbox-big","name":"e104","title":"85. Onde radiale","style":"font-size:20px;display:block","state":"{{e104}}"},</v>
      </c>
      <c r="AR93" s="2" t="str">
        <f t="shared" ca="1" si="111"/>
        <v>{"type":"h4","title":"85. Onde radiale","style":"width:85%;float:left"},{"type":"input","title":"папка","name":"e104","state":"{{e104}}","pattern":"[0-9]{1,2}","style":"width:15%;display:inline"},{"type":"hr"},</v>
      </c>
      <c r="AS93" s="2" t="str">
        <f t="shared" ca="1" si="112"/>
        <v>"85": "85.Onde radiale",</v>
      </c>
      <c r="AT93" s="35" t="str">
        <f t="shared" ca="1" si="113"/>
        <v>"85":"104",</v>
      </c>
      <c r="AU93" s="2" t="str">
        <f t="shared" ca="1" si="114"/>
        <v>85. Onde radiale,50,255,49,50,0;</v>
      </c>
      <c r="AV93" s="2" t="str">
        <f t="shared" ca="1" si="115"/>
        <v>{"type":"checkbox","class":"checkbox-big","name":"e104","title":"85. Fala promieniowa","style":"font-size:20px;display:block","state":"{{e104}}"},</v>
      </c>
      <c r="AW93" s="35" t="str">
        <f t="shared" ca="1" si="116"/>
        <v>{"type":"h4","title":"85. Fala promieniowa","style":"width:85%;float:left"},{"type":"input","title":"папка","name":"e104","state":"{{e104}}","pattern":"[0-9]{1,2}","style":"width:15%;display:inline"},{"type":"hr"},</v>
      </c>
      <c r="AX93" s="35" t="str">
        <f t="shared" ca="1" si="117"/>
        <v>"85": "85.Fala promieniowa",</v>
      </c>
      <c r="AY93" s="35" t="str">
        <f t="shared" ca="1" si="118"/>
        <v>"85":"104",</v>
      </c>
      <c r="AZ93" s="35" t="str">
        <f t="shared" ca="1" si="119"/>
        <v>85. Fala promieniowa,50,255,49,50,0;</v>
      </c>
      <c r="BA93" s="35" t="str">
        <f t="shared" ca="1" si="120"/>
        <v>{"type":"checkbox","class":"checkbox-big","name":"e104","title":"85. Onda radial","style":"font-size:20px;display:block","state":"{{e104}}"},</v>
      </c>
      <c r="BB93" s="35" t="str">
        <f t="shared" ca="1" si="121"/>
        <v>{"type":"h4","title":"85. Onda radial","style":"width:85%;float:left"},{"type":"input","title":"папка","name":"e104","state":"{{e104}}","pattern":"[0-9]{1,2}","style":"width:15%;display:inline"},{"type":"hr"},</v>
      </c>
      <c r="BC93" s="35" t="str">
        <f t="shared" ca="1" si="122"/>
        <v>"85": "85.Onda radial",</v>
      </c>
      <c r="BD93" s="35" t="str">
        <f t="shared" ca="1" si="123"/>
        <v>"85":"104",</v>
      </c>
      <c r="BE93" s="35" t="str">
        <f t="shared" ca="1" si="124"/>
        <v>85. Onda radial,50,255,49,50,0;</v>
      </c>
      <c r="BF93" s="35" t="str">
        <f t="shared" ca="1" si="125"/>
        <v>{"type":"checkbox","class":"checkbox-big","name":"e104","title":"85. Радиальня волна","style":"font-size:20px;display:block","state":"{{e104}}"},</v>
      </c>
      <c r="BG93" s="35" t="str">
        <f t="shared" ca="1" si="126"/>
        <v>{"type":"h4","title":"85. Радиальня волна","style":"width:85%;float:left"},{"type":"input","title":"папка","name":"e104","state":"{{e104}}","pattern":"[0-9]{1,2}","style":"width:15%;display:inline"},{"type":"hr"},</v>
      </c>
      <c r="BH93" s="35" t="str">
        <f t="shared" ca="1" si="127"/>
        <v>"85": "85.Радиальня волна",</v>
      </c>
      <c r="BI93" s="35" t="str">
        <f t="shared" ca="1" si="128"/>
        <v>"85":"104",</v>
      </c>
      <c r="BJ93" s="35" t="str">
        <f t="shared" ca="1" si="129"/>
        <v>85. Радиальня волна,50,255,49,50,0;</v>
      </c>
    </row>
    <row r="94" spans="1:62" ht="14.25" customHeight="1">
      <c r="A94" s="2">
        <f t="shared" ca="1" si="90"/>
        <v>86</v>
      </c>
      <c r="B94" s="2" t="s">
        <v>748</v>
      </c>
      <c r="C94" s="2" t="s">
        <v>749</v>
      </c>
      <c r="D94" s="2" t="s">
        <v>750</v>
      </c>
      <c r="E94" s="2" t="s">
        <v>751</v>
      </c>
      <c r="F94" s="2" t="s">
        <v>752</v>
      </c>
      <c r="G94" s="2" t="s">
        <v>753</v>
      </c>
      <c r="H94" s="2" t="s">
        <v>754</v>
      </c>
      <c r="I94" s="2">
        <v>12</v>
      </c>
      <c r="J94" s="2">
        <v>178</v>
      </c>
      <c r="K94" s="2">
        <v>100</v>
      </c>
      <c r="L94" s="4"/>
      <c r="M94" s="2">
        <v>99</v>
      </c>
      <c r="N94" s="2">
        <v>252</v>
      </c>
      <c r="O94" s="2">
        <v>100</v>
      </c>
      <c r="P94" s="2">
        <v>100</v>
      </c>
      <c r="Q94" s="2">
        <v>0</v>
      </c>
      <c r="R94" s="2" t="s">
        <v>83</v>
      </c>
      <c r="S94" s="2" t="s">
        <v>755</v>
      </c>
      <c r="T94" s="3">
        <v>2</v>
      </c>
      <c r="U94" s="2">
        <v>79</v>
      </c>
      <c r="V94" s="4"/>
      <c r="W94" s="2" t="str">
        <f t="shared" si="91"/>
        <v>#define EFF_SNAKE               ( 79U)    // Райдужний змій</v>
      </c>
      <c r="X94" s="2" t="str">
        <f t="shared" ca="1" si="130"/>
        <v>String("86. Райдужний змій,99,252,100,100,0;") +</v>
      </c>
      <c r="Y94" s="2" t="str">
        <f t="shared" ca="1" si="131"/>
        <v>String("86. Snake,99,252,100,100,0;") +</v>
      </c>
      <c r="Z94" s="2" t="str">
        <f t="shared" ca="1" si="132"/>
        <v>String("86. Serpent arc-en-ciel,99,252,100,100,0;") +</v>
      </c>
      <c r="AA94" s="2" t="str">
        <f t="shared" si="133"/>
        <v xml:space="preserve">  {  12, 178, 100}, // Райдужний змій</v>
      </c>
      <c r="AB94" s="2" t="str">
        <f t="shared" si="96"/>
        <v xml:space="preserve">        case EFF_SNAKE:               DYNAMIC_DELAY_TICK { effTimer = millis(); MultipleStream8();            Eff_Tick (); }  break;  // ( 79U) Райдужний змій</v>
      </c>
      <c r="AC94" s="2" t="str">
        <f t="shared" ref="AC94:AC100" ca="1" si="136">CONCATENATE("{""name"":""",A94,". ",C94,""",""spmin"":",M94,",""spmax"":",N94,",""scmin"":",O94,",""scmax"":",P94,",""type"":",Q94,"},")</f>
        <v>{"name":"86. Райдужний змій","spmin":99,"spmax":252,"scmin":100,"scmax":100,"type":0},</v>
      </c>
      <c r="AD94" s="6" t="str">
        <f t="shared" si="97"/>
        <v>"e79":0,</v>
      </c>
      <c r="AE94" s="6" t="str">
        <f t="shared" si="98"/>
        <v>e79=[[e79]]&amp;</v>
      </c>
      <c r="AF94" s="6" t="str">
        <f t="shared" si="99"/>
        <v>"e79":2,</v>
      </c>
      <c r="AG94" s="2" t="str">
        <f t="shared" ca="1" si="100"/>
        <v>{"type":"checkbox","class":"checkbox-big","name":"e79","title":"86. Райдужний змій","style":"font-size:20px;display:block","state":"{{e79}}"},</v>
      </c>
      <c r="AH94" s="2" t="str">
        <f t="shared" ca="1" si="101"/>
        <v>{"type":"h4","title":"86. Райдужний змій","style":"width:85%;float:left"},{"type":"input","title":"папка","name":"e79","state":"{{e79}}","pattern":"[0-9]{1,2}","style":"width:15%;display:inline"},{"type":"hr"},</v>
      </c>
      <c r="AI94" s="2" t="str">
        <f t="shared" ca="1" si="102"/>
        <v>"86": "86.Райдужний змій",</v>
      </c>
      <c r="AJ94" s="35" t="str">
        <f t="shared" ca="1" si="103"/>
        <v>"86":"79",</v>
      </c>
      <c r="AK94" s="2" t="str">
        <f t="shared" ca="1" si="104"/>
        <v>86. Райдужний змій,99,252,100,100,0;</v>
      </c>
      <c r="AL94" s="2" t="str">
        <f t="shared" ca="1" si="105"/>
        <v>{"type":"checkbox","class":"checkbox-big","name":"e79","title":"86. Snake","style":"font-size:20px;display:block","state":"{{e79}}"},</v>
      </c>
      <c r="AM94" s="2" t="str">
        <f t="shared" ca="1" si="106"/>
        <v>{"type":"h4","title":"86. Snake","style":"width:85%;float:left"},{"type":"input","title":"папка","name":"e79","state":"{{e79}}","pattern":"[0-9]{1,2}","style":"width:15%;display:inline"},{"type":"hr"},</v>
      </c>
      <c r="AN94" s="2" t="str">
        <f t="shared" ca="1" si="107"/>
        <v>"86": "86.Snake",</v>
      </c>
      <c r="AO94" s="35" t="str">
        <f t="shared" ca="1" si="108"/>
        <v>"86":"79",</v>
      </c>
      <c r="AP94" s="2" t="str">
        <f t="shared" ca="1" si="109"/>
        <v>86. Snake,99,252,100,100,0;</v>
      </c>
      <c r="AQ94" s="2" t="str">
        <f t="shared" ca="1" si="110"/>
        <v>{"type":"checkbox","class":"checkbox-big","name":"e79","title":"86. Serpent arc-en-ciel","style":"font-size:20px;display:block","state":"{{e79}}"},</v>
      </c>
      <c r="AR94" s="2" t="str">
        <f t="shared" ca="1" si="111"/>
        <v>{"type":"h4","title":"86. Serpent arc-en-ciel","style":"width:85%;float:left"},{"type":"input","title":"папка","name":"e79","state":"{{e79}}","pattern":"[0-9]{1,2}","style":"width:15%;display:inline"},{"type":"hr"},</v>
      </c>
      <c r="AS94" s="2" t="str">
        <f t="shared" ca="1" si="112"/>
        <v>"86": "86.Serpent arc-en-ciel",</v>
      </c>
      <c r="AT94" s="35" t="str">
        <f t="shared" ca="1" si="113"/>
        <v>"86":"79",</v>
      </c>
      <c r="AU94" s="2" t="str">
        <f t="shared" ca="1" si="114"/>
        <v>86. Serpent arc-en-ciel,99,252,100,100,0;</v>
      </c>
      <c r="AV94" s="2" t="str">
        <f t="shared" ca="1" si="115"/>
        <v>{"type":"checkbox","class":"checkbox-big","name":"e79","title":"86. Tęczowy wąż","style":"font-size:20px;display:block","state":"{{e79}}"},</v>
      </c>
      <c r="AW94" s="35" t="str">
        <f t="shared" ca="1" si="116"/>
        <v>{"type":"h4","title":"86. Tęczowy wąż","style":"width:85%;float:left"},{"type":"input","title":"папка","name":"e79","state":"{{e79}}","pattern":"[0-9]{1,2}","style":"width:15%;display:inline"},{"type":"hr"},</v>
      </c>
      <c r="AX94" s="35" t="str">
        <f t="shared" ca="1" si="117"/>
        <v>"86": "86.Tęczowy wąż",</v>
      </c>
      <c r="AY94" s="35" t="str">
        <f t="shared" ca="1" si="118"/>
        <v>"86":"79",</v>
      </c>
      <c r="AZ94" s="35" t="str">
        <f t="shared" ca="1" si="119"/>
        <v>86. Tęczowy wąż,99,252,100,100,0;</v>
      </c>
      <c r="BA94" s="35" t="str">
        <f t="shared" ca="1" si="120"/>
        <v>{"type":"checkbox","class":"checkbox-big","name":"e79","title":"86. Serpiente arcoiris","style":"font-size:20px;display:block","state":"{{e79}}"},</v>
      </c>
      <c r="BB94" s="35" t="str">
        <f t="shared" ca="1" si="121"/>
        <v>{"type":"h4","title":"86. Serpiente arcoiris","style":"width:85%;float:left"},{"type":"input","title":"папка","name":"e79","state":"{{e79}}","pattern":"[0-9]{1,2}","style":"width:15%;display:inline"},{"type":"hr"},</v>
      </c>
      <c r="BC94" s="35" t="str">
        <f t="shared" ca="1" si="122"/>
        <v>"86": "86.Serpiente arcoiris",</v>
      </c>
      <c r="BD94" s="35" t="str">
        <f t="shared" ca="1" si="123"/>
        <v>"86":"79",</v>
      </c>
      <c r="BE94" s="35" t="str">
        <f t="shared" ca="1" si="124"/>
        <v>86. Serpiente arcoiris,99,252,100,100,0;</v>
      </c>
      <c r="BF94" s="35" t="str">
        <f t="shared" ca="1" si="125"/>
        <v>{"type":"checkbox","class":"checkbox-big","name":"e79","title":"86. Радужный змей","style":"font-size:20px;display:block","state":"{{e79}}"},</v>
      </c>
      <c r="BG94" s="35" t="str">
        <f t="shared" ca="1" si="126"/>
        <v>{"type":"h4","title":"86. Радужный змей","style":"width:85%;float:left"},{"type":"input","title":"папка","name":"e79","state":"{{e79}}","pattern":"[0-9]{1,2}","style":"width:15%;display:inline"},{"type":"hr"},</v>
      </c>
      <c r="BH94" s="35" t="str">
        <f t="shared" ca="1" si="127"/>
        <v>"86": "86.Радужный змей",</v>
      </c>
      <c r="BI94" s="35" t="str">
        <f t="shared" ca="1" si="128"/>
        <v>"86":"79",</v>
      </c>
      <c r="BJ94" s="35" t="str">
        <f t="shared" ca="1" si="129"/>
        <v>86. Радужный змей,99,252,100,100,0;</v>
      </c>
    </row>
    <row r="95" spans="1:62" ht="14.25" customHeight="1">
      <c r="A95" s="2">
        <f t="shared" ca="1" si="90"/>
        <v>87</v>
      </c>
      <c r="B95" s="2" t="s">
        <v>756</v>
      </c>
      <c r="C95" s="2" t="s">
        <v>757</v>
      </c>
      <c r="D95" s="2" t="s">
        <v>758</v>
      </c>
      <c r="E95" s="2" t="s">
        <v>759</v>
      </c>
      <c r="F95" s="2" t="s">
        <v>760</v>
      </c>
      <c r="G95" s="2" t="s">
        <v>761</v>
      </c>
      <c r="H95" s="2" t="s">
        <v>762</v>
      </c>
      <c r="I95" s="2">
        <v>11</v>
      </c>
      <c r="J95" s="2">
        <v>63</v>
      </c>
      <c r="K95" s="2">
        <v>1</v>
      </c>
      <c r="L95" s="4"/>
      <c r="M95" s="2">
        <v>1</v>
      </c>
      <c r="N95" s="2">
        <v>255</v>
      </c>
      <c r="O95" s="2">
        <v>1</v>
      </c>
      <c r="P95" s="2">
        <v>100</v>
      </c>
      <c r="Q95" s="2">
        <v>1</v>
      </c>
      <c r="R95" s="2" t="s">
        <v>75</v>
      </c>
      <c r="S95" s="2" t="s">
        <v>763</v>
      </c>
      <c r="T95" s="3">
        <v>2</v>
      </c>
      <c r="U95" s="2">
        <v>80</v>
      </c>
      <c r="V95" s="4"/>
      <c r="W95" s="2" t="str">
        <f t="shared" si="91"/>
        <v>#define EFF_LIQUIDLAMP          ( 80U)    // Рідка лампа</v>
      </c>
      <c r="X95" s="2" t="str">
        <f t="shared" ca="1" si="130"/>
        <v>String("87. Рідка лампа,1,255,1,100,1;") +</v>
      </c>
      <c r="Y95" s="2" t="str">
        <f t="shared" ca="1" si="131"/>
        <v>String("87. Liquid Lamp,1,255,1,100,1;") +</v>
      </c>
      <c r="Z95" s="2" t="str">
        <f t="shared" ca="1" si="132"/>
        <v>String("87. Lampe liquide,1,255,1,100,1;") +</v>
      </c>
      <c r="AA95" s="2" t="str">
        <f t="shared" si="133"/>
        <v xml:space="preserve">  {  11,  63,   1}, // Рідка лампа</v>
      </c>
      <c r="AB95" s="2" t="str">
        <f t="shared" si="96"/>
        <v xml:space="preserve">        case EFF_LIQUIDLAMP:          LOW_DELAY_TICK     { effTimer = millis(); LiquidLampRoutine(true);      Eff_Tick (); }  break;  // ( 80U) Рідка лампа</v>
      </c>
      <c r="AC95" s="2" t="str">
        <f t="shared" ca="1" si="136"/>
        <v>{"name":"87. Рідка лампа","spmin":1,"spmax":255,"scmin":1,"scmax":100,"type":1},</v>
      </c>
      <c r="AD95" s="6" t="str">
        <f t="shared" si="97"/>
        <v>"e80":0,</v>
      </c>
      <c r="AE95" s="6" t="str">
        <f t="shared" si="98"/>
        <v>e80=[[e80]]&amp;</v>
      </c>
      <c r="AF95" s="6" t="str">
        <f t="shared" si="99"/>
        <v>"e80":2,</v>
      </c>
      <c r="AG95" s="2" t="str">
        <f t="shared" ca="1" si="100"/>
        <v>{"type":"checkbox","class":"checkbox-big","name":"e80","title":"87. Рідка лампа","style":"font-size:20px;display:block","state":"{{e80}}"},</v>
      </c>
      <c r="AH95" s="2" t="str">
        <f t="shared" ca="1" si="101"/>
        <v>{"type":"h4","title":"87. Рідка лампа","style":"width:85%;float:left"},{"type":"input","title":"папка","name":"e80","state":"{{e80}}","pattern":"[0-9]{1,2}","style":"width:15%;display:inline"},{"type":"hr"},</v>
      </c>
      <c r="AI95" s="2" t="str">
        <f t="shared" ca="1" si="102"/>
        <v>"87": "87.Рідка лампа",</v>
      </c>
      <c r="AJ95" s="35" t="str">
        <f t="shared" ca="1" si="103"/>
        <v>"87":"80",</v>
      </c>
      <c r="AK95" s="2" t="str">
        <f t="shared" ca="1" si="104"/>
        <v>87. Рідка лампа,1,255,1,100,1;</v>
      </c>
      <c r="AL95" s="2" t="str">
        <f t="shared" ca="1" si="105"/>
        <v>{"type":"checkbox","class":"checkbox-big","name":"e80","title":"87. Liquid Lamp","style":"font-size:20px;display:block","state":"{{e80}}"},</v>
      </c>
      <c r="AM95" s="2" t="str">
        <f t="shared" ca="1" si="106"/>
        <v>{"type":"h4","title":"87. Liquid Lamp","style":"width:85%;float:left"},{"type":"input","title":"папка","name":"e80","state":"{{e80}}","pattern":"[0-9]{1,2}","style":"width:15%;display:inline"},{"type":"hr"},</v>
      </c>
      <c r="AN95" s="2" t="str">
        <f t="shared" ca="1" si="107"/>
        <v>"87": "87.Liquid Lamp",</v>
      </c>
      <c r="AO95" s="35" t="str">
        <f t="shared" ca="1" si="108"/>
        <v>"87":"80",</v>
      </c>
      <c r="AP95" s="2" t="str">
        <f t="shared" ca="1" si="109"/>
        <v>87. Liquid Lamp,1,255,1,100,1;</v>
      </c>
      <c r="AQ95" s="2" t="str">
        <f t="shared" ca="1" si="110"/>
        <v>{"type":"checkbox","class":"checkbox-big","name":"e80","title":"87. Lampe liquide","style":"font-size:20px;display:block","state":"{{e80}}"},</v>
      </c>
      <c r="AR95" s="2" t="str">
        <f t="shared" ca="1" si="111"/>
        <v>{"type":"h4","title":"87. Lampe liquide","style":"width:85%;float:left"},{"type":"input","title":"папка","name":"e80","state":"{{e80}}","pattern":"[0-9]{1,2}","style":"width:15%;display:inline"},{"type":"hr"},</v>
      </c>
      <c r="AS95" s="2" t="str">
        <f t="shared" ca="1" si="112"/>
        <v>"87": "87.Lampe liquide",</v>
      </c>
      <c r="AT95" s="35" t="str">
        <f t="shared" ca="1" si="113"/>
        <v>"87":"80",</v>
      </c>
      <c r="AU95" s="2" t="str">
        <f t="shared" ca="1" si="114"/>
        <v>87. Lampe liquide,1,255,1,100,1;</v>
      </c>
      <c r="AV95" s="2" t="str">
        <f t="shared" ca="1" si="115"/>
        <v>{"type":"checkbox","class":"checkbox-big","name":"e80","title":"87. Lampa płynna","style":"font-size:20px;display:block","state":"{{e80}}"},</v>
      </c>
      <c r="AW95" s="35" t="str">
        <f t="shared" ca="1" si="116"/>
        <v>{"type":"h4","title":"87. Lampa płynna","style":"width:85%;float:left"},{"type":"input","title":"папка","name":"e80","state":"{{e80}}","pattern":"[0-9]{1,2}","style":"width:15%;display:inline"},{"type":"hr"},</v>
      </c>
      <c r="AX95" s="35" t="str">
        <f t="shared" ca="1" si="117"/>
        <v>"87": "87.Lampa płynna",</v>
      </c>
      <c r="AY95" s="35" t="str">
        <f t="shared" ca="1" si="118"/>
        <v>"87":"80",</v>
      </c>
      <c r="AZ95" s="35" t="str">
        <f t="shared" ca="1" si="119"/>
        <v>87. Lampa płynna,1,255,1,100,1;</v>
      </c>
      <c r="BA95" s="35" t="str">
        <f t="shared" ca="1" si="120"/>
        <v>{"type":"checkbox","class":"checkbox-big","name":"e80","title":"87. Lámpara líquida","style":"font-size:20px;display:block","state":"{{e80}}"},</v>
      </c>
      <c r="BB95" s="35" t="str">
        <f t="shared" ca="1" si="121"/>
        <v>{"type":"h4","title":"87. Lámpara líquida","style":"width:85%;float:left"},{"type":"input","title":"папка","name":"e80","state":"{{e80}}","pattern":"[0-9]{1,2}","style":"width:15%;display:inline"},{"type":"hr"},</v>
      </c>
      <c r="BC95" s="35" t="str">
        <f t="shared" ca="1" si="122"/>
        <v>"87": "87.Lámpara líquida",</v>
      </c>
      <c r="BD95" s="35" t="str">
        <f t="shared" ca="1" si="123"/>
        <v>"87":"80",</v>
      </c>
      <c r="BE95" s="35" t="str">
        <f t="shared" ca="1" si="124"/>
        <v>87. Lámpara líquida,1,255,1,100,1;</v>
      </c>
      <c r="BF95" s="35" t="str">
        <f t="shared" ca="1" si="125"/>
        <v>{"type":"checkbox","class":"checkbox-big","name":"e80","title":"87. Жидкая лампа","style":"font-size:20px;display:block","state":"{{e80}}"},</v>
      </c>
      <c r="BG95" s="35" t="str">
        <f t="shared" ca="1" si="126"/>
        <v>{"type":"h4","title":"87. Жидкая лампа","style":"width:85%;float:left"},{"type":"input","title":"папка","name":"e80","state":"{{e80}}","pattern":"[0-9]{1,2}","style":"width:15%;display:inline"},{"type":"hr"},</v>
      </c>
      <c r="BH95" s="35" t="str">
        <f t="shared" ca="1" si="127"/>
        <v>"87": "87.Жидкая лампа",</v>
      </c>
      <c r="BI95" s="35" t="str">
        <f t="shared" ca="1" si="128"/>
        <v>"87":"80",</v>
      </c>
      <c r="BJ95" s="35" t="str">
        <f t="shared" ca="1" si="129"/>
        <v>87. Жидкая лампа,1,255,1,100,1;</v>
      </c>
    </row>
    <row r="96" spans="1:62" ht="14.25" customHeight="1">
      <c r="A96" s="2">
        <f t="shared" ca="1" si="90"/>
        <v>88</v>
      </c>
      <c r="B96" s="2" t="s">
        <v>764</v>
      </c>
      <c r="C96" s="2" t="s">
        <v>765</v>
      </c>
      <c r="D96" s="2" t="s">
        <v>766</v>
      </c>
      <c r="E96" s="2" t="s">
        <v>767</v>
      </c>
      <c r="F96" s="2" t="s">
        <v>768</v>
      </c>
      <c r="G96" s="2" t="s">
        <v>769</v>
      </c>
      <c r="H96" s="2" t="s">
        <v>770</v>
      </c>
      <c r="I96" s="2">
        <v>11</v>
      </c>
      <c r="J96" s="2">
        <v>124</v>
      </c>
      <c r="K96" s="2">
        <v>39</v>
      </c>
      <c r="L96" s="4"/>
      <c r="M96" s="2">
        <v>1</v>
      </c>
      <c r="N96" s="2">
        <v>255</v>
      </c>
      <c r="O96" s="2">
        <v>1</v>
      </c>
      <c r="P96" s="2">
        <v>100</v>
      </c>
      <c r="Q96" s="2">
        <v>0</v>
      </c>
      <c r="R96" s="2" t="s">
        <v>75</v>
      </c>
      <c r="S96" s="2" t="s">
        <v>771</v>
      </c>
      <c r="T96" s="3">
        <v>2</v>
      </c>
      <c r="U96" s="2">
        <v>81</v>
      </c>
      <c r="V96" s="4"/>
      <c r="W96" s="2" t="str">
        <f t="shared" si="91"/>
        <v>#define EFF_LIQUIDLAMP_AUTO     ( 81U)    // Рідка лампа авто</v>
      </c>
      <c r="X96" s="2" t="str">
        <f t="shared" ca="1" si="130"/>
        <v>String("88. Рідка лампа авто,1,255,1,100,0;") +</v>
      </c>
      <c r="Y96" s="2" t="str">
        <f t="shared" ca="1" si="131"/>
        <v>String("88. Liquid Lamp Auto,1,255,1,100,0;") +</v>
      </c>
      <c r="Z96" s="2" t="str">
        <f t="shared" ca="1" si="132"/>
        <v>String("88. Lampe de voiture liquide,1,255,1,100,0;") +</v>
      </c>
      <c r="AA96" s="2" t="str">
        <f t="shared" si="133"/>
        <v xml:space="preserve">  {  11, 124,  39}, // Рідка лампа авто</v>
      </c>
      <c r="AB96" s="2" t="str">
        <f t="shared" si="96"/>
        <v xml:space="preserve">        case EFF_LIQUIDLAMP_AUTO:     LOW_DELAY_TICK     { effTimer = millis(); LiquidLampRoutine(false);     Eff_Tick (); }  break;  // ( 81U) Рідка лампа авто</v>
      </c>
      <c r="AC96" s="2" t="str">
        <f t="shared" ca="1" si="136"/>
        <v>{"name":"88. Рідка лампа авто","spmin":1,"spmax":255,"scmin":1,"scmax":100,"type":0},</v>
      </c>
      <c r="AD96" s="6" t="str">
        <f t="shared" si="97"/>
        <v>"e81":0,</v>
      </c>
      <c r="AE96" s="6" t="str">
        <f t="shared" si="98"/>
        <v>e81=[[e81]]&amp;</v>
      </c>
      <c r="AF96" s="6" t="str">
        <f t="shared" si="99"/>
        <v>"e81":2,</v>
      </c>
      <c r="AG96" s="2" t="str">
        <f t="shared" ca="1" si="100"/>
        <v>{"type":"checkbox","class":"checkbox-big","name":"e81","title":"88. Рідка лампа авто","style":"font-size:20px;display:block","state":"{{e81}}"},</v>
      </c>
      <c r="AH96" s="2" t="str">
        <f t="shared" ca="1" si="101"/>
        <v>{"type":"h4","title":"88. Рідка лампа авто","style":"width:85%;float:left"},{"type":"input","title":"папка","name":"e81","state":"{{e81}}","pattern":"[0-9]{1,2}","style":"width:15%;display:inline"},{"type":"hr"},</v>
      </c>
      <c r="AI96" s="2" t="str">
        <f t="shared" ca="1" si="102"/>
        <v>"88": "88.Рідка лампа авто",</v>
      </c>
      <c r="AJ96" s="35" t="str">
        <f t="shared" ca="1" si="103"/>
        <v>"88":"81",</v>
      </c>
      <c r="AK96" s="2" t="str">
        <f t="shared" ca="1" si="104"/>
        <v>88. Рідка лампа авто,1,255,1,100,0;</v>
      </c>
      <c r="AL96" s="2" t="str">
        <f t="shared" ca="1" si="105"/>
        <v>{"type":"checkbox","class":"checkbox-big","name":"e81","title":"88. Liquid Lamp Auto","style":"font-size:20px;display:block","state":"{{e81}}"},</v>
      </c>
      <c r="AM96" s="2" t="str">
        <f t="shared" ca="1" si="106"/>
        <v>{"type":"h4","title":"88. Liquid Lamp Auto","style":"width:85%;float:left"},{"type":"input","title":"папка","name":"e81","state":"{{e81}}","pattern":"[0-9]{1,2}","style":"width:15%;display:inline"},{"type":"hr"},</v>
      </c>
      <c r="AN96" s="2" t="str">
        <f t="shared" ca="1" si="107"/>
        <v>"88": "88.Liquid Lamp Auto",</v>
      </c>
      <c r="AO96" s="35" t="str">
        <f t="shared" ca="1" si="108"/>
        <v>"88":"81",</v>
      </c>
      <c r="AP96" s="2" t="str">
        <f t="shared" ca="1" si="109"/>
        <v>88. Liquid Lamp Auto,1,255,1,100,0;</v>
      </c>
      <c r="AQ96" s="2" t="str">
        <f t="shared" ca="1" si="110"/>
        <v>{"type":"checkbox","class":"checkbox-big","name":"e81","title":"88. Lampe de voiture liquide","style":"font-size:20px;display:block","state":"{{e81}}"},</v>
      </c>
      <c r="AR96" s="2" t="str">
        <f t="shared" ca="1" si="111"/>
        <v>{"type":"h4","title":"88. Lampe de voiture liquide","style":"width:85%;float:left"},{"type":"input","title":"папка","name":"e81","state":"{{e81}}","pattern":"[0-9]{1,2}","style":"width:15%;display:inline"},{"type":"hr"},</v>
      </c>
      <c r="AS96" s="2" t="str">
        <f t="shared" ca="1" si="112"/>
        <v>"88": "88.Lampe de voiture liquide",</v>
      </c>
      <c r="AT96" s="35" t="str">
        <f t="shared" ca="1" si="113"/>
        <v>"88":"81",</v>
      </c>
      <c r="AU96" s="2" t="str">
        <f t="shared" ca="1" si="114"/>
        <v>88. Lampe de voiture liquide,1,255,1,100,0;</v>
      </c>
      <c r="AV96" s="2" t="str">
        <f t="shared" ca="1" si="115"/>
        <v>{"type":"checkbox","class":"checkbox-big","name":"e81","title":"88. Płynna lampa samochodowa","style":"font-size:20px;display:block","state":"{{e81}}"},</v>
      </c>
      <c r="AW96" s="35" t="str">
        <f t="shared" ca="1" si="116"/>
        <v>{"type":"h4","title":"88. Płynna lampa samochodowa","style":"width:85%;float:left"},{"type":"input","title":"папка","name":"e81","state":"{{e81}}","pattern":"[0-9]{1,2}","style":"width:15%;display:inline"},{"type":"hr"},</v>
      </c>
      <c r="AX96" s="35" t="str">
        <f t="shared" ca="1" si="117"/>
        <v>"88": "88.Płynna lampa samochodowa",</v>
      </c>
      <c r="AY96" s="35" t="str">
        <f t="shared" ca="1" si="118"/>
        <v>"88":"81",</v>
      </c>
      <c r="AZ96" s="35" t="str">
        <f t="shared" ca="1" si="119"/>
        <v>88. Płynna lampa samochodowa,1,255,1,100,0;</v>
      </c>
      <c r="BA96" s="35" t="str">
        <f t="shared" ca="1" si="120"/>
        <v>{"type":"checkbox","class":"checkbox-big","name":"e81","title":"88. Lámpara de coche líquido","style":"font-size:20px;display:block","state":"{{e81}}"},</v>
      </c>
      <c r="BB96" s="35" t="str">
        <f t="shared" ca="1" si="121"/>
        <v>{"type":"h4","title":"88. Lámpara de coche líquido","style":"width:85%;float:left"},{"type":"input","title":"папка","name":"e81","state":"{{e81}}","pattern":"[0-9]{1,2}","style":"width:15%;display:inline"},{"type":"hr"},</v>
      </c>
      <c r="BC96" s="35" t="str">
        <f t="shared" ca="1" si="122"/>
        <v>"88": "88.Lámpara de coche líquido",</v>
      </c>
      <c r="BD96" s="35" t="str">
        <f t="shared" ca="1" si="123"/>
        <v>"88":"81",</v>
      </c>
      <c r="BE96" s="35" t="str">
        <f t="shared" ca="1" si="124"/>
        <v>88. Lámpara de coche líquido,1,255,1,100,0;</v>
      </c>
      <c r="BF96" s="35" t="str">
        <f t="shared" ca="1" si="125"/>
        <v>{"type":"checkbox","class":"checkbox-big","name":"e81","title":"88. Жидкая лампа авто","style":"font-size:20px;display:block","state":"{{e81}}"},</v>
      </c>
      <c r="BG96" s="35" t="str">
        <f t="shared" ca="1" si="126"/>
        <v>{"type":"h4","title":"88. Жидкая лампа авто","style":"width:85%;float:left"},{"type":"input","title":"папка","name":"e81","state":"{{e81}}","pattern":"[0-9]{1,2}","style":"width:15%;display:inline"},{"type":"hr"},</v>
      </c>
      <c r="BH96" s="35" t="str">
        <f t="shared" ca="1" si="127"/>
        <v>"88": "88.Жидкая лампа авто",</v>
      </c>
      <c r="BI96" s="35" t="str">
        <f t="shared" ca="1" si="128"/>
        <v>"88":"81",</v>
      </c>
      <c r="BJ96" s="35" t="str">
        <f t="shared" ca="1" si="129"/>
        <v>88. Жидкая лампа авто,1,255,1,100,0;</v>
      </c>
    </row>
    <row r="97" spans="1:62" ht="14.25" customHeight="1">
      <c r="A97" s="37">
        <f t="shared" ca="1" si="90"/>
        <v>89</v>
      </c>
      <c r="B97" s="2" t="s">
        <v>772</v>
      </c>
      <c r="C97" s="2" t="s">
        <v>773</v>
      </c>
      <c r="D97" s="2" t="s">
        <v>774</v>
      </c>
      <c r="E97" s="2" t="s">
        <v>775</v>
      </c>
      <c r="F97" s="2" t="s">
        <v>776</v>
      </c>
      <c r="G97" s="2" t="s">
        <v>777</v>
      </c>
      <c r="H97" s="2" t="s">
        <v>778</v>
      </c>
      <c r="I97" s="2">
        <v>15</v>
      </c>
      <c r="J97" s="2">
        <v>225</v>
      </c>
      <c r="K97" s="2">
        <v>1</v>
      </c>
      <c r="L97" s="4"/>
      <c r="M97" s="2">
        <v>99</v>
      </c>
      <c r="N97" s="2">
        <v>252</v>
      </c>
      <c r="O97" s="2">
        <v>1</v>
      </c>
      <c r="P97" s="2">
        <v>100</v>
      </c>
      <c r="Q97" s="2">
        <v>1</v>
      </c>
      <c r="R97" s="2" t="s">
        <v>83</v>
      </c>
      <c r="S97" s="2" t="s">
        <v>779</v>
      </c>
      <c r="T97" s="3">
        <v>4</v>
      </c>
      <c r="U97" s="2">
        <v>82</v>
      </c>
      <c r="V97" s="4"/>
      <c r="W97" s="2" t="str">
        <f t="shared" si="91"/>
        <v>#define EFF_RAIN                ( 82U)    // Різнобарвний дощ</v>
      </c>
      <c r="X97" s="2" t="str">
        <f t="shared" ca="1" si="130"/>
        <v>String("89. Різнобарвний дощ,99,252,1,100,1;") +</v>
      </c>
      <c r="Y97" s="2" t="str">
        <f t="shared" ca="1" si="131"/>
        <v>String("89. Rain,99,252,1,100,1;") +</v>
      </c>
      <c r="Z97" s="2" t="str">
        <f t="shared" ca="1" si="132"/>
        <v>String("89. Pluie multicolore,99,252,1,100,1;") +</v>
      </c>
      <c r="AA97" s="2" t="str">
        <f t="shared" si="133"/>
        <v xml:space="preserve">  {  15, 225,   1}, // Різнобарвний дощ</v>
      </c>
      <c r="AB97" s="2" t="str">
        <f t="shared" si="96"/>
        <v xml:space="preserve">        case EFF_RAIN:                DYNAMIC_DELAY_TICK { effTimer = millis(); RainRoutine();                Eff_Tick (); }  break;  // ( 82U) Різнобарвний дощ</v>
      </c>
      <c r="AC97" s="2" t="str">
        <f t="shared" ca="1" si="136"/>
        <v>{"name":"89. Різнобарвний дощ","spmin":99,"spmax":252,"scmin":1,"scmax":100,"type":1},</v>
      </c>
      <c r="AD97" s="6" t="str">
        <f t="shared" si="97"/>
        <v>"e82":0,</v>
      </c>
      <c r="AE97" s="6" t="str">
        <f t="shared" si="98"/>
        <v>e82=[[e82]]&amp;</v>
      </c>
      <c r="AF97" s="6" t="str">
        <f t="shared" si="99"/>
        <v>"e82":4,</v>
      </c>
      <c r="AG97" s="2" t="str">
        <f t="shared" ca="1" si="100"/>
        <v>{"type":"checkbox","class":"checkbox-big","name":"e82","title":"89. Різнобарвний дощ","style":"font-size:20px;display:block","state":"{{e82}}"},</v>
      </c>
      <c r="AH97" s="2" t="str">
        <f t="shared" ca="1" si="101"/>
        <v>{"type":"h4","title":"89. Різнобарвний дощ","style":"width:85%;float:left"},{"type":"input","title":"папка","name":"e82","state":"{{e82}}","pattern":"[0-9]{1,2}","style":"width:15%;display:inline"},{"type":"hr"},</v>
      </c>
      <c r="AI97" s="2" t="str">
        <f t="shared" ca="1" si="102"/>
        <v>"89": "89.Різнобарвний дощ",</v>
      </c>
      <c r="AJ97" s="35" t="str">
        <f t="shared" ca="1" si="103"/>
        <v>"89":"82",</v>
      </c>
      <c r="AK97" s="2" t="str">
        <f t="shared" ca="1" si="104"/>
        <v>89. Різнобарвний дощ,99,252,1,100,1;</v>
      </c>
      <c r="AL97" s="2" t="str">
        <f t="shared" ca="1" si="105"/>
        <v>{"type":"checkbox","class":"checkbox-big","name":"e82","title":"89. Rain","style":"font-size:20px;display:block","state":"{{e82}}"},</v>
      </c>
      <c r="AM97" s="2" t="str">
        <f t="shared" ca="1" si="106"/>
        <v>{"type":"h4","title":"89. Rain","style":"width:85%;float:left"},{"type":"input","title":"папка","name":"e82","state":"{{e82}}","pattern":"[0-9]{1,2}","style":"width:15%;display:inline"},{"type":"hr"},</v>
      </c>
      <c r="AN97" s="2" t="str">
        <f t="shared" ca="1" si="107"/>
        <v>"89": "89.Rain",</v>
      </c>
      <c r="AO97" s="35" t="str">
        <f t="shared" ca="1" si="108"/>
        <v>"89":"82",</v>
      </c>
      <c r="AP97" s="2" t="str">
        <f t="shared" ca="1" si="109"/>
        <v>89. Rain,99,252,1,100,1;</v>
      </c>
      <c r="AQ97" s="2" t="str">
        <f t="shared" ca="1" si="110"/>
        <v>{"type":"checkbox","class":"checkbox-big","name":"e82","title":"89. Pluie multicolore","style":"font-size:20px;display:block","state":"{{e82}}"},</v>
      </c>
      <c r="AR97" s="2" t="str">
        <f t="shared" ca="1" si="111"/>
        <v>{"type":"h4","title":"89. Pluie multicolore","style":"width:85%;float:left"},{"type":"input","title":"папка","name":"e82","state":"{{e82}}","pattern":"[0-9]{1,2}","style":"width:15%;display:inline"},{"type":"hr"},</v>
      </c>
      <c r="AS97" s="2" t="str">
        <f t="shared" ca="1" si="112"/>
        <v>"89": "89.Pluie multicolore",</v>
      </c>
      <c r="AT97" s="35" t="str">
        <f t="shared" ca="1" si="113"/>
        <v>"89":"82",</v>
      </c>
      <c r="AU97" s="2" t="str">
        <f t="shared" ca="1" si="114"/>
        <v>89. Pluie multicolore,99,252,1,100,1;</v>
      </c>
      <c r="AV97" s="2" t="str">
        <f t="shared" ca="1" si="115"/>
        <v>{"type":"checkbox","class":"checkbox-big","name":"e82","title":"89. Wielobarwny deszcz","style":"font-size:20px;display:block","state":"{{e82}}"},</v>
      </c>
      <c r="AW97" s="35" t="str">
        <f t="shared" ca="1" si="116"/>
        <v>{"type":"h4","title":"89. Wielobarwny deszcz","style":"width:85%;float:left"},{"type":"input","title":"папка","name":"e82","state":"{{e82}}","pattern":"[0-9]{1,2}","style":"width:15%;display:inline"},{"type":"hr"},</v>
      </c>
      <c r="AX97" s="35" t="str">
        <f t="shared" ca="1" si="117"/>
        <v>"89": "89.Wielobarwny deszcz",</v>
      </c>
      <c r="AY97" s="35" t="str">
        <f t="shared" ca="1" si="118"/>
        <v>"89":"82",</v>
      </c>
      <c r="AZ97" s="35" t="str">
        <f t="shared" ca="1" si="119"/>
        <v>89. Wielobarwny deszcz,99,252,1,100,1;</v>
      </c>
      <c r="BA97" s="35" t="str">
        <f t="shared" ca="1" si="120"/>
        <v>{"type":"checkbox","class":"checkbox-big","name":"e82","title":"89. Lluvia multicolor","style":"font-size:20px;display:block","state":"{{e82}}"},</v>
      </c>
      <c r="BB97" s="35" t="str">
        <f t="shared" ca="1" si="121"/>
        <v>{"type":"h4","title":"89. Lluvia multicolor","style":"width:85%;float:left"},{"type":"input","title":"папка","name":"e82","state":"{{e82}}","pattern":"[0-9]{1,2}","style":"width:15%;display:inline"},{"type":"hr"},</v>
      </c>
      <c r="BC97" s="35" t="str">
        <f t="shared" ca="1" si="122"/>
        <v>"89": "89.Lluvia multicolor",</v>
      </c>
      <c r="BD97" s="35" t="str">
        <f t="shared" ca="1" si="123"/>
        <v>"89":"82",</v>
      </c>
      <c r="BE97" s="35" t="str">
        <f t="shared" ca="1" si="124"/>
        <v>89. Lluvia multicolor,99,252,1,100,1;</v>
      </c>
      <c r="BF97" s="35" t="str">
        <f t="shared" ca="1" si="125"/>
        <v>{"type":"checkbox","class":"checkbox-big","name":"e82","title":"89. Разноцветный дождь","style":"font-size:20px;display:block","state":"{{e82}}"},</v>
      </c>
      <c r="BG97" s="35" t="str">
        <f t="shared" ca="1" si="126"/>
        <v>{"type":"h4","title":"89. Разноцветный дождь","style":"width:85%;float:left"},{"type":"input","title":"папка","name":"e82","state":"{{e82}}","pattern":"[0-9]{1,2}","style":"width:15%;display:inline"},{"type":"hr"},</v>
      </c>
      <c r="BH97" s="35" t="str">
        <f t="shared" ca="1" si="127"/>
        <v>"89": "89.Разноцветный дождь",</v>
      </c>
      <c r="BI97" s="35" t="str">
        <f t="shared" ca="1" si="128"/>
        <v>"89":"82",</v>
      </c>
      <c r="BJ97" s="35" t="str">
        <f t="shared" ca="1" si="129"/>
        <v>89. Разноцветный дождь,99,252,1,100,1;</v>
      </c>
    </row>
    <row r="98" spans="1:62" ht="14.25" customHeight="1">
      <c r="A98" s="2">
        <f t="shared" ca="1" si="90"/>
        <v>90</v>
      </c>
      <c r="B98" s="2" t="s">
        <v>780</v>
      </c>
      <c r="C98" s="2" t="s">
        <v>781</v>
      </c>
      <c r="D98" s="2" t="s">
        <v>782</v>
      </c>
      <c r="E98" s="2" t="s">
        <v>783</v>
      </c>
      <c r="F98" s="2" t="s">
        <v>784</v>
      </c>
      <c r="G98" s="2" t="s">
        <v>785</v>
      </c>
      <c r="H98" s="2" t="s">
        <v>786</v>
      </c>
      <c r="I98" s="2">
        <v>15</v>
      </c>
      <c r="J98" s="2">
        <v>50</v>
      </c>
      <c r="K98" s="2">
        <v>50</v>
      </c>
      <c r="L98" s="4"/>
      <c r="M98" s="2">
        <v>1</v>
      </c>
      <c r="N98" s="2">
        <v>200</v>
      </c>
      <c r="O98" s="2">
        <v>1</v>
      </c>
      <c r="P98" s="2">
        <v>100</v>
      </c>
      <c r="Q98" s="2">
        <v>0</v>
      </c>
      <c r="R98" s="2" t="s">
        <v>83</v>
      </c>
      <c r="S98" s="2" t="s">
        <v>787</v>
      </c>
      <c r="T98" s="3">
        <v>2</v>
      </c>
      <c r="U98" s="2">
        <v>83</v>
      </c>
      <c r="V98" s="4"/>
      <c r="W98" s="2" t="str">
        <f t="shared" si="91"/>
        <v>#define EFF_RIVERS              ( 83U)    // Річки Ботсвани</v>
      </c>
      <c r="X98" s="2" t="str">
        <f t="shared" ca="1" si="130"/>
        <v>String("90. Річки Ботсвани,1,200,1,100,0;") +</v>
      </c>
      <c r="Y98" s="2" t="str">
        <f t="shared" ca="1" si="131"/>
        <v>String("90. Rivers of Botswana,1,200,1,100,0;") +</v>
      </c>
      <c r="Z98" s="2" t="str">
        <f t="shared" ca="1" si="132"/>
        <v>String("90. Rivières du Botswana,1,200,1,100,0;") +</v>
      </c>
      <c r="AA98" s="2" t="str">
        <f t="shared" si="133"/>
        <v xml:space="preserve">  {  15,  50,  50}, // Річки Ботсвани</v>
      </c>
      <c r="AB98" s="2" t="str">
        <f t="shared" si="96"/>
        <v xml:space="preserve">        case EFF_RIVERS:              DYNAMIC_DELAY_TICK { effTimer = millis(); BotswanaRivers();             Eff_Tick (); }  break;  // ( 83U) Річки Ботсвани</v>
      </c>
      <c r="AC98" s="2" t="str">
        <f t="shared" ca="1" si="136"/>
        <v>{"name":"90. Річки Ботсвани","spmin":1,"spmax":200,"scmin":1,"scmax":100,"type":0},</v>
      </c>
      <c r="AD98" s="6" t="str">
        <f t="shared" si="97"/>
        <v>"e83":0,</v>
      </c>
      <c r="AE98" s="6" t="str">
        <f t="shared" si="98"/>
        <v>e83=[[e83]]&amp;</v>
      </c>
      <c r="AF98" s="6" t="str">
        <f t="shared" si="99"/>
        <v>"e83":2,</v>
      </c>
      <c r="AG98" s="2" t="str">
        <f t="shared" ca="1" si="100"/>
        <v>{"type":"checkbox","class":"checkbox-big","name":"e83","title":"90. Річки Ботсвани","style":"font-size:20px;display:block","state":"{{e83}}"},</v>
      </c>
      <c r="AH98" s="2" t="str">
        <f t="shared" ca="1" si="101"/>
        <v>{"type":"h4","title":"90. Річки Ботсвани","style":"width:85%;float:left"},{"type":"input","title":"папка","name":"e83","state":"{{e83}}","pattern":"[0-9]{1,2}","style":"width:15%;display:inline"},{"type":"hr"},</v>
      </c>
      <c r="AI98" s="2" t="str">
        <f t="shared" ca="1" si="102"/>
        <v>"90": "90.Річки Ботсвани",</v>
      </c>
      <c r="AJ98" s="35" t="str">
        <f t="shared" ca="1" si="103"/>
        <v>"90":"83",</v>
      </c>
      <c r="AK98" s="2" t="str">
        <f t="shared" ca="1" si="104"/>
        <v>90. Річки Ботсвани,1,200,1,100,0;</v>
      </c>
      <c r="AL98" s="2" t="str">
        <f t="shared" ca="1" si="105"/>
        <v>{"type":"checkbox","class":"checkbox-big","name":"e83","title":"90. Rivers of Botswana","style":"font-size:20px;display:block","state":"{{e83}}"},</v>
      </c>
      <c r="AM98" s="2" t="str">
        <f t="shared" ca="1" si="106"/>
        <v>{"type":"h4","title":"90. Rivers of Botswana","style":"width:85%;float:left"},{"type":"input","title":"папка","name":"e83","state":"{{e83}}","pattern":"[0-9]{1,2}","style":"width:15%;display:inline"},{"type":"hr"},</v>
      </c>
      <c r="AN98" s="2" t="str">
        <f t="shared" ca="1" si="107"/>
        <v>"90": "90.Rivers of Botswana",</v>
      </c>
      <c r="AO98" s="35" t="str">
        <f t="shared" ca="1" si="108"/>
        <v>"90":"83",</v>
      </c>
      <c r="AP98" s="2" t="str">
        <f t="shared" ca="1" si="109"/>
        <v>90. Rivers of Botswana,1,200,1,100,0;</v>
      </c>
      <c r="AQ98" s="2" t="str">
        <f t="shared" ca="1" si="110"/>
        <v>{"type":"checkbox","class":"checkbox-big","name":"e83","title":"90. Rivières du Botswana","style":"font-size:20px;display:block","state":"{{e83}}"},</v>
      </c>
      <c r="AR98" s="2" t="str">
        <f t="shared" ca="1" si="111"/>
        <v>{"type":"h4","title":"90. Rivières du Botswana","style":"width:85%;float:left"},{"type":"input","title":"папка","name":"e83","state":"{{e83}}","pattern":"[0-9]{1,2}","style":"width:15%;display:inline"},{"type":"hr"},</v>
      </c>
      <c r="AS98" s="2" t="str">
        <f t="shared" ca="1" si="112"/>
        <v>"90": "90.Rivières du Botswana",</v>
      </c>
      <c r="AT98" s="35" t="str">
        <f t="shared" ca="1" si="113"/>
        <v>"90":"83",</v>
      </c>
      <c r="AU98" s="2" t="str">
        <f t="shared" ca="1" si="114"/>
        <v>90. Rivières du Botswana,1,200,1,100,0;</v>
      </c>
      <c r="AV98" s="2" t="str">
        <f t="shared" ca="1" si="115"/>
        <v>{"type":"checkbox","class":"checkbox-big","name":"e83","title":"90. Rzeki Botswany","style":"font-size:20px;display:block","state":"{{e83}}"},</v>
      </c>
      <c r="AW98" s="35" t="str">
        <f t="shared" ca="1" si="116"/>
        <v>{"type":"h4","title":"90. Rzeki Botswany","style":"width:85%;float:left"},{"type":"input","title":"папка","name":"e83","state":"{{e83}}","pattern":"[0-9]{1,2}","style":"width:15%;display:inline"},{"type":"hr"},</v>
      </c>
      <c r="AX98" s="35" t="str">
        <f t="shared" ca="1" si="117"/>
        <v>"90": "90.Rzeki Botswany",</v>
      </c>
      <c r="AY98" s="35" t="str">
        <f t="shared" ca="1" si="118"/>
        <v>"90":"83",</v>
      </c>
      <c r="AZ98" s="35" t="str">
        <f t="shared" ca="1" si="119"/>
        <v>90. Rzeki Botswany,1,200,1,100,0;</v>
      </c>
      <c r="BA98" s="35" t="str">
        <f t="shared" ca="1" si="120"/>
        <v>{"type":"checkbox","class":"checkbox-big","name":"e83","title":"90. Ríos de Botswana","style":"font-size:20px;display:block","state":"{{e83}}"},</v>
      </c>
      <c r="BB98" s="35" t="str">
        <f t="shared" ca="1" si="121"/>
        <v>{"type":"h4","title":"90. Ríos de Botswana","style":"width:85%;float:left"},{"type":"input","title":"папка","name":"e83","state":"{{e83}}","pattern":"[0-9]{1,2}","style":"width:15%;display:inline"},{"type":"hr"},</v>
      </c>
      <c r="BC98" s="35" t="str">
        <f t="shared" ca="1" si="122"/>
        <v>"90": "90.Ríos de Botswana",</v>
      </c>
      <c r="BD98" s="35" t="str">
        <f t="shared" ca="1" si="123"/>
        <v>"90":"83",</v>
      </c>
      <c r="BE98" s="35" t="str">
        <f t="shared" ca="1" si="124"/>
        <v>90. Ríos de Botswana,1,200,1,100,0;</v>
      </c>
      <c r="BF98" s="35" t="str">
        <f t="shared" ca="1" si="125"/>
        <v>{"type":"checkbox","class":"checkbox-big","name":"e83","title":"90. Реки Ботсваны","style":"font-size:20px;display:block","state":"{{e83}}"},</v>
      </c>
      <c r="BG98" s="35" t="str">
        <f t="shared" ca="1" si="126"/>
        <v>{"type":"h4","title":"90. Реки Ботсваны","style":"width:85%;float:left"},{"type":"input","title":"папка","name":"e83","state":"{{e83}}","pattern":"[0-9]{1,2}","style":"width:15%;display:inline"},{"type":"hr"},</v>
      </c>
      <c r="BH98" s="35" t="str">
        <f t="shared" ca="1" si="127"/>
        <v>"90": "90.Реки Ботсваны",</v>
      </c>
      <c r="BI98" s="35" t="str">
        <f t="shared" ca="1" si="128"/>
        <v>"90":"83",</v>
      </c>
      <c r="BJ98" s="35" t="str">
        <f t="shared" ca="1" si="129"/>
        <v>90. Реки Ботсваны,1,200,1,100,0;</v>
      </c>
    </row>
    <row r="99" spans="1:62" ht="14.25" customHeight="1">
      <c r="A99" s="2">
        <f t="shared" ca="1" si="90"/>
        <v>91</v>
      </c>
      <c r="B99" s="2" t="s">
        <v>788</v>
      </c>
      <c r="C99" s="2" t="s">
        <v>789</v>
      </c>
      <c r="D99" s="2" t="s">
        <v>790</v>
      </c>
      <c r="E99" s="2" t="s">
        <v>791</v>
      </c>
      <c r="F99" s="2" t="s">
        <v>792</v>
      </c>
      <c r="G99" s="2" t="s">
        <v>793</v>
      </c>
      <c r="H99" s="2" t="s">
        <v>794</v>
      </c>
      <c r="I99" s="2">
        <v>15</v>
      </c>
      <c r="J99" s="2">
        <v>157</v>
      </c>
      <c r="K99" s="2">
        <v>23</v>
      </c>
      <c r="L99" s="4"/>
      <c r="M99" s="2">
        <v>50</v>
      </c>
      <c r="N99" s="2">
        <v>252</v>
      </c>
      <c r="O99" s="2">
        <v>1</v>
      </c>
      <c r="P99" s="2">
        <v>100</v>
      </c>
      <c r="Q99" s="2">
        <v>0</v>
      </c>
      <c r="R99" s="2" t="s">
        <v>83</v>
      </c>
      <c r="S99" s="2" t="s">
        <v>795</v>
      </c>
      <c r="T99" s="3">
        <v>8</v>
      </c>
      <c r="U99" s="2">
        <v>85</v>
      </c>
      <c r="V99" s="4"/>
      <c r="W99" s="2" t="str">
        <f t="shared" si="91"/>
        <v>#define EFF_LIGHTERS            ( 85U)    // Світлячки</v>
      </c>
      <c r="X99" s="2" t="str">
        <f t="shared" ca="1" si="130"/>
        <v>String("91. Світлячки,50,252,1,100,0;") +</v>
      </c>
      <c r="Y99" s="2" t="str">
        <f t="shared" ca="1" si="131"/>
        <v>String("91. Lighters,50,252,1,100,0;") +</v>
      </c>
      <c r="Z99" s="2" t="str">
        <f t="shared" ca="1" si="132"/>
        <v>String("91. Lucioles,50,252,1,100,0;") +</v>
      </c>
      <c r="AA99" s="2" t="str">
        <f t="shared" si="133"/>
        <v xml:space="preserve">  {  15, 157,  23}, // Світлячки</v>
      </c>
      <c r="AB99" s="2" t="str">
        <f t="shared" si="96"/>
        <v xml:space="preserve">        case EFF_LIGHTERS:            DYNAMIC_DELAY_TICK { effTimer = millis(); lightersRoutine();            Eff_Tick (); }  break;  // ( 85U) Світлячки</v>
      </c>
      <c r="AC99" s="2" t="str">
        <f t="shared" ca="1" si="136"/>
        <v>{"name":"91. Світлячки","spmin":50,"spmax":252,"scmin":1,"scmax":100,"type":0},</v>
      </c>
      <c r="AD99" s="6" t="str">
        <f t="shared" si="97"/>
        <v>"e85":0,</v>
      </c>
      <c r="AE99" s="6" t="str">
        <f t="shared" si="98"/>
        <v>e85=[[e85]]&amp;</v>
      </c>
      <c r="AF99" s="6" t="str">
        <f t="shared" si="99"/>
        <v>"e85":8,</v>
      </c>
      <c r="AG99" s="2" t="str">
        <f t="shared" ca="1" si="100"/>
        <v>{"type":"checkbox","class":"checkbox-big","name":"e85","title":"91. Світлячки","style":"font-size:20px;display:block","state":"{{e85}}"},</v>
      </c>
      <c r="AH99" s="2" t="str">
        <f t="shared" ca="1" si="101"/>
        <v>{"type":"h4","title":"91. Світлячки","style":"width:85%;float:left"},{"type":"input","title":"папка","name":"e85","state":"{{e85}}","pattern":"[0-9]{1,2}","style":"width:15%;display:inline"},{"type":"hr"},</v>
      </c>
      <c r="AI99" s="2" t="str">
        <f t="shared" ca="1" si="102"/>
        <v>"91": "91.Світлячки",</v>
      </c>
      <c r="AJ99" s="35" t="str">
        <f t="shared" ca="1" si="103"/>
        <v>"91":"85",</v>
      </c>
      <c r="AK99" s="2" t="str">
        <f t="shared" ca="1" si="104"/>
        <v>91. Світлячки,50,252,1,100,0;</v>
      </c>
      <c r="AL99" s="2" t="str">
        <f t="shared" ca="1" si="105"/>
        <v>{"type":"checkbox","class":"checkbox-big","name":"e85","title":"91. Lighters","style":"font-size:20px;display:block","state":"{{e85}}"},</v>
      </c>
      <c r="AM99" s="2" t="str">
        <f t="shared" ca="1" si="106"/>
        <v>{"type":"h4","title":"91. Lighters","style":"width:85%;float:left"},{"type":"input","title":"папка","name":"e85","state":"{{e85}}","pattern":"[0-9]{1,2}","style":"width:15%;display:inline"},{"type":"hr"},</v>
      </c>
      <c r="AN99" s="2" t="str">
        <f t="shared" ca="1" si="107"/>
        <v>"91": "91.Lighters",</v>
      </c>
      <c r="AO99" s="35" t="str">
        <f t="shared" ca="1" si="108"/>
        <v>"91":"85",</v>
      </c>
      <c r="AP99" s="2" t="str">
        <f t="shared" ca="1" si="109"/>
        <v>91. Lighters,50,252,1,100,0;</v>
      </c>
      <c r="AQ99" s="2" t="str">
        <f t="shared" ca="1" si="110"/>
        <v>{"type":"checkbox","class":"checkbox-big","name":"e85","title":"91. Lucioles","style":"font-size:20px;display:block","state":"{{e85}}"},</v>
      </c>
      <c r="AR99" s="2" t="str">
        <f t="shared" ca="1" si="111"/>
        <v>{"type":"h4","title":"91. Lucioles","style":"width:85%;float:left"},{"type":"input","title":"папка","name":"e85","state":"{{e85}}","pattern":"[0-9]{1,2}","style":"width:15%;display:inline"},{"type":"hr"},</v>
      </c>
      <c r="AS99" s="2" t="str">
        <f t="shared" ca="1" si="112"/>
        <v>"91": "91.Lucioles",</v>
      </c>
      <c r="AT99" s="35" t="str">
        <f t="shared" ca="1" si="113"/>
        <v>"91":"85",</v>
      </c>
      <c r="AU99" s="2" t="str">
        <f t="shared" ca="1" si="114"/>
        <v>91. Lucioles,50,252,1,100,0;</v>
      </c>
      <c r="AV99" s="2" t="str">
        <f t="shared" ca="1" si="115"/>
        <v>{"type":"checkbox","class":"checkbox-big","name":"e85","title":"91. Świetliki","style":"font-size:20px;display:block","state":"{{e85}}"},</v>
      </c>
      <c r="AW99" s="35" t="str">
        <f t="shared" ca="1" si="116"/>
        <v>{"type":"h4","title":"91. Świetliki","style":"width:85%;float:left"},{"type":"input","title":"папка","name":"e85","state":"{{e85}}","pattern":"[0-9]{1,2}","style":"width:15%;display:inline"},{"type":"hr"},</v>
      </c>
      <c r="AX99" s="35" t="str">
        <f t="shared" ca="1" si="117"/>
        <v>"91": "91.Świetliki",</v>
      </c>
      <c r="AY99" s="35" t="str">
        <f t="shared" ca="1" si="118"/>
        <v>"91":"85",</v>
      </c>
      <c r="AZ99" s="35" t="str">
        <f t="shared" ca="1" si="119"/>
        <v>91. Świetliki,50,252,1,100,0;</v>
      </c>
      <c r="BA99" s="35" t="str">
        <f t="shared" ca="1" si="120"/>
        <v>{"type":"checkbox","class":"checkbox-big","name":"e85","title":"91. Luciérnagas","style":"font-size:20px;display:block","state":"{{e85}}"},</v>
      </c>
      <c r="BB99" s="35" t="str">
        <f t="shared" ca="1" si="121"/>
        <v>{"type":"h4","title":"91. Luciérnagas","style":"width:85%;float:left"},{"type":"input","title":"папка","name":"e85","state":"{{e85}}","pattern":"[0-9]{1,2}","style":"width:15%;display:inline"},{"type":"hr"},</v>
      </c>
      <c r="BC99" s="35" t="str">
        <f t="shared" ca="1" si="122"/>
        <v>"91": "91.Luciérnagas",</v>
      </c>
      <c r="BD99" s="35" t="str">
        <f t="shared" ca="1" si="123"/>
        <v>"91":"85",</v>
      </c>
      <c r="BE99" s="35" t="str">
        <f t="shared" ca="1" si="124"/>
        <v>91. Luciérnagas,50,252,1,100,0;</v>
      </c>
      <c r="BF99" s="35" t="str">
        <f t="shared" ca="1" si="125"/>
        <v>{"type":"checkbox","class":"checkbox-big","name":"e85","title":"91. Светлячки","style":"font-size:20px;display:block","state":"{{e85}}"},</v>
      </c>
      <c r="BG99" s="35" t="str">
        <f t="shared" ca="1" si="126"/>
        <v>{"type":"h4","title":"91. Светлячки","style":"width:85%;float:left"},{"type":"input","title":"папка","name":"e85","state":"{{e85}}","pattern":"[0-9]{1,2}","style":"width:15%;display:inline"},{"type":"hr"},</v>
      </c>
      <c r="BH99" s="35" t="str">
        <f t="shared" ca="1" si="127"/>
        <v>"91": "91.Светлячки",</v>
      </c>
      <c r="BI99" s="35" t="str">
        <f t="shared" ca="1" si="128"/>
        <v>"91":"85",</v>
      </c>
      <c r="BJ99" s="35" t="str">
        <f t="shared" ca="1" si="129"/>
        <v>91. Светлячки,50,252,1,100,0;</v>
      </c>
    </row>
    <row r="100" spans="1:62" ht="14.25" customHeight="1">
      <c r="A100" s="2">
        <f t="shared" ca="1" si="90"/>
        <v>92</v>
      </c>
      <c r="B100" s="2" t="s">
        <v>796</v>
      </c>
      <c r="C100" s="2" t="s">
        <v>797</v>
      </c>
      <c r="D100" s="2" t="s">
        <v>798</v>
      </c>
      <c r="E100" s="2" t="s">
        <v>799</v>
      </c>
      <c r="F100" s="2" t="s">
        <v>800</v>
      </c>
      <c r="G100" s="2" t="s">
        <v>801</v>
      </c>
      <c r="H100" s="2" t="s">
        <v>802</v>
      </c>
      <c r="I100" s="2">
        <v>21</v>
      </c>
      <c r="J100" s="2">
        <v>198</v>
      </c>
      <c r="K100" s="2">
        <v>93</v>
      </c>
      <c r="L100" s="4"/>
      <c r="M100" s="2">
        <v>99</v>
      </c>
      <c r="N100" s="2">
        <v>252</v>
      </c>
      <c r="O100" s="2">
        <v>1</v>
      </c>
      <c r="P100" s="2">
        <v>100</v>
      </c>
      <c r="Q100" s="2">
        <v>0</v>
      </c>
      <c r="R100" s="2" t="s">
        <v>83</v>
      </c>
      <c r="S100" s="2" t="s">
        <v>803</v>
      </c>
      <c r="T100" s="3">
        <v>8</v>
      </c>
      <c r="U100" s="2">
        <v>86</v>
      </c>
      <c r="V100" s="4"/>
      <c r="W100" s="2" t="str">
        <f t="shared" si="91"/>
        <v>#define EFF_LIGHTER_TRACES      ( 86U)    // Світлячки зі шлейфом</v>
      </c>
      <c r="X100" s="2" t="str">
        <f t="shared" ca="1" si="130"/>
        <v>String("92. Світлячки зі шлейфом,99,252,1,100,0;") +</v>
      </c>
      <c r="Y100" s="2" t="str">
        <f t="shared" ca="1" si="131"/>
        <v>String("92. Lighter Traces,99,252,1,100,0;") +</v>
      </c>
      <c r="Z100" s="2" t="str">
        <f t="shared" ca="1" si="132"/>
        <v>String("92. Lucioles avec un train,99,252,1,100,0;") +</v>
      </c>
      <c r="AA100" s="2" t="str">
        <f t="shared" si="133"/>
        <v xml:space="preserve">  {  21, 198,  93}, // Світлячки зі шлейфом</v>
      </c>
      <c r="AB100" s="2" t="str">
        <f t="shared" si="96"/>
        <v xml:space="preserve">        case EFF_LIGHTER_TRACES:      DYNAMIC_DELAY_TICK { effTimer = millis(); ballsRoutine();               Eff_Tick (); }  break;  // ( 86U) Світлячки зі шлейфом</v>
      </c>
      <c r="AC100" s="2" t="str">
        <f t="shared" ca="1" si="136"/>
        <v>{"name":"92. Світлячки зі шлейфом","spmin":99,"spmax":252,"scmin":1,"scmax":100,"type":0},</v>
      </c>
      <c r="AD100" s="6" t="str">
        <f t="shared" si="97"/>
        <v>"e86":0,</v>
      </c>
      <c r="AE100" s="6" t="str">
        <f t="shared" si="98"/>
        <v>e86=[[e86]]&amp;</v>
      </c>
      <c r="AF100" s="6" t="str">
        <f t="shared" si="99"/>
        <v>"e86":8,</v>
      </c>
      <c r="AG100" s="2" t="str">
        <f t="shared" ca="1" si="100"/>
        <v>{"type":"checkbox","class":"checkbox-big","name":"e86","title":"92. Світлячки зі шлейфом","style":"font-size:20px;display:block","state":"{{e86}}"},</v>
      </c>
      <c r="AH100" s="2" t="str">
        <f t="shared" ca="1" si="101"/>
        <v>{"type":"h4","title":"92. Світлячки зі шлейфом","style":"width:85%;float:left"},{"type":"input","title":"папка","name":"e86","state":"{{e86}}","pattern":"[0-9]{1,2}","style":"width:15%;display:inline"},{"type":"hr"},</v>
      </c>
      <c r="AI100" s="2" t="str">
        <f t="shared" ca="1" si="102"/>
        <v>"92": "92.Світлячки зі шлейфом",</v>
      </c>
      <c r="AJ100" s="35" t="str">
        <f t="shared" ca="1" si="103"/>
        <v>"92":"86",</v>
      </c>
      <c r="AK100" s="2" t="str">
        <f t="shared" ca="1" si="104"/>
        <v>92. Світлячки зі шлейфом,99,252,1,100,0;</v>
      </c>
      <c r="AL100" s="2" t="str">
        <f t="shared" ca="1" si="105"/>
        <v>{"type":"checkbox","class":"checkbox-big","name":"e86","title":"92. Lighter Traces","style":"font-size:20px;display:block","state":"{{e86}}"},</v>
      </c>
      <c r="AM100" s="2" t="str">
        <f t="shared" ca="1" si="106"/>
        <v>{"type":"h4","title":"92. Lighter Traces","style":"width:85%;float:left"},{"type":"input","title":"папка","name":"e86","state":"{{e86}}","pattern":"[0-9]{1,2}","style":"width:15%;display:inline"},{"type":"hr"},</v>
      </c>
      <c r="AN100" s="2" t="str">
        <f t="shared" ca="1" si="107"/>
        <v>"92": "92.Lighter Traces",</v>
      </c>
      <c r="AO100" s="35" t="str">
        <f t="shared" ca="1" si="108"/>
        <v>"92":"86",</v>
      </c>
      <c r="AP100" s="2" t="str">
        <f t="shared" ca="1" si="109"/>
        <v>92. Lighter Traces,99,252,1,100,0;</v>
      </c>
      <c r="AQ100" s="2" t="str">
        <f t="shared" ca="1" si="110"/>
        <v>{"type":"checkbox","class":"checkbox-big","name":"e86","title":"92. Lucioles avec un train","style":"font-size:20px;display:block","state":"{{e86}}"},</v>
      </c>
      <c r="AR100" s="2" t="str">
        <f t="shared" ca="1" si="111"/>
        <v>{"type":"h4","title":"92. Lucioles avec un train","style":"width:85%;float:left"},{"type":"input","title":"папка","name":"e86","state":"{{e86}}","pattern":"[0-9]{1,2}","style":"width:15%;display:inline"},{"type":"hr"},</v>
      </c>
      <c r="AS100" s="2" t="str">
        <f t="shared" ca="1" si="112"/>
        <v>"92": "92.Lucioles avec un train",</v>
      </c>
      <c r="AT100" s="35" t="str">
        <f t="shared" ca="1" si="113"/>
        <v>"92":"86",</v>
      </c>
      <c r="AU100" s="2" t="str">
        <f t="shared" ca="1" si="114"/>
        <v>92. Lucioles avec un train,99,252,1,100,0;</v>
      </c>
      <c r="AV100" s="2" t="str">
        <f t="shared" ca="1" si="115"/>
        <v>{"type":"checkbox","class":"checkbox-big","name":"e86","title":"92. Świetliki z pociągiem","style":"font-size:20px;display:block","state":"{{e86}}"},</v>
      </c>
      <c r="AW100" s="35" t="str">
        <f t="shared" ca="1" si="116"/>
        <v>{"type":"h4","title":"92. Świetliki z pociągiem","style":"width:85%;float:left"},{"type":"input","title":"папка","name":"e86","state":"{{e86}}","pattern":"[0-9]{1,2}","style":"width:15%;display:inline"},{"type":"hr"},</v>
      </c>
      <c r="AX100" s="35" t="str">
        <f t="shared" ca="1" si="117"/>
        <v>"92": "92.Świetliki z pociągiem",</v>
      </c>
      <c r="AY100" s="35" t="str">
        <f t="shared" ca="1" si="118"/>
        <v>"92":"86",</v>
      </c>
      <c r="AZ100" s="35" t="str">
        <f t="shared" ca="1" si="119"/>
        <v>92. Świetliki z pociągiem,99,252,1,100,0;</v>
      </c>
      <c r="BA100" s="35" t="str">
        <f t="shared" ca="1" si="120"/>
        <v>{"type":"checkbox","class":"checkbox-big","name":"e86","title":"92. Luciérnagas con un tren","style":"font-size:20px;display:block","state":"{{e86}}"},</v>
      </c>
      <c r="BB100" s="35" t="str">
        <f t="shared" ca="1" si="121"/>
        <v>{"type":"h4","title":"92. Luciérnagas con un tren","style":"width:85%;float:left"},{"type":"input","title":"папка","name":"e86","state":"{{e86}}","pattern":"[0-9]{1,2}","style":"width:15%;display:inline"},{"type":"hr"},</v>
      </c>
      <c r="BC100" s="35" t="str">
        <f t="shared" ca="1" si="122"/>
        <v>"92": "92.Luciérnagas con un tren",</v>
      </c>
      <c r="BD100" s="35" t="str">
        <f t="shared" ca="1" si="123"/>
        <v>"92":"86",</v>
      </c>
      <c r="BE100" s="35" t="str">
        <f t="shared" ca="1" si="124"/>
        <v>92. Luciérnagas con un tren,99,252,1,100,0;</v>
      </c>
      <c r="BF100" s="35" t="str">
        <f t="shared" ca="1" si="125"/>
        <v>{"type":"checkbox","class":"checkbox-big","name":"e86","title":"92. Светлячки со шлейфом","style":"font-size:20px;display:block","state":"{{e86}}"},</v>
      </c>
      <c r="BG100" s="35" t="str">
        <f t="shared" ca="1" si="126"/>
        <v>{"type":"h4","title":"92. Светлячки со шлейфом","style":"width:85%;float:left"},{"type":"input","title":"папка","name":"e86","state":"{{e86}}","pattern":"[0-9]{1,2}","style":"width:15%;display:inline"},{"type":"hr"},</v>
      </c>
      <c r="BH100" s="35" t="str">
        <f t="shared" ca="1" si="127"/>
        <v>"92": "92.Светлячки со шлейфом",</v>
      </c>
      <c r="BI100" s="35" t="str">
        <f t="shared" ca="1" si="128"/>
        <v>"92":"86",</v>
      </c>
      <c r="BJ100" s="35" t="str">
        <f t="shared" ca="1" si="129"/>
        <v>92. Светлячки со шлейфом,99,252,1,100,0;</v>
      </c>
    </row>
    <row r="101" spans="1:62" ht="14.25" customHeight="1">
      <c r="A101" s="2">
        <f t="shared" ca="1" si="90"/>
        <v>93</v>
      </c>
      <c r="B101" s="2" t="s">
        <v>804</v>
      </c>
      <c r="C101" s="2" t="s">
        <v>805</v>
      </c>
      <c r="D101" s="2" t="s">
        <v>806</v>
      </c>
      <c r="E101" s="2" t="s">
        <v>807</v>
      </c>
      <c r="F101" s="2" t="s">
        <v>808</v>
      </c>
      <c r="G101" s="2" t="s">
        <v>809</v>
      </c>
      <c r="H101" s="2" t="s">
        <v>810</v>
      </c>
      <c r="I101" s="2">
        <v>50</v>
      </c>
      <c r="J101" s="2">
        <v>220</v>
      </c>
      <c r="K101" s="2">
        <v>5</v>
      </c>
      <c r="L101" s="4"/>
      <c r="M101" s="2">
        <v>170</v>
      </c>
      <c r="N101" s="2">
        <v>255</v>
      </c>
      <c r="O101" s="2">
        <v>1</v>
      </c>
      <c r="P101" s="2">
        <v>99</v>
      </c>
      <c r="Q101" s="2">
        <v>1</v>
      </c>
      <c r="R101" s="2" t="s">
        <v>83</v>
      </c>
      <c r="S101" s="2" t="s">
        <v>811</v>
      </c>
      <c r="T101" s="3">
        <v>2</v>
      </c>
      <c r="U101" s="2">
        <v>87</v>
      </c>
      <c r="V101" s="4"/>
      <c r="W101" s="2" t="str">
        <f t="shared" si="91"/>
        <v>#define EFF_FEATHER_CANDLE      ( 87U)    // Свічка</v>
      </c>
      <c r="X101" s="2" t="str">
        <f t="shared" ca="1" si="130"/>
        <v>String("93. Свічка,170,255,1,99,1;") +</v>
      </c>
      <c r="Y101" s="2" t="str">
        <f t="shared" ca="1" si="131"/>
        <v>String("93. Feather Candle,170,255,1,99,1;") +</v>
      </c>
      <c r="Z101" s="2" t="str">
        <f t="shared" ca="1" si="132"/>
        <v>String("93. Bougie,170,255,1,99,1;") +</v>
      </c>
      <c r="AA101" s="2" t="str">
        <f t="shared" si="133"/>
        <v xml:space="preserve">  {  50, 220,   5}, // Свічка</v>
      </c>
      <c r="AB101" s="2" t="str">
        <f t="shared" si="96"/>
        <v xml:space="preserve">        case EFF_FEATHER_CANDLE:      DYNAMIC_DELAY_TICK { effTimer = millis(); FeatherCandleRoutine();       Eff_Tick (); }  break;  // ( 87U) Свічка</v>
      </c>
      <c r="AC101" s="36"/>
      <c r="AD101" s="6" t="str">
        <f t="shared" si="97"/>
        <v>"e87":0,</v>
      </c>
      <c r="AE101" s="6" t="str">
        <f t="shared" si="98"/>
        <v>e87=[[e87]]&amp;</v>
      </c>
      <c r="AF101" s="6" t="str">
        <f t="shared" si="99"/>
        <v>"e87":2,</v>
      </c>
      <c r="AG101" s="2" t="str">
        <f t="shared" ca="1" si="100"/>
        <v>{"type":"checkbox","class":"checkbox-big","name":"e87","title":"93. Свічка","style":"font-size:20px;display:block","state":"{{e87}}"},</v>
      </c>
      <c r="AH101" s="2" t="str">
        <f t="shared" ca="1" si="101"/>
        <v>{"type":"h4","title":"93. Свічка","style":"width:85%;float:left"},{"type":"input","title":"папка","name":"e87","state":"{{e87}}","pattern":"[0-9]{1,2}","style":"width:15%;display:inline"},{"type":"hr"},</v>
      </c>
      <c r="AI101" s="2" t="str">
        <f t="shared" ca="1" si="102"/>
        <v>"93": "93.Свічка",</v>
      </c>
      <c r="AJ101" s="35" t="str">
        <f t="shared" ca="1" si="103"/>
        <v>"93":"87",</v>
      </c>
      <c r="AK101" s="2" t="str">
        <f t="shared" ca="1" si="104"/>
        <v>93. Свічка,170,255,1,99,1;</v>
      </c>
      <c r="AL101" s="2" t="str">
        <f t="shared" ca="1" si="105"/>
        <v>{"type":"checkbox","class":"checkbox-big","name":"e87","title":"93. Feather Candle","style":"font-size:20px;display:block","state":"{{e87}}"},</v>
      </c>
      <c r="AM101" s="2" t="str">
        <f t="shared" ca="1" si="106"/>
        <v>{"type":"h4","title":"93. Feather Candle","style":"width:85%;float:left"},{"type":"input","title":"папка","name":"e87","state":"{{e87}}","pattern":"[0-9]{1,2}","style":"width:15%;display:inline"},{"type":"hr"},</v>
      </c>
      <c r="AN101" s="2" t="str">
        <f t="shared" ca="1" si="107"/>
        <v>"93": "93.Feather Candle",</v>
      </c>
      <c r="AO101" s="35" t="str">
        <f t="shared" ca="1" si="108"/>
        <v>"93":"87",</v>
      </c>
      <c r="AP101" s="2" t="str">
        <f t="shared" ca="1" si="109"/>
        <v>93. Feather Candle,170,255,1,99,1;</v>
      </c>
      <c r="AQ101" s="2" t="str">
        <f t="shared" ca="1" si="110"/>
        <v>{"type":"checkbox","class":"checkbox-big","name":"e87","title":"93. Bougie","style":"font-size:20px;display:block","state":"{{e87}}"},</v>
      </c>
      <c r="AR101" s="2" t="str">
        <f t="shared" ca="1" si="111"/>
        <v>{"type":"h4","title":"93. Bougie","style":"width:85%;float:left"},{"type":"input","title":"папка","name":"e87","state":"{{e87}}","pattern":"[0-9]{1,2}","style":"width:15%;display:inline"},{"type":"hr"},</v>
      </c>
      <c r="AS101" s="2" t="str">
        <f t="shared" ca="1" si="112"/>
        <v>"93": "93.Bougie",</v>
      </c>
      <c r="AT101" s="35" t="str">
        <f t="shared" ca="1" si="113"/>
        <v>"93":"87",</v>
      </c>
      <c r="AU101" s="2" t="str">
        <f t="shared" ca="1" si="114"/>
        <v>93. Bougie,170,255,1,99,1;</v>
      </c>
      <c r="AV101" s="2" t="str">
        <f t="shared" ca="1" si="115"/>
        <v>{"type":"checkbox","class":"checkbox-big","name":"e87","title":"93. Świeca","style":"font-size:20px;display:block","state":"{{e87}}"},</v>
      </c>
      <c r="AW101" s="35" t="str">
        <f t="shared" ca="1" si="116"/>
        <v>{"type":"h4","title":"93. Świeca","style":"width:85%;float:left"},{"type":"input","title":"папка","name":"e87","state":"{{e87}}","pattern":"[0-9]{1,2}","style":"width:15%;display:inline"},{"type":"hr"},</v>
      </c>
      <c r="AX101" s="35" t="str">
        <f t="shared" ca="1" si="117"/>
        <v>"93": "93.Świeca",</v>
      </c>
      <c r="AY101" s="35" t="str">
        <f t="shared" ca="1" si="118"/>
        <v>"93":"87",</v>
      </c>
      <c r="AZ101" s="35" t="str">
        <f t="shared" ca="1" si="119"/>
        <v>93. Świeca,170,255,1,99,1;</v>
      </c>
      <c r="BA101" s="35" t="str">
        <f t="shared" ca="1" si="120"/>
        <v>{"type":"checkbox","class":"checkbox-big","name":"e87","title":"93. Vela","style":"font-size:20px;display:block","state":"{{e87}}"},</v>
      </c>
      <c r="BB101" s="35" t="str">
        <f t="shared" ca="1" si="121"/>
        <v>{"type":"h4","title":"93. Vela","style":"width:85%;float:left"},{"type":"input","title":"папка","name":"e87","state":"{{e87}}","pattern":"[0-9]{1,2}","style":"width:15%;display:inline"},{"type":"hr"},</v>
      </c>
      <c r="BC101" s="35" t="str">
        <f t="shared" ca="1" si="122"/>
        <v>"93": "93.Vela",</v>
      </c>
      <c r="BD101" s="35" t="str">
        <f t="shared" ca="1" si="123"/>
        <v>"93":"87",</v>
      </c>
      <c r="BE101" s="35" t="str">
        <f t="shared" ca="1" si="124"/>
        <v>93. Vela,170,255,1,99,1;</v>
      </c>
      <c r="BF101" s="35" t="str">
        <f t="shared" ca="1" si="125"/>
        <v>{"type":"checkbox","class":"checkbox-big","name":"e87","title":"93. Свеча","style":"font-size:20px;display:block","state":"{{e87}}"},</v>
      </c>
      <c r="BG101" s="35" t="str">
        <f t="shared" ca="1" si="126"/>
        <v>{"type":"h4","title":"93. Свеча","style":"width:85%;float:left"},{"type":"input","title":"папка","name":"e87","state":"{{e87}}","pattern":"[0-9]{1,2}","style":"width:15%;display:inline"},{"type":"hr"},</v>
      </c>
      <c r="BH101" s="35" t="str">
        <f t="shared" ca="1" si="127"/>
        <v>"93": "93.Свеча",</v>
      </c>
      <c r="BI101" s="35" t="str">
        <f t="shared" ca="1" si="128"/>
        <v>"93":"87",</v>
      </c>
      <c r="BJ101" s="35" t="str">
        <f t="shared" ca="1" si="129"/>
        <v>93. Свеча,170,255,1,99,1;</v>
      </c>
    </row>
    <row r="102" spans="1:62" ht="14.25" customHeight="1">
      <c r="A102" s="2">
        <f t="shared" ca="1" si="90"/>
        <v>94</v>
      </c>
      <c r="B102" s="2" t="s">
        <v>812</v>
      </c>
      <c r="C102" s="2" t="s">
        <v>813</v>
      </c>
      <c r="D102" s="2" t="s">
        <v>814</v>
      </c>
      <c r="E102" s="2" t="s">
        <v>815</v>
      </c>
      <c r="F102" s="2" t="s">
        <v>816</v>
      </c>
      <c r="G102" s="2" t="s">
        <v>817</v>
      </c>
      <c r="H102" s="2" t="s">
        <v>818</v>
      </c>
      <c r="I102" s="2">
        <v>7</v>
      </c>
      <c r="J102" s="2">
        <v>175</v>
      </c>
      <c r="K102" s="2">
        <v>30</v>
      </c>
      <c r="L102" s="4"/>
      <c r="M102" s="2">
        <v>1</v>
      </c>
      <c r="N102" s="2">
        <v>255</v>
      </c>
      <c r="O102" s="2">
        <v>1</v>
      </c>
      <c r="P102" s="2">
        <v>100</v>
      </c>
      <c r="Q102" s="2">
        <v>0</v>
      </c>
      <c r="R102" s="2" t="s">
        <v>99</v>
      </c>
      <c r="S102" s="2" t="s">
        <v>819</v>
      </c>
      <c r="T102" s="3">
        <v>2</v>
      </c>
      <c r="U102" s="2">
        <v>88</v>
      </c>
      <c r="V102" s="4"/>
      <c r="W102" s="2" t="str">
        <f t="shared" si="91"/>
        <v>#define EFF_SINUSOID3           ( 88U)    // Синусоїд</v>
      </c>
      <c r="X102" s="2" t="str">
        <f t="shared" ca="1" si="130"/>
        <v>String("94. Синусоїд,1,255,1,100,0;") +</v>
      </c>
      <c r="Y102" s="2" t="str">
        <f t="shared" ca="1" si="131"/>
        <v>String("94. Sinusoid,1,255,1,100,0;") +</v>
      </c>
      <c r="Z102" s="2" t="str">
        <f t="shared" ca="1" si="132"/>
        <v>String("94. Sinusoïde,1,255,1,100,0;") +</v>
      </c>
      <c r="AA102" s="2" t="str">
        <f t="shared" si="133"/>
        <v xml:space="preserve">  {   7, 175,  30}, // Синусоїд</v>
      </c>
      <c r="AB102" s="2" t="str">
        <f t="shared" si="96"/>
        <v xml:space="preserve">        case EFF_SINUSOID3:           HIGH_DELAY_TICK    { effTimer = millis(); Sinusoid3Routine();           Eff_Tick (); }  break;  // ( 88U) Синусоїд</v>
      </c>
      <c r="AC102" s="2" t="str">
        <f t="shared" ref="AC102:AC109" ca="1" si="137">CONCATENATE("{""name"":""",A102,". ",C102,""",""spmin"":",M102,",""spmax"":",N102,",""scmin"":",O102,",""scmax"":",P102,",""type"":",Q102,"},")</f>
        <v>{"name":"94. Синусоїд","spmin":1,"spmax":255,"scmin":1,"scmax":100,"type":0},</v>
      </c>
      <c r="AD102" s="6" t="str">
        <f t="shared" si="97"/>
        <v>"e88":0,</v>
      </c>
      <c r="AE102" s="6" t="str">
        <f t="shared" si="98"/>
        <v>e88=[[e88]]&amp;</v>
      </c>
      <c r="AF102" s="6" t="str">
        <f t="shared" si="99"/>
        <v>"e88":2,</v>
      </c>
      <c r="AG102" s="2" t="str">
        <f t="shared" ca="1" si="100"/>
        <v>{"type":"checkbox","class":"checkbox-big","name":"e88","title":"94. Синусоїд","style":"font-size:20px;display:block","state":"{{e88}}"},</v>
      </c>
      <c r="AH102" s="2" t="str">
        <f t="shared" ca="1" si="101"/>
        <v>{"type":"h4","title":"94. Синусоїд","style":"width:85%;float:left"},{"type":"input","title":"папка","name":"e88","state":"{{e88}}","pattern":"[0-9]{1,2}","style":"width:15%;display:inline"},{"type":"hr"},</v>
      </c>
      <c r="AI102" s="2" t="str">
        <f t="shared" ca="1" si="102"/>
        <v>"94": "94.Синусоїд",</v>
      </c>
      <c r="AJ102" s="35" t="str">
        <f t="shared" ca="1" si="103"/>
        <v>"94":"88",</v>
      </c>
      <c r="AK102" s="2" t="str">
        <f t="shared" ca="1" si="104"/>
        <v>94. Синусоїд,1,255,1,100,0;</v>
      </c>
      <c r="AL102" s="2" t="str">
        <f t="shared" ca="1" si="105"/>
        <v>{"type":"checkbox","class":"checkbox-big","name":"e88","title":"94. Sinusoid","style":"font-size:20px;display:block","state":"{{e88}}"},</v>
      </c>
      <c r="AM102" s="2" t="str">
        <f t="shared" ca="1" si="106"/>
        <v>{"type":"h4","title":"94. Sinusoid","style":"width:85%;float:left"},{"type":"input","title":"папка","name":"e88","state":"{{e88}}","pattern":"[0-9]{1,2}","style":"width:15%;display:inline"},{"type":"hr"},</v>
      </c>
      <c r="AN102" s="2" t="str">
        <f t="shared" ca="1" si="107"/>
        <v>"94": "94.Sinusoid",</v>
      </c>
      <c r="AO102" s="35" t="str">
        <f t="shared" ca="1" si="108"/>
        <v>"94":"88",</v>
      </c>
      <c r="AP102" s="2" t="str">
        <f t="shared" ca="1" si="109"/>
        <v>94. Sinusoid,1,255,1,100,0;</v>
      </c>
      <c r="AQ102" s="2" t="str">
        <f t="shared" ca="1" si="110"/>
        <v>{"type":"checkbox","class":"checkbox-big","name":"e88","title":"94. Sinusoïde","style":"font-size:20px;display:block","state":"{{e88}}"},</v>
      </c>
      <c r="AR102" s="2" t="str">
        <f t="shared" ca="1" si="111"/>
        <v>{"type":"h4","title":"94. Sinusoïde","style":"width:85%;float:left"},{"type":"input","title":"папка","name":"e88","state":"{{e88}}","pattern":"[0-9]{1,2}","style":"width:15%;display:inline"},{"type":"hr"},</v>
      </c>
      <c r="AS102" s="2" t="str">
        <f t="shared" ca="1" si="112"/>
        <v>"94": "94.Sinusoïde",</v>
      </c>
      <c r="AT102" s="35" t="str">
        <f t="shared" ca="1" si="113"/>
        <v>"94":"88",</v>
      </c>
      <c r="AU102" s="2" t="str">
        <f t="shared" ca="1" si="114"/>
        <v>94. Sinusoïde,1,255,1,100,0;</v>
      </c>
      <c r="AV102" s="2" t="str">
        <f t="shared" ca="1" si="115"/>
        <v>{"type":"checkbox","class":"checkbox-big","name":"e88","title":"94. Sinusoida","style":"font-size:20px;display:block","state":"{{e88}}"},</v>
      </c>
      <c r="AW102" s="35" t="str">
        <f t="shared" ca="1" si="116"/>
        <v>{"type":"h4","title":"94. Sinusoida","style":"width:85%;float:left"},{"type":"input","title":"папка","name":"e88","state":"{{e88}}","pattern":"[0-9]{1,2}","style":"width:15%;display:inline"},{"type":"hr"},</v>
      </c>
      <c r="AX102" s="35" t="str">
        <f t="shared" ca="1" si="117"/>
        <v>"94": "94.Sinusoida",</v>
      </c>
      <c r="AY102" s="35" t="str">
        <f t="shared" ca="1" si="118"/>
        <v>"94":"88",</v>
      </c>
      <c r="AZ102" s="35" t="str">
        <f t="shared" ca="1" si="119"/>
        <v>94. Sinusoida,1,255,1,100,0;</v>
      </c>
      <c r="BA102" s="35" t="str">
        <f t="shared" ca="1" si="120"/>
        <v>{"type":"checkbox","class":"checkbox-big","name":"e88","title":"94. Sinusoide","style":"font-size:20px;display:block","state":"{{e88}}"},</v>
      </c>
      <c r="BB102" s="35" t="str">
        <f t="shared" ca="1" si="121"/>
        <v>{"type":"h4","title":"94. Sinusoide","style":"width:85%;float:left"},{"type":"input","title":"папка","name":"e88","state":"{{e88}}","pattern":"[0-9]{1,2}","style":"width:15%;display:inline"},{"type":"hr"},</v>
      </c>
      <c r="BC102" s="35" t="str">
        <f t="shared" ca="1" si="122"/>
        <v>"94": "94.Sinusoide",</v>
      </c>
      <c r="BD102" s="35" t="str">
        <f t="shared" ca="1" si="123"/>
        <v>"94":"88",</v>
      </c>
      <c r="BE102" s="35" t="str">
        <f t="shared" ca="1" si="124"/>
        <v>94. Sinusoide,1,255,1,100,0;</v>
      </c>
      <c r="BF102" s="35" t="str">
        <f t="shared" ca="1" si="125"/>
        <v>{"type":"checkbox","class":"checkbox-big","name":"e88","title":"94. Синусоид","style":"font-size:20px;display:block","state":"{{e88}}"},</v>
      </c>
      <c r="BG102" s="35" t="str">
        <f t="shared" ca="1" si="126"/>
        <v>{"type":"h4","title":"94. Синусоид","style":"width:85%;float:left"},{"type":"input","title":"папка","name":"e88","state":"{{e88}}","pattern":"[0-9]{1,2}","style":"width:15%;display:inline"},{"type":"hr"},</v>
      </c>
      <c r="BH102" s="35" t="str">
        <f t="shared" ca="1" si="127"/>
        <v>"94": "94.Синусоид",</v>
      </c>
      <c r="BI102" s="35" t="str">
        <f t="shared" ca="1" si="128"/>
        <v>"94":"88",</v>
      </c>
      <c r="BJ102" s="35" t="str">
        <f t="shared" ca="1" si="129"/>
        <v>94. Синусоид,1,255,1,100,0;</v>
      </c>
    </row>
    <row r="103" spans="1:62" ht="14.25" customHeight="1">
      <c r="A103" s="2">
        <f t="shared" ca="1" si="90"/>
        <v>95</v>
      </c>
      <c r="B103" s="2" t="s">
        <v>820</v>
      </c>
      <c r="C103" s="2" t="s">
        <v>821</v>
      </c>
      <c r="D103" s="2" t="s">
        <v>822</v>
      </c>
      <c r="E103" s="2" t="s">
        <v>823</v>
      </c>
      <c r="F103" s="2" t="s">
        <v>824</v>
      </c>
      <c r="G103" s="2" t="s">
        <v>825</v>
      </c>
      <c r="H103" s="2" t="s">
        <v>826</v>
      </c>
      <c r="I103" s="2">
        <v>9</v>
      </c>
      <c r="J103" s="2">
        <v>180</v>
      </c>
      <c r="K103" s="2">
        <v>90</v>
      </c>
      <c r="L103" s="4"/>
      <c r="M103" s="2">
        <v>99</v>
      </c>
      <c r="N103" s="2">
        <v>252</v>
      </c>
      <c r="O103" s="2">
        <v>1</v>
      </c>
      <c r="P103" s="2">
        <v>100</v>
      </c>
      <c r="Q103" s="2">
        <v>0</v>
      </c>
      <c r="R103" s="2" t="s">
        <v>83</v>
      </c>
      <c r="S103" s="2" t="s">
        <v>827</v>
      </c>
      <c r="T103" s="3">
        <v>10</v>
      </c>
      <c r="U103" s="2">
        <v>89</v>
      </c>
      <c r="V103" s="4"/>
      <c r="W103" s="2" t="str">
        <f t="shared" si="91"/>
        <v>#define EFF_SNOW                ( 89U)    // Снігопад</v>
      </c>
      <c r="X103" s="2" t="str">
        <f t="shared" ca="1" si="130"/>
        <v>String("95. Снігопад,99,252,1,100,0;") +</v>
      </c>
      <c r="Y103" s="2" t="str">
        <f t="shared" ca="1" si="131"/>
        <v>String("95. Snow,99,252,1,100,0;") +</v>
      </c>
      <c r="Z103" s="2" t="str">
        <f t="shared" ca="1" si="132"/>
        <v>String("95. Chute de neige,99,252,1,100,0;") +</v>
      </c>
      <c r="AA103" s="2" t="str">
        <f t="shared" si="133"/>
        <v xml:space="preserve">  {   9, 180,  90}, // Снігопад</v>
      </c>
      <c r="AB103" s="2" t="str">
        <f t="shared" si="96"/>
        <v xml:space="preserve">        case EFF_SNOW:                DYNAMIC_DELAY_TICK { effTimer = millis(); snowRoutine();                Eff_Tick (); }  break;  // ( 89U) Снігопад</v>
      </c>
      <c r="AC103" s="2" t="str">
        <f t="shared" ca="1" si="137"/>
        <v>{"name":"95. Снігопад","spmin":99,"spmax":252,"scmin":1,"scmax":100,"type":0},</v>
      </c>
      <c r="AD103" s="6" t="str">
        <f t="shared" si="97"/>
        <v>"e89":0,</v>
      </c>
      <c r="AE103" s="6" t="str">
        <f t="shared" si="98"/>
        <v>e89=[[e89]]&amp;</v>
      </c>
      <c r="AF103" s="6" t="str">
        <f t="shared" si="99"/>
        <v>"e89":10,</v>
      </c>
      <c r="AG103" s="2" t="str">
        <f t="shared" ca="1" si="100"/>
        <v>{"type":"checkbox","class":"checkbox-big","name":"e89","title":"95. Снігопад","style":"font-size:20px;display:block","state":"{{e89}}"},</v>
      </c>
      <c r="AH103" s="2" t="str">
        <f t="shared" ca="1" si="101"/>
        <v>{"type":"h4","title":"95. Снігопад","style":"width:85%;float:left"},{"type":"input","title":"папка","name":"e89","state":"{{e89}}","pattern":"[0-9]{1,2}","style":"width:15%;display:inline"},{"type":"hr"},</v>
      </c>
      <c r="AI103" s="2" t="str">
        <f t="shared" ca="1" si="102"/>
        <v>"95": "95.Снігопад",</v>
      </c>
      <c r="AJ103" s="35" t="str">
        <f t="shared" ca="1" si="103"/>
        <v>"95":"89",</v>
      </c>
      <c r="AK103" s="2" t="str">
        <f t="shared" ca="1" si="104"/>
        <v>95. Снігопад,99,252,1,100,0;</v>
      </c>
      <c r="AL103" s="2" t="str">
        <f t="shared" ca="1" si="105"/>
        <v>{"type":"checkbox","class":"checkbox-big","name":"e89","title":"95. Snow","style":"font-size:20px;display:block","state":"{{e89}}"},</v>
      </c>
      <c r="AM103" s="2" t="str">
        <f t="shared" ca="1" si="106"/>
        <v>{"type":"h4","title":"95. Snow","style":"width:85%;float:left"},{"type":"input","title":"папка","name":"e89","state":"{{e89}}","pattern":"[0-9]{1,2}","style":"width:15%;display:inline"},{"type":"hr"},</v>
      </c>
      <c r="AN103" s="2" t="str">
        <f t="shared" ca="1" si="107"/>
        <v>"95": "95.Snow",</v>
      </c>
      <c r="AO103" s="35" t="str">
        <f t="shared" ca="1" si="108"/>
        <v>"95":"89",</v>
      </c>
      <c r="AP103" s="2" t="str">
        <f t="shared" ca="1" si="109"/>
        <v>95. Snow,99,252,1,100,0;</v>
      </c>
      <c r="AQ103" s="2" t="str">
        <f t="shared" ca="1" si="110"/>
        <v>{"type":"checkbox","class":"checkbox-big","name":"e89","title":"95. Chute de neige","style":"font-size:20px;display:block","state":"{{e89}}"},</v>
      </c>
      <c r="AR103" s="2" t="str">
        <f t="shared" ca="1" si="111"/>
        <v>{"type":"h4","title":"95. Chute de neige","style":"width:85%;float:left"},{"type":"input","title":"папка","name":"e89","state":"{{e89}}","pattern":"[0-9]{1,2}","style":"width:15%;display:inline"},{"type":"hr"},</v>
      </c>
      <c r="AS103" s="2" t="str">
        <f t="shared" ca="1" si="112"/>
        <v>"95": "95.Chute de neige",</v>
      </c>
      <c r="AT103" s="35" t="str">
        <f t="shared" ca="1" si="113"/>
        <v>"95":"89",</v>
      </c>
      <c r="AU103" s="2" t="str">
        <f t="shared" ca="1" si="114"/>
        <v>95. Chute de neige,99,252,1,100,0;</v>
      </c>
      <c r="AV103" s="2" t="str">
        <f t="shared" ca="1" si="115"/>
        <v>{"type":"checkbox","class":"checkbox-big","name":"e89","title":"95. Opady śniegu","style":"font-size:20px;display:block","state":"{{e89}}"},</v>
      </c>
      <c r="AW103" s="35" t="str">
        <f t="shared" ca="1" si="116"/>
        <v>{"type":"h4","title":"95. Opady śniegu","style":"width:85%;float:left"},{"type":"input","title":"папка","name":"e89","state":"{{e89}}","pattern":"[0-9]{1,2}","style":"width:15%;display:inline"},{"type":"hr"},</v>
      </c>
      <c r="AX103" s="35" t="str">
        <f t="shared" ca="1" si="117"/>
        <v>"95": "95.Opady śniegu",</v>
      </c>
      <c r="AY103" s="35" t="str">
        <f t="shared" ca="1" si="118"/>
        <v>"95":"89",</v>
      </c>
      <c r="AZ103" s="35" t="str">
        <f t="shared" ca="1" si="119"/>
        <v>95. Opady śniegu,99,252,1,100,0;</v>
      </c>
      <c r="BA103" s="35" t="str">
        <f t="shared" ca="1" si="120"/>
        <v>{"type":"checkbox","class":"checkbox-big","name":"e89","title":"95. Nevada","style":"font-size:20px;display:block","state":"{{e89}}"},</v>
      </c>
      <c r="BB103" s="35" t="str">
        <f t="shared" ca="1" si="121"/>
        <v>{"type":"h4","title":"95. Nevada","style":"width:85%;float:left"},{"type":"input","title":"папка","name":"e89","state":"{{e89}}","pattern":"[0-9]{1,2}","style":"width:15%;display:inline"},{"type":"hr"},</v>
      </c>
      <c r="BC103" s="35" t="str">
        <f t="shared" ca="1" si="122"/>
        <v>"95": "95.Nevada",</v>
      </c>
      <c r="BD103" s="35" t="str">
        <f t="shared" ca="1" si="123"/>
        <v>"95":"89",</v>
      </c>
      <c r="BE103" s="35" t="str">
        <f t="shared" ca="1" si="124"/>
        <v>95. Nevada,99,252,1,100,0;</v>
      </c>
      <c r="BF103" s="35" t="str">
        <f t="shared" ca="1" si="125"/>
        <v>{"type":"checkbox","class":"checkbox-big","name":"e89","title":"95. Снегопад","style":"font-size:20px;display:block","state":"{{e89}}"},</v>
      </c>
      <c r="BG103" s="35" t="str">
        <f t="shared" ca="1" si="126"/>
        <v>{"type":"h4","title":"95. Снегопад","style":"width:85%;float:left"},{"type":"input","title":"папка","name":"e89","state":"{{e89}}","pattern":"[0-9]{1,2}","style":"width:15%;display:inline"},{"type":"hr"},</v>
      </c>
      <c r="BH103" s="35" t="str">
        <f t="shared" ca="1" si="127"/>
        <v>"95": "95.Снегопад",</v>
      </c>
      <c r="BI103" s="35" t="str">
        <f t="shared" ca="1" si="128"/>
        <v>"95":"89",</v>
      </c>
      <c r="BJ103" s="35" t="str">
        <f t="shared" ca="1" si="129"/>
        <v>95. Снегопад,99,252,1,100,0;</v>
      </c>
    </row>
    <row r="104" spans="1:62" ht="14.25" customHeight="1">
      <c r="A104" s="2">
        <f t="shared" ca="1" si="90"/>
        <v>96</v>
      </c>
      <c r="B104" s="2" t="s">
        <v>828</v>
      </c>
      <c r="C104" s="2" t="s">
        <v>829</v>
      </c>
      <c r="D104" s="2" t="s">
        <v>830</v>
      </c>
      <c r="E104" s="2" t="s">
        <v>831</v>
      </c>
      <c r="F104" s="2" t="s">
        <v>832</v>
      </c>
      <c r="G104" s="2" t="s">
        <v>833</v>
      </c>
      <c r="H104" s="2" t="s">
        <v>829</v>
      </c>
      <c r="I104" s="2">
        <v>11</v>
      </c>
      <c r="J104" s="2">
        <v>255</v>
      </c>
      <c r="K104" s="2">
        <v>1</v>
      </c>
      <c r="L104" s="4"/>
      <c r="M104" s="2">
        <v>1</v>
      </c>
      <c r="N104" s="2">
        <v>200</v>
      </c>
      <c r="O104" s="2">
        <v>1</v>
      </c>
      <c r="P104" s="2">
        <v>100</v>
      </c>
      <c r="Q104" s="2">
        <v>0</v>
      </c>
      <c r="R104" s="2" t="s">
        <v>83</v>
      </c>
      <c r="S104" s="2" t="s">
        <v>834</v>
      </c>
      <c r="T104" s="3">
        <v>7</v>
      </c>
      <c r="U104" s="2">
        <v>90</v>
      </c>
      <c r="V104" s="4"/>
      <c r="W104" s="2" t="str">
        <f t="shared" si="91"/>
        <v>#define EFF_SPECTRUM            ( 90U)    // Спектрум</v>
      </c>
      <c r="X104" s="2" t="str">
        <f t="shared" ca="1" si="130"/>
        <v>String("96. Спектрум,1,200,1,100,0;") +</v>
      </c>
      <c r="Y104" s="2" t="str">
        <f t="shared" ca="1" si="131"/>
        <v>String("96. Spectrum,1,200,1,100,0;") +</v>
      </c>
      <c r="Z104" s="2" t="str">
        <f t="shared" ca="1" si="132"/>
        <v>String("96. Spectre,1,200,1,100,0;") +</v>
      </c>
      <c r="AA104" s="2" t="str">
        <f t="shared" si="133"/>
        <v xml:space="preserve">  {  11, 255,   1}, // Спектрум</v>
      </c>
      <c r="AB104" s="2" t="str">
        <f t="shared" si="96"/>
        <v xml:space="preserve">        case EFF_SPECTRUM:            DYNAMIC_DELAY_TICK { effTimer = millis(); Spectrum();                   Eff_Tick (); }  break;  // ( 90U) Спектрум</v>
      </c>
      <c r="AC104" s="2" t="str">
        <f t="shared" ca="1" si="137"/>
        <v>{"name":"96. Спектрум","spmin":1,"spmax":200,"scmin":1,"scmax":100,"type":0},</v>
      </c>
      <c r="AD104" s="6" t="str">
        <f t="shared" si="97"/>
        <v>"e90":0,</v>
      </c>
      <c r="AE104" s="6" t="str">
        <f t="shared" si="98"/>
        <v>e90=[[e90]]&amp;</v>
      </c>
      <c r="AF104" s="6" t="str">
        <f t="shared" si="99"/>
        <v>"e90":7,</v>
      </c>
      <c r="AG104" s="2" t="str">
        <f t="shared" ca="1" si="100"/>
        <v>{"type":"checkbox","class":"checkbox-big","name":"e90","title":"96. Спектрум","style":"font-size:20px;display:block","state":"{{e90}}"},</v>
      </c>
      <c r="AH104" s="2" t="str">
        <f t="shared" ca="1" si="101"/>
        <v>{"type":"h4","title":"96. Спектрум","style":"width:85%;float:left"},{"type":"input","title":"папка","name":"e90","state":"{{e90}}","pattern":"[0-9]{1,2}","style":"width:15%;display:inline"},{"type":"hr"},</v>
      </c>
      <c r="AI104" s="2" t="str">
        <f t="shared" ca="1" si="102"/>
        <v>"96": "96.Спектрум",</v>
      </c>
      <c r="AJ104" s="35" t="str">
        <f t="shared" ca="1" si="103"/>
        <v>"96":"90",</v>
      </c>
      <c r="AK104" s="2" t="str">
        <f t="shared" ca="1" si="104"/>
        <v>96. Спектрум,1,200,1,100,0;</v>
      </c>
      <c r="AL104" s="2" t="str">
        <f t="shared" ca="1" si="105"/>
        <v>{"type":"checkbox","class":"checkbox-big","name":"e90","title":"96. Spectrum","style":"font-size:20px;display:block","state":"{{e90}}"},</v>
      </c>
      <c r="AM104" s="2" t="str">
        <f t="shared" ca="1" si="106"/>
        <v>{"type":"h4","title":"96. Spectrum","style":"width:85%;float:left"},{"type":"input","title":"папка","name":"e90","state":"{{e90}}","pattern":"[0-9]{1,2}","style":"width:15%;display:inline"},{"type":"hr"},</v>
      </c>
      <c r="AN104" s="2" t="str">
        <f t="shared" ca="1" si="107"/>
        <v>"96": "96.Spectrum",</v>
      </c>
      <c r="AO104" s="35" t="str">
        <f t="shared" ca="1" si="108"/>
        <v>"96":"90",</v>
      </c>
      <c r="AP104" s="2" t="str">
        <f t="shared" ca="1" si="109"/>
        <v>96. Spectrum,1,200,1,100,0;</v>
      </c>
      <c r="AQ104" s="2" t="str">
        <f t="shared" ca="1" si="110"/>
        <v>{"type":"checkbox","class":"checkbox-big","name":"e90","title":"96. Spectre","style":"font-size:20px;display:block","state":"{{e90}}"},</v>
      </c>
      <c r="AR104" s="2" t="str">
        <f t="shared" ca="1" si="111"/>
        <v>{"type":"h4","title":"96. Spectre","style":"width:85%;float:left"},{"type":"input","title":"папка","name":"e90","state":"{{e90}}","pattern":"[0-9]{1,2}","style":"width:15%;display:inline"},{"type":"hr"},</v>
      </c>
      <c r="AS104" s="2" t="str">
        <f t="shared" ca="1" si="112"/>
        <v>"96": "96.Spectre",</v>
      </c>
      <c r="AT104" s="35" t="str">
        <f t="shared" ca="1" si="113"/>
        <v>"96":"90",</v>
      </c>
      <c r="AU104" s="2" t="str">
        <f t="shared" ca="1" si="114"/>
        <v>96. Spectre,1,200,1,100,0;</v>
      </c>
      <c r="AV104" s="2" t="str">
        <f t="shared" ca="1" si="115"/>
        <v>{"type":"checkbox","class":"checkbox-big","name":"e90","title":"96. Widmo","style":"font-size:20px;display:block","state":"{{e90}}"},</v>
      </c>
      <c r="AW104" s="35" t="str">
        <f t="shared" ca="1" si="116"/>
        <v>{"type":"h4","title":"96. Widmo","style":"width:85%;float:left"},{"type":"input","title":"папка","name":"e90","state":"{{e90}}","pattern":"[0-9]{1,2}","style":"width:15%;display:inline"},{"type":"hr"},</v>
      </c>
      <c r="AX104" s="35" t="str">
        <f t="shared" ca="1" si="117"/>
        <v>"96": "96.Widmo",</v>
      </c>
      <c r="AY104" s="35" t="str">
        <f t="shared" ca="1" si="118"/>
        <v>"96":"90",</v>
      </c>
      <c r="AZ104" s="35" t="str">
        <f t="shared" ca="1" si="119"/>
        <v>96. Widmo,1,200,1,100,0;</v>
      </c>
      <c r="BA104" s="35" t="str">
        <f t="shared" ca="1" si="120"/>
        <v>{"type":"checkbox","class":"checkbox-big","name":"e90","title":"96. Espectro","style":"font-size:20px;display:block","state":"{{e90}}"},</v>
      </c>
      <c r="BB104" s="35" t="str">
        <f t="shared" ca="1" si="121"/>
        <v>{"type":"h4","title":"96. Espectro","style":"width:85%;float:left"},{"type":"input","title":"папка","name":"e90","state":"{{e90}}","pattern":"[0-9]{1,2}","style":"width:15%;display:inline"},{"type":"hr"},</v>
      </c>
      <c r="BC104" s="35" t="str">
        <f t="shared" ca="1" si="122"/>
        <v>"96": "96.Espectro",</v>
      </c>
      <c r="BD104" s="35" t="str">
        <f t="shared" ca="1" si="123"/>
        <v>"96":"90",</v>
      </c>
      <c r="BE104" s="35" t="str">
        <f t="shared" ca="1" si="124"/>
        <v>96. Espectro,1,200,1,100,0;</v>
      </c>
      <c r="BF104" s="35" t="str">
        <f t="shared" ca="1" si="125"/>
        <v>{"type":"checkbox","class":"checkbox-big","name":"e90","title":"96. Спектрум","style":"font-size:20px;display:block","state":"{{e90}}"},</v>
      </c>
      <c r="BG104" s="35" t="str">
        <f t="shared" ca="1" si="126"/>
        <v>{"type":"h4","title":"96. Спектрум","style":"width:85%;float:left"},{"type":"input","title":"папка","name":"e90","state":"{{e90}}","pattern":"[0-9]{1,2}","style":"width:15%;display:inline"},{"type":"hr"},</v>
      </c>
      <c r="BH104" s="35" t="str">
        <f t="shared" ca="1" si="127"/>
        <v>"96": "96.Спектрум",</v>
      </c>
      <c r="BI104" s="35" t="str">
        <f t="shared" ca="1" si="128"/>
        <v>"96":"90",</v>
      </c>
      <c r="BJ104" s="35" t="str">
        <f t="shared" ca="1" si="129"/>
        <v>96. Спектрум,1,200,1,100,0;</v>
      </c>
    </row>
    <row r="105" spans="1:62" ht="14.25" customHeight="1">
      <c r="A105" s="2">
        <f t="shared" ca="1" si="90"/>
        <v>97</v>
      </c>
      <c r="B105" s="2" t="s">
        <v>835</v>
      </c>
      <c r="C105" s="2" t="s">
        <v>836</v>
      </c>
      <c r="D105" s="2" t="s">
        <v>837</v>
      </c>
      <c r="E105" s="2" t="s">
        <v>838</v>
      </c>
      <c r="F105" s="2" t="s">
        <v>839</v>
      </c>
      <c r="G105" s="2" t="s">
        <v>840</v>
      </c>
      <c r="H105" s="2" t="s">
        <v>841</v>
      </c>
      <c r="I105" s="2">
        <v>9</v>
      </c>
      <c r="J105" s="2">
        <v>46</v>
      </c>
      <c r="K105" s="2">
        <v>3</v>
      </c>
      <c r="L105" s="4"/>
      <c r="M105" s="2">
        <v>1</v>
      </c>
      <c r="N105" s="2">
        <v>255</v>
      </c>
      <c r="O105" s="2">
        <v>1</v>
      </c>
      <c r="P105" s="2">
        <v>100</v>
      </c>
      <c r="Q105" s="2">
        <v>0</v>
      </c>
      <c r="R105" s="2" t="s">
        <v>75</v>
      </c>
      <c r="S105" s="2" t="s">
        <v>842</v>
      </c>
      <c r="T105" s="3">
        <v>2</v>
      </c>
      <c r="U105" s="2">
        <v>91</v>
      </c>
      <c r="V105" s="4"/>
      <c r="W105" s="2" t="str">
        <f t="shared" si="91"/>
        <v>#define EFF_SPIRO               ( 91U)    // Спірали</v>
      </c>
      <c r="X105" s="2" t="str">
        <f t="shared" ca="1" si="130"/>
        <v>String("97. Спірали,1,255,1,100,0;") +</v>
      </c>
      <c r="Y105" s="2" t="str">
        <f t="shared" ca="1" si="131"/>
        <v>String("97. Spiro,1,255,1,100,0;") +</v>
      </c>
      <c r="Z105" s="2" t="str">
        <f t="shared" ca="1" si="132"/>
        <v>String("97. Spirales,1,255,1,100,0;") +</v>
      </c>
      <c r="AA105" s="2" t="str">
        <f t="shared" si="133"/>
        <v xml:space="preserve">  {   9,  46,   3}, // Спірали</v>
      </c>
      <c r="AB105" s="2" t="str">
        <f t="shared" si="96"/>
        <v xml:space="preserve">        case EFF_SPIRO:               LOW_DELAY_TICK     { effTimer = millis(); spiroRoutine();               Eff_Tick (); }  break;  // ( 91U) Спірали</v>
      </c>
      <c r="AC105" s="2" t="str">
        <f t="shared" ca="1" si="137"/>
        <v>{"name":"97. Спірали","spmin":1,"spmax":255,"scmin":1,"scmax":100,"type":0},</v>
      </c>
      <c r="AD105" s="6" t="str">
        <f t="shared" si="97"/>
        <v>"e91":0,</v>
      </c>
      <c r="AE105" s="6" t="str">
        <f t="shared" si="98"/>
        <v>e91=[[e91]]&amp;</v>
      </c>
      <c r="AF105" s="6" t="str">
        <f t="shared" si="99"/>
        <v>"e91":2,</v>
      </c>
      <c r="AG105" s="2" t="str">
        <f t="shared" ca="1" si="100"/>
        <v>{"type":"checkbox","class":"checkbox-big","name":"e91","title":"97. Спірали","style":"font-size:20px;display:block","state":"{{e91}}"},</v>
      </c>
      <c r="AH105" s="2" t="str">
        <f t="shared" ca="1" si="101"/>
        <v>{"type":"h4","title":"97. Спірали","style":"width:85%;float:left"},{"type":"input","title":"папка","name":"e91","state":"{{e91}}","pattern":"[0-9]{1,2}","style":"width:15%;display:inline"},{"type":"hr"},</v>
      </c>
      <c r="AI105" s="2" t="str">
        <f t="shared" ca="1" si="102"/>
        <v>"97": "97.Спірали",</v>
      </c>
      <c r="AJ105" s="35" t="str">
        <f t="shared" ca="1" si="103"/>
        <v>"97":"91",</v>
      </c>
      <c r="AK105" s="2" t="str">
        <f t="shared" ca="1" si="104"/>
        <v>97. Спірали,1,255,1,100,0;</v>
      </c>
      <c r="AL105" s="2" t="str">
        <f t="shared" ca="1" si="105"/>
        <v>{"type":"checkbox","class":"checkbox-big","name":"e91","title":"97. Spiro","style":"font-size:20px;display:block","state":"{{e91}}"},</v>
      </c>
      <c r="AM105" s="2" t="str">
        <f t="shared" ca="1" si="106"/>
        <v>{"type":"h4","title":"97. Spiro","style":"width:85%;float:left"},{"type":"input","title":"папка","name":"e91","state":"{{e91}}","pattern":"[0-9]{1,2}","style":"width:15%;display:inline"},{"type":"hr"},</v>
      </c>
      <c r="AN105" s="2" t="str">
        <f t="shared" ca="1" si="107"/>
        <v>"97": "97.Spiro",</v>
      </c>
      <c r="AO105" s="35" t="str">
        <f t="shared" ca="1" si="108"/>
        <v>"97":"91",</v>
      </c>
      <c r="AP105" s="2" t="str">
        <f t="shared" ca="1" si="109"/>
        <v>97. Spiro,1,255,1,100,0;</v>
      </c>
      <c r="AQ105" s="2" t="str">
        <f t="shared" ca="1" si="110"/>
        <v>{"type":"checkbox","class":"checkbox-big","name":"e91","title":"97. Spirales","style":"font-size:20px;display:block","state":"{{e91}}"},</v>
      </c>
      <c r="AR105" s="2" t="str">
        <f t="shared" ca="1" si="111"/>
        <v>{"type":"h4","title":"97. Spirales","style":"width:85%;float:left"},{"type":"input","title":"папка","name":"e91","state":"{{e91}}","pattern":"[0-9]{1,2}","style":"width:15%;display:inline"},{"type":"hr"},</v>
      </c>
      <c r="AS105" s="2" t="str">
        <f t="shared" ca="1" si="112"/>
        <v>"97": "97.Spirales",</v>
      </c>
      <c r="AT105" s="35" t="str">
        <f t="shared" ca="1" si="113"/>
        <v>"97":"91",</v>
      </c>
      <c r="AU105" s="2" t="str">
        <f t="shared" ca="1" si="114"/>
        <v>97. Spirales,1,255,1,100,0;</v>
      </c>
      <c r="AV105" s="2" t="str">
        <f t="shared" ca="1" si="115"/>
        <v>{"type":"checkbox","class":"checkbox-big","name":"e91","title":"97. Spirale","style":"font-size:20px;display:block","state":"{{e91}}"},</v>
      </c>
      <c r="AW105" s="35" t="str">
        <f t="shared" ca="1" si="116"/>
        <v>{"type":"h4","title":"97. Spirale","style":"width:85%;float:left"},{"type":"input","title":"папка","name":"e91","state":"{{e91}}","pattern":"[0-9]{1,2}","style":"width:15%;display:inline"},{"type":"hr"},</v>
      </c>
      <c r="AX105" s="35" t="str">
        <f t="shared" ca="1" si="117"/>
        <v>"97": "97.Spirale",</v>
      </c>
      <c r="AY105" s="35" t="str">
        <f t="shared" ca="1" si="118"/>
        <v>"97":"91",</v>
      </c>
      <c r="AZ105" s="35" t="str">
        <f t="shared" ca="1" si="119"/>
        <v>97. Spirale,1,255,1,100,0;</v>
      </c>
      <c r="BA105" s="35" t="str">
        <f t="shared" ca="1" si="120"/>
        <v>{"type":"checkbox","class":"checkbox-big","name":"e91","title":"97. Espirales","style":"font-size:20px;display:block","state":"{{e91}}"},</v>
      </c>
      <c r="BB105" s="35" t="str">
        <f t="shared" ca="1" si="121"/>
        <v>{"type":"h4","title":"97. Espirales","style":"width:85%;float:left"},{"type":"input","title":"папка","name":"e91","state":"{{e91}}","pattern":"[0-9]{1,2}","style":"width:15%;display:inline"},{"type":"hr"},</v>
      </c>
      <c r="BC105" s="35" t="str">
        <f t="shared" ca="1" si="122"/>
        <v>"97": "97.Espirales",</v>
      </c>
      <c r="BD105" s="35" t="str">
        <f t="shared" ca="1" si="123"/>
        <v>"97":"91",</v>
      </c>
      <c r="BE105" s="35" t="str">
        <f t="shared" ca="1" si="124"/>
        <v>97. Espirales,1,255,1,100,0;</v>
      </c>
      <c r="BF105" s="35" t="str">
        <f t="shared" ca="1" si="125"/>
        <v>{"type":"checkbox","class":"checkbox-big","name":"e91","title":"97. Спирали","style":"font-size:20px;display:block","state":"{{e91}}"},</v>
      </c>
      <c r="BG105" s="35" t="str">
        <f t="shared" ca="1" si="126"/>
        <v>{"type":"h4","title":"97. Спирали","style":"width:85%;float:left"},{"type":"input","title":"папка","name":"e91","state":"{{e91}}","pattern":"[0-9]{1,2}","style":"width:15%;display:inline"},{"type":"hr"},</v>
      </c>
      <c r="BH105" s="35" t="str">
        <f t="shared" ca="1" si="127"/>
        <v>"97": "97.Спирали",</v>
      </c>
      <c r="BI105" s="35" t="str">
        <f t="shared" ca="1" si="128"/>
        <v>"97":"91",</v>
      </c>
      <c r="BJ105" s="35" t="str">
        <f t="shared" ca="1" si="129"/>
        <v>97. Спирали,1,255,1,100,0;</v>
      </c>
    </row>
    <row r="106" spans="1:62" ht="14.25" customHeight="1">
      <c r="A106" s="2">
        <f t="shared" ca="1" si="90"/>
        <v>98</v>
      </c>
      <c r="B106" s="2" t="s">
        <v>843</v>
      </c>
      <c r="C106" s="2" t="s">
        <v>844</v>
      </c>
      <c r="D106" s="2" t="s">
        <v>845</v>
      </c>
      <c r="E106" s="2" t="s">
        <v>846</v>
      </c>
      <c r="F106" s="2" t="s">
        <v>847</v>
      </c>
      <c r="G106" s="2" t="s">
        <v>848</v>
      </c>
      <c r="H106" s="2" t="s">
        <v>849</v>
      </c>
      <c r="I106" s="2">
        <v>24</v>
      </c>
      <c r="J106" s="2">
        <v>203</v>
      </c>
      <c r="K106" s="2">
        <v>5</v>
      </c>
      <c r="L106" s="4"/>
      <c r="M106" s="2">
        <v>150</v>
      </c>
      <c r="N106" s="2">
        <v>252</v>
      </c>
      <c r="O106" s="2">
        <v>1</v>
      </c>
      <c r="P106" s="2">
        <v>100</v>
      </c>
      <c r="Q106" s="2">
        <v>0</v>
      </c>
      <c r="R106" s="2" t="s">
        <v>83</v>
      </c>
      <c r="S106" s="2" t="s">
        <v>850</v>
      </c>
      <c r="T106" s="3">
        <v>2</v>
      </c>
      <c r="U106" s="2">
        <v>92</v>
      </c>
      <c r="V106" s="4"/>
      <c r="W106" s="2" t="str">
        <f t="shared" si="91"/>
        <v>#define EFF_LEAPERS             ( 92U)    // Стрибуни</v>
      </c>
      <c r="X106" s="2" t="str">
        <f t="shared" ca="1" si="130"/>
        <v>String("98. Стрибуни,150,252,1,100,0;") +</v>
      </c>
      <c r="Y106" s="2" t="str">
        <f t="shared" ca="1" si="131"/>
        <v>String("98. Leapers,150,252,1,100,0;") +</v>
      </c>
      <c r="Z106" s="2" t="str">
        <f t="shared" ca="1" si="132"/>
        <v>String("98. Cavaliers,150,252,1,100,0;") +</v>
      </c>
      <c r="AA106" s="2" t="str">
        <f t="shared" si="133"/>
        <v xml:space="preserve">  {  24, 203,   5}, // Стрибуни</v>
      </c>
      <c r="AB106" s="2" t="str">
        <f t="shared" si="96"/>
        <v xml:space="preserve">        case EFF_LEAPERS:             DYNAMIC_DELAY_TICK { effTimer = millis(); LeapersRoutine();             Eff_Tick (); }  break;  // ( 92U) Стрибуни</v>
      </c>
      <c r="AC106" s="2" t="str">
        <f t="shared" ca="1" si="137"/>
        <v>{"name":"98. Стрибуни","spmin":150,"spmax":252,"scmin":1,"scmax":100,"type":0},</v>
      </c>
      <c r="AD106" s="6" t="str">
        <f t="shared" si="97"/>
        <v>"e92":0,</v>
      </c>
      <c r="AE106" s="6" t="str">
        <f t="shared" si="98"/>
        <v>e92=[[e92]]&amp;</v>
      </c>
      <c r="AF106" s="6" t="str">
        <f t="shared" si="99"/>
        <v>"e92":2,</v>
      </c>
      <c r="AG106" s="2" t="str">
        <f t="shared" ca="1" si="100"/>
        <v>{"type":"checkbox","class":"checkbox-big","name":"e92","title":"98. Стрибуни","style":"font-size:20px;display:block","state":"{{e92}}"},</v>
      </c>
      <c r="AH106" s="2" t="str">
        <f t="shared" ca="1" si="101"/>
        <v>{"type":"h4","title":"98. Стрибуни","style":"width:85%;float:left"},{"type":"input","title":"папка","name":"e92","state":"{{e92}}","pattern":"[0-9]{1,2}","style":"width:15%;display:inline"},{"type":"hr"},</v>
      </c>
      <c r="AI106" s="2" t="str">
        <f t="shared" ca="1" si="102"/>
        <v>"98": "98.Стрибуни",</v>
      </c>
      <c r="AJ106" s="35" t="str">
        <f t="shared" ca="1" si="103"/>
        <v>"98":"92",</v>
      </c>
      <c r="AK106" s="2" t="str">
        <f t="shared" ca="1" si="104"/>
        <v>98. Стрибуни,150,252,1,100,0;</v>
      </c>
      <c r="AL106" s="2" t="str">
        <f t="shared" ca="1" si="105"/>
        <v>{"type":"checkbox","class":"checkbox-big","name":"e92","title":"98. Leapers","style":"font-size:20px;display:block","state":"{{e92}}"},</v>
      </c>
      <c r="AM106" s="2" t="str">
        <f t="shared" ca="1" si="106"/>
        <v>{"type":"h4","title":"98. Leapers","style":"width:85%;float:left"},{"type":"input","title":"папка","name":"e92","state":"{{e92}}","pattern":"[0-9]{1,2}","style":"width:15%;display:inline"},{"type":"hr"},</v>
      </c>
      <c r="AN106" s="2" t="str">
        <f t="shared" ca="1" si="107"/>
        <v>"98": "98.Leapers",</v>
      </c>
      <c r="AO106" s="35" t="str">
        <f t="shared" ca="1" si="108"/>
        <v>"98":"92",</v>
      </c>
      <c r="AP106" s="2" t="str">
        <f t="shared" ca="1" si="109"/>
        <v>98. Leapers,150,252,1,100,0;</v>
      </c>
      <c r="AQ106" s="2" t="str">
        <f t="shared" ca="1" si="110"/>
        <v>{"type":"checkbox","class":"checkbox-big","name":"e92","title":"98. Cavaliers","style":"font-size:20px;display:block","state":"{{e92}}"},</v>
      </c>
      <c r="AR106" s="2" t="str">
        <f t="shared" ca="1" si="111"/>
        <v>{"type":"h4","title":"98. Cavaliers","style":"width:85%;float:left"},{"type":"input","title":"папка","name":"e92","state":"{{e92}}","pattern":"[0-9]{1,2}","style":"width:15%;display:inline"},{"type":"hr"},</v>
      </c>
      <c r="AS106" s="2" t="str">
        <f t="shared" ca="1" si="112"/>
        <v>"98": "98.Cavaliers",</v>
      </c>
      <c r="AT106" s="35" t="str">
        <f t="shared" ca="1" si="113"/>
        <v>"98":"92",</v>
      </c>
      <c r="AU106" s="2" t="str">
        <f t="shared" ca="1" si="114"/>
        <v>98. Cavaliers,150,252,1,100,0;</v>
      </c>
      <c r="AV106" s="2" t="str">
        <f t="shared" ca="1" si="115"/>
        <v>{"type":"checkbox","class":"checkbox-big","name":"e92","title":"98. Zworki","style":"font-size:20px;display:block","state":"{{e92}}"},</v>
      </c>
      <c r="AW106" s="35" t="str">
        <f t="shared" ca="1" si="116"/>
        <v>{"type":"h4","title":"98. Zworki","style":"width:85%;float:left"},{"type":"input","title":"папка","name":"e92","state":"{{e92}}","pattern":"[0-9]{1,2}","style":"width:15%;display:inline"},{"type":"hr"},</v>
      </c>
      <c r="AX106" s="35" t="str">
        <f t="shared" ca="1" si="117"/>
        <v>"98": "98.Zworki",</v>
      </c>
      <c r="AY106" s="35" t="str">
        <f t="shared" ca="1" si="118"/>
        <v>"98":"92",</v>
      </c>
      <c r="AZ106" s="35" t="str">
        <f t="shared" ca="1" si="119"/>
        <v>98. Zworki,150,252,1,100,0;</v>
      </c>
      <c r="BA106" s="35" t="str">
        <f t="shared" ca="1" si="120"/>
        <v>{"type":"checkbox","class":"checkbox-big","name":"e92","title":"98. Jerséis","style":"font-size:20px;display:block","state":"{{e92}}"},</v>
      </c>
      <c r="BB106" s="35" t="str">
        <f t="shared" ca="1" si="121"/>
        <v>{"type":"h4","title":"98. Jerséis","style":"width:85%;float:left"},{"type":"input","title":"папка","name":"e92","state":"{{e92}}","pattern":"[0-9]{1,2}","style":"width:15%;display:inline"},{"type":"hr"},</v>
      </c>
      <c r="BC106" s="35" t="str">
        <f t="shared" ca="1" si="122"/>
        <v>"98": "98.Jerséis",</v>
      </c>
      <c r="BD106" s="35" t="str">
        <f t="shared" ca="1" si="123"/>
        <v>"98":"92",</v>
      </c>
      <c r="BE106" s="35" t="str">
        <f t="shared" ca="1" si="124"/>
        <v>98. Jerséis,150,252,1,100,0;</v>
      </c>
      <c r="BF106" s="35" t="str">
        <f t="shared" ca="1" si="125"/>
        <v>{"type":"checkbox","class":"checkbox-big","name":"e92","title":"98. Прыгуны","style":"font-size:20px;display:block","state":"{{e92}}"},</v>
      </c>
      <c r="BG106" s="35" t="str">
        <f t="shared" ca="1" si="126"/>
        <v>{"type":"h4","title":"98. Прыгуны","style":"width:85%;float:left"},{"type":"input","title":"папка","name":"e92","state":"{{e92}}","pattern":"[0-9]{1,2}","style":"width:15%;display:inline"},{"type":"hr"},</v>
      </c>
      <c r="BH106" s="35" t="str">
        <f t="shared" ca="1" si="127"/>
        <v>"98": "98.Прыгуны",</v>
      </c>
      <c r="BI106" s="35" t="str">
        <f t="shared" ca="1" si="128"/>
        <v>"98":"92",</v>
      </c>
      <c r="BJ106" s="35" t="str">
        <f t="shared" ca="1" si="129"/>
        <v>98. Прыгуны,150,252,1,100,0;</v>
      </c>
    </row>
    <row r="107" spans="1:62" ht="14.25" customHeight="1">
      <c r="A107" s="2">
        <f t="shared" ca="1" si="90"/>
        <v>99</v>
      </c>
      <c r="B107" s="2" t="s">
        <v>851</v>
      </c>
      <c r="C107" s="2" t="s">
        <v>852</v>
      </c>
      <c r="D107" s="2" t="s">
        <v>853</v>
      </c>
      <c r="E107" s="2" t="s">
        <v>854</v>
      </c>
      <c r="F107" s="2" t="s">
        <v>855</v>
      </c>
      <c r="G107" s="2" t="s">
        <v>856</v>
      </c>
      <c r="H107" s="2" t="s">
        <v>857</v>
      </c>
      <c r="I107" s="2">
        <v>25</v>
      </c>
      <c r="J107" s="2">
        <v>70</v>
      </c>
      <c r="K107" s="2">
        <v>51</v>
      </c>
      <c r="L107" s="4"/>
      <c r="M107" s="2">
        <v>1</v>
      </c>
      <c r="N107" s="2">
        <v>150</v>
      </c>
      <c r="O107" s="2">
        <v>1</v>
      </c>
      <c r="P107" s="2">
        <v>100</v>
      </c>
      <c r="Q107" s="2">
        <v>0</v>
      </c>
      <c r="R107" s="2" t="s">
        <v>75</v>
      </c>
      <c r="S107" s="2" t="s">
        <v>858</v>
      </c>
      <c r="T107" s="3">
        <v>2</v>
      </c>
      <c r="U107" s="2">
        <v>93</v>
      </c>
      <c r="V107" s="4"/>
      <c r="W107" s="2" t="str">
        <f t="shared" si="91"/>
        <v>#define EFF_STROBE              ( 93U)    // Строб.Хаос.Дифузія</v>
      </c>
      <c r="X107" s="2" t="str">
        <f t="shared" ca="1" si="130"/>
        <v>String("99. Строб.Хаос.Дифузія,1,150,1,100,0;") +</v>
      </c>
      <c r="Y107" s="2" t="str">
        <f t="shared" ca="1" si="131"/>
        <v>String("99. Strobe,1,150,1,100,0;") +</v>
      </c>
      <c r="Z107" s="2" t="str">
        <f t="shared" ca="1" si="132"/>
        <v>String("99. Stroboscope Chaos Diffusion,1,150,1,100,0;") +</v>
      </c>
      <c r="AA107" s="2" t="str">
        <f t="shared" si="133"/>
        <v xml:space="preserve">  {  25,  70,  51}, // Строб.Хаос.Дифузія</v>
      </c>
      <c r="AB107" s="2" t="str">
        <f t="shared" si="96"/>
        <v xml:space="preserve">        case EFF_STROBE:              LOW_DELAY_TICK     { effTimer = millis(); StrobeAndDiffusion();         Eff_Tick (); }  break;  // ( 93U) Строб.Хаос.Дифузія</v>
      </c>
      <c r="AC107" s="2" t="str">
        <f t="shared" ca="1" si="137"/>
        <v>{"name":"99. Строб.Хаос.Дифузія","spmin":1,"spmax":150,"scmin":1,"scmax":100,"type":0},</v>
      </c>
      <c r="AD107" s="6" t="str">
        <f t="shared" si="97"/>
        <v>"e93":0,</v>
      </c>
      <c r="AE107" s="6" t="str">
        <f t="shared" si="98"/>
        <v>e93=[[e93]]&amp;</v>
      </c>
      <c r="AF107" s="6" t="str">
        <f t="shared" si="99"/>
        <v>"e93":2,</v>
      </c>
      <c r="AG107" s="2" t="str">
        <f t="shared" ca="1" si="100"/>
        <v>{"type":"checkbox","class":"checkbox-big","name":"e93","title":"99. Строб.Хаос.Дифузія","style":"font-size:20px;display:block","state":"{{e93}}"},</v>
      </c>
      <c r="AH107" s="2" t="str">
        <f t="shared" ca="1" si="101"/>
        <v>{"type":"h4","title":"99. Строб.Хаос.Дифузія","style":"width:85%;float:left"},{"type":"input","title":"папка","name":"e93","state":"{{e93}}","pattern":"[0-9]{1,2}","style":"width:15%;display:inline"},{"type":"hr"},</v>
      </c>
      <c r="AI107" s="2" t="str">
        <f t="shared" ca="1" si="102"/>
        <v>"99": "99.Строб.Хаос.Дифузія",</v>
      </c>
      <c r="AJ107" s="35" t="str">
        <f t="shared" ca="1" si="103"/>
        <v>"99":"93",</v>
      </c>
      <c r="AK107" s="2" t="str">
        <f t="shared" ca="1" si="104"/>
        <v>99. Строб.Хаос.Дифузія,1,150,1,100,0;</v>
      </c>
      <c r="AL107" s="2" t="str">
        <f t="shared" ca="1" si="105"/>
        <v>{"type":"checkbox","class":"checkbox-big","name":"e93","title":"99. Strobe","style":"font-size:20px;display:block","state":"{{e93}}"},</v>
      </c>
      <c r="AM107" s="2" t="str">
        <f t="shared" ca="1" si="106"/>
        <v>{"type":"h4","title":"99. Strobe","style":"width:85%;float:left"},{"type":"input","title":"папка","name":"e93","state":"{{e93}}","pattern":"[0-9]{1,2}","style":"width:15%;display:inline"},{"type":"hr"},</v>
      </c>
      <c r="AN107" s="2" t="str">
        <f t="shared" ca="1" si="107"/>
        <v>"99": "99.Strobe",</v>
      </c>
      <c r="AO107" s="35" t="str">
        <f t="shared" ca="1" si="108"/>
        <v>"99":"93",</v>
      </c>
      <c r="AP107" s="2" t="str">
        <f t="shared" ca="1" si="109"/>
        <v>99. Strobe,1,150,1,100,0;</v>
      </c>
      <c r="AQ107" s="2" t="str">
        <f t="shared" ca="1" si="110"/>
        <v>{"type":"checkbox","class":"checkbox-big","name":"e93","title":"99. Stroboscope Chaos Diffusion","style":"font-size:20px;display:block","state":"{{e93}}"},</v>
      </c>
      <c r="AR107" s="2" t="str">
        <f t="shared" ca="1" si="111"/>
        <v>{"type":"h4","title":"99. Stroboscope Chaos Diffusion","style":"width:85%;float:left"},{"type":"input","title":"папка","name":"e93","state":"{{e93}}","pattern":"[0-9]{1,2}","style":"width:15%;display:inline"},{"type":"hr"},</v>
      </c>
      <c r="AS107" s="2" t="str">
        <f t="shared" ca="1" si="112"/>
        <v>"99": "99.Stroboscope Chaos Diffusion",</v>
      </c>
      <c r="AT107" s="35" t="str">
        <f t="shared" ca="1" si="113"/>
        <v>"99":"93",</v>
      </c>
      <c r="AU107" s="2" t="str">
        <f t="shared" ca="1" si="114"/>
        <v>99. Stroboscope Chaos Diffusion,1,150,1,100,0;</v>
      </c>
      <c r="AV107" s="2" t="str">
        <f t="shared" ca="1" si="115"/>
        <v>{"type":"checkbox","class":"checkbox-big","name":"e93","title":"99. Stroboskop Chaos Dyfuzja","style":"font-size:20px;display:block","state":"{{e93}}"},</v>
      </c>
      <c r="AW107" s="35" t="str">
        <f t="shared" ca="1" si="116"/>
        <v>{"type":"h4","title":"99. Stroboskop Chaos Dyfuzja","style":"width:85%;float:left"},{"type":"input","title":"папка","name":"e93","state":"{{e93}}","pattern":"[0-9]{1,2}","style":"width:15%;display:inline"},{"type":"hr"},</v>
      </c>
      <c r="AX107" s="35" t="str">
        <f t="shared" ca="1" si="117"/>
        <v>"99": "99.Stroboskop Chaos Dyfuzja",</v>
      </c>
      <c r="AY107" s="35" t="str">
        <f t="shared" ca="1" si="118"/>
        <v>"99":"93",</v>
      </c>
      <c r="AZ107" s="35" t="str">
        <f t="shared" ca="1" si="119"/>
        <v>99. Stroboskop Chaos Dyfuzja,1,150,1,100,0;</v>
      </c>
      <c r="BA107" s="35" t="str">
        <f t="shared" ca="1" si="120"/>
        <v>{"type":"checkbox","class":"checkbox-big","name":"e93","title":"99. Estroboscópico Caos Difusión","style":"font-size:20px;display:block","state":"{{e93}}"},</v>
      </c>
      <c r="BB107" s="35" t="str">
        <f t="shared" ca="1" si="121"/>
        <v>{"type":"h4","title":"99. Estroboscópico Caos Difusión","style":"width:85%;float:left"},{"type":"input","title":"папка","name":"e93","state":"{{e93}}","pattern":"[0-9]{1,2}","style":"width:15%;display:inline"},{"type":"hr"},</v>
      </c>
      <c r="BC107" s="35" t="str">
        <f t="shared" ca="1" si="122"/>
        <v>"99": "99.Estroboscópico Caos Difusión",</v>
      </c>
      <c r="BD107" s="35" t="str">
        <f t="shared" ca="1" si="123"/>
        <v>"99":"93",</v>
      </c>
      <c r="BE107" s="35" t="str">
        <f t="shared" ca="1" si="124"/>
        <v>99. Estroboscópico Caos Difusión,1,150,1,100,0;</v>
      </c>
      <c r="BF107" s="35" t="str">
        <f t="shared" ca="1" si="125"/>
        <v>{"type":"checkbox","class":"checkbox-big","name":"e93","title":"99. Строб.Хаос.Диффузия","style":"font-size:20px;display:block","state":"{{e93}}"},</v>
      </c>
      <c r="BG107" s="35" t="str">
        <f t="shared" ca="1" si="126"/>
        <v>{"type":"h4","title":"99. Строб.Хаос.Диффузия","style":"width:85%;float:left"},{"type":"input","title":"папка","name":"e93","state":"{{e93}}","pattern":"[0-9]{1,2}","style":"width:15%;display:inline"},{"type":"hr"},</v>
      </c>
      <c r="BH107" s="35" t="str">
        <f t="shared" ca="1" si="127"/>
        <v>"99": "99.Строб.Хаос.Диффузия",</v>
      </c>
      <c r="BI107" s="35" t="str">
        <f t="shared" ca="1" si="128"/>
        <v>"99":"93",</v>
      </c>
      <c r="BJ107" s="35" t="str">
        <f t="shared" ca="1" si="129"/>
        <v>99. Строб.Хаос.Диффузия,1,150,1,100,0;</v>
      </c>
    </row>
    <row r="108" spans="1:62" ht="14.25" customHeight="1">
      <c r="A108" s="2">
        <f t="shared" ca="1" si="90"/>
        <v>100</v>
      </c>
      <c r="B108" s="2" t="s">
        <v>859</v>
      </c>
      <c r="C108" s="2" t="s">
        <v>860</v>
      </c>
      <c r="D108" s="2" t="s">
        <v>861</v>
      </c>
      <c r="E108" s="2" t="s">
        <v>862</v>
      </c>
      <c r="F108" s="2" t="s">
        <v>863</v>
      </c>
      <c r="G108" s="2" t="s">
        <v>864</v>
      </c>
      <c r="H108" s="2" t="s">
        <v>860</v>
      </c>
      <c r="I108" s="2">
        <v>55</v>
      </c>
      <c r="J108" s="2">
        <v>127</v>
      </c>
      <c r="K108" s="2">
        <v>100</v>
      </c>
      <c r="L108" s="4"/>
      <c r="M108" s="2">
        <v>1</v>
      </c>
      <c r="N108" s="2">
        <v>255</v>
      </c>
      <c r="O108" s="2">
        <v>100</v>
      </c>
      <c r="P108" s="2">
        <v>100</v>
      </c>
      <c r="Q108" s="2">
        <v>2</v>
      </c>
      <c r="R108" s="2" t="s">
        <v>75</v>
      </c>
      <c r="S108" s="2" t="s">
        <v>865</v>
      </c>
      <c r="T108" s="3">
        <v>9</v>
      </c>
      <c r="U108" s="2">
        <v>94</v>
      </c>
      <c r="V108" s="4"/>
      <c r="W108" s="2" t="str">
        <f t="shared" si="91"/>
        <v>#define EFF_PACIFIC             ( 94U)    // Тихий океан</v>
      </c>
      <c r="X108" s="2" t="str">
        <f t="shared" ca="1" si="130"/>
        <v>String("100. Тихий океан,1,255,100,100,2;") +</v>
      </c>
      <c r="Y108" s="2" t="str">
        <f t="shared" ca="1" si="131"/>
        <v>String("100. Pacific,1,255,100,100,2;") +</v>
      </c>
      <c r="Z108" s="2" t="str">
        <f t="shared" ca="1" si="132"/>
        <v>String("100. Océan Pacifique,1,255,100,100,2;") +</v>
      </c>
      <c r="AA108" s="2" t="str">
        <f t="shared" si="133"/>
        <v xml:space="preserve">  {  55, 127, 100}, // Тихий океан</v>
      </c>
      <c r="AB108" s="2" t="str">
        <f t="shared" si="96"/>
        <v xml:space="preserve">        case EFF_PACIFIC:             LOW_DELAY_TICK     { effTimer = millis(); pacificRoutine();             Eff_Tick (); }  break;  // ( 94U) Тихий океан</v>
      </c>
      <c r="AC108" s="2" t="str">
        <f t="shared" ca="1" si="137"/>
        <v>{"name":"100. Тихий океан","spmin":1,"spmax":255,"scmin":100,"scmax":100,"type":2},</v>
      </c>
      <c r="AD108" s="6" t="str">
        <f t="shared" si="97"/>
        <v>"e94":0,</v>
      </c>
      <c r="AE108" s="6" t="str">
        <f t="shared" si="98"/>
        <v>e94=[[e94]]&amp;</v>
      </c>
      <c r="AF108" s="6" t="str">
        <f t="shared" si="99"/>
        <v>"e94":9,</v>
      </c>
      <c r="AG108" s="2" t="str">
        <f t="shared" ca="1" si="100"/>
        <v>{"type":"checkbox","class":"checkbox-big","name":"e94","title":"100. Тихий океан","style":"font-size:20px;display:block","state":"{{e94}}"},</v>
      </c>
      <c r="AH108" s="2" t="str">
        <f t="shared" ca="1" si="101"/>
        <v>{"type":"h4","title":"100. Тихий океан","style":"width:85%;float:left"},{"type":"input","title":"папка","name":"e94","state":"{{e94}}","pattern":"[0-9]{1,2}","style":"width:15%;display:inline"},{"type":"hr"},</v>
      </c>
      <c r="AI108" s="2" t="str">
        <f t="shared" ca="1" si="102"/>
        <v>"100": "100.Тихий океан",</v>
      </c>
      <c r="AJ108" s="35" t="str">
        <f t="shared" ca="1" si="103"/>
        <v>"100":"94",</v>
      </c>
      <c r="AK108" s="2" t="str">
        <f t="shared" ca="1" si="104"/>
        <v>100. Тихий океан,1,255,100,100,2;</v>
      </c>
      <c r="AL108" s="2" t="str">
        <f t="shared" ca="1" si="105"/>
        <v>{"type":"checkbox","class":"checkbox-big","name":"e94","title":"100. Pacific","style":"font-size:20px;display:block","state":"{{e94}}"},</v>
      </c>
      <c r="AM108" s="2" t="str">
        <f t="shared" ca="1" si="106"/>
        <v>{"type":"h4","title":"100. Pacific","style":"width:85%;float:left"},{"type":"input","title":"папка","name":"e94","state":"{{e94}}","pattern":"[0-9]{1,2}","style":"width:15%;display:inline"},{"type":"hr"},</v>
      </c>
      <c r="AN108" s="2" t="str">
        <f t="shared" ca="1" si="107"/>
        <v>"100": "100.Pacific",</v>
      </c>
      <c r="AO108" s="35" t="str">
        <f t="shared" ca="1" si="108"/>
        <v>"100":"94",</v>
      </c>
      <c r="AP108" s="2" t="str">
        <f t="shared" ca="1" si="109"/>
        <v>100. Pacific,1,255,100,100,2;</v>
      </c>
      <c r="AQ108" s="2" t="str">
        <f t="shared" ca="1" si="110"/>
        <v>{"type":"checkbox","class":"checkbox-big","name":"e94","title":"100. Océan Pacifique","style":"font-size:20px;display:block","state":"{{e94}}"},</v>
      </c>
      <c r="AR108" s="2" t="str">
        <f t="shared" ca="1" si="111"/>
        <v>{"type":"h4","title":"100. Océan Pacifique","style":"width:85%;float:left"},{"type":"input","title":"папка","name":"e94","state":"{{e94}}","pattern":"[0-9]{1,2}","style":"width:15%;display:inline"},{"type":"hr"},</v>
      </c>
      <c r="AS108" s="2" t="str">
        <f t="shared" ca="1" si="112"/>
        <v>"100": "100.Océan Pacifique",</v>
      </c>
      <c r="AT108" s="35" t="str">
        <f t="shared" ca="1" si="113"/>
        <v>"100":"94",</v>
      </c>
      <c r="AU108" s="2" t="str">
        <f t="shared" ca="1" si="114"/>
        <v>100. Océan Pacifique,1,255,100,100,2;</v>
      </c>
      <c r="AV108" s="2" t="str">
        <f t="shared" ca="1" si="115"/>
        <v>{"type":"checkbox","class":"checkbox-big","name":"e94","title":"100. Pacyfik","style":"font-size:20px;display:block","state":"{{e94}}"},</v>
      </c>
      <c r="AW108" s="35" t="str">
        <f t="shared" ca="1" si="116"/>
        <v>{"type":"h4","title":"100. Pacyfik","style":"width:85%;float:left"},{"type":"input","title":"папка","name":"e94","state":"{{e94}}","pattern":"[0-9]{1,2}","style":"width:15%;display:inline"},{"type":"hr"},</v>
      </c>
      <c r="AX108" s="35" t="str">
        <f t="shared" ca="1" si="117"/>
        <v>"100": "100.Pacyfik",</v>
      </c>
      <c r="AY108" s="35" t="str">
        <f t="shared" ca="1" si="118"/>
        <v>"100":"94",</v>
      </c>
      <c r="AZ108" s="35" t="str">
        <f t="shared" ca="1" si="119"/>
        <v>100. Pacyfik,1,255,100,100,2;</v>
      </c>
      <c r="BA108" s="35" t="str">
        <f t="shared" ca="1" si="120"/>
        <v>{"type":"checkbox","class":"checkbox-big","name":"e94","title":"100. Océano Pacífico","style":"font-size:20px;display:block","state":"{{e94}}"},</v>
      </c>
      <c r="BB108" s="35" t="str">
        <f t="shared" ca="1" si="121"/>
        <v>{"type":"h4","title":"100. Océano Pacífico","style":"width:85%;float:left"},{"type":"input","title":"папка","name":"e94","state":"{{e94}}","pattern":"[0-9]{1,2}","style":"width:15%;display:inline"},{"type":"hr"},</v>
      </c>
      <c r="BC108" s="35" t="str">
        <f t="shared" ca="1" si="122"/>
        <v>"100": "100.Océano Pacífico",</v>
      </c>
      <c r="BD108" s="35" t="str">
        <f t="shared" ca="1" si="123"/>
        <v>"100":"94",</v>
      </c>
      <c r="BE108" s="35" t="str">
        <f t="shared" ca="1" si="124"/>
        <v>100. Océano Pacífico,1,255,100,100,2;</v>
      </c>
      <c r="BF108" s="35" t="str">
        <f t="shared" ca="1" si="125"/>
        <v>{"type":"checkbox","class":"checkbox-big","name":"e94","title":"100. Тихий океан","style":"font-size:20px;display:block","state":"{{e94}}"},</v>
      </c>
      <c r="BG108" s="35" t="str">
        <f t="shared" ca="1" si="126"/>
        <v>{"type":"h4","title":"100. Тихий океан","style":"width:85%;float:left"},{"type":"input","title":"папка","name":"e94","state":"{{e94}}","pattern":"[0-9]{1,2}","style":"width:15%;display:inline"},{"type":"hr"},</v>
      </c>
      <c r="BH108" s="35" t="str">
        <f t="shared" ca="1" si="127"/>
        <v>"100": "100.Тихий океан",</v>
      </c>
      <c r="BI108" s="35" t="str">
        <f t="shared" ca="1" si="128"/>
        <v>"100":"94",</v>
      </c>
      <c r="BJ108" s="35" t="str">
        <f t="shared" ca="1" si="129"/>
        <v>100. Тихий океан,1,255,100,100,2;</v>
      </c>
    </row>
    <row r="109" spans="1:62" ht="14.25" customHeight="1">
      <c r="A109" s="2">
        <f t="shared" ca="1" si="90"/>
        <v>101</v>
      </c>
      <c r="B109" s="2" t="s">
        <v>866</v>
      </c>
      <c r="C109" s="2" t="s">
        <v>867</v>
      </c>
      <c r="D109" s="2" t="s">
        <v>868</v>
      </c>
      <c r="E109" s="2" t="s">
        <v>869</v>
      </c>
      <c r="F109" s="2" t="s">
        <v>870</v>
      </c>
      <c r="G109" s="2" t="s">
        <v>871</v>
      </c>
      <c r="H109" s="2" t="s">
        <v>872</v>
      </c>
      <c r="I109" s="2">
        <v>39</v>
      </c>
      <c r="J109" s="2">
        <v>77</v>
      </c>
      <c r="K109" s="2">
        <v>1</v>
      </c>
      <c r="L109" s="4"/>
      <c r="M109" s="2">
        <v>1</v>
      </c>
      <c r="N109" s="2">
        <v>255</v>
      </c>
      <c r="O109" s="2">
        <v>1</v>
      </c>
      <c r="P109" s="2">
        <v>100</v>
      </c>
      <c r="Q109" s="2">
        <v>0</v>
      </c>
      <c r="R109" s="2" t="s">
        <v>75</v>
      </c>
      <c r="S109" s="2" t="s">
        <v>873</v>
      </c>
      <c r="T109" s="3">
        <v>2</v>
      </c>
      <c r="U109" s="2">
        <v>95</v>
      </c>
      <c r="V109" s="4"/>
      <c r="W109" s="2" t="str">
        <f t="shared" si="91"/>
        <v>#define EFF_SHADOWS             ( 95U)    // Тіні</v>
      </c>
      <c r="X109" s="2" t="str">
        <f t="shared" ca="1" si="130"/>
        <v>String("101. Тіні,1,255,1,100,0;") +</v>
      </c>
      <c r="Y109" s="2" t="str">
        <f t="shared" ca="1" si="131"/>
        <v>String("101. Shadows,1,255,1,100,0;") +</v>
      </c>
      <c r="Z109" s="2" t="str">
        <f t="shared" ca="1" si="132"/>
        <v>String("101. Les ombres,1,255,1,100,0;") +</v>
      </c>
      <c r="AA109" s="2" t="str">
        <f t="shared" si="133"/>
        <v xml:space="preserve">  {  39,  77,   1}, // Тіні</v>
      </c>
      <c r="AB109" s="2" t="str">
        <f t="shared" si="96"/>
        <v xml:space="preserve">        case EFF_SHADOWS:             LOW_DELAY_TICK     { effTimer = millis(); shadowsRoutine();             Eff_Tick (); }  break;  // ( 95U) Тіні</v>
      </c>
      <c r="AC109" s="2" t="str">
        <f t="shared" ca="1" si="137"/>
        <v>{"name":"101. Тіні","spmin":1,"spmax":255,"scmin":1,"scmax":100,"type":0},</v>
      </c>
      <c r="AD109" s="6" t="str">
        <f t="shared" si="97"/>
        <v>"e95":0,</v>
      </c>
      <c r="AE109" s="6" t="str">
        <f t="shared" si="98"/>
        <v>e95=[[e95]]&amp;</v>
      </c>
      <c r="AF109" s="6" t="str">
        <f t="shared" si="99"/>
        <v>"e95":2,</v>
      </c>
      <c r="AG109" s="2" t="str">
        <f t="shared" ca="1" si="100"/>
        <v>{"type":"checkbox","class":"checkbox-big","name":"e95","title":"101. Тіні","style":"font-size:20px;display:block","state":"{{e95}}"},</v>
      </c>
      <c r="AH109" s="2" t="str">
        <f t="shared" ca="1" si="101"/>
        <v>{"type":"h4","title":"101. Тіні","style":"width:85%;float:left"},{"type":"input","title":"папка","name":"e95","state":"{{e95}}","pattern":"[0-9]{1,2}","style":"width:15%;display:inline"},{"type":"hr"},</v>
      </c>
      <c r="AI109" s="2" t="str">
        <f t="shared" ca="1" si="102"/>
        <v>"101": "101.Тіні",</v>
      </c>
      <c r="AJ109" s="35" t="str">
        <f t="shared" ca="1" si="103"/>
        <v>"101":"95",</v>
      </c>
      <c r="AK109" s="2" t="str">
        <f t="shared" ca="1" si="104"/>
        <v>101. Тіні,1,255,1,100,0;</v>
      </c>
      <c r="AL109" s="2" t="str">
        <f t="shared" ca="1" si="105"/>
        <v>{"type":"checkbox","class":"checkbox-big","name":"e95","title":"101. Shadows","style":"font-size:20px;display:block","state":"{{e95}}"},</v>
      </c>
      <c r="AM109" s="2" t="str">
        <f t="shared" ca="1" si="106"/>
        <v>{"type":"h4","title":"101. Shadows","style":"width:85%;float:left"},{"type":"input","title":"папка","name":"e95","state":"{{e95}}","pattern":"[0-9]{1,2}","style":"width:15%;display:inline"},{"type":"hr"},</v>
      </c>
      <c r="AN109" s="2" t="str">
        <f t="shared" ca="1" si="107"/>
        <v>"101": "101.Shadows",</v>
      </c>
      <c r="AO109" s="35" t="str">
        <f t="shared" ca="1" si="108"/>
        <v>"101":"95",</v>
      </c>
      <c r="AP109" s="2" t="str">
        <f t="shared" ca="1" si="109"/>
        <v>101. Shadows,1,255,1,100,0;</v>
      </c>
      <c r="AQ109" s="2" t="str">
        <f t="shared" ca="1" si="110"/>
        <v>{"type":"checkbox","class":"checkbox-big","name":"e95","title":"101. Les ombres","style":"font-size:20px;display:block","state":"{{e95}}"},</v>
      </c>
      <c r="AR109" s="2" t="str">
        <f t="shared" ca="1" si="111"/>
        <v>{"type":"h4","title":"101. Les ombres","style":"width:85%;float:left"},{"type":"input","title":"папка","name":"e95","state":"{{e95}}","pattern":"[0-9]{1,2}","style":"width:15%;display:inline"},{"type":"hr"},</v>
      </c>
      <c r="AS109" s="2" t="str">
        <f t="shared" ca="1" si="112"/>
        <v>"101": "101.Les ombres",</v>
      </c>
      <c r="AT109" s="35" t="str">
        <f t="shared" ca="1" si="113"/>
        <v>"101":"95",</v>
      </c>
      <c r="AU109" s="2" t="str">
        <f t="shared" ca="1" si="114"/>
        <v>101. Les ombres,1,255,1,100,0;</v>
      </c>
      <c r="AV109" s="2" t="str">
        <f t="shared" ca="1" si="115"/>
        <v>{"type":"checkbox","class":"checkbox-big","name":"e95","title":"101. Cienie","style":"font-size:20px;display:block","state":"{{e95}}"},</v>
      </c>
      <c r="AW109" s="35" t="str">
        <f t="shared" ca="1" si="116"/>
        <v>{"type":"h4","title":"101. Cienie","style":"width:85%;float:left"},{"type":"input","title":"папка","name":"e95","state":"{{e95}}","pattern":"[0-9]{1,2}","style":"width:15%;display:inline"},{"type":"hr"},</v>
      </c>
      <c r="AX109" s="35" t="str">
        <f t="shared" ca="1" si="117"/>
        <v>"101": "101.Cienie",</v>
      </c>
      <c r="AY109" s="35" t="str">
        <f t="shared" ca="1" si="118"/>
        <v>"101":"95",</v>
      </c>
      <c r="AZ109" s="35" t="str">
        <f t="shared" ca="1" si="119"/>
        <v>101. Cienie,1,255,1,100,0;</v>
      </c>
      <c r="BA109" s="35" t="str">
        <f t="shared" ca="1" si="120"/>
        <v>{"type":"checkbox","class":"checkbox-big","name":"e95","title":"101. Las sombras","style":"font-size:20px;display:block","state":"{{e95}}"},</v>
      </c>
      <c r="BB109" s="35" t="str">
        <f t="shared" ca="1" si="121"/>
        <v>{"type":"h4","title":"101. Las sombras","style":"width:85%;float:left"},{"type":"input","title":"папка","name":"e95","state":"{{e95}}","pattern":"[0-9]{1,2}","style":"width:15%;display:inline"},{"type":"hr"},</v>
      </c>
      <c r="BC109" s="35" t="str">
        <f t="shared" ca="1" si="122"/>
        <v>"101": "101.Las sombras",</v>
      </c>
      <c r="BD109" s="35" t="str">
        <f t="shared" ca="1" si="123"/>
        <v>"101":"95",</v>
      </c>
      <c r="BE109" s="35" t="str">
        <f t="shared" ca="1" si="124"/>
        <v>101. Las sombras,1,255,1,100,0;</v>
      </c>
      <c r="BF109" s="35" t="str">
        <f t="shared" ca="1" si="125"/>
        <v>{"type":"checkbox","class":"checkbox-big","name":"e95","title":"101. Тени","style":"font-size:20px;display:block","state":"{{e95}}"},</v>
      </c>
      <c r="BG109" s="35" t="str">
        <f t="shared" ca="1" si="126"/>
        <v>{"type":"h4","title":"101. Тени","style":"width:85%;float:left"},{"type":"input","title":"папка","name":"e95","state":"{{e95}}","pattern":"[0-9]{1,2}","style":"width:15%;display:inline"},{"type":"hr"},</v>
      </c>
      <c r="BH109" s="35" t="str">
        <f t="shared" ca="1" si="127"/>
        <v>"101": "101.Тени",</v>
      </c>
      <c r="BI109" s="35" t="str">
        <f t="shared" ca="1" si="128"/>
        <v>"101":"95",</v>
      </c>
      <c r="BJ109" s="35" t="str">
        <f t="shared" ca="1" si="129"/>
        <v>101. Тени,1,255,1,100,0;</v>
      </c>
    </row>
    <row r="110" spans="1:62" ht="14.25" customHeight="1">
      <c r="A110" s="2">
        <f t="shared" ca="1" si="90"/>
        <v>102</v>
      </c>
      <c r="B110" s="2" t="s">
        <v>874</v>
      </c>
      <c r="C110" s="2" t="s">
        <v>875</v>
      </c>
      <c r="D110" s="2" t="s">
        <v>876</v>
      </c>
      <c r="E110" s="2" t="s">
        <v>877</v>
      </c>
      <c r="F110" s="2" t="s">
        <v>876</v>
      </c>
      <c r="G110" s="2" t="s">
        <v>876</v>
      </c>
      <c r="H110" s="2" t="s">
        <v>875</v>
      </c>
      <c r="I110" s="2">
        <v>15</v>
      </c>
      <c r="J110" s="2">
        <v>127</v>
      </c>
      <c r="K110" s="2">
        <v>50</v>
      </c>
      <c r="L110" s="4"/>
      <c r="M110" s="2">
        <v>1</v>
      </c>
      <c r="N110" s="2">
        <v>255</v>
      </c>
      <c r="O110" s="2">
        <v>1</v>
      </c>
      <c r="P110" s="2">
        <v>100</v>
      </c>
      <c r="Q110" s="2">
        <v>0</v>
      </c>
      <c r="R110" s="2" t="s">
        <v>365</v>
      </c>
      <c r="S110" s="2" t="s">
        <v>878</v>
      </c>
      <c r="T110" s="3">
        <v>10</v>
      </c>
      <c r="U110" s="2">
        <v>84</v>
      </c>
      <c r="V110" s="4"/>
      <c r="W110" s="2" t="str">
        <f t="shared" si="91"/>
        <v>#define EFF_TORNADO             ( 84U)    // Торнадо</v>
      </c>
      <c r="X110" s="2" t="s">
        <v>879</v>
      </c>
      <c r="Y110" s="2" t="s">
        <v>880</v>
      </c>
      <c r="Z110" s="6" t="s">
        <v>881</v>
      </c>
      <c r="AA110" s="2" t="str">
        <f t="shared" si="133"/>
        <v xml:space="preserve">  {  15, 127,  50}, // Торнадо</v>
      </c>
      <c r="AB110" s="2" t="str">
        <f t="shared" si="96"/>
        <v xml:space="preserve">        case EFF_TORNADO:             LOW_DELAY_TICK { effTimer = millis(); Tornado();                    Eff_Tick (); }  break;  // ( 84U) Торнадо</v>
      </c>
      <c r="AC110" s="2" t="s">
        <v>882</v>
      </c>
      <c r="AD110" s="6" t="str">
        <f t="shared" si="97"/>
        <v>"e84":0,</v>
      </c>
      <c r="AE110" s="6" t="str">
        <f t="shared" si="98"/>
        <v>e84=[[e84]]&amp;</v>
      </c>
      <c r="AF110" s="6" t="str">
        <f t="shared" si="99"/>
        <v>"e84":10,</v>
      </c>
      <c r="AG110" s="2" t="str">
        <f t="shared" ca="1" si="100"/>
        <v>{"type":"checkbox","class":"checkbox-big","name":"e84","title":"102. Торнадо","style":"font-size:20px;display:block","state":"{{e84}}"},</v>
      </c>
      <c r="AH110" s="2" t="str">
        <f t="shared" ca="1" si="101"/>
        <v>{"type":"h4","title":"102. Торнадо","style":"width:85%;float:left"},{"type":"input","title":"папка","name":"e84","state":"{{e84}}","pattern":"[0-9]{1,2}","style":"width:15%;display:inline"},{"type":"hr"},</v>
      </c>
      <c r="AI110" s="2" t="str">
        <f t="shared" ca="1" si="102"/>
        <v>"102": "102.Торнадо",</v>
      </c>
      <c r="AJ110" s="35" t="str">
        <f t="shared" ca="1" si="103"/>
        <v>"102":"84",</v>
      </c>
      <c r="AK110" s="2" t="str">
        <f t="shared" ca="1" si="104"/>
        <v>102. Торнадо,1,255,1,100,0;</v>
      </c>
      <c r="AL110" s="2" t="str">
        <f t="shared" ca="1" si="105"/>
        <v>{"type":"checkbox","class":"checkbox-big","name":"e84","title":"102. Tornado","style":"font-size:20px;display:block","state":"{{e84}}"},</v>
      </c>
      <c r="AM110" s="2" t="s">
        <v>883</v>
      </c>
      <c r="AN110" s="2" t="str">
        <f t="shared" ca="1" si="107"/>
        <v>"102": "102.Tornado",</v>
      </c>
      <c r="AO110" s="35" t="str">
        <f t="shared" ca="1" si="108"/>
        <v>"102":"84",</v>
      </c>
      <c r="AP110" s="2" t="str">
        <f t="shared" ca="1" si="109"/>
        <v>102. Tornado,1,255,1,100,0;</v>
      </c>
      <c r="AQ110" s="2" t="str">
        <f t="shared" ca="1" si="110"/>
        <v>{"type":"checkbox","class":"checkbox-big","name":"e84","title":"102. Tornade","style":"font-size:20px;display:block","state":"{{e84}}"},</v>
      </c>
      <c r="AR110" s="2" t="str">
        <f t="shared" ca="1" si="111"/>
        <v>{"type":"h4","title":"102. Tornade","style":"width:85%;float:left"},{"type":"input","title":"папка","name":"e84","state":"{{e84}}","pattern":"[0-9]{1,2}","style":"width:15%;display:inline"},{"type":"hr"},</v>
      </c>
      <c r="AS110" s="2" t="str">
        <f t="shared" ca="1" si="112"/>
        <v>"102": "102.Tornade",</v>
      </c>
      <c r="AT110" s="35" t="str">
        <f t="shared" ca="1" si="113"/>
        <v>"102":"84",</v>
      </c>
      <c r="AU110" s="2" t="str">
        <f t="shared" ca="1" si="114"/>
        <v>102. Tornade,1,255,1,100,0;</v>
      </c>
      <c r="AV110" s="2" t="str">
        <f t="shared" ca="1" si="115"/>
        <v>{"type":"checkbox","class":"checkbox-big","name":"e84","title":"102. Tornado","style":"font-size:20px;display:block","state":"{{e84}}"},</v>
      </c>
      <c r="AW110" s="35" t="str">
        <f t="shared" ca="1" si="116"/>
        <v>{"type":"h4","title":"102. Tornado","style":"width:85%;float:left"},{"type":"input","title":"папка","name":"e84","state":"{{e84}}","pattern":"[0-9]{1,2}","style":"width:15%;display:inline"},{"type":"hr"},</v>
      </c>
      <c r="AX110" s="35" t="str">
        <f t="shared" ca="1" si="117"/>
        <v>"102": "102.Tornado",</v>
      </c>
      <c r="AY110" s="35" t="str">
        <f t="shared" ca="1" si="118"/>
        <v>"102":"84",</v>
      </c>
      <c r="AZ110" s="35" t="str">
        <f t="shared" ca="1" si="119"/>
        <v>102. Tornado,1,255,1,100,0;</v>
      </c>
      <c r="BA110" s="35" t="str">
        <f t="shared" ca="1" si="120"/>
        <v>{"type":"checkbox","class":"checkbox-big","name":"e84","title":"102. Tornado","style":"font-size:20px;display:block","state":"{{e84}}"},</v>
      </c>
      <c r="BB110" s="35" t="str">
        <f t="shared" ca="1" si="121"/>
        <v>{"type":"h4","title":"102. Tornado","style":"width:85%;float:left"},{"type":"input","title":"папка","name":"e84","state":"{{e84}}","pattern":"[0-9]{1,2}","style":"width:15%;display:inline"},{"type":"hr"},</v>
      </c>
      <c r="BC110" s="35" t="str">
        <f t="shared" ca="1" si="122"/>
        <v>"102": "102.Tornado",</v>
      </c>
      <c r="BD110" s="35" t="str">
        <f t="shared" ca="1" si="123"/>
        <v>"102":"84",</v>
      </c>
      <c r="BE110" s="35" t="str">
        <f t="shared" ca="1" si="124"/>
        <v>102. Tornado,1,255,1,100,0;</v>
      </c>
      <c r="BF110" s="35" t="str">
        <f t="shared" ca="1" si="125"/>
        <v>{"type":"checkbox","class":"checkbox-big","name":"e84","title":"102. Торнадо","style":"font-size:20px;display:block","state":"{{e84}}"},</v>
      </c>
      <c r="BG110" s="35" t="str">
        <f t="shared" ca="1" si="126"/>
        <v>{"type":"h4","title":"102. Торнадо","style":"width:85%;float:left"},{"type":"input","title":"папка","name":"e84","state":"{{e84}}","pattern":"[0-9]{1,2}","style":"width:15%;display:inline"},{"type":"hr"},</v>
      </c>
      <c r="BH110" s="35" t="str">
        <f t="shared" ca="1" si="127"/>
        <v>"102": "102.Торнадо",</v>
      </c>
      <c r="BI110" s="35" t="str">
        <f t="shared" ca="1" si="128"/>
        <v>"102":"84",</v>
      </c>
      <c r="BJ110" s="35" t="str">
        <f t="shared" ca="1" si="129"/>
        <v>102. Торнадо,1,255,1,100,0;</v>
      </c>
    </row>
    <row r="111" spans="1:62" ht="14.25" customHeight="1">
      <c r="A111" s="37">
        <f t="shared" ca="1" si="90"/>
        <v>103</v>
      </c>
      <c r="B111" s="2" t="s">
        <v>884</v>
      </c>
      <c r="C111" s="2" t="s">
        <v>885</v>
      </c>
      <c r="D111" s="2" t="s">
        <v>886</v>
      </c>
      <c r="E111" s="2" t="s">
        <v>886</v>
      </c>
      <c r="F111" s="2" t="s">
        <v>887</v>
      </c>
      <c r="G111" s="2" t="s">
        <v>888</v>
      </c>
      <c r="H111" s="2" t="s">
        <v>885</v>
      </c>
      <c r="I111" s="2">
        <v>15</v>
      </c>
      <c r="J111" s="2">
        <v>240</v>
      </c>
      <c r="K111" s="2">
        <v>50</v>
      </c>
      <c r="L111" s="4"/>
      <c r="M111" s="2">
        <v>100</v>
      </c>
      <c r="N111" s="2">
        <v>245</v>
      </c>
      <c r="O111" s="2">
        <v>0</v>
      </c>
      <c r="P111" s="2">
        <v>100</v>
      </c>
      <c r="Q111" s="2">
        <v>0</v>
      </c>
      <c r="R111" s="2" t="s">
        <v>83</v>
      </c>
      <c r="S111" s="2" t="s">
        <v>889</v>
      </c>
      <c r="T111" s="3">
        <v>2</v>
      </c>
      <c r="U111" s="2">
        <v>96</v>
      </c>
      <c r="V111" s="4"/>
      <c r="W111" s="2" t="str">
        <f t="shared" si="91"/>
        <v>#define EFF_UKRAINE             ( 96U)    // Україна</v>
      </c>
      <c r="X111" s="2" t="str">
        <f t="shared" ref="X111:X119" ca="1" si="138">CONCATENATE("String(""",A111,". ",C111,",",M111,",",N111,",",O111,",",P111,",",Q111,";"") +")</f>
        <v>String("103. Україна,100,245,0,100,0;") +</v>
      </c>
      <c r="Y111" s="2" t="str">
        <f t="shared" ref="Y111:Y119" ca="1" si="139">CONCATENATE("String(""",A111,". ",D111,",",M111,",",N111,",",O111,",",P111,",",Q111,";"") +")</f>
        <v>String("103. Ukraine,100,245,0,100,0;") +</v>
      </c>
      <c r="Z111" s="2" t="str">
        <f t="shared" ref="Z111:Z119" ca="1" si="140">CONCATENATE("String(""",A111,". ",E111,",",M111,",",N111,",",O111,",",P111,",",Q111,";"") +")</f>
        <v>String("103. Ukraine,100,245,0,100,0;") +</v>
      </c>
      <c r="AA111" s="2" t="str">
        <f t="shared" si="133"/>
        <v xml:space="preserve">  {  15, 240,  50}, // Україна</v>
      </c>
      <c r="AB111" s="2" t="str">
        <f t="shared" si="96"/>
        <v xml:space="preserve">        case EFF_UKRAINE:             DYNAMIC_DELAY_TICK { effTimer = millis(); Ukraine();                    Eff_Tick (); }  break;  // ( 96U) Україна</v>
      </c>
      <c r="AC111" s="2" t="str">
        <f t="shared" ref="AC111:AC118" ca="1" si="141">CONCATENATE("{""name"":""",A111,". ",C111,""",""spmin"":",M111,",""spmax"":",N111,",""scmin"":",O111,",""scmax"":",P111,",""type"":",Q111,"},")</f>
        <v>{"name":"103. Україна","spmin":100,"spmax":245,"scmin":0,"scmax":100,"type":0},</v>
      </c>
      <c r="AD111" s="6" t="str">
        <f t="shared" si="97"/>
        <v>"e96":0,</v>
      </c>
      <c r="AE111" s="6" t="str">
        <f t="shared" si="98"/>
        <v>e96=[[e96]]&amp;</v>
      </c>
      <c r="AF111" s="6" t="str">
        <f t="shared" si="99"/>
        <v>"e96":2,</v>
      </c>
      <c r="AG111" s="2" t="str">
        <f t="shared" ca="1" si="100"/>
        <v>{"type":"checkbox","class":"checkbox-big","name":"e96","title":"103. Україна","style":"font-size:20px;display:block","state":"{{e96}}"},</v>
      </c>
      <c r="AH111" s="2" t="str">
        <f t="shared" ca="1" si="101"/>
        <v>{"type":"h4","title":"103. Україна","style":"width:85%;float:left"},{"type":"input","title":"папка","name":"e96","state":"{{e96}}","pattern":"[0-9]{1,2}","style":"width:15%;display:inline"},{"type":"hr"},</v>
      </c>
      <c r="AI111" s="2" t="str">
        <f t="shared" ca="1" si="102"/>
        <v>"103": "103.Україна",</v>
      </c>
      <c r="AJ111" s="35" t="str">
        <f t="shared" ca="1" si="103"/>
        <v>"103":"96",</v>
      </c>
      <c r="AK111" s="2" t="str">
        <f t="shared" ca="1" si="104"/>
        <v>103. Україна,100,245,0,100,0;</v>
      </c>
      <c r="AL111" s="2" t="str">
        <f t="shared" ca="1" si="105"/>
        <v>{"type":"checkbox","class":"checkbox-big","name":"e96","title":"103. Ukraine","style":"font-size:20px;display:block","state":"{{e96}}"},</v>
      </c>
      <c r="AM111" s="2" t="str">
        <f t="shared" ref="AM111:AM119" ca="1" si="142">CONCATENATE("{""type"":""h4"",""title"":""",A111,". ",D111,""",""style"":""width:85%;float:left""},{""type"":""input"",""title"":""папка"",""name"":""e",U111,""",""state"":""{{e",U111,"}}"",""pattern"":""[0-9]{1,2}"",""style"":""width:15%;display:inline""},{""type"":""hr""},")</f>
        <v>{"type":"h4","title":"103. Ukraine","style":"width:85%;float:left"},{"type":"input","title":"папка","name":"e96","state":"{{e96}}","pattern":"[0-9]{1,2}","style":"width:15%;display:inline"},{"type":"hr"},</v>
      </c>
      <c r="AN111" s="2" t="str">
        <f t="shared" ca="1" si="107"/>
        <v>"103": "103.Ukraine",</v>
      </c>
      <c r="AO111" s="35" t="str">
        <f t="shared" ca="1" si="108"/>
        <v>"103":"96",</v>
      </c>
      <c r="AP111" s="2" t="str">
        <f t="shared" ca="1" si="109"/>
        <v>103. Ukraine,100,245,0,100,0;</v>
      </c>
      <c r="AQ111" s="2" t="str">
        <f t="shared" ca="1" si="110"/>
        <v>{"type":"checkbox","class":"checkbox-big","name":"e96","title":"103. Ukraine","style":"font-size:20px;display:block","state":"{{e96}}"},</v>
      </c>
      <c r="AR111" s="2" t="str">
        <f t="shared" ca="1" si="111"/>
        <v>{"type":"h4","title":"103. Ukraine","style":"width:85%;float:left"},{"type":"input","title":"папка","name":"e96","state":"{{e96}}","pattern":"[0-9]{1,2}","style":"width:15%;display:inline"},{"type":"hr"},</v>
      </c>
      <c r="AS111" s="2" t="str">
        <f t="shared" ca="1" si="112"/>
        <v>"103": "103.Ukraine",</v>
      </c>
      <c r="AT111" s="35" t="str">
        <f t="shared" ca="1" si="113"/>
        <v>"103":"96",</v>
      </c>
      <c r="AU111" s="2" t="str">
        <f t="shared" ca="1" si="114"/>
        <v>103. Ukraine,100,245,0,100,0;</v>
      </c>
      <c r="AV111" s="2" t="str">
        <f t="shared" ca="1" si="115"/>
        <v>{"type":"checkbox","class":"checkbox-big","name":"e96","title":"103. Ukraina","style":"font-size:20px;display:block","state":"{{e96}}"},</v>
      </c>
      <c r="AW111" s="35" t="str">
        <f t="shared" ca="1" si="116"/>
        <v>{"type":"h4","title":"103. Ukraina","style":"width:85%;float:left"},{"type":"input","title":"папка","name":"e96","state":"{{e96}}","pattern":"[0-9]{1,2}","style":"width:15%;display:inline"},{"type":"hr"},</v>
      </c>
      <c r="AX111" s="35" t="str">
        <f t="shared" ca="1" si="117"/>
        <v>"103": "103.Ukraina",</v>
      </c>
      <c r="AY111" s="35" t="str">
        <f t="shared" ca="1" si="118"/>
        <v>"103":"96",</v>
      </c>
      <c r="AZ111" s="35" t="str">
        <f t="shared" ca="1" si="119"/>
        <v>103. Ukraina,100,245,0,100,0;</v>
      </c>
      <c r="BA111" s="35" t="str">
        <f t="shared" ca="1" si="120"/>
        <v>{"type":"checkbox","class":"checkbox-big","name":"e96","title":"103. Ucrania","style":"font-size:20px;display:block","state":"{{e96}}"},</v>
      </c>
      <c r="BB111" s="35" t="str">
        <f t="shared" ca="1" si="121"/>
        <v>{"type":"h4","title":"103. Ucrania","style":"width:85%;float:left"},{"type":"input","title":"папка","name":"e96","state":"{{e96}}","pattern":"[0-9]{1,2}","style":"width:15%;display:inline"},{"type":"hr"},</v>
      </c>
      <c r="BC111" s="35" t="str">
        <f t="shared" ca="1" si="122"/>
        <v>"103": "103.Ucrania",</v>
      </c>
      <c r="BD111" s="35" t="str">
        <f t="shared" ca="1" si="123"/>
        <v>"103":"96",</v>
      </c>
      <c r="BE111" s="35" t="str">
        <f t="shared" ca="1" si="124"/>
        <v>103. Ucrania,100,245,0,100,0;</v>
      </c>
      <c r="BF111" s="35" t="str">
        <f t="shared" ca="1" si="125"/>
        <v>{"type":"checkbox","class":"checkbox-big","name":"e96","title":"103. Україна","style":"font-size:20px;display:block","state":"{{e96}}"},</v>
      </c>
      <c r="BG111" s="35" t="str">
        <f t="shared" ca="1" si="126"/>
        <v>{"type":"h4","title":"103. Україна","style":"width:85%;float:left"},{"type":"input","title":"папка","name":"e96","state":"{{e96}}","pattern":"[0-9]{1,2}","style":"width:15%;display:inline"},{"type":"hr"},</v>
      </c>
      <c r="BH111" s="35" t="str">
        <f t="shared" ca="1" si="127"/>
        <v>"103": "103.Україна",</v>
      </c>
      <c r="BI111" s="35" t="str">
        <f t="shared" ca="1" si="128"/>
        <v>"103":"96",</v>
      </c>
      <c r="BJ111" s="35" t="str">
        <f t="shared" ca="1" si="129"/>
        <v>103. Україна,100,245,0,100,0;</v>
      </c>
    </row>
    <row r="112" spans="1:62" ht="14.25" customHeight="1">
      <c r="A112" s="37">
        <f t="shared" ca="1" si="90"/>
        <v>104</v>
      </c>
      <c r="B112" s="2" t="s">
        <v>890</v>
      </c>
      <c r="C112" s="2" t="s">
        <v>891</v>
      </c>
      <c r="D112" s="2" t="s">
        <v>892</v>
      </c>
      <c r="E112" s="2" t="s">
        <v>893</v>
      </c>
      <c r="F112" s="2" t="s">
        <v>894</v>
      </c>
      <c r="G112" s="2" t="s">
        <v>895</v>
      </c>
      <c r="H112" s="2" t="s">
        <v>896</v>
      </c>
      <c r="I112" s="2">
        <v>80</v>
      </c>
      <c r="J112" s="2">
        <v>50</v>
      </c>
      <c r="K112" s="2">
        <v>0</v>
      </c>
      <c r="L112" s="4"/>
      <c r="M112" s="2">
        <v>10</v>
      </c>
      <c r="N112" s="2">
        <v>245</v>
      </c>
      <c r="O112" s="2">
        <v>10</v>
      </c>
      <c r="P112" s="2">
        <v>90</v>
      </c>
      <c r="Q112" s="2">
        <v>1</v>
      </c>
      <c r="R112" s="2" t="s">
        <v>395</v>
      </c>
      <c r="S112" s="2" t="s">
        <v>897</v>
      </c>
      <c r="T112" s="3">
        <v>2</v>
      </c>
      <c r="U112" s="2">
        <v>97</v>
      </c>
      <c r="V112" s="4"/>
      <c r="W112" s="2" t="str">
        <f t="shared" si="91"/>
        <v>#define EFF_FIREWORK            ( 97U)    // Феєрверк</v>
      </c>
      <c r="X112" s="2" t="str">
        <f t="shared" ca="1" si="138"/>
        <v>String("104. Феєрверк,10,245,10,90,1;") +</v>
      </c>
      <c r="Y112" s="2" t="str">
        <f t="shared" ca="1" si="139"/>
        <v>String("104. Firework,10,245,10,90,1;") +</v>
      </c>
      <c r="Z112" s="2" t="str">
        <f t="shared" ca="1" si="140"/>
        <v>String("104. Feu d'artifice,10,245,10,90,1;") +</v>
      </c>
      <c r="AA112" s="2" t="str">
        <f t="shared" si="133"/>
        <v xml:space="preserve">  {  80,  50,   0}, // Феєрверк</v>
      </c>
      <c r="AB112" s="2" t="str">
        <f t="shared" si="96"/>
        <v xml:space="preserve">        case EFF_FIREWORK:            SOFT_DELAY_TICK    { effTimer = millis(); Firework();                   Eff_Tick (); }  break;  // ( 97U) Феєрверк</v>
      </c>
      <c r="AC112" s="2" t="str">
        <f t="shared" ca="1" si="141"/>
        <v>{"name":"104. Феєрверк","spmin":10,"spmax":245,"scmin":10,"scmax":90,"type":1},</v>
      </c>
      <c r="AD112" s="6" t="str">
        <f t="shared" si="97"/>
        <v>"e97":0,</v>
      </c>
      <c r="AE112" s="6" t="str">
        <f t="shared" si="98"/>
        <v>e97=[[e97]]&amp;</v>
      </c>
      <c r="AF112" s="6" t="str">
        <f t="shared" si="99"/>
        <v>"e97":2,</v>
      </c>
      <c r="AG112" s="2" t="str">
        <f t="shared" ca="1" si="100"/>
        <v>{"type":"checkbox","class":"checkbox-big","name":"e97","title":"104. Феєрверк","style":"font-size:20px;display:block","state":"{{e97}}"},</v>
      </c>
      <c r="AH112" s="2" t="str">
        <f t="shared" ca="1" si="101"/>
        <v>{"type":"h4","title":"104. Феєрверк","style":"width:85%;float:left"},{"type":"input","title":"папка","name":"e97","state":"{{e97}}","pattern":"[0-9]{1,2}","style":"width:15%;display:inline"},{"type":"hr"},</v>
      </c>
      <c r="AI112" s="2" t="str">
        <f t="shared" ca="1" si="102"/>
        <v>"104": "104.Феєрверк",</v>
      </c>
      <c r="AJ112" s="35" t="str">
        <f t="shared" ca="1" si="103"/>
        <v>"104":"97",</v>
      </c>
      <c r="AK112" s="2" t="str">
        <f t="shared" ca="1" si="104"/>
        <v>104. Феєрверк,10,245,10,90,1;</v>
      </c>
      <c r="AL112" s="2" t="str">
        <f t="shared" ca="1" si="105"/>
        <v>{"type":"checkbox","class":"checkbox-big","name":"e97","title":"104. Firework","style":"font-size:20px;display:block","state":"{{e97}}"},</v>
      </c>
      <c r="AM112" s="2" t="str">
        <f t="shared" ca="1" si="142"/>
        <v>{"type":"h4","title":"104. Firework","style":"width:85%;float:left"},{"type":"input","title":"папка","name":"e97","state":"{{e97}}","pattern":"[0-9]{1,2}","style":"width:15%;display:inline"},{"type":"hr"},</v>
      </c>
      <c r="AN112" s="2" t="str">
        <f t="shared" ca="1" si="107"/>
        <v>"104": "104.Firework",</v>
      </c>
      <c r="AO112" s="35" t="str">
        <f t="shared" ca="1" si="108"/>
        <v>"104":"97",</v>
      </c>
      <c r="AP112" s="2" t="str">
        <f t="shared" ca="1" si="109"/>
        <v>104. Firework,10,245,10,90,1;</v>
      </c>
      <c r="AQ112" s="2" t="str">
        <f t="shared" ca="1" si="110"/>
        <v>{"type":"checkbox","class":"checkbox-big","name":"e97","title":"104. Feu d'artifice","style":"font-size:20px;display:block","state":"{{e97}}"},</v>
      </c>
      <c r="AR112" s="2" t="str">
        <f t="shared" ca="1" si="111"/>
        <v>{"type":"h4","title":"104. Feu d'artifice","style":"width:85%;float:left"},{"type":"input","title":"папка","name":"e97","state":"{{e97}}","pattern":"[0-9]{1,2}","style":"width:15%;display:inline"},{"type":"hr"},</v>
      </c>
      <c r="AS112" s="2" t="str">
        <f t="shared" ca="1" si="112"/>
        <v>"104": "104.Feu d'artifice",</v>
      </c>
      <c r="AT112" s="35" t="str">
        <f t="shared" ca="1" si="113"/>
        <v>"104":"97",</v>
      </c>
      <c r="AU112" s="2" t="str">
        <f t="shared" ca="1" si="114"/>
        <v>104. Feu d'artifice,10,245,10,90,1;</v>
      </c>
      <c r="AV112" s="2" t="str">
        <f t="shared" ca="1" si="115"/>
        <v>{"type":"checkbox","class":"checkbox-big","name":"e97","title":"104. Sztuczne ognie","style":"font-size:20px;display:block","state":"{{e97}}"},</v>
      </c>
      <c r="AW112" s="35" t="str">
        <f t="shared" ca="1" si="116"/>
        <v>{"type":"h4","title":"104. Sztuczne ognie","style":"width:85%;float:left"},{"type":"input","title":"папка","name":"e97","state":"{{e97}}","pattern":"[0-9]{1,2}","style":"width:15%;display:inline"},{"type":"hr"},</v>
      </c>
      <c r="AX112" s="35" t="str">
        <f t="shared" ca="1" si="117"/>
        <v>"104": "104.Sztuczne ognie",</v>
      </c>
      <c r="AY112" s="35" t="str">
        <f t="shared" ca="1" si="118"/>
        <v>"104":"97",</v>
      </c>
      <c r="AZ112" s="35" t="str">
        <f t="shared" ca="1" si="119"/>
        <v>104. Sztuczne ognie,10,245,10,90,1;</v>
      </c>
      <c r="BA112" s="35" t="str">
        <f t="shared" ca="1" si="120"/>
        <v>{"type":"checkbox","class":"checkbox-big","name":"e97","title":"104. Fuegos artificiales","style":"font-size:20px;display:block","state":"{{e97}}"},</v>
      </c>
      <c r="BB112" s="35" t="str">
        <f t="shared" ca="1" si="121"/>
        <v>{"type":"h4","title":"104. Fuegos artificiales","style":"width:85%;float:left"},{"type":"input","title":"папка","name":"e97","state":"{{e97}}","pattern":"[0-9]{1,2}","style":"width:15%;display:inline"},{"type":"hr"},</v>
      </c>
      <c r="BC112" s="35" t="str">
        <f t="shared" ca="1" si="122"/>
        <v>"104": "104.Fuegos artificiales",</v>
      </c>
      <c r="BD112" s="35" t="str">
        <f t="shared" ca="1" si="123"/>
        <v>"104":"97",</v>
      </c>
      <c r="BE112" s="35" t="str">
        <f t="shared" ca="1" si="124"/>
        <v>104. Fuegos artificiales,10,245,10,90,1;</v>
      </c>
      <c r="BF112" s="35" t="str">
        <f t="shared" ca="1" si="125"/>
        <v>{"type":"checkbox","class":"checkbox-big","name":"e97","title":"104. Фейерверк","style":"font-size:20px;display:block","state":"{{e97}}"},</v>
      </c>
      <c r="BG112" s="35" t="str">
        <f t="shared" ca="1" si="126"/>
        <v>{"type":"h4","title":"104. Фейерверк","style":"width:85%;float:left"},{"type":"input","title":"папка","name":"e97","state":"{{e97}}","pattern":"[0-9]{1,2}","style":"width:15%;display:inline"},{"type":"hr"},</v>
      </c>
      <c r="BH112" s="35" t="str">
        <f t="shared" ca="1" si="127"/>
        <v>"104": "104.Фейерверк",</v>
      </c>
      <c r="BI112" s="35" t="str">
        <f t="shared" ca="1" si="128"/>
        <v>"104":"97",</v>
      </c>
      <c r="BJ112" s="35" t="str">
        <f t="shared" ca="1" si="129"/>
        <v>104. Фейерверк,10,245,10,90,1;</v>
      </c>
    </row>
    <row r="113" spans="1:62" ht="14.25" customHeight="1">
      <c r="A113" s="37">
        <f t="shared" ca="1" si="90"/>
        <v>105</v>
      </c>
      <c r="B113" s="2" t="s">
        <v>898</v>
      </c>
      <c r="C113" s="2" t="s">
        <v>899</v>
      </c>
      <c r="D113" s="2" t="s">
        <v>900</v>
      </c>
      <c r="E113" s="2" t="s">
        <v>901</v>
      </c>
      <c r="F113" s="2" t="s">
        <v>902</v>
      </c>
      <c r="G113" s="2" t="s">
        <v>903</v>
      </c>
      <c r="H113" s="2" t="s">
        <v>904</v>
      </c>
      <c r="I113" s="2">
        <v>40</v>
      </c>
      <c r="J113" s="2">
        <v>240</v>
      </c>
      <c r="K113" s="2">
        <v>75</v>
      </c>
      <c r="L113" s="4"/>
      <c r="M113" s="2">
        <v>200</v>
      </c>
      <c r="N113" s="2">
        <v>255</v>
      </c>
      <c r="O113" s="2">
        <v>1</v>
      </c>
      <c r="P113" s="2">
        <v>100</v>
      </c>
      <c r="Q113" s="2">
        <v>0</v>
      </c>
      <c r="R113" s="2" t="s">
        <v>83</v>
      </c>
      <c r="S113" s="2" t="s">
        <v>905</v>
      </c>
      <c r="T113" s="3">
        <v>2</v>
      </c>
      <c r="U113" s="2">
        <v>106</v>
      </c>
      <c r="V113" s="4"/>
      <c r="W113" s="2" t="str">
        <f t="shared" si="91"/>
        <v>#define EFF_FIREWORK_2          (106U)    // Феєрверк 2</v>
      </c>
      <c r="X113" s="2" t="str">
        <f t="shared" ca="1" si="138"/>
        <v>String("105. Феєрверк 2,200,255,1,100,0;") +</v>
      </c>
      <c r="Y113" s="2" t="str">
        <f t="shared" ca="1" si="139"/>
        <v>String("105. Firework 2,200,255,1,100,0;") +</v>
      </c>
      <c r="Z113" s="2" t="str">
        <f t="shared" ca="1" si="140"/>
        <v>String("105. Feux d'artifice 2,200,255,1,100,0;") +</v>
      </c>
      <c r="AA113" s="2" t="str">
        <f t="shared" si="133"/>
        <v xml:space="preserve">  {  40, 240,  75}, // Феєрверк 2</v>
      </c>
      <c r="AB113" s="2" t="str">
        <f t="shared" si="96"/>
        <v xml:space="preserve">        case EFF_FIREWORK_2:          DYNAMIC_DELAY_TICK { effTimer = millis(); fireworksRoutine();           Eff_Tick (); }  break;  // (106U) Феєрверк 2</v>
      </c>
      <c r="AC113" s="2" t="str">
        <f t="shared" ca="1" si="141"/>
        <v>{"name":"105. Феєрверк 2","spmin":200,"spmax":255,"scmin":1,"scmax":100,"type":0},</v>
      </c>
      <c r="AD113" s="6" t="str">
        <f t="shared" si="97"/>
        <v>"e106":0,</v>
      </c>
      <c r="AE113" s="6" t="str">
        <f t="shared" si="98"/>
        <v>e106=[[e106]]&amp;</v>
      </c>
      <c r="AF113" s="6" t="str">
        <f t="shared" si="99"/>
        <v>"e106":2,</v>
      </c>
      <c r="AG113" s="2" t="str">
        <f t="shared" ca="1" si="100"/>
        <v>{"type":"checkbox","class":"checkbox-big","name":"e106","title":"105. Феєрверк 2","style":"font-size:20px;display:block","state":"{{e106}}"},</v>
      </c>
      <c r="AH113" s="2" t="str">
        <f t="shared" ca="1" si="101"/>
        <v>{"type":"h4","title":"105. Феєрверк 2","style":"width:85%;float:left"},{"type":"input","title":"папка","name":"e106","state":"{{e106}}","pattern":"[0-9]{1,2}","style":"width:15%;display:inline"},{"type":"hr"},</v>
      </c>
      <c r="AI113" s="2" t="str">
        <f t="shared" ca="1" si="102"/>
        <v>"105": "105.Феєрверк 2",</v>
      </c>
      <c r="AJ113" s="35" t="str">
        <f t="shared" ca="1" si="103"/>
        <v>"105":"106",</v>
      </c>
      <c r="AK113" s="2" t="str">
        <f t="shared" ca="1" si="104"/>
        <v>105. Феєрверк 2,200,255,1,100,0;</v>
      </c>
      <c r="AL113" s="2" t="str">
        <f t="shared" ca="1" si="105"/>
        <v>{"type":"checkbox","class":"checkbox-big","name":"e106","title":"105. Firework 2","style":"font-size:20px;display:block","state":"{{e106}}"},</v>
      </c>
      <c r="AM113" s="2" t="str">
        <f t="shared" ca="1" si="142"/>
        <v>{"type":"h4","title":"105. Firework 2","style":"width:85%;float:left"},{"type":"input","title":"папка","name":"e106","state":"{{e106}}","pattern":"[0-9]{1,2}","style":"width:15%;display:inline"},{"type":"hr"},</v>
      </c>
      <c r="AN113" s="2" t="str">
        <f t="shared" ca="1" si="107"/>
        <v>"105": "105.Firework 2",</v>
      </c>
      <c r="AO113" s="35" t="str">
        <f t="shared" ca="1" si="108"/>
        <v>"105":"106",</v>
      </c>
      <c r="AP113" s="2" t="str">
        <f t="shared" ca="1" si="109"/>
        <v>105. Firework 2,200,255,1,100,0;</v>
      </c>
      <c r="AQ113" s="2" t="str">
        <f t="shared" ca="1" si="110"/>
        <v>{"type":"checkbox","class":"checkbox-big","name":"e106","title":"105. Feux d'artifice 2","style":"font-size:20px;display:block","state":"{{e106}}"},</v>
      </c>
      <c r="AR113" s="2" t="str">
        <f t="shared" ca="1" si="111"/>
        <v>{"type":"h4","title":"105. Feux d'artifice 2","style":"width:85%;float:left"},{"type":"input","title":"папка","name":"e106","state":"{{e106}}","pattern":"[0-9]{1,2}","style":"width:15%;display:inline"},{"type":"hr"},</v>
      </c>
      <c r="AS113" s="2" t="str">
        <f t="shared" ca="1" si="112"/>
        <v>"105": "105.Feux d'artifice 2",</v>
      </c>
      <c r="AT113" s="35" t="str">
        <f t="shared" ca="1" si="113"/>
        <v>"105":"106",</v>
      </c>
      <c r="AU113" s="2" t="str">
        <f t="shared" ca="1" si="114"/>
        <v>105. Feux d'artifice 2,200,255,1,100,0;</v>
      </c>
      <c r="AV113" s="2" t="str">
        <f t="shared" ca="1" si="115"/>
        <v>{"type":"checkbox","class":"checkbox-big","name":"e106","title":"105. Fajerwerki 2","style":"font-size:20px;display:block","state":"{{e106}}"},</v>
      </c>
      <c r="AW113" s="35" t="str">
        <f t="shared" ca="1" si="116"/>
        <v>{"type":"h4","title":"105. Fajerwerki 2","style":"width:85%;float:left"},{"type":"input","title":"папка","name":"e106","state":"{{e106}}","pattern":"[0-9]{1,2}","style":"width:15%;display:inline"},{"type":"hr"},</v>
      </c>
      <c r="AX113" s="35" t="str">
        <f t="shared" ca="1" si="117"/>
        <v>"105": "105.Fajerwerki 2",</v>
      </c>
      <c r="AY113" s="35" t="str">
        <f t="shared" ca="1" si="118"/>
        <v>"105":"106",</v>
      </c>
      <c r="AZ113" s="35" t="str">
        <f t="shared" ca="1" si="119"/>
        <v>105. Fajerwerki 2,200,255,1,100,0;</v>
      </c>
      <c r="BA113" s="35" t="str">
        <f t="shared" ca="1" si="120"/>
        <v>{"type":"checkbox","class":"checkbox-big","name":"e106","title":"105. Fuegos artificiales 2","style":"font-size:20px;display:block","state":"{{e106}}"},</v>
      </c>
      <c r="BB113" s="35" t="str">
        <f t="shared" ca="1" si="121"/>
        <v>{"type":"h4","title":"105. Fuegos artificiales 2","style":"width:85%;float:left"},{"type":"input","title":"папка","name":"e106","state":"{{e106}}","pattern":"[0-9]{1,2}","style":"width:15%;display:inline"},{"type":"hr"},</v>
      </c>
      <c r="BC113" s="35" t="str">
        <f t="shared" ca="1" si="122"/>
        <v>"105": "105.Fuegos artificiales 2",</v>
      </c>
      <c r="BD113" s="35" t="str">
        <f t="shared" ca="1" si="123"/>
        <v>"105":"106",</v>
      </c>
      <c r="BE113" s="35" t="str">
        <f t="shared" ca="1" si="124"/>
        <v>105. Fuegos artificiales 2,200,255,1,100,0;</v>
      </c>
      <c r="BF113" s="35" t="str">
        <f t="shared" ca="1" si="125"/>
        <v>{"type":"checkbox","class":"checkbox-big","name":"e106","title":"105. Фейерверк 2","style":"font-size:20px;display:block","state":"{{e106}}"},</v>
      </c>
      <c r="BG113" s="35" t="str">
        <f t="shared" ca="1" si="126"/>
        <v>{"type":"h4","title":"105. Фейерверк 2","style":"width:85%;float:left"},{"type":"input","title":"папка","name":"e106","state":"{{e106}}","pattern":"[0-9]{1,2}","style":"width:15%;display:inline"},{"type":"hr"},</v>
      </c>
      <c r="BH113" s="35" t="str">
        <f t="shared" ca="1" si="127"/>
        <v>"105": "105.Фейерверк 2",</v>
      </c>
      <c r="BI113" s="35" t="str">
        <f t="shared" ca="1" si="128"/>
        <v>"105":"106",</v>
      </c>
      <c r="BJ113" s="35" t="str">
        <f t="shared" ca="1" si="129"/>
        <v>105. Фейерверк 2,200,255,1,100,0;</v>
      </c>
    </row>
    <row r="114" spans="1:62" ht="14.25" customHeight="1">
      <c r="A114" s="2">
        <f t="shared" ca="1" si="90"/>
        <v>106</v>
      </c>
      <c r="B114" s="2" t="s">
        <v>906</v>
      </c>
      <c r="C114" s="2" t="s">
        <v>907</v>
      </c>
      <c r="D114" s="2" t="s">
        <v>908</v>
      </c>
      <c r="E114" s="2" t="s">
        <v>909</v>
      </c>
      <c r="F114" s="2" t="s">
        <v>910</v>
      </c>
      <c r="G114" s="2" t="s">
        <v>911</v>
      </c>
      <c r="H114" s="2" t="s">
        <v>907</v>
      </c>
      <c r="I114" s="2">
        <v>19</v>
      </c>
      <c r="J114" s="2">
        <v>212</v>
      </c>
      <c r="K114" s="2">
        <v>44</v>
      </c>
      <c r="L114" s="4"/>
      <c r="M114" s="2">
        <v>99</v>
      </c>
      <c r="N114" s="2">
        <v>252</v>
      </c>
      <c r="O114" s="2">
        <v>1</v>
      </c>
      <c r="P114" s="2">
        <v>100</v>
      </c>
      <c r="Q114" s="2">
        <v>0</v>
      </c>
      <c r="R114" s="2" t="s">
        <v>83</v>
      </c>
      <c r="S114" s="2" t="s">
        <v>912</v>
      </c>
      <c r="T114" s="3">
        <v>2</v>
      </c>
      <c r="U114" s="2">
        <v>98</v>
      </c>
      <c r="V114" s="4"/>
      <c r="W114" s="2" t="str">
        <f t="shared" si="91"/>
        <v>#define EFF_FAIRY               ( 98U)    // Фея</v>
      </c>
      <c r="X114" s="2" t="str">
        <f t="shared" ca="1" si="138"/>
        <v>String("106. Фея,99,252,1,100,0;") +</v>
      </c>
      <c r="Y114" s="2" t="str">
        <f t="shared" ca="1" si="139"/>
        <v>String("106. Fairy,99,252,1,100,0;") +</v>
      </c>
      <c r="Z114" s="2" t="str">
        <f t="shared" ca="1" si="140"/>
        <v>String("106. Fée,99,252,1,100,0;") +</v>
      </c>
      <c r="AA114" s="2" t="str">
        <f t="shared" si="133"/>
        <v xml:space="preserve">  {  19, 212,  44}, // Фея</v>
      </c>
      <c r="AB114" s="2" t="str">
        <f t="shared" si="96"/>
        <v xml:space="preserve">        case EFF_FAIRY:               DYNAMIC_DELAY_TICK { effTimer = millis(); fairyRoutine();               Eff_Tick (); }  break;  // ( 98U) Фея</v>
      </c>
      <c r="AC114" s="2" t="str">
        <f t="shared" ca="1" si="141"/>
        <v>{"name":"106. Фея","spmin":99,"spmax":252,"scmin":1,"scmax":100,"type":0},</v>
      </c>
      <c r="AD114" s="6" t="str">
        <f t="shared" si="97"/>
        <v>"e98":0,</v>
      </c>
      <c r="AE114" s="6" t="str">
        <f t="shared" si="98"/>
        <v>e98=[[e98]]&amp;</v>
      </c>
      <c r="AF114" s="6" t="str">
        <f t="shared" si="99"/>
        <v>"e98":2,</v>
      </c>
      <c r="AG114" s="2" t="str">
        <f t="shared" ca="1" si="100"/>
        <v>{"type":"checkbox","class":"checkbox-big","name":"e98","title":"106. Фея","style":"font-size:20px;display:block","state":"{{e98}}"},</v>
      </c>
      <c r="AH114" s="2" t="str">
        <f t="shared" ca="1" si="101"/>
        <v>{"type":"h4","title":"106. Фея","style":"width:85%;float:left"},{"type":"input","title":"папка","name":"e98","state":"{{e98}}","pattern":"[0-9]{1,2}","style":"width:15%;display:inline"},{"type":"hr"},</v>
      </c>
      <c r="AI114" s="2" t="str">
        <f t="shared" ca="1" si="102"/>
        <v>"106": "106.Фея",</v>
      </c>
      <c r="AJ114" s="35" t="str">
        <f t="shared" ca="1" si="103"/>
        <v>"106":"98",</v>
      </c>
      <c r="AK114" s="2" t="str">
        <f t="shared" ca="1" si="104"/>
        <v>106. Фея,99,252,1,100,0;</v>
      </c>
      <c r="AL114" s="2" t="str">
        <f t="shared" ca="1" si="105"/>
        <v>{"type":"checkbox","class":"checkbox-big","name":"e98","title":"106. Fairy","style":"font-size:20px;display:block","state":"{{e98}}"},</v>
      </c>
      <c r="AM114" s="2" t="str">
        <f t="shared" ca="1" si="142"/>
        <v>{"type":"h4","title":"106. Fairy","style":"width:85%;float:left"},{"type":"input","title":"папка","name":"e98","state":"{{e98}}","pattern":"[0-9]{1,2}","style":"width:15%;display:inline"},{"type":"hr"},</v>
      </c>
      <c r="AN114" s="2" t="str">
        <f t="shared" ca="1" si="107"/>
        <v>"106": "106.Fairy",</v>
      </c>
      <c r="AO114" s="35" t="str">
        <f t="shared" ca="1" si="108"/>
        <v>"106":"98",</v>
      </c>
      <c r="AP114" s="2" t="str">
        <f t="shared" ca="1" si="109"/>
        <v>106. Fairy,99,252,1,100,0;</v>
      </c>
      <c r="AQ114" s="2" t="str">
        <f t="shared" ca="1" si="110"/>
        <v>{"type":"checkbox","class":"checkbox-big","name":"e98","title":"106. Fée","style":"font-size:20px;display:block","state":"{{e98}}"},</v>
      </c>
      <c r="AR114" s="2" t="str">
        <f t="shared" ca="1" si="111"/>
        <v>{"type":"h4","title":"106. Fée","style":"width:85%;float:left"},{"type":"input","title":"папка","name":"e98","state":"{{e98}}","pattern":"[0-9]{1,2}","style":"width:15%;display:inline"},{"type":"hr"},</v>
      </c>
      <c r="AS114" s="2" t="str">
        <f t="shared" ca="1" si="112"/>
        <v>"106": "106.Fée",</v>
      </c>
      <c r="AT114" s="35" t="str">
        <f t="shared" ca="1" si="113"/>
        <v>"106":"98",</v>
      </c>
      <c r="AU114" s="2" t="str">
        <f t="shared" ca="1" si="114"/>
        <v>106. Fée,99,252,1,100,0;</v>
      </c>
      <c r="AV114" s="2" t="str">
        <f t="shared" ca="1" si="115"/>
        <v>{"type":"checkbox","class":"checkbox-big","name":"e98","title":"106. Wróżka","style":"font-size:20px;display:block","state":"{{e98}}"},</v>
      </c>
      <c r="AW114" s="35" t="str">
        <f t="shared" ca="1" si="116"/>
        <v>{"type":"h4","title":"106. Wróżka","style":"width:85%;float:left"},{"type":"input","title":"папка","name":"e98","state":"{{e98}}","pattern":"[0-9]{1,2}","style":"width:15%;display:inline"},{"type":"hr"},</v>
      </c>
      <c r="AX114" s="35" t="str">
        <f t="shared" ca="1" si="117"/>
        <v>"106": "106.Wróżka",</v>
      </c>
      <c r="AY114" s="35" t="str">
        <f t="shared" ca="1" si="118"/>
        <v>"106":"98",</v>
      </c>
      <c r="AZ114" s="35" t="str">
        <f t="shared" ca="1" si="119"/>
        <v>106. Wróżka,99,252,1,100,0;</v>
      </c>
      <c r="BA114" s="35" t="str">
        <f t="shared" ca="1" si="120"/>
        <v>{"type":"checkbox","class":"checkbox-big","name":"e98","title":"106. Hada","style":"font-size:20px;display:block","state":"{{e98}}"},</v>
      </c>
      <c r="BB114" s="35" t="str">
        <f t="shared" ca="1" si="121"/>
        <v>{"type":"h4","title":"106. Hada","style":"width:85%;float:left"},{"type":"input","title":"папка","name":"e98","state":"{{e98}}","pattern":"[0-9]{1,2}","style":"width:15%;display:inline"},{"type":"hr"},</v>
      </c>
      <c r="BC114" s="35" t="str">
        <f t="shared" ca="1" si="122"/>
        <v>"106": "106.Hada",</v>
      </c>
      <c r="BD114" s="35" t="str">
        <f t="shared" ca="1" si="123"/>
        <v>"106":"98",</v>
      </c>
      <c r="BE114" s="35" t="str">
        <f t="shared" ca="1" si="124"/>
        <v>106. Hada,99,252,1,100,0;</v>
      </c>
      <c r="BF114" s="35" t="str">
        <f t="shared" ca="1" si="125"/>
        <v>{"type":"checkbox","class":"checkbox-big","name":"e98","title":"106. Фея","style":"font-size:20px;display:block","state":"{{e98}}"},</v>
      </c>
      <c r="BG114" s="35" t="str">
        <f t="shared" ca="1" si="126"/>
        <v>{"type":"h4","title":"106. Фея","style":"width:85%;float:left"},{"type":"input","title":"папка","name":"e98","state":"{{e98}}","pattern":"[0-9]{1,2}","style":"width:15%;display:inline"},{"type":"hr"},</v>
      </c>
      <c r="BH114" s="35" t="str">
        <f t="shared" ca="1" si="127"/>
        <v>"106": "106.Фея",</v>
      </c>
      <c r="BI114" s="35" t="str">
        <f t="shared" ca="1" si="128"/>
        <v>"106":"98",</v>
      </c>
      <c r="BJ114" s="35" t="str">
        <f t="shared" ca="1" si="129"/>
        <v>106. Фея,99,252,1,100,0;</v>
      </c>
    </row>
    <row r="115" spans="1:62" ht="14.25" customHeight="1">
      <c r="A115" s="37">
        <f t="shared" ca="1" si="90"/>
        <v>107</v>
      </c>
      <c r="B115" s="2" t="s">
        <v>913</v>
      </c>
      <c r="C115" s="2" t="s">
        <v>914</v>
      </c>
      <c r="D115" s="2" t="s">
        <v>915</v>
      </c>
      <c r="E115" s="2" t="s">
        <v>916</v>
      </c>
      <c r="F115" s="2" t="s">
        <v>917</v>
      </c>
      <c r="G115" s="2" t="s">
        <v>918</v>
      </c>
      <c r="H115" s="2" t="s">
        <v>919</v>
      </c>
      <c r="I115" s="2">
        <v>9</v>
      </c>
      <c r="J115" s="2">
        <v>236</v>
      </c>
      <c r="K115" s="2">
        <v>80</v>
      </c>
      <c r="L115" s="4"/>
      <c r="M115" s="2">
        <v>220</v>
      </c>
      <c r="N115" s="2">
        <v>252</v>
      </c>
      <c r="O115" s="2">
        <v>1</v>
      </c>
      <c r="P115" s="2">
        <v>100</v>
      </c>
      <c r="Q115" s="2">
        <v>0</v>
      </c>
      <c r="R115" s="2" t="s">
        <v>83</v>
      </c>
      <c r="S115" s="2" t="s">
        <v>920</v>
      </c>
      <c r="T115" s="3">
        <v>5</v>
      </c>
      <c r="U115" s="2">
        <v>99</v>
      </c>
      <c r="V115" s="4"/>
      <c r="W115" s="2" t="str">
        <f t="shared" si="91"/>
        <v>#define EFF_WAVES               ( 99U)    // Хвилі</v>
      </c>
      <c r="X115" s="2" t="str">
        <f t="shared" ca="1" si="138"/>
        <v>String("107. Хвилі,220,252,1,100,0;") +</v>
      </c>
      <c r="Y115" s="2" t="str">
        <f t="shared" ca="1" si="139"/>
        <v>String("107. Waves,220,252,1,100,0;") +</v>
      </c>
      <c r="Z115" s="2" t="str">
        <f t="shared" ca="1" si="140"/>
        <v>String("107. Vagues,220,252,1,100,0;") +</v>
      </c>
      <c r="AA115" s="2" t="str">
        <f t="shared" si="133"/>
        <v xml:space="preserve">  {   9, 236,  80}, // Хвилі</v>
      </c>
      <c r="AB115" s="2" t="str">
        <f t="shared" si="96"/>
        <v xml:space="preserve">        case EFF_WAVES:               DYNAMIC_DELAY_TICK { effTimer = millis(); WaveRoutine();                Eff_Tick (); }  break;  // ( 99U) Хвилі</v>
      </c>
      <c r="AC115" s="2" t="str">
        <f t="shared" ca="1" si="141"/>
        <v>{"name":"107. Хвилі","spmin":220,"spmax":252,"scmin":1,"scmax":100,"type":0},</v>
      </c>
      <c r="AD115" s="6" t="str">
        <f t="shared" si="97"/>
        <v>"e99":0,</v>
      </c>
      <c r="AE115" s="6" t="str">
        <f t="shared" si="98"/>
        <v>e99=[[e99]]&amp;</v>
      </c>
      <c r="AF115" s="6" t="str">
        <f t="shared" si="99"/>
        <v>"e99":5,</v>
      </c>
      <c r="AG115" s="2" t="str">
        <f t="shared" ca="1" si="100"/>
        <v>{"type":"checkbox","class":"checkbox-big","name":"e99","title":"107. Хвилі","style":"font-size:20px;display:block","state":"{{e99}}"},</v>
      </c>
      <c r="AH115" s="2" t="str">
        <f t="shared" ca="1" si="101"/>
        <v>{"type":"h4","title":"107. Хвилі","style":"width:85%;float:left"},{"type":"input","title":"папка","name":"e99","state":"{{e99}}","pattern":"[0-9]{1,2}","style":"width:15%;display:inline"},{"type":"hr"},</v>
      </c>
      <c r="AI115" s="2" t="str">
        <f t="shared" ca="1" si="102"/>
        <v>"107": "107.Хвилі",</v>
      </c>
      <c r="AJ115" s="35" t="str">
        <f t="shared" ca="1" si="103"/>
        <v>"107":"99",</v>
      </c>
      <c r="AK115" s="2" t="str">
        <f t="shared" ca="1" si="104"/>
        <v>107. Хвилі,220,252,1,100,0;</v>
      </c>
      <c r="AL115" s="2" t="str">
        <f t="shared" ca="1" si="105"/>
        <v>{"type":"checkbox","class":"checkbox-big","name":"e99","title":"107. Waves","style":"font-size:20px;display:block","state":"{{e99}}"},</v>
      </c>
      <c r="AM115" s="2" t="str">
        <f t="shared" ca="1" si="142"/>
        <v>{"type":"h4","title":"107. Waves","style":"width:85%;float:left"},{"type":"input","title":"папка","name":"e99","state":"{{e99}}","pattern":"[0-9]{1,2}","style":"width:15%;display:inline"},{"type":"hr"},</v>
      </c>
      <c r="AN115" s="2" t="str">
        <f t="shared" ca="1" si="107"/>
        <v>"107": "107.Waves",</v>
      </c>
      <c r="AO115" s="35" t="str">
        <f t="shared" ca="1" si="108"/>
        <v>"107":"99",</v>
      </c>
      <c r="AP115" s="2" t="str">
        <f t="shared" ca="1" si="109"/>
        <v>107. Waves,220,252,1,100,0;</v>
      </c>
      <c r="AQ115" s="2" t="str">
        <f t="shared" ca="1" si="110"/>
        <v>{"type":"checkbox","class":"checkbox-big","name":"e99","title":"107. Vagues","style":"font-size:20px;display:block","state":"{{e99}}"},</v>
      </c>
      <c r="AR115" s="2" t="str">
        <f t="shared" ca="1" si="111"/>
        <v>{"type":"h4","title":"107. Vagues","style":"width:85%;float:left"},{"type":"input","title":"папка","name":"e99","state":"{{e99}}","pattern":"[0-9]{1,2}","style":"width:15%;display:inline"},{"type":"hr"},</v>
      </c>
      <c r="AS115" s="2" t="str">
        <f t="shared" ca="1" si="112"/>
        <v>"107": "107.Vagues",</v>
      </c>
      <c r="AT115" s="35" t="str">
        <f t="shared" ca="1" si="113"/>
        <v>"107":"99",</v>
      </c>
      <c r="AU115" s="2" t="str">
        <f t="shared" ca="1" si="114"/>
        <v>107. Vagues,220,252,1,100,0;</v>
      </c>
      <c r="AV115" s="2" t="str">
        <f t="shared" ca="1" si="115"/>
        <v>{"type":"checkbox","class":"checkbox-big","name":"e99","title":"107. Fale","style":"font-size:20px;display:block","state":"{{e99}}"},</v>
      </c>
      <c r="AW115" s="35" t="str">
        <f t="shared" ca="1" si="116"/>
        <v>{"type":"h4","title":"107. Fale","style":"width:85%;float:left"},{"type":"input","title":"папка","name":"e99","state":"{{e99}}","pattern":"[0-9]{1,2}","style":"width:15%;display:inline"},{"type":"hr"},</v>
      </c>
      <c r="AX115" s="35" t="str">
        <f t="shared" ca="1" si="117"/>
        <v>"107": "107.Fale",</v>
      </c>
      <c r="AY115" s="35" t="str">
        <f t="shared" ca="1" si="118"/>
        <v>"107":"99",</v>
      </c>
      <c r="AZ115" s="35" t="str">
        <f t="shared" ca="1" si="119"/>
        <v>107. Fale,220,252,1,100,0;</v>
      </c>
      <c r="BA115" s="35" t="str">
        <f t="shared" ca="1" si="120"/>
        <v>{"type":"checkbox","class":"checkbox-big","name":"e99","title":"107. Ondas","style":"font-size:20px;display:block","state":"{{e99}}"},</v>
      </c>
      <c r="BB115" s="35" t="str">
        <f t="shared" ca="1" si="121"/>
        <v>{"type":"h4","title":"107. Ondas","style":"width:85%;float:left"},{"type":"input","title":"папка","name":"e99","state":"{{e99}}","pattern":"[0-9]{1,2}","style":"width:15%;display:inline"},{"type":"hr"},</v>
      </c>
      <c r="BC115" s="35" t="str">
        <f t="shared" ca="1" si="122"/>
        <v>"107": "107.Ondas",</v>
      </c>
      <c r="BD115" s="35" t="str">
        <f t="shared" ca="1" si="123"/>
        <v>"107":"99",</v>
      </c>
      <c r="BE115" s="35" t="str">
        <f t="shared" ca="1" si="124"/>
        <v>107. Ondas,220,252,1,100,0;</v>
      </c>
      <c r="BF115" s="35" t="str">
        <f t="shared" ca="1" si="125"/>
        <v>{"type":"checkbox","class":"checkbox-big","name":"e99","title":"107. Волны","style":"font-size:20px;display:block","state":"{{e99}}"},</v>
      </c>
      <c r="BG115" s="35" t="str">
        <f t="shared" ca="1" si="126"/>
        <v>{"type":"h4","title":"107. Волны","style":"width:85%;float:left"},{"type":"input","title":"папка","name":"e99","state":"{{e99}}","pattern":"[0-9]{1,2}","style":"width:15%;display:inline"},{"type":"hr"},</v>
      </c>
      <c r="BH115" s="35" t="str">
        <f t="shared" ca="1" si="127"/>
        <v>"107": "107.Волны",</v>
      </c>
      <c r="BI115" s="35" t="str">
        <f t="shared" ca="1" si="128"/>
        <v>"107":"99",</v>
      </c>
      <c r="BJ115" s="35" t="str">
        <f t="shared" ca="1" si="129"/>
        <v>107. Волны,220,252,1,100,0;</v>
      </c>
    </row>
    <row r="116" spans="1:62" ht="14.25" customHeight="1">
      <c r="A116" s="37">
        <f t="shared" ca="1" si="90"/>
        <v>108</v>
      </c>
      <c r="B116" s="2" t="s">
        <v>921</v>
      </c>
      <c r="C116" s="2" t="s">
        <v>922</v>
      </c>
      <c r="D116" s="2" t="s">
        <v>923</v>
      </c>
      <c r="E116" s="2" t="s">
        <v>924</v>
      </c>
      <c r="F116" s="2" t="s">
        <v>925</v>
      </c>
      <c r="G116" s="2" t="s">
        <v>926</v>
      </c>
      <c r="H116" s="2" t="s">
        <v>927</v>
      </c>
      <c r="I116" s="2">
        <v>8</v>
      </c>
      <c r="J116" s="2">
        <v>4</v>
      </c>
      <c r="K116" s="2">
        <v>34</v>
      </c>
      <c r="L116" s="4"/>
      <c r="M116" s="2">
        <v>1</v>
      </c>
      <c r="N116" s="2">
        <v>15</v>
      </c>
      <c r="O116" s="2">
        <v>1</v>
      </c>
      <c r="P116" s="2">
        <v>50</v>
      </c>
      <c r="Q116" s="2">
        <v>0</v>
      </c>
      <c r="R116" s="2" t="s">
        <v>99</v>
      </c>
      <c r="S116" s="2" t="s">
        <v>928</v>
      </c>
      <c r="T116" s="3">
        <v>2</v>
      </c>
      <c r="U116" s="2">
        <v>100</v>
      </c>
      <c r="V116" s="4"/>
      <c r="W116" s="2" t="str">
        <f t="shared" si="91"/>
        <v>#define EFF_CLOUDS              (100U)    // Хмари</v>
      </c>
      <c r="X116" s="2" t="str">
        <f t="shared" ca="1" si="138"/>
        <v>String("108. Хмари,1,15,1,50,0;") +</v>
      </c>
      <c r="Y116" s="2" t="str">
        <f t="shared" ca="1" si="139"/>
        <v>String("108. Clouds,1,15,1,50,0;") +</v>
      </c>
      <c r="Z116" s="2" t="str">
        <f t="shared" ca="1" si="140"/>
        <v>String("108. Des nuages,1,15,1,50,0;") +</v>
      </c>
      <c r="AA116" s="2" t="str">
        <f t="shared" si="133"/>
        <v xml:space="preserve">  {   8,   4,  34}, // Хмари</v>
      </c>
      <c r="AB116" s="2" t="str">
        <f t="shared" si="96"/>
        <v xml:space="preserve">        case EFF_CLOUDS:              HIGH_DELAY_TICK    { effTimer = millis(); cloudsNoiseRoutine();         Eff_Tick (); }  break;  // (100U) Хмари</v>
      </c>
      <c r="AC116" s="2" t="str">
        <f t="shared" ca="1" si="141"/>
        <v>{"name":"108. Хмари","spmin":1,"spmax":15,"scmin":1,"scmax":50,"type":0},</v>
      </c>
      <c r="AD116" s="6" t="str">
        <f t="shared" si="97"/>
        <v>"e100":0,</v>
      </c>
      <c r="AE116" s="6" t="str">
        <f t="shared" si="98"/>
        <v>e100=[[e100]]&amp;</v>
      </c>
      <c r="AF116" s="6" t="str">
        <f t="shared" si="99"/>
        <v>"e100":2,</v>
      </c>
      <c r="AG116" s="2" t="str">
        <f t="shared" ca="1" si="100"/>
        <v>{"type":"checkbox","class":"checkbox-big","name":"e100","title":"108. Хмари","style":"font-size:20px;display:block","state":"{{e100}}"},</v>
      </c>
      <c r="AH116" s="2" t="str">
        <f t="shared" ca="1" si="101"/>
        <v>{"type":"h4","title":"108. Хмари","style":"width:85%;float:left"},{"type":"input","title":"папка","name":"e100","state":"{{e100}}","pattern":"[0-9]{1,2}","style":"width:15%;display:inline"},{"type":"hr"},</v>
      </c>
      <c r="AI116" s="2" t="str">
        <f t="shared" ca="1" si="102"/>
        <v>"108": "108.Хмари",</v>
      </c>
      <c r="AJ116" s="35" t="str">
        <f t="shared" ca="1" si="103"/>
        <v>"108":"100",</v>
      </c>
      <c r="AK116" s="2" t="str">
        <f t="shared" ca="1" si="104"/>
        <v>108. Хмари,1,15,1,50,0;</v>
      </c>
      <c r="AL116" s="2" t="str">
        <f t="shared" ca="1" si="105"/>
        <v>{"type":"checkbox","class":"checkbox-big","name":"e100","title":"108. Clouds","style":"font-size:20px;display:block","state":"{{e100}}"},</v>
      </c>
      <c r="AM116" s="2" t="str">
        <f t="shared" ca="1" si="142"/>
        <v>{"type":"h4","title":"108. Clouds","style":"width:85%;float:left"},{"type":"input","title":"папка","name":"e100","state":"{{e100}}","pattern":"[0-9]{1,2}","style":"width:15%;display:inline"},{"type":"hr"},</v>
      </c>
      <c r="AN116" s="2" t="str">
        <f t="shared" ca="1" si="107"/>
        <v>"108": "108.Clouds",</v>
      </c>
      <c r="AO116" s="35" t="str">
        <f t="shared" ca="1" si="108"/>
        <v>"108":"100",</v>
      </c>
      <c r="AP116" s="2" t="str">
        <f t="shared" ca="1" si="109"/>
        <v>108. Clouds,1,15,1,50,0;</v>
      </c>
      <c r="AQ116" s="2" t="str">
        <f t="shared" ca="1" si="110"/>
        <v>{"type":"checkbox","class":"checkbox-big","name":"e100","title":"108. Des nuages","style":"font-size:20px;display:block","state":"{{e100}}"},</v>
      </c>
      <c r="AR116" s="2" t="str">
        <f t="shared" ca="1" si="111"/>
        <v>{"type":"h4","title":"108. Des nuages","style":"width:85%;float:left"},{"type":"input","title":"папка","name":"e100","state":"{{e100}}","pattern":"[0-9]{1,2}","style":"width:15%;display:inline"},{"type":"hr"},</v>
      </c>
      <c r="AS116" s="2" t="str">
        <f t="shared" ca="1" si="112"/>
        <v>"108": "108.Des nuages",</v>
      </c>
      <c r="AT116" s="35" t="str">
        <f t="shared" ca="1" si="113"/>
        <v>"108":"100",</v>
      </c>
      <c r="AU116" s="2" t="str">
        <f t="shared" ca="1" si="114"/>
        <v>108. Des nuages,1,15,1,50,0;</v>
      </c>
      <c r="AV116" s="2" t="str">
        <f t="shared" ca="1" si="115"/>
        <v>{"type":"checkbox","class":"checkbox-big","name":"e100","title":"108. Chmury","style":"font-size:20px;display:block","state":"{{e100}}"},</v>
      </c>
      <c r="AW116" s="35" t="str">
        <f t="shared" ca="1" si="116"/>
        <v>{"type":"h4","title":"108. Chmury","style":"width:85%;float:left"},{"type":"input","title":"папка","name":"e100","state":"{{e100}}","pattern":"[0-9]{1,2}","style":"width:15%;display:inline"},{"type":"hr"},</v>
      </c>
      <c r="AX116" s="35" t="str">
        <f t="shared" ca="1" si="117"/>
        <v>"108": "108.Chmury",</v>
      </c>
      <c r="AY116" s="35" t="str">
        <f t="shared" ca="1" si="118"/>
        <v>"108":"100",</v>
      </c>
      <c r="AZ116" s="35" t="str">
        <f t="shared" ca="1" si="119"/>
        <v>108. Chmury,1,15,1,50,0;</v>
      </c>
      <c r="BA116" s="35" t="str">
        <f t="shared" ca="1" si="120"/>
        <v>{"type":"checkbox","class":"checkbox-big","name":"e100","title":"108. Nubes","style":"font-size:20px;display:block","state":"{{e100}}"},</v>
      </c>
      <c r="BB116" s="35" t="str">
        <f t="shared" ca="1" si="121"/>
        <v>{"type":"h4","title":"108. Nubes","style":"width:85%;float:left"},{"type":"input","title":"папка","name":"e100","state":"{{e100}}","pattern":"[0-9]{1,2}","style":"width:15%;display:inline"},{"type":"hr"},</v>
      </c>
      <c r="BC116" s="35" t="str">
        <f t="shared" ca="1" si="122"/>
        <v>"108": "108.Nubes",</v>
      </c>
      <c r="BD116" s="35" t="str">
        <f t="shared" ca="1" si="123"/>
        <v>"108":"100",</v>
      </c>
      <c r="BE116" s="35" t="str">
        <f t="shared" ca="1" si="124"/>
        <v>108. Nubes,1,15,1,50,0;</v>
      </c>
      <c r="BF116" s="35" t="str">
        <f t="shared" ca="1" si="125"/>
        <v>{"type":"checkbox","class":"checkbox-big","name":"e100","title":"108. Тучи","style":"font-size:20px;display:block","state":"{{e100}}"},</v>
      </c>
      <c r="BG116" s="35" t="str">
        <f t="shared" ca="1" si="126"/>
        <v>{"type":"h4","title":"108. Тучи","style":"width:85%;float:left"},{"type":"input","title":"папка","name":"e100","state":"{{e100}}","pattern":"[0-9]{1,2}","style":"width:15%;display:inline"},{"type":"hr"},</v>
      </c>
      <c r="BH116" s="35" t="str">
        <f t="shared" ca="1" si="127"/>
        <v>"108": "108.Тучи",</v>
      </c>
      <c r="BI116" s="35" t="str">
        <f t="shared" ca="1" si="128"/>
        <v>"108":"100",</v>
      </c>
      <c r="BJ116" s="35" t="str">
        <f t="shared" ca="1" si="129"/>
        <v>108. Тучи,1,15,1,50,0;</v>
      </c>
    </row>
    <row r="117" spans="1:62" ht="14.25" customHeight="1">
      <c r="A117" s="37">
        <f t="shared" ca="1" si="90"/>
        <v>109</v>
      </c>
      <c r="B117" s="2" t="s">
        <v>929</v>
      </c>
      <c r="C117" s="2" t="s">
        <v>930</v>
      </c>
      <c r="D117" s="2" t="s">
        <v>931</v>
      </c>
      <c r="E117" s="2" t="s">
        <v>932</v>
      </c>
      <c r="F117" s="2" t="s">
        <v>933</v>
      </c>
      <c r="G117" s="2" t="s">
        <v>934</v>
      </c>
      <c r="H117" s="2" t="s">
        <v>935</v>
      </c>
      <c r="I117" s="2">
        <v>30</v>
      </c>
      <c r="J117" s="2">
        <v>233</v>
      </c>
      <c r="K117" s="2">
        <v>2</v>
      </c>
      <c r="L117" s="4"/>
      <c r="M117" s="2">
        <v>99</v>
      </c>
      <c r="N117" s="2">
        <v>252</v>
      </c>
      <c r="O117" s="2">
        <v>1</v>
      </c>
      <c r="P117" s="2">
        <v>100</v>
      </c>
      <c r="Q117" s="2">
        <v>0</v>
      </c>
      <c r="R117" s="2" t="s">
        <v>83</v>
      </c>
      <c r="S117" s="2" t="s">
        <v>936</v>
      </c>
      <c r="T117" s="3">
        <v>4</v>
      </c>
      <c r="U117" s="2">
        <v>101</v>
      </c>
      <c r="V117" s="4"/>
      <c r="W117" s="2" t="str">
        <f t="shared" si="91"/>
        <v>#define EFF_SIMPLE_RAIN         (101U)    // Хмарка в банці</v>
      </c>
      <c r="X117" s="2" t="str">
        <f t="shared" ca="1" si="138"/>
        <v>String("109. Хмарка в банці,99,252,1,100,0;") +</v>
      </c>
      <c r="Y117" s="2" t="str">
        <f t="shared" ca="1" si="139"/>
        <v>String("109. Simple Rain,99,252,1,100,0;") +</v>
      </c>
      <c r="Z117" s="2" t="str">
        <f t="shared" ca="1" si="140"/>
        <v>String("109. Un nuage dans un bocal,99,252,1,100,0;") +</v>
      </c>
      <c r="AA117" s="2" t="str">
        <f t="shared" si="133"/>
        <v xml:space="preserve">  {  30, 233,   2}, // Хмарка в банці</v>
      </c>
      <c r="AB117" s="2" t="str">
        <f t="shared" si="96"/>
        <v xml:space="preserve">        case EFF_SIMPLE_RAIN:         DYNAMIC_DELAY_TICK { effTimer = millis(); simpleRain();                 Eff_Tick (); }  break;  // (101U) Хмарка в банці</v>
      </c>
      <c r="AC117" s="2" t="str">
        <f t="shared" ca="1" si="141"/>
        <v>{"name":"109. Хмарка в банці","spmin":99,"spmax":252,"scmin":1,"scmax":100,"type":0},</v>
      </c>
      <c r="AD117" s="6" t="str">
        <f t="shared" si="97"/>
        <v>"e101":0,</v>
      </c>
      <c r="AE117" s="6" t="str">
        <f t="shared" si="98"/>
        <v>e101=[[e101]]&amp;</v>
      </c>
      <c r="AF117" s="6" t="str">
        <f t="shared" si="99"/>
        <v>"e101":4,</v>
      </c>
      <c r="AG117" s="2" t="str">
        <f t="shared" ca="1" si="100"/>
        <v>{"type":"checkbox","class":"checkbox-big","name":"e101","title":"109. Хмарка в банці","style":"font-size:20px;display:block","state":"{{e101}}"},</v>
      </c>
      <c r="AH117" s="2" t="str">
        <f t="shared" ca="1" si="101"/>
        <v>{"type":"h4","title":"109. Хмарка в банці","style":"width:85%;float:left"},{"type":"input","title":"папка","name":"e101","state":"{{e101}}","pattern":"[0-9]{1,2}","style":"width:15%;display:inline"},{"type":"hr"},</v>
      </c>
      <c r="AI117" s="2" t="str">
        <f t="shared" ca="1" si="102"/>
        <v>"109": "109.Хмарка в банці",</v>
      </c>
      <c r="AJ117" s="35" t="str">
        <f t="shared" ca="1" si="103"/>
        <v>"109":"101",</v>
      </c>
      <c r="AK117" s="2" t="str">
        <f t="shared" ca="1" si="104"/>
        <v>109. Хмарка в банці,99,252,1,100,0;</v>
      </c>
      <c r="AL117" s="2" t="str">
        <f t="shared" ca="1" si="105"/>
        <v>{"type":"checkbox","class":"checkbox-big","name":"e101","title":"109. Simple Rain","style":"font-size:20px;display:block","state":"{{e101}}"},</v>
      </c>
      <c r="AM117" s="2" t="str">
        <f t="shared" ca="1" si="142"/>
        <v>{"type":"h4","title":"109. Simple Rain","style":"width:85%;float:left"},{"type":"input","title":"папка","name":"e101","state":"{{e101}}","pattern":"[0-9]{1,2}","style":"width:15%;display:inline"},{"type":"hr"},</v>
      </c>
      <c r="AN117" s="2" t="str">
        <f t="shared" ca="1" si="107"/>
        <v>"109": "109.Simple Rain",</v>
      </c>
      <c r="AO117" s="35" t="str">
        <f t="shared" ca="1" si="108"/>
        <v>"109":"101",</v>
      </c>
      <c r="AP117" s="2" t="str">
        <f t="shared" ca="1" si="109"/>
        <v>109. Simple Rain,99,252,1,100,0;</v>
      </c>
      <c r="AQ117" s="2" t="str">
        <f t="shared" ca="1" si="110"/>
        <v>{"type":"checkbox","class":"checkbox-big","name":"e101","title":"109. Un nuage dans un bocal","style":"font-size:20px;display:block","state":"{{e101}}"},</v>
      </c>
      <c r="AR117" s="2" t="str">
        <f t="shared" ca="1" si="111"/>
        <v>{"type":"h4","title":"109. Un nuage dans un bocal","style":"width:85%;float:left"},{"type":"input","title":"папка","name":"e101","state":"{{e101}}","pattern":"[0-9]{1,2}","style":"width:15%;display:inline"},{"type":"hr"},</v>
      </c>
      <c r="AS117" s="2" t="str">
        <f t="shared" ca="1" si="112"/>
        <v>"109": "109.Un nuage dans un bocal",</v>
      </c>
      <c r="AT117" s="35" t="str">
        <f t="shared" ca="1" si="113"/>
        <v>"109":"101",</v>
      </c>
      <c r="AU117" s="2" t="str">
        <f t="shared" ca="1" si="114"/>
        <v>109. Un nuage dans un bocal,99,252,1,100,0;</v>
      </c>
      <c r="AV117" s="2" t="str">
        <f t="shared" ca="1" si="115"/>
        <v>{"type":"checkbox","class":"checkbox-big","name":"e101","title":"109. Chmura w słoiku","style":"font-size:20px;display:block","state":"{{e101}}"},</v>
      </c>
      <c r="AW117" s="35" t="str">
        <f t="shared" ca="1" si="116"/>
        <v>{"type":"h4","title":"109. Chmura w słoiku","style":"width:85%;float:left"},{"type":"input","title":"папка","name":"e101","state":"{{e101}}","pattern":"[0-9]{1,2}","style":"width:15%;display:inline"},{"type":"hr"},</v>
      </c>
      <c r="AX117" s="35" t="str">
        <f t="shared" ca="1" si="117"/>
        <v>"109": "109.Chmura w słoiku",</v>
      </c>
      <c r="AY117" s="35" t="str">
        <f t="shared" ca="1" si="118"/>
        <v>"109":"101",</v>
      </c>
      <c r="AZ117" s="35" t="str">
        <f t="shared" ca="1" si="119"/>
        <v>109. Chmura w słoiku,99,252,1,100,0;</v>
      </c>
      <c r="BA117" s="35" t="str">
        <f t="shared" ca="1" si="120"/>
        <v>{"type":"checkbox","class":"checkbox-big","name":"e101","title":"109. Una nube en un frasco","style":"font-size:20px;display:block","state":"{{e101}}"},</v>
      </c>
      <c r="BB117" s="35" t="str">
        <f t="shared" ca="1" si="121"/>
        <v>{"type":"h4","title":"109. Una nube en un frasco","style":"width:85%;float:left"},{"type":"input","title":"папка","name":"e101","state":"{{e101}}","pattern":"[0-9]{1,2}","style":"width:15%;display:inline"},{"type":"hr"},</v>
      </c>
      <c r="BC117" s="35" t="str">
        <f t="shared" ca="1" si="122"/>
        <v>"109": "109.Una nube en un frasco",</v>
      </c>
      <c r="BD117" s="35" t="str">
        <f t="shared" ca="1" si="123"/>
        <v>"109":"101",</v>
      </c>
      <c r="BE117" s="35" t="str">
        <f t="shared" ca="1" si="124"/>
        <v>109. Una nube en un frasco,99,252,1,100,0;</v>
      </c>
      <c r="BF117" s="35" t="str">
        <f t="shared" ca="1" si="125"/>
        <v>{"type":"checkbox","class":"checkbox-big","name":"e101","title":"109. Тучка в банке","style":"font-size:20px;display:block","state":"{{e101}}"},</v>
      </c>
      <c r="BG117" s="35" t="str">
        <f t="shared" ca="1" si="126"/>
        <v>{"type":"h4","title":"109. Тучка в банке","style":"width:85%;float:left"},{"type":"input","title":"папка","name":"e101","state":"{{e101}}","pattern":"[0-9]{1,2}","style":"width:15%;display:inline"},{"type":"hr"},</v>
      </c>
      <c r="BH117" s="35" t="str">
        <f t="shared" ca="1" si="127"/>
        <v>"109": "109.Тучка в банке",</v>
      </c>
      <c r="BI117" s="35" t="str">
        <f t="shared" ca="1" si="128"/>
        <v>"109":"101",</v>
      </c>
      <c r="BJ117" s="35" t="str">
        <f t="shared" ca="1" si="129"/>
        <v>109. Тучка в банке,99,252,1,100,0;</v>
      </c>
    </row>
    <row r="118" spans="1:62" ht="14.25" customHeight="1">
      <c r="A118" s="37">
        <f t="shared" ca="1" si="90"/>
        <v>110</v>
      </c>
      <c r="B118" s="2" t="s">
        <v>937</v>
      </c>
      <c r="C118" s="2" t="s">
        <v>938</v>
      </c>
      <c r="D118" s="2" t="s">
        <v>939</v>
      </c>
      <c r="E118" s="2" t="s">
        <v>940</v>
      </c>
      <c r="F118" s="2" t="s">
        <v>941</v>
      </c>
      <c r="G118" s="2" t="s">
        <v>942</v>
      </c>
      <c r="H118" s="2" t="s">
        <v>943</v>
      </c>
      <c r="I118" s="2">
        <v>20</v>
      </c>
      <c r="J118" s="2">
        <v>200</v>
      </c>
      <c r="K118" s="2">
        <v>96</v>
      </c>
      <c r="L118" s="4"/>
      <c r="M118" s="2">
        <v>150</v>
      </c>
      <c r="N118" s="2">
        <v>255</v>
      </c>
      <c r="O118" s="2">
        <v>1</v>
      </c>
      <c r="P118" s="2">
        <v>100</v>
      </c>
      <c r="Q118" s="2">
        <v>1</v>
      </c>
      <c r="R118" s="2" t="s">
        <v>83</v>
      </c>
      <c r="S118" s="2" t="s">
        <v>944</v>
      </c>
      <c r="T118" s="3">
        <v>2</v>
      </c>
      <c r="U118" s="2">
        <v>109</v>
      </c>
      <c r="V118" s="4"/>
      <c r="W118" s="2" t="str">
        <f t="shared" si="91"/>
        <v>#define EFF_MAGIC_LANTERN       (109U)    // Чарівний ліхтарик</v>
      </c>
      <c r="X118" s="2" t="str">
        <f t="shared" ca="1" si="138"/>
        <v>String("110. Чарівний ліхтарик,150,255,1,100,1;") +</v>
      </c>
      <c r="Y118" s="2" t="str">
        <f t="shared" ca="1" si="139"/>
        <v>String("110. Magic Lantern,150,255,1,100,1;") +</v>
      </c>
      <c r="Z118" s="2" t="str">
        <f t="shared" ca="1" si="140"/>
        <v>String("110. Lanterne magique,150,255,1,100,1;") +</v>
      </c>
      <c r="AA118" s="2" t="str">
        <f t="shared" si="133"/>
        <v xml:space="preserve">  {  20, 200,  96}, // Чарівний ліхтарик</v>
      </c>
      <c r="AB118" s="2" t="str">
        <f t="shared" si="96"/>
        <v xml:space="preserve">        case EFF_MAGIC_LANTERN :      DYNAMIC_DELAY_TICK { effTimer = millis(); MagicLantern();               Eff_Tick (); }  break;  // (109U) Чарівний ліхтарик</v>
      </c>
      <c r="AC118" s="2" t="str">
        <f t="shared" ca="1" si="141"/>
        <v>{"name":"110. Чарівний ліхтарик","spmin":150,"spmax":255,"scmin":1,"scmax":100,"type":1},</v>
      </c>
      <c r="AD118" s="6" t="str">
        <f t="shared" si="97"/>
        <v>"e109":0,</v>
      </c>
      <c r="AE118" s="6" t="str">
        <f t="shared" si="98"/>
        <v>e109=[[e109]]&amp;</v>
      </c>
      <c r="AF118" s="6" t="str">
        <f t="shared" si="99"/>
        <v>"e109":2,</v>
      </c>
      <c r="AG118" s="2" t="str">
        <f t="shared" ca="1" si="100"/>
        <v>{"type":"checkbox","class":"checkbox-big","name":"e109","title":"110. Чарівний ліхтарик","style":"font-size:20px;display:block","state":"{{e109}}"},</v>
      </c>
      <c r="AH118" s="2" t="str">
        <f t="shared" ca="1" si="101"/>
        <v>{"type":"h4","title":"110. Чарівний ліхтарик","style":"width:85%;float:left"},{"type":"input","title":"папка","name":"e109","state":"{{e109}}","pattern":"[0-9]{1,2}","style":"width:15%;display:inline"},{"type":"hr"},</v>
      </c>
      <c r="AI118" s="2" t="str">
        <f t="shared" ca="1" si="102"/>
        <v>"110": "110.Чарівний ліхтарик",</v>
      </c>
      <c r="AJ118" s="35" t="str">
        <f t="shared" ca="1" si="103"/>
        <v>"110":"109",</v>
      </c>
      <c r="AK118" s="2" t="str">
        <f t="shared" ca="1" si="104"/>
        <v>110. Чарівний ліхтарик,150,255,1,100,1;</v>
      </c>
      <c r="AL118" s="2" t="str">
        <f t="shared" ca="1" si="105"/>
        <v>{"type":"checkbox","class":"checkbox-big","name":"e109","title":"110. Magic Lantern","style":"font-size:20px;display:block","state":"{{e109}}"},</v>
      </c>
      <c r="AM118" s="2" t="str">
        <f t="shared" ca="1" si="142"/>
        <v>{"type":"h4","title":"110. Magic Lantern","style":"width:85%;float:left"},{"type":"input","title":"папка","name":"e109","state":"{{e109}}","pattern":"[0-9]{1,2}","style":"width:15%;display:inline"},{"type":"hr"},</v>
      </c>
      <c r="AN118" s="2" t="str">
        <f t="shared" ca="1" si="107"/>
        <v>"110": "110.Magic Lantern",</v>
      </c>
      <c r="AO118" s="35" t="str">
        <f t="shared" ca="1" si="108"/>
        <v>"110":"109",</v>
      </c>
      <c r="AP118" s="2" t="str">
        <f t="shared" ca="1" si="109"/>
        <v>110. Magic Lantern,150,255,1,100,1;</v>
      </c>
      <c r="AQ118" s="2" t="str">
        <f t="shared" ca="1" si="110"/>
        <v>{"type":"checkbox","class":"checkbox-big","name":"e109","title":"110. Lanterne magique","style":"font-size:20px;display:block","state":"{{e109}}"},</v>
      </c>
      <c r="AR118" s="2" t="str">
        <f t="shared" ca="1" si="111"/>
        <v>{"type":"h4","title":"110. Lanterne magique","style":"width:85%;float:left"},{"type":"input","title":"папка","name":"e109","state":"{{e109}}","pattern":"[0-9]{1,2}","style":"width:15%;display:inline"},{"type":"hr"},</v>
      </c>
      <c r="AS118" s="2" t="str">
        <f t="shared" ca="1" si="112"/>
        <v>"110": "110.Lanterne magique",</v>
      </c>
      <c r="AT118" s="35" t="str">
        <f t="shared" ca="1" si="113"/>
        <v>"110":"109",</v>
      </c>
      <c r="AU118" s="2" t="str">
        <f t="shared" ca="1" si="114"/>
        <v>110. Lanterne magique,150,255,1,100,1;</v>
      </c>
      <c r="AV118" s="2" t="str">
        <f t="shared" ca="1" si="115"/>
        <v>{"type":"checkbox","class":"checkbox-big","name":"e109","title":"110. Latarnia magiczna","style":"font-size:20px;display:block","state":"{{e109}}"},</v>
      </c>
      <c r="AW118" s="35" t="str">
        <f t="shared" ca="1" si="116"/>
        <v>{"type":"h4","title":"110. Latarnia magiczna","style":"width:85%;float:left"},{"type":"input","title":"папка","name":"e109","state":"{{e109}}","pattern":"[0-9]{1,2}","style":"width:15%;display:inline"},{"type":"hr"},</v>
      </c>
      <c r="AX118" s="35" t="str">
        <f t="shared" ca="1" si="117"/>
        <v>"110": "110.Latarnia magiczna",</v>
      </c>
      <c r="AY118" s="35" t="str">
        <f t="shared" ca="1" si="118"/>
        <v>"110":"109",</v>
      </c>
      <c r="AZ118" s="35" t="str">
        <f t="shared" ca="1" si="119"/>
        <v>110. Latarnia magiczna,150,255,1,100,1;</v>
      </c>
      <c r="BA118" s="35" t="str">
        <f t="shared" ca="1" si="120"/>
        <v>{"type":"checkbox","class":"checkbox-big","name":"e109","title":"110. Linterna mágica","style":"font-size:20px;display:block","state":"{{e109}}"},</v>
      </c>
      <c r="BB118" s="35" t="str">
        <f t="shared" ca="1" si="121"/>
        <v>{"type":"h4","title":"110. Linterna mágica","style":"width:85%;float:left"},{"type":"input","title":"папка","name":"e109","state":"{{e109}}","pattern":"[0-9]{1,2}","style":"width:15%;display:inline"},{"type":"hr"},</v>
      </c>
      <c r="BC118" s="35" t="str">
        <f t="shared" ca="1" si="122"/>
        <v>"110": "110.Linterna mágica",</v>
      </c>
      <c r="BD118" s="35" t="str">
        <f t="shared" ca="1" si="123"/>
        <v>"110":"109",</v>
      </c>
      <c r="BE118" s="35" t="str">
        <f t="shared" ca="1" si="124"/>
        <v>110. Linterna mágica,150,255,1,100,1;</v>
      </c>
      <c r="BF118" s="35" t="str">
        <f t="shared" ca="1" si="125"/>
        <v>{"type":"checkbox","class":"checkbox-big","name":"e109","title":"110. Волшебный фонарик","style":"font-size:20px;display:block","state":"{{e109}}"},</v>
      </c>
      <c r="BG118" s="35" t="str">
        <f t="shared" ca="1" si="126"/>
        <v>{"type":"h4","title":"110. Волшебный фонарик","style":"width:85%;float:left"},{"type":"input","title":"папка","name":"e109","state":"{{e109}}","pattern":"[0-9]{1,2}","style":"width:15%;display:inline"},{"type":"hr"},</v>
      </c>
      <c r="BH118" s="35" t="str">
        <f t="shared" ca="1" si="127"/>
        <v>"110": "110.Волшебный фонарик",</v>
      </c>
      <c r="BI118" s="35" t="str">
        <f t="shared" ca="1" si="128"/>
        <v>"110":"109",</v>
      </c>
      <c r="BJ118" s="35" t="str">
        <f t="shared" ca="1" si="129"/>
        <v>110. Волшебный фонарик,150,255,1,100,1;</v>
      </c>
    </row>
    <row r="119" spans="1:62" ht="14.25" customHeight="1">
      <c r="A119" s="37">
        <f t="shared" ca="1" si="90"/>
        <v>111</v>
      </c>
      <c r="B119" s="2" t="s">
        <v>945</v>
      </c>
      <c r="C119" s="2" t="s">
        <v>946</v>
      </c>
      <c r="D119" s="2" t="s">
        <v>947</v>
      </c>
      <c r="E119" s="2" t="s">
        <v>948</v>
      </c>
      <c r="F119" s="2" t="s">
        <v>949</v>
      </c>
      <c r="G119" s="2" t="s">
        <v>949</v>
      </c>
      <c r="H119" s="2" t="s">
        <v>950</v>
      </c>
      <c r="I119" s="2">
        <v>11</v>
      </c>
      <c r="J119" s="2">
        <v>33</v>
      </c>
      <c r="K119" s="2">
        <v>58</v>
      </c>
      <c r="L119" s="4"/>
      <c r="M119" s="2">
        <v>1</v>
      </c>
      <c r="N119" s="2">
        <v>150</v>
      </c>
      <c r="O119" s="2">
        <v>1</v>
      </c>
      <c r="P119" s="2">
        <v>100</v>
      </c>
      <c r="Q119" s="2">
        <v>0</v>
      </c>
      <c r="R119" s="2" t="s">
        <v>99</v>
      </c>
      <c r="S119" s="2" t="s">
        <v>951</v>
      </c>
      <c r="T119" s="3">
        <v>2</v>
      </c>
      <c r="U119" s="2">
        <v>102</v>
      </c>
      <c r="V119" s="4"/>
      <c r="W119" s="2" t="str">
        <f t="shared" si="91"/>
        <v>#define EFF_MADNESS             (102U)    // Шаленство</v>
      </c>
      <c r="X119" s="2" t="str">
        <f t="shared" ca="1" si="138"/>
        <v>String("111. Шаленство,1,150,1,100,0;") +</v>
      </c>
      <c r="Y119" s="2" t="str">
        <f t="shared" ca="1" si="139"/>
        <v>String("111. Madness,1,150,1,100,0;") +</v>
      </c>
      <c r="Z119" s="2" t="str">
        <f t="shared" ca="1" si="140"/>
        <v>String("111. Fureur,1,150,1,100,0;") +</v>
      </c>
      <c r="AA119" s="2" t="str">
        <f t="shared" si="133"/>
        <v xml:space="preserve">  {  11,  33,  58}, // Шаленство</v>
      </c>
      <c r="AB119" s="2" t="str">
        <f t="shared" si="96"/>
        <v xml:space="preserve">        case EFF_MADNESS:             HIGH_DELAY_TICK    { effTimer = millis(); madnessNoiseRoutine();        Eff_Tick (); }  break;  // (102U) Шаленство</v>
      </c>
      <c r="AC119" s="2" t="str">
        <f ca="1">CONCATENATE("{""name"":""",A119,". ",C119,""",""spmin"":",M119,",""spmax"":",N119,",""scmin"":",O119,",""scmax"":",P119,",""type"":",Q119,"}")</f>
        <v>{"name":"111. Шаленство","spmin":1,"spmax":150,"scmin":1,"scmax":100,"type":0}</v>
      </c>
      <c r="AD119" s="6" t="str">
        <f t="shared" si="97"/>
        <v>"e102":0,</v>
      </c>
      <c r="AE119" s="6" t="str">
        <f t="shared" si="98"/>
        <v>e102=[[e102]]&amp;</v>
      </c>
      <c r="AF119" s="6" t="str">
        <f t="shared" si="99"/>
        <v>"e102":2,</v>
      </c>
      <c r="AG119" s="2" t="str">
        <f t="shared" ca="1" si="100"/>
        <v>{"type":"checkbox","class":"checkbox-big","name":"e102","title":"111. Шаленство","style":"font-size:20px;display:block","state":"{{e102}}"},</v>
      </c>
      <c r="AH119" s="2" t="str">
        <f t="shared" ca="1" si="101"/>
        <v>{"type":"h4","title":"111. Шаленство","style":"width:85%;float:left"},{"type":"input","title":"папка","name":"e102","state":"{{e102}}","pattern":"[0-9]{1,2}","style":"width:15%;display:inline"},{"type":"hr"},</v>
      </c>
      <c r="AI119" s="2" t="str">
        <f t="shared" ca="1" si="102"/>
        <v>"111": "111.Шаленство",</v>
      </c>
      <c r="AJ119" s="35" t="str">
        <f t="shared" ca="1" si="103"/>
        <v>"111":"102",</v>
      </c>
      <c r="AK119" s="2" t="str">
        <f t="shared" ca="1" si="104"/>
        <v>111. Шаленство,1,150,1,100,0;</v>
      </c>
      <c r="AL119" s="2" t="str">
        <f t="shared" ca="1" si="105"/>
        <v>{"type":"checkbox","class":"checkbox-big","name":"e102","title":"111. Madness","style":"font-size:20px;display:block","state":"{{e102}}"},</v>
      </c>
      <c r="AM119" s="2" t="str">
        <f t="shared" ca="1" si="142"/>
        <v>{"type":"h4","title":"111. Madness","style":"width:85%;float:left"},{"type":"input","title":"папка","name":"e102","state":"{{e102}}","pattern":"[0-9]{1,2}","style":"width:15%;display:inline"},{"type":"hr"},</v>
      </c>
      <c r="AN119" s="2" t="str">
        <f t="shared" ca="1" si="107"/>
        <v>"111": "111.Madness",</v>
      </c>
      <c r="AO119" s="35" t="str">
        <f t="shared" ca="1" si="108"/>
        <v>"111":"102",</v>
      </c>
      <c r="AP119" s="2" t="str">
        <f t="shared" ca="1" si="109"/>
        <v>111. Madness,1,150,1,100,0;</v>
      </c>
      <c r="AQ119" s="2" t="str">
        <f t="shared" ca="1" si="110"/>
        <v>{"type":"checkbox","class":"checkbox-big","name":"e102","title":"111. Fureur","style":"font-size:20px;display:block","state":"{{e102}}"},</v>
      </c>
      <c r="AR119" s="2" t="str">
        <f t="shared" ca="1" si="111"/>
        <v>{"type":"h4","title":"111. Fureur","style":"width:85%;float:left"},{"type":"input","title":"папка","name":"e102","state":"{{e102}}","pattern":"[0-9]{1,2}","style":"width:15%;display:inline"},{"type":"hr"},</v>
      </c>
      <c r="AS119" s="2" t="str">
        <f t="shared" ca="1" si="112"/>
        <v>"111": "111.Fureur",</v>
      </c>
      <c r="AT119" s="35" t="str">
        <f t="shared" ca="1" si="113"/>
        <v>"111":"102",</v>
      </c>
      <c r="AU119" s="2" t="str">
        <f t="shared" ca="1" si="114"/>
        <v>111. Fureur,1,150,1,100,0;</v>
      </c>
      <c r="AV119" s="2" t="str">
        <f t="shared" ca="1" si="115"/>
        <v>{"type":"checkbox","class":"checkbox-big","name":"e102","title":"111. Furia","style":"font-size:20px;display:block","state":"{{e102}}"},</v>
      </c>
      <c r="AW119" s="35" t="str">
        <f t="shared" ca="1" si="116"/>
        <v>{"type":"h4","title":"111. Furia","style":"width:85%;float:left"},{"type":"input","title":"папка","name":"e102","state":"{{e102}}","pattern":"[0-9]{1,2}","style":"width:15%;display:inline"},{"type":"hr"},</v>
      </c>
      <c r="AX119" s="35" t="str">
        <f t="shared" ca="1" si="117"/>
        <v>"111": "111.Furia",</v>
      </c>
      <c r="AY119" s="35" t="str">
        <f t="shared" ca="1" si="118"/>
        <v>"111":"102",</v>
      </c>
      <c r="AZ119" s="35" t="str">
        <f t="shared" ca="1" si="119"/>
        <v>111. Furia,1,150,1,100,0;</v>
      </c>
      <c r="BA119" s="35" t="str">
        <f t="shared" ca="1" si="120"/>
        <v>{"type":"checkbox","class":"checkbox-big","name":"e102","title":"111. Furia","style":"font-size:20px;display:block","state":"{{e102}}"},</v>
      </c>
      <c r="BB119" s="35" t="str">
        <f t="shared" ca="1" si="121"/>
        <v>{"type":"h4","title":"111. Furia","style":"width:85%;float:left"},{"type":"input","title":"папка","name":"e102","state":"{{e102}}","pattern":"[0-9]{1,2}","style":"width:15%;display:inline"},{"type":"hr"},</v>
      </c>
      <c r="BC119" s="35" t="str">
        <f t="shared" ca="1" si="122"/>
        <v>"111": "111.Furia",</v>
      </c>
      <c r="BD119" s="35" t="str">
        <f t="shared" ca="1" si="123"/>
        <v>"111":"102",</v>
      </c>
      <c r="BE119" s="35" t="str">
        <f t="shared" ca="1" si="124"/>
        <v>111. Furia,1,150,1,100,0;</v>
      </c>
      <c r="BF119" s="35" t="str">
        <f t="shared" ca="1" si="125"/>
        <v>{"type":"checkbox","class":"checkbox-big","name":"e102","title":"111. Безумие","style":"font-size:20px;display:block","state":"{{e102}}"},</v>
      </c>
      <c r="BG119" s="35" t="str">
        <f t="shared" ca="1" si="126"/>
        <v>{"type":"h4","title":"111. Безумие","style":"width:85%;float:left"},{"type":"input","title":"папка","name":"e102","state":"{{e102}}","pattern":"[0-9]{1,2}","style":"width:15%;display:inline"},{"type":"hr"},</v>
      </c>
      <c r="BH119" s="35" t="str">
        <f t="shared" ca="1" si="127"/>
        <v>"111": "111.Безумие",</v>
      </c>
      <c r="BI119" s="35" t="str">
        <f t="shared" ca="1" si="128"/>
        <v>"111":"102",</v>
      </c>
      <c r="BJ119" s="35" t="str">
        <f t="shared" ca="1" si="129"/>
        <v>111. Безумие,1,150,1,100,0;</v>
      </c>
    </row>
    <row r="120" spans="1:62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49"/>
      <c r="M120" s="36"/>
      <c r="N120" s="36"/>
      <c r="O120" s="36"/>
      <c r="P120" s="36"/>
      <c r="Q120" s="36"/>
      <c r="R120" s="36"/>
      <c r="S120" s="36"/>
      <c r="T120" s="50"/>
      <c r="U120" s="36"/>
      <c r="V120" s="51"/>
      <c r="W120" s="36"/>
      <c r="X120" s="63" t="s">
        <v>952</v>
      </c>
      <c r="Y120" s="64"/>
      <c r="Z120" s="52" t="s">
        <v>953</v>
      </c>
      <c r="AA120" s="36" t="s">
        <v>952</v>
      </c>
      <c r="AB120" s="52"/>
      <c r="AC120" s="36"/>
      <c r="AD120" s="52" t="s">
        <v>953</v>
      </c>
      <c r="AE120" s="52"/>
      <c r="AF120" s="52" t="s">
        <v>953</v>
      </c>
      <c r="AG120" s="52"/>
      <c r="AH120" s="36"/>
      <c r="AI120" s="52" t="s">
        <v>953</v>
      </c>
      <c r="AJ120" s="52" t="s">
        <v>953</v>
      </c>
      <c r="AK120" s="53"/>
      <c r="AL120" s="52"/>
      <c r="AM120" s="36"/>
      <c r="AN120" s="52" t="s">
        <v>953</v>
      </c>
      <c r="AO120" s="6" t="s">
        <v>953</v>
      </c>
      <c r="AP120" s="54"/>
      <c r="AQ120" s="52"/>
      <c r="AR120" s="36"/>
      <c r="AS120" s="52" t="s">
        <v>953</v>
      </c>
      <c r="AT120" s="54" t="s">
        <v>953</v>
      </c>
      <c r="AU120" s="52"/>
      <c r="AV120" s="54"/>
      <c r="AW120" s="55"/>
      <c r="AX120" s="54" t="s">
        <v>953</v>
      </c>
      <c r="AY120" s="54" t="s">
        <v>953</v>
      </c>
      <c r="AZ120" s="54"/>
      <c r="BA120" s="54"/>
      <c r="BB120" s="35"/>
      <c r="BC120" s="56" t="s">
        <v>953</v>
      </c>
      <c r="BD120" s="56" t="s">
        <v>953</v>
      </c>
      <c r="BE120" s="56"/>
      <c r="BF120" s="54"/>
      <c r="BG120" s="35"/>
      <c r="BH120" s="56" t="s">
        <v>953</v>
      </c>
      <c r="BI120" s="56" t="s">
        <v>953</v>
      </c>
      <c r="BJ120" s="56"/>
    </row>
    <row r="121" spans="1:62" ht="14.25" customHeight="1">
      <c r="A121" s="2">
        <f ca="1">MAX(OFFSET(A121,-4,0,4,1))+1</f>
        <v>112</v>
      </c>
      <c r="C121" s="2" t="s">
        <v>954</v>
      </c>
      <c r="L121" s="1"/>
      <c r="T121" s="3"/>
      <c r="V121" s="4"/>
      <c r="W121" s="2" t="str">
        <f ca="1">CONCATENATE("#define MODE_AMOUNT           (",REPT(" ",3-LEN(A121)),A121,"U)          // количество режимов")</f>
        <v>#define MODE_AMOUNT           (112U)          // количество режимов</v>
      </c>
      <c r="X121" s="2"/>
      <c r="Y121" s="2"/>
      <c r="Z121" s="2"/>
      <c r="AD121" s="6"/>
      <c r="AE121" s="6" t="s">
        <v>955</v>
      </c>
      <c r="AF121" s="6"/>
      <c r="AJ121" s="6"/>
      <c r="AK121" s="6"/>
      <c r="AN121" s="6"/>
      <c r="AO121" s="57"/>
      <c r="AP121" s="6"/>
      <c r="AS121" s="6"/>
      <c r="AT121" s="57"/>
      <c r="AU121" s="6"/>
      <c r="AV121" s="2"/>
      <c r="AW121" s="58"/>
      <c r="AX121" s="35"/>
      <c r="AY121" s="6"/>
      <c r="AZ121" s="35"/>
      <c r="BA121" s="55"/>
      <c r="BB121" s="35"/>
      <c r="BC121" s="35"/>
      <c r="BD121" s="35"/>
      <c r="BE121" s="35"/>
      <c r="BF121" s="55"/>
      <c r="BG121" s="35"/>
      <c r="BH121" s="35"/>
      <c r="BI121" s="35"/>
      <c r="BJ121" s="35"/>
    </row>
    <row r="122" spans="1:62" ht="14.25" customHeight="1">
      <c r="L122" s="1"/>
      <c r="AD122" s="6"/>
      <c r="AE122" s="6" t="s">
        <v>956</v>
      </c>
      <c r="AF122" s="6"/>
      <c r="AJ122" s="6"/>
      <c r="AK122" s="6"/>
      <c r="AN122" s="6"/>
      <c r="AO122" s="57"/>
      <c r="AP122" s="6"/>
      <c r="AS122" s="6"/>
      <c r="AT122" s="57"/>
      <c r="AU122" s="6"/>
      <c r="AV122" s="2"/>
      <c r="AW122" s="58"/>
      <c r="AX122" s="35"/>
      <c r="AY122" s="6"/>
      <c r="AZ122" s="35"/>
      <c r="BA122" s="55"/>
      <c r="BB122" s="35"/>
      <c r="BC122" s="35"/>
      <c r="BD122" s="35"/>
      <c r="BE122" s="35"/>
      <c r="BF122" s="55"/>
      <c r="BG122" s="35"/>
      <c r="BH122" s="35"/>
      <c r="BI122" s="35"/>
      <c r="BJ122" s="35"/>
    </row>
    <row r="123" spans="1:62" ht="14.25" customHeight="1">
      <c r="L123" s="1"/>
      <c r="T123" s="3"/>
      <c r="V123" s="4"/>
      <c r="AD123" s="6"/>
      <c r="AE123" s="6" t="s">
        <v>957</v>
      </c>
      <c r="AF123" s="6"/>
      <c r="AJ123" s="6"/>
      <c r="AK123" s="6"/>
      <c r="AN123" s="6"/>
      <c r="AO123" s="57"/>
      <c r="AP123" s="6"/>
      <c r="AS123" s="6"/>
      <c r="AT123" s="57"/>
      <c r="AU123" s="6"/>
      <c r="AV123" s="2"/>
      <c r="AW123" s="58"/>
      <c r="AX123" s="35"/>
      <c r="AY123" s="6"/>
      <c r="AZ123" s="35"/>
      <c r="BA123" s="55"/>
      <c r="BB123" s="35"/>
      <c r="BC123" s="35"/>
      <c r="BD123" s="35"/>
      <c r="BE123" s="35"/>
      <c r="BF123" s="55"/>
      <c r="BG123" s="35"/>
      <c r="BH123" s="35"/>
      <c r="BI123" s="35"/>
      <c r="BJ123" s="35"/>
    </row>
    <row r="124" spans="1:62" ht="14.25" customHeight="1">
      <c r="L124" s="1"/>
      <c r="T124" s="3"/>
      <c r="V124" s="4"/>
      <c r="AD124" s="6"/>
      <c r="AE124" s="6" t="s">
        <v>958</v>
      </c>
      <c r="AF124" s="6"/>
      <c r="AJ124" s="6"/>
      <c r="AK124" s="6"/>
      <c r="AM124" s="6"/>
      <c r="AN124" s="6"/>
      <c r="AO124" s="6"/>
      <c r="AP124" s="6"/>
      <c r="AR124" s="6"/>
      <c r="AS124" s="6"/>
      <c r="AT124" s="6"/>
      <c r="AU124" s="6"/>
      <c r="AV124" s="2"/>
      <c r="AW124" s="58"/>
      <c r="AX124" s="35"/>
      <c r="AY124" s="6"/>
      <c r="AZ124" s="35"/>
      <c r="BA124" s="55"/>
      <c r="BB124" s="35"/>
      <c r="BC124" s="35"/>
      <c r="BD124" s="35"/>
      <c r="BE124" s="35"/>
      <c r="BF124" s="55"/>
      <c r="BG124" s="35"/>
      <c r="BH124" s="35"/>
      <c r="BI124" s="35"/>
      <c r="BJ124" s="35"/>
    </row>
    <row r="125" spans="1:62" ht="14.25" customHeight="1">
      <c r="L125" s="1"/>
      <c r="T125" s="3"/>
      <c r="V125" s="4"/>
      <c r="AD125" s="6"/>
      <c r="AE125" s="6" t="s">
        <v>959</v>
      </c>
      <c r="AF125" s="6"/>
      <c r="AJ125" s="6"/>
      <c r="AK125" s="6"/>
      <c r="AM125" s="6"/>
      <c r="AN125" s="6"/>
      <c r="AO125" s="6"/>
      <c r="AP125" s="6"/>
      <c r="AR125" s="6"/>
      <c r="AS125" s="6"/>
      <c r="AT125" s="6"/>
      <c r="AU125" s="6"/>
      <c r="AV125" s="2"/>
      <c r="AW125" s="58"/>
      <c r="AX125" s="35"/>
      <c r="AY125" s="6"/>
      <c r="AZ125" s="35"/>
      <c r="BA125" s="55"/>
      <c r="BB125" s="35"/>
      <c r="BC125" s="35"/>
      <c r="BD125" s="35"/>
      <c r="BE125" s="35"/>
      <c r="BF125" s="55"/>
      <c r="BG125" s="35"/>
      <c r="BH125" s="35"/>
      <c r="BI125" s="35"/>
      <c r="BJ125" s="35"/>
    </row>
    <row r="126" spans="1:62" ht="14.25" customHeight="1">
      <c r="L126" s="1"/>
      <c r="T126" s="3"/>
      <c r="V126" s="4"/>
      <c r="AD126" s="6"/>
      <c r="AE126" s="6"/>
      <c r="AF126" s="6"/>
      <c r="AJ126" s="6"/>
      <c r="AK126" s="6"/>
      <c r="AM126" s="6"/>
      <c r="AN126" s="6"/>
      <c r="AO126" s="6"/>
      <c r="AP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</row>
    <row r="127" spans="1:62" ht="14.25" customHeight="1">
      <c r="C127" s="59" t="s">
        <v>960</v>
      </c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3"/>
      <c r="V127" s="4"/>
      <c r="AD127" s="6"/>
      <c r="AE127" s="6"/>
      <c r="AF127" s="6"/>
      <c r="AJ127" s="6"/>
      <c r="AK127" s="6"/>
      <c r="AM127" s="6"/>
      <c r="AN127" s="6"/>
      <c r="AO127" s="6"/>
      <c r="AP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</row>
    <row r="128" spans="1:62" ht="14.25" customHeight="1">
      <c r="B128" s="29" t="s">
        <v>961</v>
      </c>
      <c r="C128" s="65" t="s">
        <v>962</v>
      </c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3"/>
      <c r="V128" s="4"/>
      <c r="AD128" s="6"/>
      <c r="AE128" s="6"/>
      <c r="AF128" s="6"/>
      <c r="AJ128" s="6"/>
      <c r="AK128" s="6"/>
      <c r="AM128" s="6"/>
      <c r="AN128" s="6"/>
      <c r="AO128" s="6"/>
      <c r="AP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</row>
    <row r="129" spans="2:62" ht="14.25" customHeight="1">
      <c r="B129" s="60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3"/>
      <c r="V129" s="4"/>
      <c r="AD129" s="6"/>
      <c r="AE129" s="6"/>
      <c r="AF129" s="6"/>
      <c r="AJ129" s="6"/>
      <c r="AK129" s="6"/>
      <c r="AM129" s="6"/>
      <c r="AN129" s="6"/>
      <c r="AO129" s="6"/>
      <c r="AP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</row>
    <row r="130" spans="2:62" ht="14.25" customHeight="1">
      <c r="B130" s="61" t="s">
        <v>961</v>
      </c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3"/>
      <c r="V130" s="4"/>
      <c r="AD130" s="6"/>
      <c r="AE130" s="6"/>
      <c r="AF130" s="6"/>
      <c r="AJ130" s="6"/>
      <c r="AK130" s="6"/>
      <c r="AM130" s="6"/>
      <c r="AN130" s="6"/>
      <c r="AO130" s="6"/>
      <c r="AP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</row>
    <row r="131" spans="2:62" ht="14.25" customHeight="1">
      <c r="B131" s="17" t="s">
        <v>961</v>
      </c>
      <c r="C131" s="65" t="s">
        <v>963</v>
      </c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3"/>
      <c r="V131" s="4"/>
      <c r="AD131" s="6"/>
      <c r="AE131" s="6"/>
      <c r="AF131" s="6"/>
      <c r="AJ131" s="6"/>
      <c r="AK131" s="6"/>
      <c r="AM131" s="6"/>
      <c r="AN131" s="6"/>
      <c r="AO131" s="6"/>
      <c r="AP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</row>
    <row r="132" spans="2:62" ht="14.25" customHeight="1">
      <c r="B132" s="19" t="s">
        <v>961</v>
      </c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3"/>
      <c r="V132" s="4"/>
      <c r="AD132" s="6"/>
      <c r="AE132" s="6"/>
      <c r="AF132" s="6"/>
      <c r="AJ132" s="6"/>
      <c r="AK132" s="6"/>
      <c r="AM132" s="6"/>
      <c r="AN132" s="6"/>
      <c r="AO132" s="6"/>
      <c r="AP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</row>
    <row r="133" spans="2:62" ht="14.25" customHeight="1">
      <c r="B133" s="60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3"/>
      <c r="V133" s="4"/>
      <c r="AD133" s="6"/>
      <c r="AE133" s="6"/>
      <c r="AF133" s="6"/>
      <c r="AJ133" s="6"/>
      <c r="AK133" s="6"/>
      <c r="AM133" s="6"/>
      <c r="AN133" s="6"/>
      <c r="AO133" s="6"/>
      <c r="AP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</row>
    <row r="134" spans="2:62" ht="14.25" customHeight="1">
      <c r="B134" s="62" t="s">
        <v>961</v>
      </c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3"/>
      <c r="V134" s="4"/>
      <c r="AD134" s="6"/>
      <c r="AE134" s="6"/>
      <c r="AF134" s="6"/>
      <c r="AJ134" s="6"/>
      <c r="AK134" s="6"/>
      <c r="AM134" s="6"/>
      <c r="AN134" s="6"/>
      <c r="AO134" s="6"/>
      <c r="AP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</row>
    <row r="135" spans="2:62" ht="14.25" customHeight="1">
      <c r="B135" s="18" t="s">
        <v>961</v>
      </c>
      <c r="C135" s="65" t="s">
        <v>964</v>
      </c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3"/>
      <c r="V135" s="4"/>
      <c r="AD135" s="6"/>
      <c r="AE135" s="6"/>
      <c r="AF135" s="6"/>
      <c r="AJ135" s="6"/>
      <c r="AK135" s="6"/>
      <c r="AM135" s="6"/>
      <c r="AN135" s="6"/>
      <c r="AO135" s="6"/>
      <c r="AP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</row>
    <row r="136" spans="2:62" ht="14.25" customHeight="1">
      <c r="B136" s="20" t="s">
        <v>961</v>
      </c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3"/>
      <c r="V136" s="4"/>
      <c r="AD136" s="6"/>
      <c r="AE136" s="6"/>
      <c r="AF136" s="6"/>
      <c r="AJ136" s="6"/>
      <c r="AK136" s="6"/>
      <c r="AM136" s="6"/>
      <c r="AN136" s="6"/>
      <c r="AO136" s="6"/>
      <c r="AP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</row>
    <row r="137" spans="2:62" ht="14.25" customHeight="1">
      <c r="B137" s="9" t="s">
        <v>961</v>
      </c>
      <c r="C137" s="65" t="s">
        <v>965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3"/>
      <c r="V137" s="4"/>
      <c r="AD137" s="6"/>
      <c r="AE137" s="6"/>
      <c r="AF137" s="6"/>
      <c r="AJ137" s="6"/>
      <c r="AK137" s="6"/>
      <c r="AM137" s="6"/>
      <c r="AN137" s="6"/>
      <c r="AO137" s="6"/>
      <c r="AP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</row>
    <row r="138" spans="2:62" ht="14.25" customHeight="1">
      <c r="L138" s="1"/>
      <c r="T138" s="3"/>
      <c r="V138" s="4"/>
      <c r="AD138" s="6"/>
      <c r="AE138" s="6"/>
      <c r="AF138" s="6"/>
      <c r="AJ138" s="6"/>
      <c r="AK138" s="6"/>
      <c r="AM138" s="6"/>
      <c r="AN138" s="6"/>
      <c r="AO138" s="6"/>
      <c r="AP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</row>
    <row r="139" spans="2:62" ht="14.25" customHeight="1">
      <c r="L139" s="1"/>
      <c r="T139" s="3"/>
      <c r="V139" s="4"/>
      <c r="AD139" s="6"/>
      <c r="AE139" s="6"/>
      <c r="AF139" s="6"/>
      <c r="AJ139" s="6"/>
      <c r="AK139" s="6"/>
      <c r="AM139" s="6"/>
      <c r="AN139" s="6"/>
      <c r="AO139" s="6"/>
      <c r="AP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</row>
    <row r="140" spans="2:62" ht="14.25" customHeight="1">
      <c r="L140" s="1"/>
      <c r="T140" s="3"/>
      <c r="V140" s="4"/>
      <c r="AD140" s="6"/>
      <c r="AE140" s="6"/>
      <c r="AF140" s="6"/>
      <c r="AJ140" s="6"/>
      <c r="AK140" s="6"/>
      <c r="AM140" s="6"/>
      <c r="AN140" s="6"/>
      <c r="AO140" s="6"/>
      <c r="AP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</row>
    <row r="141" spans="2:62" ht="14.25" customHeight="1">
      <c r="L141" s="1"/>
      <c r="T141" s="3"/>
      <c r="V141" s="4"/>
      <c r="AD141" s="6"/>
      <c r="AE141" s="6"/>
      <c r="AF141" s="6"/>
      <c r="AJ141" s="6"/>
      <c r="AK141" s="6"/>
      <c r="AM141" s="6"/>
      <c r="AN141" s="6"/>
      <c r="AO141" s="6"/>
      <c r="AP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</row>
    <row r="142" spans="2:62" ht="14.25" customHeight="1">
      <c r="L142" s="1"/>
      <c r="T142" s="3"/>
      <c r="V142" s="4"/>
      <c r="AD142" s="6"/>
      <c r="AE142" s="6"/>
      <c r="AF142" s="6"/>
      <c r="AJ142" s="6"/>
      <c r="AK142" s="6"/>
      <c r="AM142" s="6"/>
      <c r="AN142" s="6"/>
      <c r="AO142" s="6"/>
      <c r="AP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</row>
    <row r="143" spans="2:62" ht="14.25" customHeight="1">
      <c r="L143" s="1"/>
      <c r="T143" s="3"/>
      <c r="V143" s="4"/>
      <c r="AD143" s="6"/>
      <c r="AE143" s="6"/>
      <c r="AF143" s="6"/>
      <c r="AJ143" s="6"/>
      <c r="AK143" s="6"/>
      <c r="AM143" s="6"/>
      <c r="AN143" s="6"/>
      <c r="AO143" s="6"/>
      <c r="AP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</row>
    <row r="144" spans="2:62" ht="14.25" customHeight="1">
      <c r="L144" s="1"/>
      <c r="T144" s="3"/>
      <c r="V144" s="4"/>
      <c r="AD144" s="6"/>
      <c r="AE144" s="6"/>
      <c r="AF144" s="6"/>
      <c r="AJ144" s="6"/>
      <c r="AK144" s="6"/>
      <c r="AM144" s="6"/>
      <c r="AN144" s="6"/>
      <c r="AO144" s="6"/>
      <c r="AP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</row>
    <row r="145" spans="12:62" ht="14.25" customHeight="1">
      <c r="L145" s="1"/>
      <c r="T145" s="3"/>
      <c r="V145" s="4"/>
      <c r="AD145" s="6"/>
      <c r="AE145" s="6"/>
      <c r="AF145" s="6"/>
      <c r="AJ145" s="6"/>
      <c r="AK145" s="6"/>
      <c r="AM145" s="6"/>
      <c r="AN145" s="6"/>
      <c r="AO145" s="6"/>
      <c r="AP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</row>
    <row r="146" spans="12:62" ht="14.25" customHeight="1">
      <c r="L146" s="1"/>
      <c r="T146" s="3"/>
      <c r="V146" s="4"/>
      <c r="AD146" s="6"/>
      <c r="AE146" s="6"/>
      <c r="AF146" s="6"/>
      <c r="AJ146" s="6"/>
      <c r="AK146" s="6"/>
      <c r="AM146" s="6"/>
      <c r="AN146" s="6"/>
      <c r="AO146" s="6"/>
      <c r="AP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</row>
    <row r="147" spans="12:62" ht="14.25" customHeight="1">
      <c r="L147" s="1"/>
      <c r="T147" s="3"/>
      <c r="V147" s="4"/>
      <c r="AD147" s="6"/>
      <c r="AE147" s="6"/>
      <c r="AF147" s="6"/>
      <c r="AJ147" s="6"/>
      <c r="AK147" s="6"/>
      <c r="AM147" s="6"/>
      <c r="AN147" s="6"/>
      <c r="AO147" s="6"/>
      <c r="AP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</row>
    <row r="148" spans="12:62" ht="14.25" customHeight="1">
      <c r="L148" s="1"/>
      <c r="T148" s="3"/>
      <c r="V148" s="4"/>
      <c r="AD148" s="6"/>
      <c r="AE148" s="6"/>
      <c r="AF148" s="6"/>
      <c r="AJ148" s="6"/>
      <c r="AK148" s="6"/>
      <c r="AM148" s="6"/>
      <c r="AN148" s="6"/>
      <c r="AO148" s="6"/>
      <c r="AP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</row>
    <row r="149" spans="12:62" ht="14.25" customHeight="1">
      <c r="L149" s="1"/>
      <c r="T149" s="3"/>
      <c r="V149" s="4"/>
      <c r="AD149" s="6"/>
      <c r="AE149" s="6"/>
      <c r="AF149" s="6"/>
      <c r="AJ149" s="6"/>
      <c r="AK149" s="6"/>
      <c r="AM149" s="6"/>
      <c r="AN149" s="6"/>
      <c r="AO149" s="6"/>
      <c r="AP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</row>
    <row r="150" spans="12:62" ht="14.25" customHeight="1">
      <c r="L150" s="1"/>
      <c r="T150" s="3"/>
      <c r="V150" s="4"/>
      <c r="AD150" s="6"/>
      <c r="AE150" s="6"/>
      <c r="AF150" s="6"/>
      <c r="AJ150" s="6"/>
      <c r="AK150" s="6"/>
      <c r="AM150" s="6"/>
      <c r="AN150" s="6"/>
      <c r="AO150" s="6"/>
      <c r="AP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</row>
    <row r="151" spans="12:62" ht="14.25" customHeight="1">
      <c r="L151" s="1"/>
      <c r="T151" s="3"/>
      <c r="V151" s="4"/>
      <c r="AD151" s="6"/>
      <c r="AE151" s="6"/>
      <c r="AF151" s="6"/>
      <c r="AJ151" s="6"/>
      <c r="AK151" s="6"/>
      <c r="AM151" s="6"/>
      <c r="AN151" s="6"/>
      <c r="AO151" s="6"/>
      <c r="AP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</row>
    <row r="152" spans="12:62" ht="14.25" customHeight="1">
      <c r="L152" s="1"/>
      <c r="T152" s="3"/>
      <c r="V152" s="4"/>
      <c r="AD152" s="6"/>
      <c r="AE152" s="6"/>
      <c r="AF152" s="6"/>
      <c r="AJ152" s="6"/>
      <c r="AK152" s="6"/>
      <c r="AM152" s="6"/>
      <c r="AN152" s="6"/>
      <c r="AO152" s="6"/>
      <c r="AP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</row>
    <row r="153" spans="12:62" ht="14.25" customHeight="1">
      <c r="L153" s="1"/>
      <c r="T153" s="3"/>
      <c r="V153" s="4"/>
      <c r="AD153" s="6"/>
      <c r="AE153" s="6"/>
      <c r="AF153" s="6"/>
      <c r="AJ153" s="6"/>
      <c r="AK153" s="6"/>
      <c r="AM153" s="6"/>
      <c r="AN153" s="6"/>
      <c r="AO153" s="6"/>
      <c r="AP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</row>
    <row r="154" spans="12:62" ht="14.25" customHeight="1">
      <c r="L154" s="1"/>
      <c r="T154" s="3"/>
      <c r="V154" s="4"/>
      <c r="AD154" s="6"/>
      <c r="AE154" s="6"/>
      <c r="AF154" s="6"/>
      <c r="AJ154" s="6"/>
      <c r="AK154" s="6"/>
      <c r="AM154" s="6"/>
      <c r="AN154" s="6"/>
      <c r="AO154" s="6"/>
      <c r="AP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</row>
    <row r="155" spans="12:62" ht="14.25" customHeight="1">
      <c r="L155" s="1"/>
      <c r="T155" s="3"/>
      <c r="V155" s="4"/>
      <c r="AD155" s="6"/>
      <c r="AE155" s="6"/>
      <c r="AF155" s="6"/>
      <c r="AJ155" s="6"/>
      <c r="AK155" s="6"/>
      <c r="AM155" s="6"/>
      <c r="AN155" s="6"/>
      <c r="AO155" s="6"/>
      <c r="AP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</sheetData>
  <autoFilter ref="B3:BE119">
    <filterColumn colId="1">
      <customFilters>
        <customFilter val="***"/>
      </customFilters>
    </filterColumn>
    <sortState ref="B3:BE119">
      <sortCondition ref="C3:C119"/>
      <sortCondition ref="U3:U119"/>
    </sortState>
  </autoFilter>
  <customSheetViews>
    <customSheetView guid="{F1829D22-4193-4C20-9D67-1A74FA70EF94}" filter="1" showAutoFilter="1">
      <pageMargins left="0.7" right="0.7" top="0.75" bottom="0.75" header="0.3" footer="0.3"/>
      <autoFilter ref="B3:T115"/>
      <extLst>
        <ext uri="GoogleSheetsCustomDataVersion1">
          <go:sheetsCustomData xmlns:go="http://customooxmlschemas.google.com/" filterViewId="1968159771"/>
        </ext>
      </extLst>
    </customSheetView>
    <customSheetView guid="{267FCD64-B8C7-4B1D-85F9-00278C4CBBC5}" filter="1" showAutoFilter="1">
      <pageMargins left="0.7" right="0.7" top="0.75" bottom="0.75" header="0.3" footer="0.3"/>
      <autoFilter ref="D4:D39"/>
      <extLst>
        <ext uri="GoogleSheetsCustomDataVersion1">
          <go:sheetsCustomData xmlns:go="http://customooxmlschemas.google.com/" filterViewId="1068230798"/>
        </ext>
      </extLst>
    </customSheetView>
  </customSheetViews>
  <mergeCells count="5">
    <mergeCell ref="X120:Y120"/>
    <mergeCell ref="C128:S128"/>
    <mergeCell ref="C131:S131"/>
    <mergeCell ref="C135:S135"/>
    <mergeCell ref="C137:S137"/>
  </mergeCells>
  <hyperlinks>
    <hyperlink ref="AY2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created xsi:type="dcterms:W3CDTF">1601-01-01T00:00:00Z</dcterms:created>
  <dcterms:modified xsi:type="dcterms:W3CDTF">2023-08-12T10:30:46Z</dcterms:modified>
</cp:coreProperties>
</file>