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ALEXDELL\Projects\FieryLedLampMultilingual\"/>
    </mc:Choice>
  </mc:AlternateContent>
  <bookViews>
    <workbookView xWindow="150" yWindow="615" windowWidth="28455" windowHeight="11445"/>
  </bookViews>
  <sheets>
    <sheet name="Лист1" sheetId="1" r:id="rId1"/>
  </sheets>
  <definedNames>
    <definedName name="_xlnm._FilterDatabase" localSheetId="0" hidden="1">Лист1!$B$3:$BE$119</definedName>
    <definedName name="Z_6C64A87C_B413_4692_8706_1BA793142DD8_.wvu.FilterData" localSheetId="0" hidden="1">Лист1!$B$3:$T$115</definedName>
    <definedName name="Z_ACCF103A_ECB6_4AEF_9C75_958C24ED19C2_.wvu.FilterData" localSheetId="0" hidden="1">Лист1!$D$4:$D$39</definedName>
  </definedNames>
  <calcPr calcId="152511"/>
  <customWorkbookViews>
    <customWorkbookView name="Filter 1" guid="{ACCF103A-ECB6-4AEF-9C75-958C24ED19C2}" maximized="1" windowWidth="0" windowHeight="0" activeSheetId="0"/>
    <customWorkbookView name="Сортировка эффектов" guid="{6C64A87C-B413-4692-8706-1BA793142DD8}" maximized="1" windowWidth="0" windowHeight="0" activeSheetId="0"/>
  </customWorkbookViews>
  <extLst>
    <ext uri="GoogleSheetsCustomDataVersion2">
      <go:sheetsCustomData xmlns:go="http://customooxmlschemas.google.com/" r:id="rId5" roundtripDataChecksum="6E3SJjfKuvRR7jvN38RV7Q+PLLCoBfK+TJtAuESBcc8="/>
    </ext>
  </extLst>
</workbook>
</file>

<file path=xl/calcChain.xml><?xml version="1.0" encoding="utf-8"?>
<calcChain xmlns="http://schemas.openxmlformats.org/spreadsheetml/2006/main">
  <c r="AF119" i="1" l="1"/>
  <c r="AE119" i="1"/>
  <c r="AD119" i="1"/>
  <c r="AB119" i="1"/>
  <c r="AA119" i="1"/>
  <c r="W119" i="1"/>
  <c r="AF118" i="1"/>
  <c r="AE118" i="1"/>
  <c r="AD118" i="1"/>
  <c r="AB118" i="1"/>
  <c r="AA118" i="1"/>
  <c r="W118" i="1"/>
  <c r="AF117" i="1"/>
  <c r="AE117" i="1"/>
  <c r="AD117" i="1"/>
  <c r="AB117" i="1"/>
  <c r="AA117" i="1"/>
  <c r="W117" i="1"/>
  <c r="AF116" i="1"/>
  <c r="AE116" i="1"/>
  <c r="AD116" i="1"/>
  <c r="AB116" i="1"/>
  <c r="AA116" i="1"/>
  <c r="W116" i="1"/>
  <c r="AF115" i="1"/>
  <c r="AE115" i="1"/>
  <c r="AD115" i="1"/>
  <c r="AB115" i="1"/>
  <c r="AA115" i="1"/>
  <c r="W115" i="1"/>
  <c r="AF114" i="1"/>
  <c r="AE114" i="1"/>
  <c r="AD114" i="1"/>
  <c r="AB114" i="1"/>
  <c r="AA114" i="1"/>
  <c r="W114" i="1"/>
  <c r="AF113" i="1"/>
  <c r="AE113" i="1"/>
  <c r="AD113" i="1"/>
  <c r="AB113" i="1"/>
  <c r="AA113" i="1"/>
  <c r="W113" i="1"/>
  <c r="AF112" i="1"/>
  <c r="AE112" i="1"/>
  <c r="AD112" i="1"/>
  <c r="AB112" i="1"/>
  <c r="AA112" i="1"/>
  <c r="W112" i="1"/>
  <c r="AF111" i="1"/>
  <c r="AE111" i="1"/>
  <c r="AD111" i="1"/>
  <c r="AB111" i="1"/>
  <c r="AA111" i="1"/>
  <c r="W111" i="1"/>
  <c r="AF110" i="1"/>
  <c r="AE110" i="1"/>
  <c r="AD110" i="1"/>
  <c r="AB110" i="1"/>
  <c r="AA110" i="1"/>
  <c r="W110" i="1"/>
  <c r="AF109" i="1"/>
  <c r="AE109" i="1"/>
  <c r="AD109" i="1"/>
  <c r="AB109" i="1"/>
  <c r="AA109" i="1"/>
  <c r="W109" i="1"/>
  <c r="AF108" i="1"/>
  <c r="AE108" i="1"/>
  <c r="AD108" i="1"/>
  <c r="AB108" i="1"/>
  <c r="AA108" i="1"/>
  <c r="W108" i="1"/>
  <c r="AF107" i="1"/>
  <c r="AE107" i="1"/>
  <c r="AD107" i="1"/>
  <c r="AB107" i="1"/>
  <c r="AA107" i="1"/>
  <c r="W107" i="1"/>
  <c r="AF106" i="1"/>
  <c r="AE106" i="1"/>
  <c r="AD106" i="1"/>
  <c r="AB106" i="1"/>
  <c r="AA106" i="1"/>
  <c r="W106" i="1"/>
  <c r="AF105" i="1"/>
  <c r="AE105" i="1"/>
  <c r="AD105" i="1"/>
  <c r="AB105" i="1"/>
  <c r="AA105" i="1"/>
  <c r="W105" i="1"/>
  <c r="AF104" i="1"/>
  <c r="AE104" i="1"/>
  <c r="AD104" i="1"/>
  <c r="AB104" i="1"/>
  <c r="AA104" i="1"/>
  <c r="W104" i="1"/>
  <c r="AF103" i="1"/>
  <c r="AE103" i="1"/>
  <c r="AD103" i="1"/>
  <c r="AB103" i="1"/>
  <c r="AA103" i="1"/>
  <c r="W103" i="1"/>
  <c r="AF102" i="1"/>
  <c r="AE102" i="1"/>
  <c r="AD102" i="1"/>
  <c r="AB102" i="1"/>
  <c r="AA102" i="1"/>
  <c r="W102" i="1"/>
  <c r="AF101" i="1"/>
  <c r="AE101" i="1"/>
  <c r="AD101" i="1"/>
  <c r="AB101" i="1"/>
  <c r="AA101" i="1"/>
  <c r="W101" i="1"/>
  <c r="AF100" i="1"/>
  <c r="AE100" i="1"/>
  <c r="AD100" i="1"/>
  <c r="AB100" i="1"/>
  <c r="AA100" i="1"/>
  <c r="W100" i="1"/>
  <c r="AF99" i="1"/>
  <c r="AE99" i="1"/>
  <c r="AD99" i="1"/>
  <c r="AB99" i="1"/>
  <c r="AA99" i="1"/>
  <c r="W99" i="1"/>
  <c r="AF98" i="1"/>
  <c r="AE98" i="1"/>
  <c r="AD98" i="1"/>
  <c r="AB98" i="1"/>
  <c r="AA98" i="1"/>
  <c r="W98" i="1"/>
  <c r="AF97" i="1"/>
  <c r="AE97" i="1"/>
  <c r="AD97" i="1"/>
  <c r="AB97" i="1"/>
  <c r="AA97" i="1"/>
  <c r="W97" i="1"/>
  <c r="AF96" i="1"/>
  <c r="AE96" i="1"/>
  <c r="AD96" i="1"/>
  <c r="AB96" i="1"/>
  <c r="AA96" i="1"/>
  <c r="W96" i="1"/>
  <c r="AF95" i="1"/>
  <c r="AE95" i="1"/>
  <c r="AD95" i="1"/>
  <c r="AB95" i="1"/>
  <c r="AA95" i="1"/>
  <c r="W95" i="1"/>
  <c r="AF94" i="1"/>
  <c r="AE94" i="1"/>
  <c r="AD94" i="1"/>
  <c r="AB94" i="1"/>
  <c r="AA94" i="1"/>
  <c r="W94" i="1"/>
  <c r="AF93" i="1"/>
  <c r="AE93" i="1"/>
  <c r="AD93" i="1"/>
  <c r="AB93" i="1"/>
  <c r="AA93" i="1"/>
  <c r="W93" i="1"/>
  <c r="AF92" i="1"/>
  <c r="AE92" i="1"/>
  <c r="AD92" i="1"/>
  <c r="AB92" i="1"/>
  <c r="AA92" i="1"/>
  <c r="W92" i="1"/>
  <c r="AF91" i="1"/>
  <c r="AE91" i="1"/>
  <c r="AD91" i="1"/>
  <c r="AB91" i="1"/>
  <c r="AA91" i="1"/>
  <c r="W91" i="1"/>
  <c r="AF90" i="1"/>
  <c r="AE90" i="1"/>
  <c r="AD90" i="1"/>
  <c r="AB90" i="1"/>
  <c r="AA90" i="1"/>
  <c r="W90" i="1"/>
  <c r="AF89" i="1"/>
  <c r="AE89" i="1"/>
  <c r="AD89" i="1"/>
  <c r="AB89" i="1"/>
  <c r="AA89" i="1"/>
  <c r="W89" i="1"/>
  <c r="AF88" i="1"/>
  <c r="AE88" i="1"/>
  <c r="AD88" i="1"/>
  <c r="AB88" i="1"/>
  <c r="AA88" i="1"/>
  <c r="W88" i="1"/>
  <c r="AF87" i="1"/>
  <c r="AE87" i="1"/>
  <c r="AD87" i="1"/>
  <c r="AB87" i="1"/>
  <c r="AA87" i="1"/>
  <c r="W87" i="1"/>
  <c r="AF86" i="1"/>
  <c r="AE86" i="1"/>
  <c r="AD86" i="1"/>
  <c r="AB86" i="1"/>
  <c r="AA86" i="1"/>
  <c r="W86" i="1"/>
  <c r="AF85" i="1"/>
  <c r="AE85" i="1"/>
  <c r="AD85" i="1"/>
  <c r="AB85" i="1"/>
  <c r="AA85" i="1"/>
  <c r="W85" i="1"/>
  <c r="AF84" i="1"/>
  <c r="AE84" i="1"/>
  <c r="AD84" i="1"/>
  <c r="AB84" i="1"/>
  <c r="AA84" i="1"/>
  <c r="W84" i="1"/>
  <c r="AF83" i="1"/>
  <c r="AE83" i="1"/>
  <c r="AD83" i="1"/>
  <c r="AB83" i="1"/>
  <c r="AA83" i="1"/>
  <c r="W83" i="1"/>
  <c r="D83" i="1"/>
  <c r="AF82" i="1"/>
  <c r="AE82" i="1"/>
  <c r="AD82" i="1"/>
  <c r="AB82" i="1"/>
  <c r="AA82" i="1"/>
  <c r="W82" i="1"/>
  <c r="D82" i="1"/>
  <c r="AF79" i="1"/>
  <c r="AE79" i="1"/>
  <c r="AD79" i="1"/>
  <c r="AB79" i="1"/>
  <c r="AA79" i="1"/>
  <c r="W79" i="1"/>
  <c r="D79" i="1"/>
  <c r="AF78" i="1"/>
  <c r="AE78" i="1"/>
  <c r="AD78" i="1"/>
  <c r="AB78" i="1"/>
  <c r="AA78" i="1"/>
  <c r="W78" i="1"/>
  <c r="D78" i="1"/>
  <c r="AF77" i="1"/>
  <c r="AE77" i="1"/>
  <c r="AD77" i="1"/>
  <c r="AB77" i="1"/>
  <c r="AA77" i="1"/>
  <c r="W77" i="1"/>
  <c r="AF76" i="1"/>
  <c r="AE76" i="1"/>
  <c r="AD76" i="1"/>
  <c r="AB76" i="1"/>
  <c r="AA76" i="1"/>
  <c r="W76" i="1"/>
  <c r="AF75" i="1"/>
  <c r="AE75" i="1"/>
  <c r="AD75" i="1"/>
  <c r="AB75" i="1"/>
  <c r="AA75" i="1"/>
  <c r="W75" i="1"/>
  <c r="AF74" i="1"/>
  <c r="AE74" i="1"/>
  <c r="AD74" i="1"/>
  <c r="AB74" i="1"/>
  <c r="AA74" i="1"/>
  <c r="W74" i="1"/>
  <c r="AF73" i="1"/>
  <c r="AE73" i="1"/>
  <c r="AD73" i="1"/>
  <c r="AB73" i="1"/>
  <c r="AA73" i="1"/>
  <c r="W73" i="1"/>
  <c r="AF72" i="1"/>
  <c r="AE72" i="1"/>
  <c r="AD72" i="1"/>
  <c r="AB72" i="1"/>
  <c r="AA72" i="1"/>
  <c r="W72" i="1"/>
  <c r="AF71" i="1"/>
  <c r="AE71" i="1"/>
  <c r="AD71" i="1"/>
  <c r="AB71" i="1"/>
  <c r="AA71" i="1"/>
  <c r="W71" i="1"/>
  <c r="AF70" i="1"/>
  <c r="AE70" i="1"/>
  <c r="AD70" i="1"/>
  <c r="AB70" i="1"/>
  <c r="AA70" i="1"/>
  <c r="W70" i="1"/>
  <c r="AF69" i="1"/>
  <c r="AE69" i="1"/>
  <c r="AD69" i="1"/>
  <c r="AB69" i="1"/>
  <c r="AA69" i="1"/>
  <c r="W69" i="1"/>
  <c r="AF68" i="1"/>
  <c r="AE68" i="1"/>
  <c r="AD68" i="1"/>
  <c r="AB68" i="1"/>
  <c r="AA68" i="1"/>
  <c r="W68" i="1"/>
  <c r="AF67" i="1"/>
  <c r="AE67" i="1"/>
  <c r="AD67" i="1"/>
  <c r="AB67" i="1"/>
  <c r="AA67" i="1"/>
  <c r="W67" i="1"/>
  <c r="AF66" i="1"/>
  <c r="AE66" i="1"/>
  <c r="AD66" i="1"/>
  <c r="AB66" i="1"/>
  <c r="AA66" i="1"/>
  <c r="W66" i="1"/>
  <c r="AF65" i="1"/>
  <c r="AE65" i="1"/>
  <c r="AD65" i="1"/>
  <c r="AB65" i="1"/>
  <c r="AA65" i="1"/>
  <c r="W65" i="1"/>
  <c r="AF64" i="1"/>
  <c r="AE64" i="1"/>
  <c r="AD64" i="1"/>
  <c r="AB64" i="1"/>
  <c r="AA64" i="1"/>
  <c r="W64" i="1"/>
  <c r="AF63" i="1"/>
  <c r="AE63" i="1"/>
  <c r="AD63" i="1"/>
  <c r="AB63" i="1"/>
  <c r="AA63" i="1"/>
  <c r="W63" i="1"/>
  <c r="AF62" i="1"/>
  <c r="AE62" i="1"/>
  <c r="AD62" i="1"/>
  <c r="AB62" i="1"/>
  <c r="AA62" i="1"/>
  <c r="W62" i="1"/>
  <c r="AF61" i="1"/>
  <c r="AE61" i="1"/>
  <c r="AD61" i="1"/>
  <c r="AB61" i="1"/>
  <c r="AA61" i="1"/>
  <c r="W61" i="1"/>
  <c r="AF60" i="1"/>
  <c r="AE60" i="1"/>
  <c r="AD60" i="1"/>
  <c r="AB60" i="1"/>
  <c r="AA60" i="1"/>
  <c r="W60" i="1"/>
  <c r="AF59" i="1"/>
  <c r="AE59" i="1"/>
  <c r="AD59" i="1"/>
  <c r="AB59" i="1"/>
  <c r="AA59" i="1"/>
  <c r="W59" i="1"/>
  <c r="AF58" i="1"/>
  <c r="AE58" i="1"/>
  <c r="AD58" i="1"/>
  <c r="AB58" i="1"/>
  <c r="AA58" i="1"/>
  <c r="W58" i="1"/>
  <c r="AF57" i="1"/>
  <c r="AE57" i="1"/>
  <c r="AD57" i="1"/>
  <c r="AB57" i="1"/>
  <c r="AA57" i="1"/>
  <c r="W57" i="1"/>
  <c r="AF56" i="1"/>
  <c r="AE56" i="1"/>
  <c r="AD56" i="1"/>
  <c r="AB56" i="1"/>
  <c r="AA56" i="1"/>
  <c r="W56" i="1"/>
  <c r="AF55" i="1"/>
  <c r="AE55" i="1"/>
  <c r="AD55" i="1"/>
  <c r="AB55" i="1"/>
  <c r="AA55" i="1"/>
  <c r="W55" i="1"/>
  <c r="AF54" i="1"/>
  <c r="AE54" i="1"/>
  <c r="AD54" i="1"/>
  <c r="AB54" i="1"/>
  <c r="AA54" i="1"/>
  <c r="W54" i="1"/>
  <c r="AF53" i="1"/>
  <c r="AE53" i="1"/>
  <c r="AD53" i="1"/>
  <c r="AB53" i="1"/>
  <c r="AA53" i="1"/>
  <c r="W53" i="1"/>
  <c r="AF52" i="1"/>
  <c r="AE52" i="1"/>
  <c r="AD52" i="1"/>
  <c r="AB52" i="1"/>
  <c r="AA52" i="1"/>
  <c r="W52" i="1"/>
  <c r="AF51" i="1"/>
  <c r="AE51" i="1"/>
  <c r="AD51" i="1"/>
  <c r="AB51" i="1"/>
  <c r="AA51" i="1"/>
  <c r="W51" i="1"/>
  <c r="AF50" i="1"/>
  <c r="AE50" i="1"/>
  <c r="AD50" i="1"/>
  <c r="AB50" i="1"/>
  <c r="AA50" i="1"/>
  <c r="W50" i="1"/>
  <c r="AF49" i="1"/>
  <c r="AE49" i="1"/>
  <c r="AD49" i="1"/>
  <c r="AB49" i="1"/>
  <c r="AA49" i="1"/>
  <c r="W49" i="1"/>
  <c r="AF48" i="1"/>
  <c r="AE48" i="1"/>
  <c r="AD48" i="1"/>
  <c r="AB48" i="1"/>
  <c r="AA48" i="1"/>
  <c r="W48" i="1"/>
  <c r="AF47" i="1"/>
  <c r="AE47" i="1"/>
  <c r="AD47" i="1"/>
  <c r="AB47" i="1"/>
  <c r="AA47" i="1"/>
  <c r="W47" i="1"/>
  <c r="AF46" i="1"/>
  <c r="AE46" i="1"/>
  <c r="AD46" i="1"/>
  <c r="AB46" i="1"/>
  <c r="AA46" i="1"/>
  <c r="W46" i="1"/>
  <c r="AF45" i="1"/>
  <c r="AE45" i="1"/>
  <c r="AD45" i="1"/>
  <c r="AB45" i="1"/>
  <c r="AA45" i="1"/>
  <c r="W45" i="1"/>
  <c r="AF44" i="1"/>
  <c r="AE44" i="1"/>
  <c r="AD44" i="1"/>
  <c r="AB44" i="1"/>
  <c r="AA44" i="1"/>
  <c r="W44" i="1"/>
  <c r="AF41" i="1"/>
  <c r="AE41" i="1"/>
  <c r="AD41" i="1"/>
  <c r="AB41" i="1"/>
  <c r="AA41" i="1"/>
  <c r="W41" i="1"/>
  <c r="AF40" i="1"/>
  <c r="AE40" i="1"/>
  <c r="AD40" i="1"/>
  <c r="AB40" i="1"/>
  <c r="AA40" i="1"/>
  <c r="W40" i="1"/>
  <c r="AF39" i="1"/>
  <c r="AE39" i="1"/>
  <c r="AD39" i="1"/>
  <c r="AB39" i="1"/>
  <c r="AA39" i="1"/>
  <c r="W39" i="1"/>
  <c r="AF38" i="1"/>
  <c r="AE38" i="1"/>
  <c r="AD38" i="1"/>
  <c r="AB38" i="1"/>
  <c r="AA38" i="1"/>
  <c r="W38" i="1"/>
  <c r="AF37" i="1"/>
  <c r="AE37" i="1"/>
  <c r="AD37" i="1"/>
  <c r="AB37" i="1"/>
  <c r="AA37" i="1"/>
  <c r="W37" i="1"/>
  <c r="AF36" i="1"/>
  <c r="AE36" i="1"/>
  <c r="AD36" i="1"/>
  <c r="AB36" i="1"/>
  <c r="AA36" i="1"/>
  <c r="W36" i="1"/>
  <c r="AF35" i="1"/>
  <c r="AE35" i="1"/>
  <c r="AD35" i="1"/>
  <c r="AB35" i="1"/>
  <c r="AA35" i="1"/>
  <c r="W35" i="1"/>
  <c r="AF34" i="1"/>
  <c r="AE34" i="1"/>
  <c r="AD34" i="1"/>
  <c r="AB34" i="1"/>
  <c r="AA34" i="1"/>
  <c r="W34" i="1"/>
  <c r="AF33" i="1"/>
  <c r="AE33" i="1"/>
  <c r="AD33" i="1"/>
  <c r="AB33" i="1"/>
  <c r="AA33" i="1"/>
  <c r="W33" i="1"/>
  <c r="AF32" i="1"/>
  <c r="AE32" i="1"/>
  <c r="AD32" i="1"/>
  <c r="AB32" i="1"/>
  <c r="AA32" i="1"/>
  <c r="W32" i="1"/>
  <c r="AF31" i="1"/>
  <c r="AE31" i="1"/>
  <c r="AD31" i="1"/>
  <c r="AB31" i="1"/>
  <c r="AA31" i="1"/>
  <c r="W31" i="1"/>
  <c r="AF30" i="1"/>
  <c r="AE30" i="1"/>
  <c r="AD30" i="1"/>
  <c r="AB30" i="1"/>
  <c r="AA30" i="1"/>
  <c r="W30" i="1"/>
  <c r="AF29" i="1"/>
  <c r="AE29" i="1"/>
  <c r="AD29" i="1"/>
  <c r="AB29" i="1"/>
  <c r="AA29" i="1"/>
  <c r="W29" i="1"/>
  <c r="AF28" i="1"/>
  <c r="AE28" i="1"/>
  <c r="AD28" i="1"/>
  <c r="AB28" i="1"/>
  <c r="AA28" i="1"/>
  <c r="W28" i="1"/>
  <c r="AF27" i="1"/>
  <c r="AE27" i="1"/>
  <c r="AD27" i="1"/>
  <c r="AB27" i="1"/>
  <c r="AA27" i="1"/>
  <c r="W27" i="1"/>
  <c r="AF26" i="1"/>
  <c r="AE26" i="1"/>
  <c r="AD26" i="1"/>
  <c r="AB26" i="1"/>
  <c r="AA26" i="1"/>
  <c r="W26" i="1"/>
  <c r="AF25" i="1"/>
  <c r="AE25" i="1"/>
  <c r="AD25" i="1"/>
  <c r="AB25" i="1"/>
  <c r="AA25" i="1"/>
  <c r="W25" i="1"/>
  <c r="AF24" i="1"/>
  <c r="AE24" i="1"/>
  <c r="AD24" i="1"/>
  <c r="AB24" i="1"/>
  <c r="AA24" i="1"/>
  <c r="W24" i="1"/>
  <c r="BJ23" i="1"/>
  <c r="BI23" i="1"/>
  <c r="BH23" i="1"/>
  <c r="BG23" i="1"/>
  <c r="BF23" i="1"/>
  <c r="AF23" i="1"/>
  <c r="AE23" i="1"/>
  <c r="AD23" i="1"/>
  <c r="AB23" i="1"/>
  <c r="AA23" i="1"/>
  <c r="W23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AF21" i="1"/>
  <c r="AE21" i="1"/>
  <c r="AD21" i="1"/>
  <c r="AB21" i="1"/>
  <c r="AA21" i="1"/>
  <c r="W21" i="1"/>
  <c r="AF20" i="1"/>
  <c r="AE20" i="1"/>
  <c r="AD20" i="1"/>
  <c r="AB20" i="1"/>
  <c r="AA20" i="1"/>
  <c r="W20" i="1"/>
  <c r="AF19" i="1"/>
  <c r="AE19" i="1"/>
  <c r="AD19" i="1"/>
  <c r="AB19" i="1"/>
  <c r="AA19" i="1"/>
  <c r="W19" i="1"/>
  <c r="AF18" i="1"/>
  <c r="AE18" i="1"/>
  <c r="AD18" i="1"/>
  <c r="AB18" i="1"/>
  <c r="AA18" i="1"/>
  <c r="W18" i="1"/>
  <c r="AF17" i="1"/>
  <c r="AE17" i="1"/>
  <c r="AD17" i="1"/>
  <c r="AB17" i="1"/>
  <c r="AA17" i="1"/>
  <c r="W17" i="1"/>
  <c r="AF16" i="1"/>
  <c r="AE16" i="1"/>
  <c r="AD16" i="1"/>
  <c r="AB16" i="1"/>
  <c r="AA16" i="1"/>
  <c r="W16" i="1"/>
  <c r="AF15" i="1"/>
  <c r="AE15" i="1"/>
  <c r="AD15" i="1"/>
  <c r="AB15" i="1"/>
  <c r="AA15" i="1"/>
  <c r="W15" i="1"/>
  <c r="AF14" i="1"/>
  <c r="AE14" i="1"/>
  <c r="AD14" i="1"/>
  <c r="AB14" i="1"/>
  <c r="AA14" i="1"/>
  <c r="W14" i="1"/>
  <c r="AF13" i="1"/>
  <c r="AE13" i="1"/>
  <c r="AD13" i="1"/>
  <c r="AB13" i="1"/>
  <c r="AA13" i="1"/>
  <c r="W13" i="1"/>
  <c r="AF12" i="1"/>
  <c r="AE12" i="1"/>
  <c r="AD12" i="1"/>
  <c r="AB12" i="1"/>
  <c r="AA12" i="1"/>
  <c r="W12" i="1"/>
  <c r="AF11" i="1"/>
  <c r="AE11" i="1"/>
  <c r="AD11" i="1"/>
  <c r="AB11" i="1"/>
  <c r="AA11" i="1"/>
  <c r="W11" i="1"/>
  <c r="AF10" i="1"/>
  <c r="AE10" i="1"/>
  <c r="AD10" i="1"/>
  <c r="AB10" i="1"/>
  <c r="AA10" i="1"/>
  <c r="W10" i="1"/>
  <c r="AF9" i="1"/>
  <c r="AE9" i="1"/>
  <c r="AD9" i="1"/>
  <c r="AB9" i="1"/>
  <c r="AA9" i="1"/>
  <c r="W9" i="1"/>
  <c r="AF8" i="1"/>
  <c r="AE8" i="1"/>
  <c r="AD8" i="1"/>
  <c r="AB8" i="1"/>
  <c r="AA8" i="1"/>
  <c r="W8" i="1"/>
  <c r="AF7" i="1"/>
  <c r="AE7" i="1"/>
  <c r="AD7" i="1"/>
  <c r="AB7" i="1"/>
  <c r="AA7" i="1"/>
  <c r="W7" i="1"/>
  <c r="AF6" i="1"/>
  <c r="AE6" i="1"/>
  <c r="AD6" i="1"/>
  <c r="AB6" i="1"/>
  <c r="AA6" i="1"/>
  <c r="W6" i="1"/>
  <c r="AF5" i="1"/>
  <c r="AE5" i="1"/>
  <c r="AD5" i="1"/>
  <c r="AB5" i="1"/>
  <c r="AA5" i="1"/>
  <c r="W5" i="1"/>
  <c r="A5" i="1"/>
  <c r="AX5" i="1" s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BI5" i="1" l="1"/>
  <c r="AW5" i="1"/>
  <c r="AO5" i="1"/>
  <c r="AG5" i="1"/>
  <c r="AL5" i="1"/>
  <c r="AT5" i="1"/>
  <c r="BE5" i="1"/>
  <c r="Y5" i="1"/>
  <c r="AK5" i="1"/>
  <c r="AS5" i="1"/>
  <c r="BA5" i="1"/>
  <c r="X5" i="1"/>
  <c r="AH5" i="1"/>
  <c r="AP5" i="1"/>
  <c r="AJ5" i="1"/>
  <c r="AN5" i="1"/>
  <c r="AR5" i="1"/>
  <c r="AV5" i="1"/>
  <c r="AZ5" i="1"/>
  <c r="BD5" i="1"/>
  <c r="BH5" i="1"/>
  <c r="Z5" i="1"/>
  <c r="AI5" i="1"/>
  <c r="AM5" i="1"/>
  <c r="AQ5" i="1"/>
  <c r="AU5" i="1"/>
  <c r="AY5" i="1"/>
  <c r="BC5" i="1"/>
  <c r="BG5" i="1"/>
  <c r="A6" i="1"/>
  <c r="A7" i="1" s="1"/>
  <c r="BB5" i="1"/>
  <c r="BF5" i="1"/>
  <c r="BJ5" i="1"/>
  <c r="BH7" i="1" l="1"/>
  <c r="BD7" i="1"/>
  <c r="AZ7" i="1"/>
  <c r="AV7" i="1"/>
  <c r="AR7" i="1"/>
  <c r="AN7" i="1"/>
  <c r="AJ7" i="1"/>
  <c r="X7" i="1"/>
  <c r="BG7" i="1"/>
  <c r="BC7" i="1"/>
  <c r="AY7" i="1"/>
  <c r="AU7" i="1"/>
  <c r="AQ7" i="1"/>
  <c r="AM7" i="1"/>
  <c r="AI7" i="1"/>
  <c r="BI7" i="1"/>
  <c r="BE7" i="1"/>
  <c r="BA7" i="1"/>
  <c r="AW7" i="1"/>
  <c r="AS7" i="1"/>
  <c r="AO7" i="1"/>
  <c r="AK7" i="1"/>
  <c r="AG7" i="1"/>
  <c r="AC7" i="1"/>
  <c r="Y7" i="1"/>
  <c r="BJ7" i="1"/>
  <c r="BF7" i="1"/>
  <c r="BB7" i="1"/>
  <c r="AX7" i="1"/>
  <c r="AT7" i="1"/>
  <c r="AP7" i="1"/>
  <c r="AL7" i="1"/>
  <c r="AH7" i="1"/>
  <c r="Z7" i="1"/>
  <c r="BI6" i="1"/>
  <c r="BE6" i="1"/>
  <c r="BA6" i="1"/>
  <c r="AW6" i="1"/>
  <c r="AS6" i="1"/>
  <c r="AO6" i="1"/>
  <c r="AK6" i="1"/>
  <c r="AG6" i="1"/>
  <c r="AC6" i="1"/>
  <c r="Y6" i="1"/>
  <c r="BJ6" i="1"/>
  <c r="BF6" i="1"/>
  <c r="BB6" i="1"/>
  <c r="AX6" i="1"/>
  <c r="AT6" i="1"/>
  <c r="AP6" i="1"/>
  <c r="AL6" i="1"/>
  <c r="AH6" i="1"/>
  <c r="Z6" i="1"/>
  <c r="A8" i="1"/>
  <c r="A9" i="1" s="1"/>
  <c r="BH6" i="1"/>
  <c r="BD6" i="1"/>
  <c r="AZ6" i="1"/>
  <c r="AV6" i="1"/>
  <c r="AR6" i="1"/>
  <c r="AN6" i="1"/>
  <c r="AJ6" i="1"/>
  <c r="BG6" i="1"/>
  <c r="BC6" i="1"/>
  <c r="AY6" i="1"/>
  <c r="AU6" i="1"/>
  <c r="AQ6" i="1"/>
  <c r="AM6" i="1"/>
  <c r="AI6" i="1"/>
  <c r="X6" i="1"/>
  <c r="BG9" i="1" l="1"/>
  <c r="BC9" i="1"/>
  <c r="AY9" i="1"/>
  <c r="AU9" i="1"/>
  <c r="AQ9" i="1"/>
  <c r="AM9" i="1"/>
  <c r="AI9" i="1"/>
  <c r="Z9" i="1"/>
  <c r="BF9" i="1"/>
  <c r="AT9" i="1"/>
  <c r="BH9" i="1"/>
  <c r="BD9" i="1"/>
  <c r="AZ9" i="1"/>
  <c r="AV9" i="1"/>
  <c r="AR9" i="1"/>
  <c r="AN9" i="1"/>
  <c r="AJ9" i="1"/>
  <c r="BJ9" i="1"/>
  <c r="BB9" i="1"/>
  <c r="AX9" i="1"/>
  <c r="AP9" i="1"/>
  <c r="AL9" i="1"/>
  <c r="AH9" i="1"/>
  <c r="Y9" i="1"/>
  <c r="BI9" i="1"/>
  <c r="BE9" i="1"/>
  <c r="BA9" i="1"/>
  <c r="AW9" i="1"/>
  <c r="AS9" i="1"/>
  <c r="AO9" i="1"/>
  <c r="AK9" i="1"/>
  <c r="AG9" i="1"/>
  <c r="X9" i="1"/>
  <c r="BG8" i="1"/>
  <c r="BC8" i="1"/>
  <c r="AY8" i="1"/>
  <c r="AU8" i="1"/>
  <c r="AQ8" i="1"/>
  <c r="AM8" i="1"/>
  <c r="AI8" i="1"/>
  <c r="BH8" i="1"/>
  <c r="BD8" i="1"/>
  <c r="AZ8" i="1"/>
  <c r="AV8" i="1"/>
  <c r="AR8" i="1"/>
  <c r="AN8" i="1"/>
  <c r="AJ8" i="1"/>
  <c r="X8" i="1"/>
  <c r="BJ8" i="1"/>
  <c r="BF8" i="1"/>
  <c r="BB8" i="1"/>
  <c r="AX8" i="1"/>
  <c r="AT8" i="1"/>
  <c r="AP8" i="1"/>
  <c r="AL8" i="1"/>
  <c r="AH8" i="1"/>
  <c r="Z8" i="1"/>
  <c r="BI8" i="1"/>
  <c r="BE8" i="1"/>
  <c r="BA8" i="1"/>
  <c r="AW8" i="1"/>
  <c r="AS8" i="1"/>
  <c r="AO8" i="1"/>
  <c r="AK8" i="1"/>
  <c r="AG8" i="1"/>
  <c r="AC8" i="1"/>
  <c r="Y8" i="1"/>
  <c r="A10" i="1"/>
  <c r="BJ10" i="1" l="1"/>
  <c r="BF10" i="1"/>
  <c r="BB10" i="1"/>
  <c r="AX10" i="1"/>
  <c r="AT10" i="1"/>
  <c r="AP10" i="1"/>
  <c r="AL10" i="1"/>
  <c r="AH10" i="1"/>
  <c r="Z10" i="1"/>
  <c r="BI10" i="1"/>
  <c r="BA10" i="1"/>
  <c r="AO10" i="1"/>
  <c r="AG10" i="1"/>
  <c r="Y10" i="1"/>
  <c r="BG10" i="1"/>
  <c r="BC10" i="1"/>
  <c r="AY10" i="1"/>
  <c r="AU10" i="1"/>
  <c r="AQ10" i="1"/>
  <c r="AM10" i="1"/>
  <c r="AI10" i="1"/>
  <c r="BE10" i="1"/>
  <c r="AW10" i="1"/>
  <c r="AS10" i="1"/>
  <c r="AK10" i="1"/>
  <c r="AC10" i="1"/>
  <c r="BH10" i="1"/>
  <c r="BD10" i="1"/>
  <c r="AZ10" i="1"/>
  <c r="AV10" i="1"/>
  <c r="AR10" i="1"/>
  <c r="AN10" i="1"/>
  <c r="AJ10" i="1"/>
  <c r="X10" i="1"/>
  <c r="A11" i="1"/>
  <c r="A12" i="1" s="1"/>
  <c r="BH12" i="1" l="1"/>
  <c r="BD12" i="1"/>
  <c r="AZ12" i="1"/>
  <c r="AV12" i="1"/>
  <c r="AR12" i="1"/>
  <c r="AN12" i="1"/>
  <c r="AJ12" i="1"/>
  <c r="X12" i="1"/>
  <c r="BI12" i="1"/>
  <c r="BE12" i="1"/>
  <c r="BA12" i="1"/>
  <c r="AW12" i="1"/>
  <c r="AS12" i="1"/>
  <c r="AO12" i="1"/>
  <c r="AK12" i="1"/>
  <c r="AG12" i="1"/>
  <c r="AC12" i="1"/>
  <c r="Y12" i="1"/>
  <c r="AI12" i="1"/>
  <c r="BJ12" i="1"/>
  <c r="BF12" i="1"/>
  <c r="BB12" i="1"/>
  <c r="AX12" i="1"/>
  <c r="AT12" i="1"/>
  <c r="AP12" i="1"/>
  <c r="AL12" i="1"/>
  <c r="AH12" i="1"/>
  <c r="Z12" i="1"/>
  <c r="BG12" i="1"/>
  <c r="BC12" i="1"/>
  <c r="AY12" i="1"/>
  <c r="AU12" i="1"/>
  <c r="AQ12" i="1"/>
  <c r="AM12" i="1"/>
  <c r="BI11" i="1"/>
  <c r="BE11" i="1"/>
  <c r="BA11" i="1"/>
  <c r="AW11" i="1"/>
  <c r="AS11" i="1"/>
  <c r="AO11" i="1"/>
  <c r="AK11" i="1"/>
  <c r="AG11" i="1"/>
  <c r="AC11" i="1"/>
  <c r="Y11" i="1"/>
  <c r="BJ11" i="1"/>
  <c r="BF11" i="1"/>
  <c r="BB11" i="1"/>
  <c r="AX11" i="1"/>
  <c r="AT11" i="1"/>
  <c r="AP11" i="1"/>
  <c r="AL11" i="1"/>
  <c r="AH11" i="1"/>
  <c r="Z11" i="1"/>
  <c r="X11" i="1"/>
  <c r="BG11" i="1"/>
  <c r="BC11" i="1"/>
  <c r="AY11" i="1"/>
  <c r="AU11" i="1"/>
  <c r="AQ11" i="1"/>
  <c r="AM11" i="1"/>
  <c r="AI11" i="1"/>
  <c r="BH11" i="1"/>
  <c r="BD11" i="1"/>
  <c r="AZ11" i="1"/>
  <c r="AV11" i="1"/>
  <c r="AR11" i="1"/>
  <c r="AN11" i="1"/>
  <c r="AJ11" i="1"/>
  <c r="A13" i="1"/>
  <c r="A14" i="1" s="1"/>
  <c r="BG14" i="1" l="1"/>
  <c r="BC14" i="1"/>
  <c r="AY14" i="1"/>
  <c r="AU14" i="1"/>
  <c r="AQ14" i="1"/>
  <c r="AM14" i="1"/>
  <c r="AI14" i="1"/>
  <c r="BI14" i="1"/>
  <c r="BD14" i="1"/>
  <c r="AX14" i="1"/>
  <c r="AS14" i="1"/>
  <c r="AN14" i="1"/>
  <c r="AH14" i="1"/>
  <c r="Z14" i="1"/>
  <c r="BB14" i="1"/>
  <c r="AC14" i="1"/>
  <c r="BJ14" i="1"/>
  <c r="BE14" i="1"/>
  <c r="AZ14" i="1"/>
  <c r="AT14" i="1"/>
  <c r="AO14" i="1"/>
  <c r="AJ14" i="1"/>
  <c r="AW14" i="1"/>
  <c r="AL14" i="1"/>
  <c r="Y14" i="1"/>
  <c r="BF14" i="1"/>
  <c r="BA14" i="1"/>
  <c r="AV14" i="1"/>
  <c r="AP14" i="1"/>
  <c r="AK14" i="1"/>
  <c r="X14" i="1"/>
  <c r="BH14" i="1"/>
  <c r="AR14" i="1"/>
  <c r="AG14" i="1"/>
  <c r="BG13" i="1"/>
  <c r="BC13" i="1"/>
  <c r="AY13" i="1"/>
  <c r="AU13" i="1"/>
  <c r="AQ13" i="1"/>
  <c r="AM13" i="1"/>
  <c r="AI13" i="1"/>
  <c r="BF13" i="1"/>
  <c r="AP13" i="1"/>
  <c r="BH13" i="1"/>
  <c r="BD13" i="1"/>
  <c r="AZ13" i="1"/>
  <c r="AV13" i="1"/>
  <c r="AR13" i="1"/>
  <c r="AN13" i="1"/>
  <c r="AJ13" i="1"/>
  <c r="X13" i="1"/>
  <c r="BB13" i="1"/>
  <c r="AT13" i="1"/>
  <c r="AH13" i="1"/>
  <c r="BI13" i="1"/>
  <c r="BE13" i="1"/>
  <c r="BA13" i="1"/>
  <c r="AW13" i="1"/>
  <c r="AS13" i="1"/>
  <c r="AO13" i="1"/>
  <c r="AK13" i="1"/>
  <c r="AG13" i="1"/>
  <c r="AC13" i="1"/>
  <c r="Y13" i="1"/>
  <c r="BJ13" i="1"/>
  <c r="AX13" i="1"/>
  <c r="AL13" i="1"/>
  <c r="Z13" i="1"/>
  <c r="A15" i="1"/>
  <c r="BJ15" i="1" l="1"/>
  <c r="BF15" i="1"/>
  <c r="BB15" i="1"/>
  <c r="AX15" i="1"/>
  <c r="AT15" i="1"/>
  <c r="AP15" i="1"/>
  <c r="AL15" i="1"/>
  <c r="AH15" i="1"/>
  <c r="Z15" i="1"/>
  <c r="BI15" i="1"/>
  <c r="BD15" i="1"/>
  <c r="AY15" i="1"/>
  <c r="AS15" i="1"/>
  <c r="AN15" i="1"/>
  <c r="AI15" i="1"/>
  <c r="Y15" i="1"/>
  <c r="AW15" i="1"/>
  <c r="AG15" i="1"/>
  <c r="BE15" i="1"/>
  <c r="AZ15" i="1"/>
  <c r="AU15" i="1"/>
  <c r="AO15" i="1"/>
  <c r="AJ15" i="1"/>
  <c r="BH15" i="1"/>
  <c r="AR15" i="1"/>
  <c r="X15" i="1"/>
  <c r="BG15" i="1"/>
  <c r="BA15" i="1"/>
  <c r="AV15" i="1"/>
  <c r="AQ15" i="1"/>
  <c r="AK15" i="1"/>
  <c r="BC15" i="1"/>
  <c r="AM15" i="1"/>
  <c r="AC15" i="1"/>
  <c r="A16" i="1"/>
  <c r="A17" i="1"/>
  <c r="A18" i="1" l="1"/>
  <c r="A19" i="1"/>
  <c r="AY19" i="1" s="1"/>
  <c r="BI17" i="1"/>
  <c r="BE17" i="1"/>
  <c r="BA17" i="1"/>
  <c r="AW17" i="1"/>
  <c r="AS17" i="1"/>
  <c r="AO17" i="1"/>
  <c r="AK17" i="1"/>
  <c r="AG17" i="1"/>
  <c r="AC17" i="1"/>
  <c r="Y17" i="1"/>
  <c r="BG17" i="1"/>
  <c r="BB17" i="1"/>
  <c r="AV17" i="1"/>
  <c r="AQ17" i="1"/>
  <c r="AL17" i="1"/>
  <c r="Z17" i="1"/>
  <c r="BH17" i="1"/>
  <c r="BC17" i="1"/>
  <c r="AX17" i="1"/>
  <c r="AR17" i="1"/>
  <c r="AM17" i="1"/>
  <c r="AH17" i="1"/>
  <c r="BJ17" i="1"/>
  <c r="BD17" i="1"/>
  <c r="AY17" i="1"/>
  <c r="AT17" i="1"/>
  <c r="AN17" i="1"/>
  <c r="AI17" i="1"/>
  <c r="X17" i="1"/>
  <c r="BF17" i="1"/>
  <c r="AZ17" i="1"/>
  <c r="AU17" i="1"/>
  <c r="AP17" i="1"/>
  <c r="AJ17" i="1"/>
  <c r="BH18" i="1"/>
  <c r="BD18" i="1"/>
  <c r="AZ18" i="1"/>
  <c r="AV18" i="1"/>
  <c r="AR18" i="1"/>
  <c r="AN18" i="1"/>
  <c r="AJ18" i="1"/>
  <c r="X18" i="1"/>
  <c r="BF18" i="1"/>
  <c r="BA18" i="1"/>
  <c r="AU18" i="1"/>
  <c r="AP18" i="1"/>
  <c r="AK18" i="1"/>
  <c r="AO18" i="1"/>
  <c r="BG18" i="1"/>
  <c r="BB18" i="1"/>
  <c r="AW18" i="1"/>
  <c r="AQ18" i="1"/>
  <c r="AL18" i="1"/>
  <c r="AG18" i="1"/>
  <c r="AC18" i="1"/>
  <c r="Y18" i="1"/>
  <c r="BE18" i="1"/>
  <c r="AT18" i="1"/>
  <c r="AI18" i="1"/>
  <c r="BI18" i="1"/>
  <c r="BC18" i="1"/>
  <c r="AX18" i="1"/>
  <c r="AS18" i="1"/>
  <c r="AM18" i="1"/>
  <c r="AH18" i="1"/>
  <c r="Z18" i="1"/>
  <c r="BJ18" i="1"/>
  <c r="AY18" i="1"/>
  <c r="BJ16" i="1"/>
  <c r="BF16" i="1"/>
  <c r="BB16" i="1"/>
  <c r="AX16" i="1"/>
  <c r="AT16" i="1"/>
  <c r="AP16" i="1"/>
  <c r="AL16" i="1"/>
  <c r="AH16" i="1"/>
  <c r="Y16" i="1"/>
  <c r="BE16" i="1"/>
  <c r="AZ16" i="1"/>
  <c r="AU16" i="1"/>
  <c r="AO16" i="1"/>
  <c r="AJ16" i="1"/>
  <c r="Z16" i="1"/>
  <c r="BI16" i="1"/>
  <c r="AY16" i="1"/>
  <c r="AS16" i="1"/>
  <c r="X16" i="1"/>
  <c r="BG16" i="1"/>
  <c r="BA16" i="1"/>
  <c r="AV16" i="1"/>
  <c r="AQ16" i="1"/>
  <c r="AK16" i="1"/>
  <c r="BD16" i="1"/>
  <c r="AI16" i="1"/>
  <c r="BH16" i="1"/>
  <c r="BC16" i="1"/>
  <c r="AW16" i="1"/>
  <c r="AR16" i="1"/>
  <c r="AM16" i="1"/>
  <c r="AG16" i="1"/>
  <c r="AN16" i="1"/>
  <c r="AW19" i="1" l="1"/>
  <c r="BE19" i="1"/>
  <c r="A20" i="1"/>
  <c r="A21" i="1" s="1"/>
  <c r="BA21" i="1" s="1"/>
  <c r="BI19" i="1"/>
  <c r="Y19" i="1"/>
  <c r="AJ19" i="1"/>
  <c r="AU19" i="1"/>
  <c r="AP19" i="1"/>
  <c r="AN19" i="1"/>
  <c r="AL19" i="1"/>
  <c r="AK19" i="1"/>
  <c r="BF19" i="1"/>
  <c r="BB19" i="1"/>
  <c r="AZ19" i="1"/>
  <c r="AH19" i="1"/>
  <c r="BD19" i="1"/>
  <c r="AQ19" i="1"/>
  <c r="BG19" i="1"/>
  <c r="AC19" i="1"/>
  <c r="X19" i="1"/>
  <c r="BA19" i="1"/>
  <c r="AR19" i="1"/>
  <c r="AT19" i="1"/>
  <c r="Z19" i="1"/>
  <c r="AX19" i="1"/>
  <c r="AM19" i="1"/>
  <c r="BC19" i="1"/>
  <c r="BH19" i="1"/>
  <c r="AV19" i="1"/>
  <c r="AG19" i="1"/>
  <c r="AO19" i="1"/>
  <c r="BJ19" i="1"/>
  <c r="AS19" i="1"/>
  <c r="AI19" i="1"/>
  <c r="BI21" i="1"/>
  <c r="AW21" i="1"/>
  <c r="AS21" i="1"/>
  <c r="AG21" i="1"/>
  <c r="AC21" i="1"/>
  <c r="AZ21" i="1"/>
  <c r="AU21" i="1"/>
  <c r="Z21" i="1"/>
  <c r="BG21" i="1"/>
  <c r="AQ21" i="1"/>
  <c r="AL21" i="1"/>
  <c r="X21" i="1"/>
  <c r="BH21" i="1"/>
  <c r="AR21" i="1"/>
  <c r="AM21" i="1"/>
  <c r="BD21" i="1"/>
  <c r="AY21" i="1"/>
  <c r="BF20" i="1"/>
  <c r="BB20" i="1"/>
  <c r="AP20" i="1"/>
  <c r="AL20" i="1"/>
  <c r="A24" i="1"/>
  <c r="BI20" i="1"/>
  <c r="AS20" i="1"/>
  <c r="AN20" i="1"/>
  <c r="BE20" i="1"/>
  <c r="AZ20" i="1"/>
  <c r="AJ20" i="1"/>
  <c r="BH20" i="1"/>
  <c r="AR20" i="1"/>
  <c r="AM20" i="1"/>
  <c r="BG20" i="1"/>
  <c r="BA20" i="1"/>
  <c r="AK20" i="1"/>
  <c r="AC20" i="1"/>
  <c r="AV20" i="1" l="1"/>
  <c r="AG20" i="1"/>
  <c r="BC20" i="1"/>
  <c r="AU20" i="1"/>
  <c r="AI20" i="1"/>
  <c r="BD20" i="1"/>
  <c r="AH20" i="1"/>
  <c r="AX20" i="1"/>
  <c r="AN21" i="1"/>
  <c r="AH21" i="1"/>
  <c r="BC21" i="1"/>
  <c r="AT21" i="1"/>
  <c r="BB21" i="1"/>
  <c r="AP21" i="1"/>
  <c r="Y21" i="1"/>
  <c r="AO21" i="1"/>
  <c r="BE21" i="1"/>
  <c r="AQ20" i="1"/>
  <c r="X20" i="1"/>
  <c r="AW20" i="1"/>
  <c r="AO20" i="1"/>
  <c r="Y20" i="1"/>
  <c r="AY20" i="1"/>
  <c r="Z20" i="1"/>
  <c r="AT20" i="1"/>
  <c r="BJ20" i="1"/>
  <c r="BJ21" i="1"/>
  <c r="AX21" i="1"/>
  <c r="AI21" i="1"/>
  <c r="AV21" i="1"/>
  <c r="AJ21" i="1"/>
  <c r="BF21" i="1"/>
  <c r="AK21" i="1"/>
  <c r="BC23" i="1"/>
  <c r="AY23" i="1"/>
  <c r="AU23" i="1"/>
  <c r="AQ23" i="1"/>
  <c r="AM23" i="1"/>
  <c r="AI23" i="1"/>
  <c r="BD23" i="1"/>
  <c r="AZ23" i="1"/>
  <c r="AV23" i="1"/>
  <c r="AR23" i="1"/>
  <c r="AN23" i="1"/>
  <c r="AJ23" i="1"/>
  <c r="X23" i="1"/>
  <c r="BE23" i="1"/>
  <c r="BA23" i="1"/>
  <c r="AW23" i="1"/>
  <c r="AS23" i="1"/>
  <c r="AO23" i="1"/>
  <c r="AK23" i="1"/>
  <c r="AG23" i="1"/>
  <c r="AC23" i="1"/>
  <c r="Y23" i="1"/>
  <c r="AP23" i="1"/>
  <c r="AH23" i="1"/>
  <c r="Z23" i="1"/>
  <c r="BB23" i="1"/>
  <c r="AX23" i="1"/>
  <c r="AT23" i="1"/>
  <c r="AL23" i="1"/>
  <c r="BH24" i="1"/>
  <c r="BJ24" i="1"/>
  <c r="BF24" i="1"/>
  <c r="BG24" i="1"/>
  <c r="BI24" i="1"/>
  <c r="A25" i="1"/>
  <c r="BD24" i="1" s="1"/>
  <c r="AJ24" i="1" l="1"/>
  <c r="AZ24" i="1"/>
  <c r="AL24" i="1"/>
  <c r="BA24" i="1"/>
  <c r="AT24" i="1"/>
  <c r="X24" i="1"/>
  <c r="AV24" i="1"/>
  <c r="A26" i="1"/>
  <c r="BJ26" i="1" s="1"/>
  <c r="AS24" i="1"/>
  <c r="AQ24" i="1"/>
  <c r="AH24" i="1"/>
  <c r="AR24" i="1"/>
  <c r="Y24" i="1"/>
  <c r="AK24" i="1"/>
  <c r="AY24" i="1"/>
  <c r="AM24" i="1"/>
  <c r="BC24" i="1"/>
  <c r="AG24" i="1"/>
  <c r="BB24" i="1"/>
  <c r="AU24" i="1"/>
  <c r="AO24" i="1"/>
  <c r="Z24" i="1"/>
  <c r="AX24" i="1"/>
  <c r="AC24" i="1"/>
  <c r="AW24" i="1"/>
  <c r="AP24" i="1"/>
  <c r="AI24" i="1"/>
  <c r="BE24" i="1"/>
  <c r="AN24" i="1"/>
  <c r="BG25" i="1"/>
  <c r="BC25" i="1"/>
  <c r="AY25" i="1"/>
  <c r="AU25" i="1"/>
  <c r="AQ25" i="1"/>
  <c r="AM25" i="1"/>
  <c r="AI25" i="1"/>
  <c r="BJ25" i="1"/>
  <c r="BF25" i="1"/>
  <c r="BB25" i="1"/>
  <c r="AX25" i="1"/>
  <c r="AT25" i="1"/>
  <c r="BH25" i="1"/>
  <c r="AZ25" i="1"/>
  <c r="AR25" i="1"/>
  <c r="AL25" i="1"/>
  <c r="AG25" i="1"/>
  <c r="AC25" i="1"/>
  <c r="Y25" i="1"/>
  <c r="BI25" i="1"/>
  <c r="BA25" i="1"/>
  <c r="AS25" i="1"/>
  <c r="AN25" i="1"/>
  <c r="AH25" i="1"/>
  <c r="Z25" i="1"/>
  <c r="BD25" i="1"/>
  <c r="AV25" i="1"/>
  <c r="AO25" i="1"/>
  <c r="AJ25" i="1"/>
  <c r="BE25" i="1"/>
  <c r="AW25" i="1"/>
  <c r="AP25" i="1"/>
  <c r="AK25" i="1"/>
  <c r="X25" i="1"/>
  <c r="A27" i="1"/>
  <c r="BB26" i="1" s="1"/>
  <c r="BI26" i="1"/>
  <c r="BH26" i="1" l="1"/>
  <c r="AQ26" i="1"/>
  <c r="BF26" i="1"/>
  <c r="BG26" i="1"/>
  <c r="AI26" i="1"/>
  <c r="AC26" i="1"/>
  <c r="AS26" i="1"/>
  <c r="AV26" i="1"/>
  <c r="X26" i="1"/>
  <c r="AU26" i="1"/>
  <c r="BA26" i="1"/>
  <c r="AN26" i="1"/>
  <c r="AP26" i="1"/>
  <c r="BC26" i="1"/>
  <c r="Y26" i="1"/>
  <c r="AO26" i="1"/>
  <c r="BE26" i="1"/>
  <c r="AR26" i="1"/>
  <c r="AH26" i="1"/>
  <c r="AM26" i="1"/>
  <c r="AK26" i="1"/>
  <c r="AY26" i="1"/>
  <c r="AG26" i="1"/>
  <c r="AW26" i="1"/>
  <c r="AJ26" i="1"/>
  <c r="AZ26" i="1"/>
  <c r="AX26" i="1"/>
  <c r="Z26" i="1"/>
  <c r="AT26" i="1"/>
  <c r="BD26" i="1"/>
  <c r="AL26" i="1"/>
  <c r="BI27" i="1"/>
  <c r="BJ27" i="1"/>
  <c r="BF27" i="1"/>
  <c r="BG27" i="1"/>
  <c r="BH27" i="1"/>
  <c r="A28" i="1"/>
  <c r="BA27" i="1" s="1"/>
  <c r="BD27" i="1" l="1"/>
  <c r="AG27" i="1"/>
  <c r="AW27" i="1"/>
  <c r="X27" i="1"/>
  <c r="AV27" i="1"/>
  <c r="AI27" i="1"/>
  <c r="AY27" i="1"/>
  <c r="AL27" i="1"/>
  <c r="BB27" i="1"/>
  <c r="AC27" i="1"/>
  <c r="AS27" i="1"/>
  <c r="AK27" i="1"/>
  <c r="AJ27" i="1"/>
  <c r="AZ27" i="1"/>
  <c r="AM27" i="1"/>
  <c r="BC27" i="1"/>
  <c r="AP27" i="1"/>
  <c r="Z27" i="1"/>
  <c r="AR27" i="1"/>
  <c r="AU27" i="1"/>
  <c r="AH27" i="1"/>
  <c r="AX27" i="1"/>
  <c r="Y27" i="1"/>
  <c r="AO27" i="1"/>
  <c r="BE27" i="1"/>
  <c r="AN27" i="1"/>
  <c r="AQ27" i="1"/>
  <c r="AT27" i="1"/>
  <c r="BH28" i="1"/>
  <c r="BI28" i="1"/>
  <c r="BJ28" i="1"/>
  <c r="BF28" i="1"/>
  <c r="BG28" i="1"/>
  <c r="A29" i="1"/>
  <c r="AV28" i="1" s="1"/>
  <c r="Z28" i="1" l="1"/>
  <c r="AL28" i="1"/>
  <c r="AC28" i="1"/>
  <c r="AS28" i="1"/>
  <c r="AR28" i="1"/>
  <c r="AU28" i="1"/>
  <c r="AQ28" i="1"/>
  <c r="AM28" i="1"/>
  <c r="BC28" i="1"/>
  <c r="BB28" i="1"/>
  <c r="AI28" i="1"/>
  <c r="AY28" i="1"/>
  <c r="AH28" i="1"/>
  <c r="AX28" i="1"/>
  <c r="Y28" i="1"/>
  <c r="AO28" i="1"/>
  <c r="BE28" i="1"/>
  <c r="AN28" i="1"/>
  <c r="BD28" i="1"/>
  <c r="AT28" i="1"/>
  <c r="AK28" i="1"/>
  <c r="BA28" i="1"/>
  <c r="AJ28" i="1"/>
  <c r="AZ28" i="1"/>
  <c r="AP28" i="1"/>
  <c r="AG28" i="1"/>
  <c r="AW28" i="1"/>
  <c r="X28" i="1"/>
  <c r="BG29" i="1"/>
  <c r="BH29" i="1"/>
  <c r="BI29" i="1"/>
  <c r="BJ29" i="1"/>
  <c r="BF29" i="1"/>
  <c r="A30" i="1"/>
  <c r="AY29" i="1" s="1"/>
  <c r="Z29" i="1" l="1"/>
  <c r="AS29" i="1"/>
  <c r="AZ29" i="1"/>
  <c r="BB29" i="1"/>
  <c r="AK29" i="1"/>
  <c r="AJ29" i="1"/>
  <c r="BC29" i="1"/>
  <c r="AT29" i="1"/>
  <c r="AC29" i="1"/>
  <c r="AM29" i="1"/>
  <c r="AL29" i="1"/>
  <c r="BA29" i="1"/>
  <c r="AR29" i="1"/>
  <c r="AU29" i="1"/>
  <c r="AH29" i="1"/>
  <c r="AX29" i="1"/>
  <c r="Y29" i="1"/>
  <c r="AO29" i="1"/>
  <c r="BE29" i="1"/>
  <c r="AN29" i="1"/>
  <c r="BD29" i="1"/>
  <c r="AQ29" i="1"/>
  <c r="AP29" i="1"/>
  <c r="AG29" i="1"/>
  <c r="AW29" i="1"/>
  <c r="X29" i="1"/>
  <c r="AV29" i="1"/>
  <c r="AI29" i="1"/>
  <c r="A31" i="1"/>
  <c r="BB30" i="1" s="1"/>
  <c r="BJ30" i="1"/>
  <c r="BF30" i="1"/>
  <c r="BG30" i="1"/>
  <c r="BH30" i="1"/>
  <c r="BI30" i="1"/>
  <c r="AW30" i="1" l="1"/>
  <c r="AH30" i="1"/>
  <c r="AS30" i="1"/>
  <c r="AV30" i="1"/>
  <c r="AG30" i="1"/>
  <c r="X30" i="1"/>
  <c r="AY30" i="1"/>
  <c r="AC30" i="1"/>
  <c r="AI30" i="1"/>
  <c r="AX30" i="1"/>
  <c r="AU30" i="1"/>
  <c r="Z30" i="1"/>
  <c r="AT30" i="1"/>
  <c r="AP30" i="1"/>
  <c r="AR30" i="1"/>
  <c r="Y30" i="1"/>
  <c r="AO30" i="1"/>
  <c r="BE30" i="1"/>
  <c r="AN30" i="1"/>
  <c r="BD30" i="1"/>
  <c r="AQ30" i="1"/>
  <c r="AK30" i="1"/>
  <c r="BA30" i="1"/>
  <c r="AJ30" i="1"/>
  <c r="AZ30" i="1"/>
  <c r="AM30" i="1"/>
  <c r="BC30" i="1"/>
  <c r="AL30" i="1"/>
  <c r="BI31" i="1"/>
  <c r="BJ31" i="1"/>
  <c r="BF31" i="1"/>
  <c r="BG31" i="1"/>
  <c r="BH31" i="1"/>
  <c r="A32" i="1"/>
  <c r="BE31" i="1" s="1"/>
  <c r="AK31" i="1" l="1"/>
  <c r="BA31" i="1"/>
  <c r="AP31" i="1"/>
  <c r="AW31" i="1"/>
  <c r="AU31" i="1"/>
  <c r="Z31" i="1"/>
  <c r="AT31" i="1"/>
  <c r="AN31" i="1"/>
  <c r="BD31" i="1"/>
  <c r="AQ31" i="1"/>
  <c r="AG31" i="1"/>
  <c r="AJ31" i="1"/>
  <c r="AZ31" i="1"/>
  <c r="AM31" i="1"/>
  <c r="BC31" i="1"/>
  <c r="AL31" i="1"/>
  <c r="BB31" i="1"/>
  <c r="AC31" i="1"/>
  <c r="AS31" i="1"/>
  <c r="AR31" i="1"/>
  <c r="X31" i="1"/>
  <c r="AV31" i="1"/>
  <c r="AI31" i="1"/>
  <c r="AY31" i="1"/>
  <c r="AH31" i="1"/>
  <c r="AX31" i="1"/>
  <c r="Y31" i="1"/>
  <c r="AO31" i="1"/>
  <c r="BH32" i="1"/>
  <c r="BI32" i="1"/>
  <c r="BJ32" i="1"/>
  <c r="BF32" i="1"/>
  <c r="BG32" i="1"/>
  <c r="A33" i="1"/>
  <c r="X32" i="1" s="1"/>
  <c r="AQ32" i="1" l="1"/>
  <c r="AX32" i="1"/>
  <c r="AO32" i="1"/>
  <c r="AI32" i="1"/>
  <c r="AH32" i="1"/>
  <c r="Y32" i="1"/>
  <c r="AN32" i="1"/>
  <c r="AY32" i="1"/>
  <c r="BE32" i="1"/>
  <c r="AG32" i="1"/>
  <c r="AW32" i="1"/>
  <c r="AV32" i="1"/>
  <c r="AM32" i="1"/>
  <c r="BC32" i="1"/>
  <c r="AL32" i="1"/>
  <c r="BB32" i="1"/>
  <c r="AC32" i="1"/>
  <c r="AS32" i="1"/>
  <c r="AR32" i="1"/>
  <c r="BD32" i="1"/>
  <c r="AU32" i="1"/>
  <c r="Z32" i="1"/>
  <c r="AT32" i="1"/>
  <c r="AK32" i="1"/>
  <c r="BA32" i="1"/>
  <c r="AJ32" i="1"/>
  <c r="AZ32" i="1"/>
  <c r="AP32" i="1"/>
  <c r="BG33" i="1"/>
  <c r="BH33" i="1"/>
  <c r="BI33" i="1"/>
  <c r="BJ33" i="1"/>
  <c r="BF33" i="1"/>
  <c r="A34" i="1"/>
  <c r="AQ33" i="1" s="1"/>
  <c r="AK33" i="1" l="1"/>
  <c r="BA33" i="1"/>
  <c r="AJ33" i="1"/>
  <c r="AZ33" i="1"/>
  <c r="AM33" i="1"/>
  <c r="BC33" i="1"/>
  <c r="AG33" i="1"/>
  <c r="AW33" i="1"/>
  <c r="X33" i="1"/>
  <c r="AV33" i="1"/>
  <c r="AI33" i="1"/>
  <c r="AY33" i="1"/>
  <c r="Z33" i="1"/>
  <c r="AT33" i="1"/>
  <c r="AP33" i="1"/>
  <c r="BB33" i="1"/>
  <c r="AR33" i="1"/>
  <c r="AU33" i="1"/>
  <c r="AL33" i="1"/>
  <c r="AC33" i="1"/>
  <c r="AS33" i="1"/>
  <c r="AH33" i="1"/>
  <c r="AX33" i="1"/>
  <c r="Y33" i="1"/>
  <c r="AO33" i="1"/>
  <c r="BE33" i="1"/>
  <c r="AN33" i="1"/>
  <c r="BD33" i="1"/>
  <c r="BG34" i="1"/>
  <c r="BH34" i="1"/>
  <c r="BI34" i="1"/>
  <c r="BJ34" i="1"/>
  <c r="BF34" i="1"/>
  <c r="A35" i="1"/>
  <c r="AU34" i="1" s="1"/>
  <c r="AO34" i="1" l="1"/>
  <c r="BE34" i="1"/>
  <c r="AR34" i="1"/>
  <c r="AQ34" i="1"/>
  <c r="Y34" i="1"/>
  <c r="AT34" i="1"/>
  <c r="AK34" i="1"/>
  <c r="BA34" i="1"/>
  <c r="AN34" i="1"/>
  <c r="BD34" i="1"/>
  <c r="AM34" i="1"/>
  <c r="BC34" i="1"/>
  <c r="AP34" i="1"/>
  <c r="AL34" i="1"/>
  <c r="BB34" i="1"/>
  <c r="AG34" i="1"/>
  <c r="AW34" i="1"/>
  <c r="AJ34" i="1"/>
  <c r="AZ34" i="1"/>
  <c r="AI34" i="1"/>
  <c r="AY34" i="1"/>
  <c r="AH34" i="1"/>
  <c r="AX34" i="1"/>
  <c r="X34" i="1"/>
  <c r="AS34" i="1"/>
  <c r="AV34" i="1"/>
  <c r="Z34" i="1"/>
  <c r="BJ35" i="1"/>
  <c r="BF35" i="1"/>
  <c r="BG35" i="1"/>
  <c r="BH35" i="1"/>
  <c r="BI35" i="1"/>
  <c r="A36" i="1"/>
  <c r="AT35" i="1" s="1"/>
  <c r="BE35" i="1" l="1"/>
  <c r="BD35" i="1"/>
  <c r="AS35" i="1"/>
  <c r="AR35" i="1"/>
  <c r="AU35" i="1"/>
  <c r="AO35" i="1"/>
  <c r="AN35" i="1"/>
  <c r="AQ35" i="1"/>
  <c r="AP35" i="1"/>
  <c r="Z35" i="1"/>
  <c r="AC35" i="1"/>
  <c r="Y35" i="1"/>
  <c r="AK35" i="1"/>
  <c r="BA35" i="1"/>
  <c r="AJ35" i="1"/>
  <c r="AZ35" i="1"/>
  <c r="AM35" i="1"/>
  <c r="BC35" i="1"/>
  <c r="AL35" i="1"/>
  <c r="BB35" i="1"/>
  <c r="A37" i="1"/>
  <c r="BH37" i="1" s="1"/>
  <c r="AG35" i="1"/>
  <c r="AW35" i="1"/>
  <c r="X35" i="1"/>
  <c r="AV35" i="1"/>
  <c r="AI35" i="1"/>
  <c r="AY35" i="1"/>
  <c r="AH35" i="1"/>
  <c r="AX35" i="1"/>
  <c r="BI36" i="1"/>
  <c r="BA36" i="1"/>
  <c r="AK36" i="1"/>
  <c r="BJ36" i="1"/>
  <c r="BF36" i="1"/>
  <c r="AT36" i="1"/>
  <c r="Z36" i="1"/>
  <c r="BG36" i="1"/>
  <c r="AU36" i="1"/>
  <c r="BH36" i="1"/>
  <c r="AR36" i="1"/>
  <c r="A38" i="1"/>
  <c r="AZ37" i="1" s="1"/>
  <c r="AP36" i="1" l="1"/>
  <c r="AG36" i="1"/>
  <c r="AW36" i="1"/>
  <c r="BF37" i="1"/>
  <c r="AN36" i="1"/>
  <c r="BD36" i="1"/>
  <c r="AQ36" i="1"/>
  <c r="AJ36" i="1"/>
  <c r="AZ36" i="1"/>
  <c r="AM36" i="1"/>
  <c r="BC36" i="1"/>
  <c r="AL36" i="1"/>
  <c r="BB36" i="1"/>
  <c r="AC36" i="1"/>
  <c r="AS36" i="1"/>
  <c r="BG37" i="1"/>
  <c r="X36" i="1"/>
  <c r="AV36" i="1"/>
  <c r="AI36" i="1"/>
  <c r="AY36" i="1"/>
  <c r="AH36" i="1"/>
  <c r="AX36" i="1"/>
  <c r="Y36" i="1"/>
  <c r="AO36" i="1"/>
  <c r="BI37" i="1"/>
  <c r="BE36" i="1"/>
  <c r="BJ37" i="1"/>
  <c r="AQ37" i="1"/>
  <c r="AP37" i="1"/>
  <c r="AG37" i="1"/>
  <c r="AW37" i="1"/>
  <c r="X37" i="1"/>
  <c r="AV37" i="1"/>
  <c r="AM37" i="1"/>
  <c r="BC37" i="1"/>
  <c r="AL37" i="1"/>
  <c r="BB37" i="1"/>
  <c r="AC37" i="1"/>
  <c r="AS37" i="1"/>
  <c r="AR37" i="1"/>
  <c r="AI37" i="1"/>
  <c r="AY37" i="1"/>
  <c r="AH37" i="1"/>
  <c r="AX37" i="1"/>
  <c r="Y37" i="1"/>
  <c r="AO37" i="1"/>
  <c r="BE37" i="1"/>
  <c r="AN37" i="1"/>
  <c r="BD37" i="1"/>
  <c r="AU37" i="1"/>
  <c r="Z37" i="1"/>
  <c r="AT37" i="1"/>
  <c r="AK37" i="1"/>
  <c r="BA37" i="1"/>
  <c r="AJ37" i="1"/>
  <c r="BG38" i="1"/>
  <c r="BH38" i="1"/>
  <c r="BI38" i="1"/>
  <c r="BJ38" i="1"/>
  <c r="BF38" i="1"/>
  <c r="A39" i="1"/>
  <c r="AY38" i="1" s="1"/>
  <c r="AL38" i="1" l="1"/>
  <c r="AR38" i="1"/>
  <c r="AU38" i="1"/>
  <c r="A40" i="1"/>
  <c r="BI40" i="1" s="1"/>
  <c r="AC38" i="1"/>
  <c r="AH38" i="1"/>
  <c r="Y38" i="1"/>
  <c r="BE38" i="1"/>
  <c r="AN38" i="1"/>
  <c r="BD38" i="1"/>
  <c r="AQ38" i="1"/>
  <c r="BB38" i="1"/>
  <c r="AS38" i="1"/>
  <c r="AX38" i="1"/>
  <c r="AO38" i="1"/>
  <c r="Z38" i="1"/>
  <c r="AT38" i="1"/>
  <c r="AK38" i="1"/>
  <c r="BA38" i="1"/>
  <c r="AJ38" i="1"/>
  <c r="AZ38" i="1"/>
  <c r="AM38" i="1"/>
  <c r="BC38" i="1"/>
  <c r="AP38" i="1"/>
  <c r="AG38" i="1"/>
  <c r="AW38" i="1"/>
  <c r="X38" i="1"/>
  <c r="AV38" i="1"/>
  <c r="AI38" i="1"/>
  <c r="BF40" i="1"/>
  <c r="BJ39" i="1"/>
  <c r="BF39" i="1"/>
  <c r="BB39" i="1"/>
  <c r="AX39" i="1"/>
  <c r="AT39" i="1"/>
  <c r="AP39" i="1"/>
  <c r="AL39" i="1"/>
  <c r="AH39" i="1"/>
  <c r="Z39" i="1"/>
  <c r="BG39" i="1"/>
  <c r="BC39" i="1"/>
  <c r="AY39" i="1"/>
  <c r="AU39" i="1"/>
  <c r="AQ39" i="1"/>
  <c r="AM39" i="1"/>
  <c r="AI39" i="1"/>
  <c r="BH39" i="1"/>
  <c r="BD39" i="1"/>
  <c r="AZ39" i="1"/>
  <c r="AV39" i="1"/>
  <c r="AR39" i="1"/>
  <c r="AN39" i="1"/>
  <c r="AJ39" i="1"/>
  <c r="X39" i="1"/>
  <c r="BI39" i="1"/>
  <c r="BE39" i="1"/>
  <c r="BA39" i="1"/>
  <c r="AW39" i="1"/>
  <c r="AS39" i="1"/>
  <c r="AO39" i="1"/>
  <c r="AK39" i="1"/>
  <c r="AG39" i="1"/>
  <c r="AC39" i="1"/>
  <c r="Y39" i="1"/>
  <c r="A41" i="1"/>
  <c r="BH40" i="1" l="1"/>
  <c r="BJ40" i="1"/>
  <c r="BG40" i="1"/>
  <c r="BJ41" i="1"/>
  <c r="BF41" i="1"/>
  <c r="BG41" i="1"/>
  <c r="BH41" i="1"/>
  <c r="BI41" i="1"/>
  <c r="A44" i="1"/>
  <c r="A45" i="1" s="1"/>
  <c r="AX41" i="1" l="1"/>
  <c r="AH41" i="1"/>
  <c r="AY41" i="1"/>
  <c r="AI41" i="1"/>
  <c r="AO41" i="1"/>
  <c r="Y41" i="1"/>
  <c r="AK41" i="1"/>
  <c r="BB41" i="1"/>
  <c r="AL41" i="1"/>
  <c r="BC41" i="1"/>
  <c r="AM41" i="1"/>
  <c r="AW41" i="1"/>
  <c r="X41" i="1"/>
  <c r="AJ41" i="1"/>
  <c r="AS41" i="1"/>
  <c r="AN41" i="1"/>
  <c r="AQ41" i="1"/>
  <c r="BE41" i="1"/>
  <c r="AC41" i="1"/>
  <c r="AR41" i="1"/>
  <c r="BA41" i="1"/>
  <c r="AV41" i="1"/>
  <c r="AG41" i="1"/>
  <c r="AP41" i="1"/>
  <c r="AT41" i="1"/>
  <c r="Z41" i="1"/>
  <c r="AU41" i="1"/>
  <c r="AZ41" i="1"/>
  <c r="BD41" i="1"/>
  <c r="BD40" i="1"/>
  <c r="AN40" i="1"/>
  <c r="AP40" i="1"/>
  <c r="Y40" i="1"/>
  <c r="AQ40" i="1"/>
  <c r="AM40" i="1"/>
  <c r="AT40" i="1"/>
  <c r="AR40" i="1"/>
  <c r="AU40" i="1"/>
  <c r="AC40" i="1"/>
  <c r="AW40" i="1"/>
  <c r="Z40" i="1"/>
  <c r="AS40" i="1"/>
  <c r="AY40" i="1"/>
  <c r="X40" i="1"/>
  <c r="AV40" i="1"/>
  <c r="BA40" i="1"/>
  <c r="AG40" i="1"/>
  <c r="BB40" i="1"/>
  <c r="AH40" i="1"/>
  <c r="AX40" i="1"/>
  <c r="BE40" i="1"/>
  <c r="AJ40" i="1"/>
  <c r="AZ40" i="1"/>
  <c r="AK40" i="1"/>
  <c r="AL40" i="1"/>
  <c r="BC40" i="1"/>
  <c r="AI40" i="1"/>
  <c r="AO40" i="1"/>
  <c r="BH45" i="1"/>
  <c r="BI45" i="1"/>
  <c r="BF45" i="1"/>
  <c r="BG45" i="1"/>
  <c r="BJ45" i="1"/>
  <c r="BI44" i="1"/>
  <c r="BJ44" i="1"/>
  <c r="BF44" i="1"/>
  <c r="BG44" i="1"/>
  <c r="A46" i="1"/>
  <c r="AW44" i="1" s="1"/>
  <c r="BH44" i="1"/>
  <c r="AZ44" i="1" l="1"/>
  <c r="AV44" i="1"/>
  <c r="AU44" i="1"/>
  <c r="BB44" i="1"/>
  <c r="AS44" i="1"/>
  <c r="AQ44" i="1"/>
  <c r="AL44" i="1"/>
  <c r="AC44" i="1"/>
  <c r="AR44" i="1"/>
  <c r="AI44" i="1"/>
  <c r="AN44" i="1"/>
  <c r="AM44" i="1"/>
  <c r="AH44" i="1"/>
  <c r="AX44" i="1"/>
  <c r="Y44" i="1"/>
  <c r="AO44" i="1"/>
  <c r="BE44" i="1"/>
  <c r="X44" i="1"/>
  <c r="Z44" i="1"/>
  <c r="AT44" i="1"/>
  <c r="AK44" i="1"/>
  <c r="BA44" i="1"/>
  <c r="AJ44" i="1"/>
  <c r="AY44" i="1"/>
  <c r="BD44" i="1"/>
  <c r="BC44" i="1"/>
  <c r="AP44" i="1"/>
  <c r="AG44" i="1"/>
  <c r="BG46" i="1"/>
  <c r="BH46" i="1"/>
  <c r="BJ46" i="1"/>
  <c r="BF46" i="1"/>
  <c r="BI46" i="1"/>
  <c r="A47" i="1"/>
  <c r="BD45" i="1" l="1"/>
  <c r="AN45" i="1"/>
  <c r="BE45" i="1"/>
  <c r="AO45" i="1"/>
  <c r="Y45" i="1"/>
  <c r="AH45" i="1"/>
  <c r="AI45" i="1"/>
  <c r="AL45" i="1"/>
  <c r="AM45" i="1"/>
  <c r="AR45" i="1"/>
  <c r="AS45" i="1"/>
  <c r="AC45" i="1"/>
  <c r="AP45" i="1"/>
  <c r="AQ45" i="1"/>
  <c r="AT45" i="1"/>
  <c r="AU45" i="1"/>
  <c r="AV45" i="1"/>
  <c r="X45" i="1"/>
  <c r="AW45" i="1"/>
  <c r="AG45" i="1"/>
  <c r="AX45" i="1"/>
  <c r="AY45" i="1"/>
  <c r="BB45" i="1"/>
  <c r="BC45" i="1"/>
  <c r="Z45" i="1"/>
  <c r="AZ45" i="1"/>
  <c r="AJ45" i="1"/>
  <c r="BA45" i="1"/>
  <c r="AK45" i="1"/>
  <c r="BJ47" i="1"/>
  <c r="BF47" i="1"/>
  <c r="BG47" i="1"/>
  <c r="BI47" i="1"/>
  <c r="BH47" i="1"/>
  <c r="A48" i="1"/>
  <c r="AU46" i="1" l="1"/>
  <c r="AR46" i="1"/>
  <c r="BE46" i="1"/>
  <c r="AC46" i="1"/>
  <c r="AP46" i="1"/>
  <c r="AY46" i="1"/>
  <c r="AI46" i="1"/>
  <c r="AV46" i="1"/>
  <c r="X46" i="1"/>
  <c r="AL46" i="1"/>
  <c r="AG46" i="1"/>
  <c r="AX46" i="1"/>
  <c r="BC46" i="1"/>
  <c r="AM46" i="1"/>
  <c r="AZ46" i="1"/>
  <c r="AJ46" i="1"/>
  <c r="AT46" i="1"/>
  <c r="AO46" i="1"/>
  <c r="Z46" i="1"/>
  <c r="AK46" i="1"/>
  <c r="AQ46" i="1"/>
  <c r="BD46" i="1"/>
  <c r="AN46" i="1"/>
  <c r="BB46" i="1"/>
  <c r="AW46" i="1"/>
  <c r="Y46" i="1"/>
  <c r="AH46" i="1"/>
  <c r="AS46" i="1"/>
  <c r="BA46" i="1"/>
  <c r="BI48" i="1"/>
  <c r="BJ48" i="1"/>
  <c r="BF48" i="1"/>
  <c r="BG48" i="1"/>
  <c r="BH48" i="1"/>
  <c r="A49" i="1"/>
  <c r="BB47" i="1" l="1"/>
  <c r="AL47" i="1"/>
  <c r="BC47" i="1"/>
  <c r="AM47" i="1"/>
  <c r="AS47" i="1"/>
  <c r="AN47" i="1"/>
  <c r="AG47" i="1"/>
  <c r="AZ47" i="1"/>
  <c r="AP47" i="1"/>
  <c r="AQ47" i="1"/>
  <c r="BA47" i="1"/>
  <c r="AV47" i="1"/>
  <c r="AO47" i="1"/>
  <c r="AT47" i="1"/>
  <c r="Z47" i="1"/>
  <c r="AU47" i="1"/>
  <c r="AX47" i="1"/>
  <c r="AH47" i="1"/>
  <c r="AY47" i="1"/>
  <c r="AI47" i="1"/>
  <c r="AK47" i="1"/>
  <c r="BE47" i="1"/>
  <c r="AC47" i="1"/>
  <c r="AR47" i="1"/>
  <c r="Y47" i="1"/>
  <c r="BD47" i="1"/>
  <c r="AW47" i="1"/>
  <c r="X47" i="1"/>
  <c r="AJ47" i="1"/>
  <c r="BH49" i="1"/>
  <c r="BI49" i="1"/>
  <c r="BJ49" i="1"/>
  <c r="BF49" i="1"/>
  <c r="BG49" i="1"/>
  <c r="A50" i="1"/>
  <c r="A51" i="1" s="1"/>
  <c r="A52" i="1" l="1"/>
  <c r="BJ52" i="1" s="1"/>
  <c r="BA48" i="1"/>
  <c r="AK48" i="1"/>
  <c r="AT48" i="1"/>
  <c r="Z48" i="1"/>
  <c r="AI48" i="1"/>
  <c r="X48" i="1"/>
  <c r="BE48" i="1"/>
  <c r="AO48" i="1"/>
  <c r="Y48" i="1"/>
  <c r="AX48" i="1"/>
  <c r="AH48" i="1"/>
  <c r="AQ48" i="1"/>
  <c r="AR48" i="1"/>
  <c r="AM48" i="1"/>
  <c r="AN48" i="1"/>
  <c r="AC48" i="1"/>
  <c r="AL48" i="1"/>
  <c r="AZ48" i="1"/>
  <c r="AV48" i="1"/>
  <c r="AP48" i="1"/>
  <c r="AS48" i="1"/>
  <c r="BB48" i="1"/>
  <c r="AY48" i="1"/>
  <c r="AU48" i="1"/>
  <c r="AW48" i="1"/>
  <c r="AG48" i="1"/>
  <c r="BC48" i="1"/>
  <c r="BD48" i="1"/>
  <c r="AJ48" i="1"/>
  <c r="BJ51" i="1"/>
  <c r="BF51" i="1"/>
  <c r="BG51" i="1"/>
  <c r="BH51" i="1"/>
  <c r="BI51" i="1"/>
  <c r="BG50" i="1"/>
  <c r="BH50" i="1"/>
  <c r="BF50" i="1"/>
  <c r="BI50" i="1"/>
  <c r="BJ50" i="1"/>
  <c r="BF52" i="1" l="1"/>
  <c r="BG52" i="1"/>
  <c r="BH52" i="1"/>
  <c r="BI52" i="1"/>
  <c r="A53" i="1"/>
  <c r="AK49" i="1" s="1"/>
  <c r="AT49" i="1" l="1"/>
  <c r="AG49" i="1"/>
  <c r="BH53" i="1"/>
  <c r="BC49" i="1"/>
  <c r="X49" i="1"/>
  <c r="AS49" i="1"/>
  <c r="AU49" i="1"/>
  <c r="AM49" i="1"/>
  <c r="AN49" i="1"/>
  <c r="AX49" i="1"/>
  <c r="AW49" i="1"/>
  <c r="AP49" i="1"/>
  <c r="AH49" i="1"/>
  <c r="BE49" i="1"/>
  <c r="AJ49" i="1"/>
  <c r="AY49" i="1"/>
  <c r="AQ49" i="1"/>
  <c r="Z49" i="1"/>
  <c r="AI49" i="1"/>
  <c r="AO49" i="1"/>
  <c r="BA49" i="1"/>
  <c r="BI53" i="1"/>
  <c r="BB49" i="1"/>
  <c r="AV49" i="1"/>
  <c r="AR49" i="1"/>
  <c r="AC49" i="1"/>
  <c r="AL49" i="1"/>
  <c r="BF53" i="1"/>
  <c r="BJ53" i="1"/>
  <c r="BG53" i="1"/>
  <c r="A54" i="1"/>
  <c r="Y49" i="1"/>
  <c r="BD49" i="1"/>
  <c r="AZ49" i="1"/>
  <c r="AY50" i="1" l="1"/>
  <c r="AK50" i="1"/>
  <c r="BD50" i="1"/>
  <c r="BB50" i="1"/>
  <c r="AZ50" i="1"/>
  <c r="AW50" i="1"/>
  <c r="X50" i="1"/>
  <c r="BF54" i="1"/>
  <c r="AN50" i="1"/>
  <c r="BE50" i="1"/>
  <c r="Y50" i="1"/>
  <c r="AH50" i="1"/>
  <c r="AX50" i="1"/>
  <c r="BC50" i="1"/>
  <c r="BH54" i="1"/>
  <c r="AL50" i="1"/>
  <c r="AU50" i="1"/>
  <c r="AJ50" i="1"/>
  <c r="AO50" i="1"/>
  <c r="AR50" i="1"/>
  <c r="AC50" i="1"/>
  <c r="AI50" i="1"/>
  <c r="Z50" i="1"/>
  <c r="AG50" i="1"/>
  <c r="AQ50" i="1"/>
  <c r="BA50" i="1"/>
  <c r="AM50" i="1"/>
  <c r="AT50" i="1"/>
  <c r="AV50" i="1"/>
  <c r="BG54" i="1"/>
  <c r="BI54" i="1"/>
  <c r="BJ54" i="1"/>
  <c r="AP50" i="1"/>
  <c r="AS50" i="1"/>
  <c r="A55" i="1"/>
  <c r="AT51" i="1" l="1"/>
  <c r="AC51" i="1"/>
  <c r="AX51" i="1"/>
  <c r="AG51" i="1"/>
  <c r="AL51" i="1"/>
  <c r="Y51" i="1"/>
  <c r="AW51" i="1"/>
  <c r="AN51" i="1"/>
  <c r="BI55" i="1"/>
  <c r="BE51" i="1"/>
  <c r="AV51" i="1"/>
  <c r="AI51" i="1"/>
  <c r="BB51" i="1"/>
  <c r="AO51" i="1"/>
  <c r="AQ51" i="1"/>
  <c r="AS51" i="1"/>
  <c r="BG55" i="1"/>
  <c r="AY51" i="1"/>
  <c r="AM51" i="1"/>
  <c r="AP51" i="1"/>
  <c r="A56" i="1"/>
  <c r="AU51" i="1"/>
  <c r="BA51" i="1"/>
  <c r="BD51" i="1"/>
  <c r="BF55" i="1"/>
  <c r="Z51" i="1"/>
  <c r="AR51" i="1"/>
  <c r="AH51" i="1"/>
  <c r="AZ51" i="1"/>
  <c r="BC51" i="1"/>
  <c r="AK51" i="1"/>
  <c r="X51" i="1"/>
  <c r="BJ55" i="1"/>
  <c r="BH55" i="1"/>
  <c r="AJ51" i="1"/>
  <c r="BA52" i="1" l="1"/>
  <c r="X52" i="1"/>
  <c r="AX52" i="1"/>
  <c r="AI52" i="1"/>
  <c r="BB52" i="1"/>
  <c r="AQ52" i="1"/>
  <c r="AP52" i="1"/>
  <c r="AZ52" i="1"/>
  <c r="BF56" i="1"/>
  <c r="Z52" i="1"/>
  <c r="Y52" i="1"/>
  <c r="AN52" i="1"/>
  <c r="AC52" i="1"/>
  <c r="AV52" i="1"/>
  <c r="AY52" i="1"/>
  <c r="BJ56" i="1"/>
  <c r="AG52" i="1"/>
  <c r="BH56" i="1"/>
  <c r="AT52" i="1"/>
  <c r="AO52" i="1"/>
  <c r="AM52" i="1"/>
  <c r="AS52" i="1"/>
  <c r="AU52" i="1"/>
  <c r="AW52" i="1"/>
  <c r="BD52" i="1"/>
  <c r="BI56" i="1"/>
  <c r="BG56" i="1"/>
  <c r="AK52" i="1"/>
  <c r="BE52" i="1"/>
  <c r="AH52" i="1"/>
  <c r="AJ52" i="1"/>
  <c r="AL52" i="1"/>
  <c r="AR52" i="1"/>
  <c r="BC52" i="1"/>
  <c r="A57" i="1"/>
  <c r="A58" i="1" s="1"/>
  <c r="BB54" i="1" l="1"/>
  <c r="AS54" i="1"/>
  <c r="AC54" i="1"/>
  <c r="AK54" i="1"/>
  <c r="X54" i="1"/>
  <c r="BC54" i="1"/>
  <c r="AT54" i="1"/>
  <c r="BH58" i="1"/>
  <c r="AN54" i="1"/>
  <c r="AH54" i="1"/>
  <c r="BE54" i="1"/>
  <c r="Z54" i="1"/>
  <c r="AV54" i="1"/>
  <c r="AX54" i="1"/>
  <c r="AJ54" i="1"/>
  <c r="BG58" i="1"/>
  <c r="BJ58" i="1"/>
  <c r="BI58" i="1"/>
  <c r="BD54" i="1"/>
  <c r="Y54" i="1"/>
  <c r="AR54" i="1"/>
  <c r="BA54" i="1"/>
  <c r="AI54" i="1"/>
  <c r="AG54" i="1"/>
  <c r="AZ54" i="1"/>
  <c r="AQ54" i="1"/>
  <c r="AW54" i="1"/>
  <c r="AU54" i="1"/>
  <c r="AP54" i="1"/>
  <c r="AY54" i="1"/>
  <c r="AL54" i="1"/>
  <c r="AM54" i="1"/>
  <c r="AO54" i="1"/>
  <c r="BF58" i="1"/>
  <c r="A59" i="1"/>
  <c r="AC53" i="1"/>
  <c r="AU53" i="1"/>
  <c r="AG53" i="1"/>
  <c r="BC53" i="1"/>
  <c r="AK53" i="1"/>
  <c r="BE53" i="1"/>
  <c r="AI53" i="1"/>
  <c r="A60" i="1"/>
  <c r="AS53" i="1"/>
  <c r="AT53" i="1"/>
  <c r="AW53" i="1"/>
  <c r="BB53" i="1"/>
  <c r="BA53" i="1"/>
  <c r="AN53" i="1"/>
  <c r="AH53" i="1"/>
  <c r="BI57" i="1"/>
  <c r="BG57" i="1"/>
  <c r="AR53" i="1"/>
  <c r="AQ53" i="1"/>
  <c r="X53" i="1"/>
  <c r="AY53" i="1"/>
  <c r="AJ53" i="1"/>
  <c r="BD53" i="1"/>
  <c r="Y53" i="1"/>
  <c r="AM53" i="1"/>
  <c r="A61" i="1"/>
  <c r="AP53" i="1"/>
  <c r="AV53" i="1"/>
  <c r="AX53" i="1"/>
  <c r="AZ53" i="1"/>
  <c r="Z53" i="1"/>
  <c r="AO53" i="1"/>
  <c r="AL53" i="1"/>
  <c r="BH57" i="1"/>
  <c r="BF57" i="1"/>
  <c r="BJ57" i="1"/>
  <c r="A62" i="1" l="1"/>
  <c r="A63" i="1" s="1"/>
  <c r="AJ59" i="1"/>
  <c r="AP59" i="1"/>
  <c r="AO59" i="1"/>
  <c r="BB59" i="1"/>
  <c r="AI59" i="1"/>
  <c r="AV59" i="1"/>
  <c r="BE59" i="1"/>
  <c r="AS59" i="1"/>
  <c r="AQ59" i="1"/>
  <c r="Y59" i="1"/>
  <c r="AL59" i="1"/>
  <c r="AG59" i="1"/>
  <c r="AX59" i="1"/>
  <c r="AC59" i="1"/>
  <c r="AT59" i="1"/>
  <c r="AN59" i="1"/>
  <c r="AW59" i="1"/>
  <c r="AK59" i="1"/>
  <c r="BC59" i="1"/>
  <c r="AZ59" i="1"/>
  <c r="AH59" i="1"/>
  <c r="AR59" i="1"/>
  <c r="Z59" i="1"/>
  <c r="BH61" i="1"/>
  <c r="BI61" i="1"/>
  <c r="X59" i="1"/>
  <c r="AM59" i="1"/>
  <c r="BD59" i="1"/>
  <c r="AY59" i="1"/>
  <c r="BA59" i="1"/>
  <c r="AU59" i="1"/>
  <c r="BJ61" i="1"/>
  <c r="BF61" i="1"/>
  <c r="BG61" i="1"/>
  <c r="AX56" i="1"/>
  <c r="AM56" i="1"/>
  <c r="BB56" i="1"/>
  <c r="AU56" i="1"/>
  <c r="BC56" i="1"/>
  <c r="AK56" i="1"/>
  <c r="AJ56" i="1"/>
  <c r="Y56" i="1"/>
  <c r="AR56" i="1"/>
  <c r="AC56" i="1"/>
  <c r="AZ56" i="1"/>
  <c r="AG56" i="1"/>
  <c r="BA56" i="1"/>
  <c r="AI56" i="1"/>
  <c r="BH60" i="1"/>
  <c r="AO56" i="1"/>
  <c r="AQ56" i="1"/>
  <c r="AS56" i="1"/>
  <c r="AY56" i="1"/>
  <c r="AW56" i="1"/>
  <c r="AP56" i="1"/>
  <c r="Z56" i="1"/>
  <c r="BJ60" i="1"/>
  <c r="BE56" i="1"/>
  <c r="AH56" i="1"/>
  <c r="AN56" i="1"/>
  <c r="AL56" i="1"/>
  <c r="AV56" i="1"/>
  <c r="BD56" i="1"/>
  <c r="AT56" i="1"/>
  <c r="X56" i="1"/>
  <c r="BI60" i="1"/>
  <c r="BF60" i="1"/>
  <c r="BG60" i="1"/>
  <c r="BF59" i="1"/>
  <c r="BJ59" i="1"/>
  <c r="BI59" i="1"/>
  <c r="BH59" i="1"/>
  <c r="BG59" i="1"/>
  <c r="AM55" i="1"/>
  <c r="AZ55" i="1"/>
  <c r="X55" i="1"/>
  <c r="AX55" i="1"/>
  <c r="AK55" i="1"/>
  <c r="AQ55" i="1"/>
  <c r="Z55" i="1"/>
  <c r="BC55" i="1"/>
  <c r="AG55" i="1"/>
  <c r="AO55" i="1"/>
  <c r="AJ55" i="1"/>
  <c r="AI55" i="1"/>
  <c r="AR55" i="1"/>
  <c r="AT55" i="1"/>
  <c r="AL55" i="1"/>
  <c r="AN55" i="1"/>
  <c r="BA55" i="1"/>
  <c r="AW55" i="1"/>
  <c r="AY55" i="1"/>
  <c r="AC55" i="1"/>
  <c r="Y55" i="1"/>
  <c r="BB55" i="1"/>
  <c r="AS55" i="1"/>
  <c r="AP55" i="1"/>
  <c r="BD55" i="1"/>
  <c r="AH55" i="1"/>
  <c r="BE55" i="1"/>
  <c r="AV55" i="1"/>
  <c r="AU55" i="1"/>
  <c r="BD61" i="1" l="1"/>
  <c r="AR61" i="1"/>
  <c r="AM61" i="1"/>
  <c r="AT61" i="1"/>
  <c r="AP61" i="1"/>
  <c r="AC61" i="1"/>
  <c r="Y61" i="1"/>
  <c r="AV61" i="1"/>
  <c r="AS61" i="1"/>
  <c r="AY61" i="1"/>
  <c r="BA61" i="1"/>
  <c r="AG61" i="1"/>
  <c r="AK61" i="1"/>
  <c r="AL61" i="1"/>
  <c r="BE61" i="1"/>
  <c r="AI61" i="1"/>
  <c r="AQ61" i="1"/>
  <c r="AU61" i="1"/>
  <c r="AW61" i="1"/>
  <c r="X61" i="1"/>
  <c r="AO61" i="1"/>
  <c r="BB61" i="1"/>
  <c r="BG63" i="1"/>
  <c r="AZ61" i="1"/>
  <c r="AN61" i="1"/>
  <c r="BI63" i="1"/>
  <c r="BF63" i="1"/>
  <c r="BC61" i="1"/>
  <c r="AJ61" i="1"/>
  <c r="AX61" i="1"/>
  <c r="AH61" i="1"/>
  <c r="BH63" i="1"/>
  <c r="BJ63" i="1"/>
  <c r="Z61" i="1"/>
  <c r="BG62" i="1"/>
  <c r="BJ62" i="1"/>
  <c r="AW60" i="1"/>
  <c r="AG60" i="1"/>
  <c r="AY60" i="1"/>
  <c r="AP60" i="1"/>
  <c r="BI62" i="1"/>
  <c r="BA60" i="1"/>
  <c r="AK60" i="1"/>
  <c r="BD60" i="1"/>
  <c r="AI60" i="1"/>
  <c r="AU60" i="1"/>
  <c r="BB60" i="1"/>
  <c r="AH60" i="1"/>
  <c r="AL60" i="1"/>
  <c r="AX60" i="1"/>
  <c r="BH62" i="1"/>
  <c r="BE60" i="1"/>
  <c r="AO60" i="1"/>
  <c r="AN60" i="1"/>
  <c r="AZ60" i="1"/>
  <c r="Z60" i="1"/>
  <c r="X60" i="1"/>
  <c r="AR60" i="1"/>
  <c r="AQ60" i="1"/>
  <c r="BF62" i="1"/>
  <c r="AS60" i="1"/>
  <c r="AC60" i="1"/>
  <c r="AT60" i="1"/>
  <c r="AJ60" i="1"/>
  <c r="AM60" i="1"/>
  <c r="BC60" i="1"/>
  <c r="AV60" i="1"/>
  <c r="Y60" i="1"/>
  <c r="A64" i="1"/>
  <c r="A65" i="1" s="1"/>
  <c r="A66" i="1" l="1"/>
  <c r="BA63" i="1"/>
  <c r="AL63" i="1"/>
  <c r="X63" i="1"/>
  <c r="AN63" i="1"/>
  <c r="AJ63" i="1"/>
  <c r="AX63" i="1"/>
  <c r="AV63" i="1"/>
  <c r="BE63" i="1"/>
  <c r="AO63" i="1"/>
  <c r="AS63" i="1"/>
  <c r="AY63" i="1"/>
  <c r="AT63" i="1"/>
  <c r="BD63" i="1"/>
  <c r="AM63" i="1"/>
  <c r="BI65" i="1"/>
  <c r="AZ63" i="1"/>
  <c r="AI63" i="1"/>
  <c r="AU63" i="1"/>
  <c r="AH63" i="1"/>
  <c r="AQ63" i="1"/>
  <c r="BF65" i="1"/>
  <c r="AK63" i="1"/>
  <c r="BJ65" i="1"/>
  <c r="BH65" i="1"/>
  <c r="AP63" i="1"/>
  <c r="BB63" i="1"/>
  <c r="Z63" i="1"/>
  <c r="AG63" i="1"/>
  <c r="AW63" i="1"/>
  <c r="Y63" i="1"/>
  <c r="AR63" i="1"/>
  <c r="BC63" i="1"/>
  <c r="BG65" i="1"/>
  <c r="AQ62" i="1"/>
  <c r="BD62" i="1"/>
  <c r="BC62" i="1"/>
  <c r="AG62" i="1"/>
  <c r="AY62" i="1"/>
  <c r="AK62" i="1"/>
  <c r="Y62" i="1"/>
  <c r="BJ64" i="1"/>
  <c r="BG64" i="1"/>
  <c r="BA62" i="1"/>
  <c r="AT62" i="1"/>
  <c r="AM62" i="1"/>
  <c r="AS62" i="1"/>
  <c r="AI62" i="1"/>
  <c r="AW62" i="1"/>
  <c r="BE62" i="1"/>
  <c r="BI64" i="1"/>
  <c r="AN62" i="1"/>
  <c r="AV62" i="1"/>
  <c r="AJ62" i="1"/>
  <c r="AP62" i="1"/>
  <c r="AC62" i="1"/>
  <c r="AX62" i="1"/>
  <c r="X62" i="1"/>
  <c r="BH64" i="1"/>
  <c r="AO62" i="1"/>
  <c r="AL62" i="1"/>
  <c r="Z62" i="1"/>
  <c r="BB62" i="1"/>
  <c r="AH62" i="1"/>
  <c r="AU62" i="1"/>
  <c r="AZ62" i="1"/>
  <c r="AR62" i="1"/>
  <c r="BF64" i="1"/>
  <c r="A67" i="1"/>
  <c r="A68" i="1" s="1"/>
  <c r="A69" i="1" l="1"/>
  <c r="AS57" i="1"/>
  <c r="AP57" i="1"/>
  <c r="AG57" i="1"/>
  <c r="AY57" i="1"/>
  <c r="AK57" i="1"/>
  <c r="BE57" i="1"/>
  <c r="AM57" i="1"/>
  <c r="BD57" i="1"/>
  <c r="X57" i="1"/>
  <c r="AI57" i="1"/>
  <c r="AN57" i="1"/>
  <c r="AU57" i="1"/>
  <c r="AW57" i="1"/>
  <c r="AX57" i="1"/>
  <c r="BA57" i="1"/>
  <c r="AJ57" i="1"/>
  <c r="AL57" i="1"/>
  <c r="BH68" i="1"/>
  <c r="AR57" i="1"/>
  <c r="Y57" i="1"/>
  <c r="BC57" i="1"/>
  <c r="BF68" i="1"/>
  <c r="AC57" i="1"/>
  <c r="AQ57" i="1"/>
  <c r="BB57" i="1"/>
  <c r="AV57" i="1"/>
  <c r="Z57" i="1"/>
  <c r="AO57" i="1"/>
  <c r="AH57" i="1"/>
  <c r="BI68" i="1"/>
  <c r="BG68" i="1"/>
  <c r="BJ68" i="1"/>
  <c r="AT57" i="1"/>
  <c r="AZ57" i="1"/>
  <c r="BG66" i="1"/>
  <c r="BF66" i="1"/>
  <c r="BH66" i="1"/>
  <c r="BI66" i="1"/>
  <c r="BJ66" i="1"/>
  <c r="A70" i="1"/>
  <c r="BI67" i="1"/>
  <c r="BG67" i="1"/>
  <c r="BF67" i="1"/>
  <c r="BH67" i="1"/>
  <c r="BJ67" i="1"/>
  <c r="AC64" i="1"/>
  <c r="BB64" i="1"/>
  <c r="BD64" i="1"/>
  <c r="AN64" i="1"/>
  <c r="AP64" i="1"/>
  <c r="AR64" i="1"/>
  <c r="AV64" i="1"/>
  <c r="AW64" i="1"/>
  <c r="AO64" i="1"/>
  <c r="AG64" i="1"/>
  <c r="AZ64" i="1"/>
  <c r="AQ64" i="1"/>
  <c r="Z64" i="1"/>
  <c r="BE64" i="1"/>
  <c r="BC64" i="1"/>
  <c r="AT64" i="1"/>
  <c r="AH64" i="1"/>
  <c r="Y64" i="1"/>
  <c r="AJ64" i="1"/>
  <c r="AS64" i="1"/>
  <c r="AX64" i="1"/>
  <c r="AY64" i="1"/>
  <c r="AL64" i="1"/>
  <c r="AI64" i="1"/>
  <c r="AU64" i="1"/>
  <c r="AM64" i="1"/>
  <c r="X64" i="1"/>
  <c r="BA64" i="1"/>
  <c r="AK64" i="1"/>
  <c r="A71" i="1" l="1"/>
  <c r="AY58" i="1"/>
  <c r="AH58" i="1"/>
  <c r="Y58" i="1"/>
  <c r="AZ58" i="1"/>
  <c r="BB58" i="1"/>
  <c r="BD58" i="1"/>
  <c r="AR58" i="1"/>
  <c r="AG58" i="1"/>
  <c r="BG69" i="1"/>
  <c r="X58" i="1"/>
  <c r="AO58" i="1"/>
  <c r="AM58" i="1"/>
  <c r="BA58" i="1"/>
  <c r="AQ58" i="1"/>
  <c r="AU58" i="1"/>
  <c r="AL58" i="1"/>
  <c r="BH69" i="1"/>
  <c r="AK58" i="1"/>
  <c r="BF69" i="1"/>
  <c r="AV58" i="1"/>
  <c r="AT58" i="1"/>
  <c r="BC58" i="1"/>
  <c r="AP58" i="1"/>
  <c r="AN58" i="1"/>
  <c r="BE58" i="1"/>
  <c r="AI58" i="1"/>
  <c r="AS58" i="1"/>
  <c r="AC58" i="1"/>
  <c r="AJ58" i="1"/>
  <c r="AW58" i="1"/>
  <c r="AX58" i="1"/>
  <c r="Z58" i="1"/>
  <c r="BJ69" i="1"/>
  <c r="BI69" i="1"/>
  <c r="BG70" i="1"/>
  <c r="BI70" i="1"/>
  <c r="BJ70" i="1"/>
  <c r="BF70" i="1"/>
  <c r="BH70" i="1"/>
  <c r="BB65" i="1"/>
  <c r="AU65" i="1"/>
  <c r="AN65" i="1"/>
  <c r="AK65" i="1"/>
  <c r="BE65" i="1"/>
  <c r="AM65" i="1"/>
  <c r="X65" i="1"/>
  <c r="Y65" i="1"/>
  <c r="AI65" i="1"/>
  <c r="AP65" i="1"/>
  <c r="AR65" i="1"/>
  <c r="AS65" i="1"/>
  <c r="AV65" i="1"/>
  <c r="AY65" i="1"/>
  <c r="AW65" i="1"/>
  <c r="AG65" i="1"/>
  <c r="AQ65" i="1"/>
  <c r="BD65" i="1"/>
  <c r="BC65" i="1"/>
  <c r="AL65" i="1"/>
  <c r="BA65" i="1"/>
  <c r="AZ65" i="1"/>
  <c r="AT65" i="1"/>
  <c r="AJ65" i="1"/>
  <c r="AX65" i="1"/>
  <c r="AO65" i="1"/>
  <c r="Z65" i="1"/>
  <c r="AH65" i="1"/>
  <c r="AK66" i="1"/>
  <c r="AM66" i="1"/>
  <c r="Y66" i="1"/>
  <c r="AX66" i="1"/>
  <c r="AS66" i="1"/>
  <c r="AG66" i="1"/>
  <c r="AI66" i="1"/>
  <c r="BH71" i="1"/>
  <c r="BI71" i="1"/>
  <c r="BB66" i="1"/>
  <c r="BC66" i="1"/>
  <c r="BF71" i="1"/>
  <c r="BA66" i="1"/>
  <c r="AT66" i="1"/>
  <c r="AO66" i="1"/>
  <c r="BD66" i="1"/>
  <c r="AL66" i="1"/>
  <c r="AW66" i="1"/>
  <c r="AQ66" i="1"/>
  <c r="AR66" i="1"/>
  <c r="BG71" i="1"/>
  <c r="BE66" i="1"/>
  <c r="AH66" i="1"/>
  <c r="Z66" i="1"/>
  <c r="AV66" i="1"/>
  <c r="AU66" i="1"/>
  <c r="AJ66" i="1"/>
  <c r="AN66" i="1"/>
  <c r="AP66" i="1"/>
  <c r="AY66" i="1"/>
  <c r="AC66" i="1"/>
  <c r="AZ66" i="1"/>
  <c r="X66" i="1"/>
  <c r="BJ71" i="1"/>
  <c r="A72" i="1"/>
  <c r="AT67" i="1" l="1"/>
  <c r="AH67" i="1"/>
  <c r="AX67" i="1"/>
  <c r="AS67" i="1"/>
  <c r="BB67" i="1"/>
  <c r="AY67" i="1"/>
  <c r="BE67" i="1"/>
  <c r="BH72" i="1"/>
  <c r="BI72" i="1"/>
  <c r="AR67" i="1"/>
  <c r="X67" i="1"/>
  <c r="AG67" i="1"/>
  <c r="AQ67" i="1"/>
  <c r="AM67" i="1"/>
  <c r="BG72" i="1"/>
  <c r="A73" i="1"/>
  <c r="AC67" i="1"/>
  <c r="AJ67" i="1"/>
  <c r="BC67" i="1"/>
  <c r="AK67" i="1"/>
  <c r="AV67" i="1"/>
  <c r="AP67" i="1"/>
  <c r="AZ67" i="1"/>
  <c r="AW67" i="1"/>
  <c r="AN67" i="1"/>
  <c r="Z67" i="1"/>
  <c r="BF72" i="1"/>
  <c r="AI67" i="1"/>
  <c r="BA67" i="1"/>
  <c r="AO67" i="1"/>
  <c r="AL67" i="1"/>
  <c r="AU67" i="1"/>
  <c r="BD67" i="1"/>
  <c r="Y67" i="1"/>
  <c r="BJ72" i="1"/>
  <c r="AT68" i="1" l="1"/>
  <c r="BC68" i="1"/>
  <c r="BD68" i="1"/>
  <c r="X68" i="1"/>
  <c r="Y68" i="1"/>
  <c r="AS68" i="1"/>
  <c r="BB68" i="1"/>
  <c r="AG68" i="1"/>
  <c r="AJ68" i="1"/>
  <c r="BJ73" i="1"/>
  <c r="AK68" i="1"/>
  <c r="AZ68" i="1"/>
  <c r="AO68" i="1"/>
  <c r="AU68" i="1"/>
  <c r="AH68" i="1"/>
  <c r="AW68" i="1"/>
  <c r="Z68" i="1"/>
  <c r="BH73" i="1"/>
  <c r="AM68" i="1"/>
  <c r="AX68" i="1"/>
  <c r="AQ68" i="1"/>
  <c r="AC68" i="1"/>
  <c r="AV68" i="1"/>
  <c r="BA68" i="1"/>
  <c r="AR68" i="1"/>
  <c r="BE68" i="1"/>
  <c r="AL68" i="1"/>
  <c r="AN68" i="1"/>
  <c r="AI68" i="1"/>
  <c r="AP68" i="1"/>
  <c r="BI73" i="1"/>
  <c r="AY68" i="1"/>
  <c r="BG73" i="1"/>
  <c r="BF73" i="1"/>
  <c r="A74" i="1"/>
  <c r="AJ69" i="1" l="1"/>
  <c r="BD69" i="1"/>
  <c r="BB69" i="1"/>
  <c r="BC69" i="1"/>
  <c r="X69" i="1"/>
  <c r="AS69" i="1"/>
  <c r="AI69" i="1"/>
  <c r="AZ69" i="1"/>
  <c r="BA69" i="1"/>
  <c r="AP69" i="1"/>
  <c r="BE69" i="1"/>
  <c r="AV69" i="1"/>
  <c r="AK69" i="1"/>
  <c r="AC69" i="1"/>
  <c r="BJ74" i="1"/>
  <c r="BG74" i="1"/>
  <c r="AH69" i="1"/>
  <c r="AY69" i="1"/>
  <c r="AN69" i="1"/>
  <c r="Z69" i="1"/>
  <c r="AQ69" i="1"/>
  <c r="AR69" i="1"/>
  <c r="A75" i="1"/>
  <c r="AM69" i="1"/>
  <c r="BI74" i="1"/>
  <c r="BF74" i="1"/>
  <c r="AX69" i="1"/>
  <c r="AO69" i="1"/>
  <c r="AW69" i="1"/>
  <c r="AL69" i="1"/>
  <c r="AT69" i="1"/>
  <c r="AG69" i="1"/>
  <c r="Y69" i="1"/>
  <c r="AU69" i="1"/>
  <c r="BH74" i="1"/>
  <c r="BC70" i="1" l="1"/>
  <c r="AQ70" i="1"/>
  <c r="AH70" i="1"/>
  <c r="BG75" i="1"/>
  <c r="AG70" i="1"/>
  <c r="AR70" i="1"/>
  <c r="AK70" i="1"/>
  <c r="BD70" i="1"/>
  <c r="Y70" i="1"/>
  <c r="AL70" i="1"/>
  <c r="AI70" i="1"/>
  <c r="BI75" i="1"/>
  <c r="AP70" i="1"/>
  <c r="AZ70" i="1"/>
  <c r="AT70" i="1"/>
  <c r="AY70" i="1"/>
  <c r="BH75" i="1"/>
  <c r="AW70" i="1"/>
  <c r="BA70" i="1"/>
  <c r="AO70" i="1"/>
  <c r="BB70" i="1"/>
  <c r="AM70" i="1"/>
  <c r="AV70" i="1"/>
  <c r="AX70" i="1"/>
  <c r="BE70" i="1"/>
  <c r="X70" i="1"/>
  <c r="AC70" i="1"/>
  <c r="AJ70" i="1"/>
  <c r="BF75" i="1"/>
  <c r="AN70" i="1"/>
  <c r="Z70" i="1"/>
  <c r="AU70" i="1"/>
  <c r="AS70" i="1"/>
  <c r="BJ75" i="1"/>
  <c r="A76" i="1"/>
  <c r="AI71" i="1" l="1"/>
  <c r="AP71" i="1"/>
  <c r="AO71" i="1"/>
  <c r="AH71" i="1"/>
  <c r="AT71" i="1"/>
  <c r="AN71" i="1"/>
  <c r="AC71" i="1"/>
  <c r="AG71" i="1"/>
  <c r="AX71" i="1"/>
  <c r="AW71" i="1"/>
  <c r="BB71" i="1"/>
  <c r="BH76" i="1"/>
  <c r="BD71" i="1"/>
  <c r="AS71" i="1"/>
  <c r="BA71" i="1"/>
  <c r="AJ71" i="1"/>
  <c r="BC71" i="1"/>
  <c r="AK71" i="1"/>
  <c r="X71" i="1"/>
  <c r="BF76" i="1"/>
  <c r="AU71" i="1"/>
  <c r="BE71" i="1"/>
  <c r="Y71" i="1"/>
  <c r="Z71" i="1"/>
  <c r="AV71" i="1"/>
  <c r="AQ71" i="1"/>
  <c r="AZ71" i="1"/>
  <c r="AY71" i="1"/>
  <c r="BJ76" i="1"/>
  <c r="BG76" i="1"/>
  <c r="AR71" i="1"/>
  <c r="AM71" i="1"/>
  <c r="AL71" i="1"/>
  <c r="BI76" i="1"/>
  <c r="A77" i="1"/>
  <c r="A78" i="1" l="1"/>
  <c r="A79" i="1" s="1"/>
  <c r="BI77" i="1"/>
  <c r="BF77" i="1"/>
  <c r="BH77" i="1"/>
  <c r="BJ77" i="1"/>
  <c r="BG77" i="1"/>
  <c r="AX72" i="1"/>
  <c r="BC72" i="1"/>
  <c r="BD72" i="1"/>
  <c r="AY72" i="1"/>
  <c r="X72" i="1"/>
  <c r="AS72" i="1"/>
  <c r="AI72" i="1"/>
  <c r="AJ72" i="1"/>
  <c r="BA72" i="1"/>
  <c r="AM72" i="1"/>
  <c r="AL72" i="1"/>
  <c r="AR72" i="1"/>
  <c r="AG72" i="1"/>
  <c r="Y72" i="1"/>
  <c r="AZ72" i="1"/>
  <c r="AQ72" i="1"/>
  <c r="AP72" i="1"/>
  <c r="BB72" i="1"/>
  <c r="AO72" i="1"/>
  <c r="BE72" i="1"/>
  <c r="AT72" i="1"/>
  <c r="AH72" i="1"/>
  <c r="AU72" i="1"/>
  <c r="AN72" i="1"/>
  <c r="Z72" i="1"/>
  <c r="AK72" i="1"/>
  <c r="AV72" i="1"/>
  <c r="AW72" i="1"/>
  <c r="BC74" i="1" l="1"/>
  <c r="AV74" i="1"/>
  <c r="AI74" i="1"/>
  <c r="AJ74" i="1"/>
  <c r="AO74" i="1"/>
  <c r="AL74" i="1"/>
  <c r="AU74" i="1"/>
  <c r="BG79" i="1"/>
  <c r="AR74" i="1"/>
  <c r="Z74" i="1"/>
  <c r="AW74" i="1"/>
  <c r="AZ74" i="1"/>
  <c r="AY74" i="1"/>
  <c r="BB74" i="1"/>
  <c r="BA74" i="1"/>
  <c r="BI79" i="1"/>
  <c r="BF79" i="1"/>
  <c r="AP74" i="1"/>
  <c r="AT74" i="1"/>
  <c r="AK74" i="1"/>
  <c r="AH74" i="1"/>
  <c r="AM74" i="1"/>
  <c r="AQ74" i="1"/>
  <c r="AN74" i="1"/>
  <c r="BE74" i="1"/>
  <c r="BH79" i="1"/>
  <c r="Y74" i="1"/>
  <c r="X74" i="1"/>
  <c r="AX74" i="1"/>
  <c r="AS74" i="1"/>
  <c r="AG74" i="1"/>
  <c r="BD74" i="1"/>
  <c r="AC74" i="1"/>
  <c r="BJ79" i="1"/>
  <c r="AG73" i="1"/>
  <c r="BC73" i="1"/>
  <c r="X73" i="1"/>
  <c r="AX73" i="1"/>
  <c r="Y73" i="1"/>
  <c r="AS73" i="1"/>
  <c r="AV73" i="1"/>
  <c r="BJ78" i="1"/>
  <c r="AW73" i="1"/>
  <c r="BD73" i="1"/>
  <c r="AK73" i="1"/>
  <c r="AP73" i="1"/>
  <c r="AO73" i="1"/>
  <c r="AU73" i="1"/>
  <c r="BB73" i="1"/>
  <c r="BI78" i="1"/>
  <c r="AI73" i="1"/>
  <c r="Z73" i="1"/>
  <c r="BA73" i="1"/>
  <c r="AH73" i="1"/>
  <c r="BE73" i="1"/>
  <c r="AT73" i="1"/>
  <c r="AR73" i="1"/>
  <c r="BG78" i="1"/>
  <c r="BF78" i="1"/>
  <c r="AY73" i="1"/>
  <c r="AZ73" i="1"/>
  <c r="AM73" i="1"/>
  <c r="AL73" i="1"/>
  <c r="AQ73" i="1"/>
  <c r="AJ73" i="1"/>
  <c r="AC73" i="1"/>
  <c r="AN73" i="1"/>
  <c r="BH78" i="1"/>
  <c r="A82" i="1"/>
  <c r="AL75" i="1" l="1"/>
  <c r="AU75" i="1"/>
  <c r="AR75" i="1"/>
  <c r="AT75" i="1"/>
  <c r="AY75" i="1"/>
  <c r="AH75" i="1"/>
  <c r="AM75" i="1"/>
  <c r="AX75" i="1"/>
  <c r="BB75" i="1"/>
  <c r="AS75" i="1"/>
  <c r="AP75" i="1"/>
  <c r="AI75" i="1"/>
  <c r="Z75" i="1"/>
  <c r="AK75" i="1"/>
  <c r="BG82" i="1"/>
  <c r="AN75" i="1"/>
  <c r="AQ75" i="1"/>
  <c r="BC75" i="1"/>
  <c r="AV75" i="1"/>
  <c r="AG75" i="1"/>
  <c r="AJ75" i="1"/>
  <c r="AW75" i="1"/>
  <c r="BF82" i="1"/>
  <c r="BH82" i="1"/>
  <c r="BD75" i="1"/>
  <c r="BE75" i="1"/>
  <c r="BA75" i="1"/>
  <c r="Y75" i="1"/>
  <c r="X75" i="1"/>
  <c r="AZ75" i="1"/>
  <c r="AO75" i="1"/>
  <c r="BJ82" i="1"/>
  <c r="BI82" i="1"/>
  <c r="A83" i="1"/>
  <c r="BH83" i="1" l="1"/>
  <c r="BG83" i="1"/>
  <c r="BJ83" i="1"/>
  <c r="BI83" i="1"/>
  <c r="BF83" i="1"/>
  <c r="AP76" i="1"/>
  <c r="AT76" i="1"/>
  <c r="AY76" i="1"/>
  <c r="AL76" i="1"/>
  <c r="AU76" i="1"/>
  <c r="AO76" i="1"/>
  <c r="AW76" i="1"/>
  <c r="AJ76" i="1"/>
  <c r="BB76" i="1"/>
  <c r="AS76" i="1"/>
  <c r="BA76" i="1"/>
  <c r="AQ76" i="1"/>
  <c r="AK76" i="1"/>
  <c r="BC76" i="1"/>
  <c r="AV76" i="1"/>
  <c r="AM76" i="1"/>
  <c r="AN76" i="1"/>
  <c r="AG76" i="1"/>
  <c r="BE76" i="1"/>
  <c r="AZ76" i="1"/>
  <c r="AR76" i="1"/>
  <c r="Y76" i="1"/>
  <c r="AH76" i="1"/>
  <c r="BD76" i="1"/>
  <c r="X76" i="1"/>
  <c r="Z76" i="1"/>
  <c r="AX76" i="1"/>
  <c r="AI76" i="1"/>
  <c r="A84" i="1"/>
  <c r="BG84" i="1" l="1"/>
  <c r="BJ84" i="1"/>
  <c r="BI84" i="1"/>
  <c r="BH84" i="1"/>
  <c r="BF84" i="1"/>
  <c r="A85" i="1"/>
  <c r="A86" i="1" s="1"/>
  <c r="AI78" i="1" l="1"/>
  <c r="BD78" i="1"/>
  <c r="AM78" i="1"/>
  <c r="AZ78" i="1"/>
  <c r="AO78" i="1"/>
  <c r="AU78" i="1"/>
  <c r="AV78" i="1"/>
  <c r="BI86" i="1"/>
  <c r="BH86" i="1"/>
  <c r="AP78" i="1"/>
  <c r="AH78" i="1"/>
  <c r="BG86" i="1"/>
  <c r="X78" i="1"/>
  <c r="AX78" i="1"/>
  <c r="AY78" i="1"/>
  <c r="BB78" i="1"/>
  <c r="BC78" i="1"/>
  <c r="Z78" i="1"/>
  <c r="BE78" i="1"/>
  <c r="AT78" i="1"/>
  <c r="AS78" i="1"/>
  <c r="AG78" i="1"/>
  <c r="AJ78" i="1"/>
  <c r="AK78" i="1"/>
  <c r="AQ78" i="1"/>
  <c r="AL78" i="1"/>
  <c r="AC78" i="1"/>
  <c r="AN78" i="1"/>
  <c r="BF86" i="1"/>
  <c r="AW78" i="1"/>
  <c r="AR78" i="1"/>
  <c r="BA78" i="1"/>
  <c r="Y78" i="1"/>
  <c r="BJ86" i="1"/>
  <c r="AG77" i="1"/>
  <c r="BJ85" i="1"/>
  <c r="BG85" i="1"/>
  <c r="AS77" i="1"/>
  <c r="AL77" i="1"/>
  <c r="AW77" i="1"/>
  <c r="AT77" i="1"/>
  <c r="AK77" i="1"/>
  <c r="AR77" i="1"/>
  <c r="Y77" i="1"/>
  <c r="X77" i="1"/>
  <c r="BH85" i="1"/>
  <c r="AI77" i="1"/>
  <c r="AP77" i="1"/>
  <c r="AM77" i="1"/>
  <c r="BA77" i="1"/>
  <c r="AY77" i="1"/>
  <c r="AH77" i="1"/>
  <c r="BC77" i="1"/>
  <c r="AX77" i="1"/>
  <c r="BB77" i="1"/>
  <c r="BE77" i="1"/>
  <c r="Z77" i="1"/>
  <c r="BF85" i="1"/>
  <c r="AC77" i="1"/>
  <c r="AN77" i="1"/>
  <c r="AV77" i="1"/>
  <c r="AQ77" i="1"/>
  <c r="AJ77" i="1"/>
  <c r="AU77" i="1"/>
  <c r="BI85" i="1"/>
  <c r="BD77" i="1"/>
  <c r="AO77" i="1"/>
  <c r="AZ77" i="1"/>
  <c r="A87" i="1"/>
  <c r="A88" i="1" l="1"/>
  <c r="A89" i="1" s="1"/>
  <c r="Y79" i="1"/>
  <c r="AS79" i="1"/>
  <c r="AL79" i="1"/>
  <c r="AW79" i="1"/>
  <c r="AT79" i="1"/>
  <c r="BA79" i="1"/>
  <c r="BD79" i="1"/>
  <c r="BH87" i="1"/>
  <c r="BG87" i="1"/>
  <c r="AO79" i="1"/>
  <c r="X79" i="1"/>
  <c r="AI79" i="1"/>
  <c r="AP79" i="1"/>
  <c r="AM79" i="1"/>
  <c r="Z79" i="1"/>
  <c r="BB79" i="1"/>
  <c r="BF87" i="1"/>
  <c r="BE79" i="1"/>
  <c r="AZ79" i="1"/>
  <c r="AY79" i="1"/>
  <c r="AH79" i="1"/>
  <c r="BC79" i="1"/>
  <c r="AX79" i="1"/>
  <c r="AQ79" i="1"/>
  <c r="AJ79" i="1"/>
  <c r="BJ87" i="1"/>
  <c r="AU79" i="1"/>
  <c r="AC79" i="1"/>
  <c r="AN79" i="1"/>
  <c r="AG79" i="1"/>
  <c r="AV79" i="1"/>
  <c r="AK79" i="1"/>
  <c r="AR79" i="1"/>
  <c r="BI87" i="1"/>
  <c r="AJ83" i="1" l="1"/>
  <c r="AZ83" i="1"/>
  <c r="AT83" i="1"/>
  <c r="AN83" i="1"/>
  <c r="AX83" i="1"/>
  <c r="AR83" i="1"/>
  <c r="AL83" i="1"/>
  <c r="X83" i="1"/>
  <c r="AQ83" i="1"/>
  <c r="BH89" i="1"/>
  <c r="AK83" i="1"/>
  <c r="BD83" i="1"/>
  <c r="Y83" i="1"/>
  <c r="BB83" i="1"/>
  <c r="AV83" i="1"/>
  <c r="AP83" i="1"/>
  <c r="BG89" i="1"/>
  <c r="BJ89" i="1"/>
  <c r="AI83" i="1"/>
  <c r="BA83" i="1"/>
  <c r="AU83" i="1"/>
  <c r="AO83" i="1"/>
  <c r="AY83" i="1"/>
  <c r="AC83" i="1"/>
  <c r="AM83" i="1"/>
  <c r="AG83" i="1"/>
  <c r="BF89" i="1"/>
  <c r="Z83" i="1"/>
  <c r="BE83" i="1"/>
  <c r="AH83" i="1"/>
  <c r="AS83" i="1"/>
  <c r="BC83" i="1"/>
  <c r="AW83" i="1"/>
  <c r="BI89" i="1"/>
  <c r="A90" i="1"/>
  <c r="BH88" i="1"/>
  <c r="BG88" i="1"/>
  <c r="BF88" i="1"/>
  <c r="BJ88" i="1"/>
  <c r="BI88" i="1"/>
  <c r="Z82" i="1"/>
  <c r="AH82" i="1"/>
  <c r="AK82" i="1"/>
  <c r="BC82" i="1"/>
  <c r="AS82" i="1"/>
  <c r="AW82" i="1"/>
  <c r="AO82" i="1"/>
  <c r="AT82" i="1"/>
  <c r="AX82" i="1"/>
  <c r="BA82" i="1"/>
  <c r="BB82" i="1"/>
  <c r="Y82" i="1"/>
  <c r="BD82" i="1"/>
  <c r="AL82" i="1"/>
  <c r="AQ82" i="1"/>
  <c r="AZ82" i="1"/>
  <c r="AI82" i="1"/>
  <c r="AN82" i="1"/>
  <c r="BE82" i="1"/>
  <c r="AJ82" i="1"/>
  <c r="AR82" i="1"/>
  <c r="AP82" i="1"/>
  <c r="AU82" i="1"/>
  <c r="AY82" i="1"/>
  <c r="AV82" i="1"/>
  <c r="AM82" i="1"/>
  <c r="AC82" i="1"/>
  <c r="AG82" i="1"/>
  <c r="X82" i="1"/>
  <c r="A91" i="1"/>
  <c r="A92" i="1" l="1"/>
  <c r="BC85" i="1"/>
  <c r="BA85" i="1"/>
  <c r="BD85" i="1"/>
  <c r="AC85" i="1"/>
  <c r="X85" i="1"/>
  <c r="BJ91" i="1"/>
  <c r="AL85" i="1"/>
  <c r="AJ85" i="1"/>
  <c r="AQ85" i="1"/>
  <c r="AO85" i="1"/>
  <c r="AS85" i="1"/>
  <c r="AX85" i="1"/>
  <c r="AV85" i="1"/>
  <c r="BI91" i="1"/>
  <c r="BB85" i="1"/>
  <c r="AZ85" i="1"/>
  <c r="AP85" i="1"/>
  <c r="AR85" i="1"/>
  <c r="AU85" i="1"/>
  <c r="AG85" i="1"/>
  <c r="BF91" i="1"/>
  <c r="BE85" i="1"/>
  <c r="AI85" i="1"/>
  <c r="AM85" i="1"/>
  <c r="AK85" i="1"/>
  <c r="AN85" i="1"/>
  <c r="Z85" i="1"/>
  <c r="AT85" i="1"/>
  <c r="AY85" i="1"/>
  <c r="AW85" i="1"/>
  <c r="BH91" i="1"/>
  <c r="Y85" i="1"/>
  <c r="AH85" i="1"/>
  <c r="BG91" i="1"/>
  <c r="AI84" i="1"/>
  <c r="AG84" i="1"/>
  <c r="AO84" i="1"/>
  <c r="AK84" i="1"/>
  <c r="Z84" i="1"/>
  <c r="BB84" i="1"/>
  <c r="BF90" i="1"/>
  <c r="AY84" i="1"/>
  <c r="AW84" i="1"/>
  <c r="AM84" i="1"/>
  <c r="AZ84" i="1"/>
  <c r="BE84" i="1"/>
  <c r="AH84" i="1"/>
  <c r="AL84" i="1"/>
  <c r="BI90" i="1"/>
  <c r="AC84" i="1"/>
  <c r="X84" i="1"/>
  <c r="BC84" i="1"/>
  <c r="AN84" i="1"/>
  <c r="AX84" i="1"/>
  <c r="BH90" i="1"/>
  <c r="AU84" i="1"/>
  <c r="AV84" i="1"/>
  <c r="AP84" i="1"/>
  <c r="BA84" i="1"/>
  <c r="BD84" i="1"/>
  <c r="Y84" i="1"/>
  <c r="AS84" i="1"/>
  <c r="AT84" i="1"/>
  <c r="BJ90" i="1"/>
  <c r="AJ84" i="1"/>
  <c r="AQ84" i="1"/>
  <c r="AR84" i="1"/>
  <c r="BG90" i="1"/>
  <c r="A93" i="1" l="1"/>
  <c r="A94" i="1" s="1"/>
  <c r="AV86" i="1"/>
  <c r="AR86" i="1"/>
  <c r="BA86" i="1"/>
  <c r="Y86" i="1"/>
  <c r="AI86" i="1"/>
  <c r="AC86" i="1"/>
  <c r="AZ86" i="1"/>
  <c r="Z86" i="1"/>
  <c r="AU86" i="1"/>
  <c r="AP86" i="1"/>
  <c r="BI92" i="1"/>
  <c r="AY86" i="1"/>
  <c r="AM86" i="1"/>
  <c r="AT86" i="1"/>
  <c r="AO86" i="1"/>
  <c r="AS86" i="1"/>
  <c r="AN86" i="1"/>
  <c r="AG86" i="1"/>
  <c r="BE86" i="1"/>
  <c r="AH86" i="1"/>
  <c r="X86" i="1"/>
  <c r="BC86" i="1"/>
  <c r="BD86" i="1"/>
  <c r="AJ86" i="1"/>
  <c r="AW86" i="1"/>
  <c r="BG92" i="1"/>
  <c r="BF92" i="1"/>
  <c r="AK86" i="1"/>
  <c r="AX86" i="1"/>
  <c r="BB86" i="1"/>
  <c r="AQ86" i="1"/>
  <c r="AL86" i="1"/>
  <c r="BJ92" i="1"/>
  <c r="BH92" i="1"/>
  <c r="X87" i="1" l="1"/>
  <c r="AN87" i="1"/>
  <c r="AC87" i="1"/>
  <c r="BG94" i="1"/>
  <c r="AV87" i="1"/>
  <c r="AP87" i="1"/>
  <c r="AK87" i="1"/>
  <c r="BD87" i="1"/>
  <c r="Y87" i="1"/>
  <c r="AI87" i="1"/>
  <c r="AS87" i="1"/>
  <c r="AQ87" i="1"/>
  <c r="BF94" i="1"/>
  <c r="AG87" i="1"/>
  <c r="AL87" i="1"/>
  <c r="BA87" i="1"/>
  <c r="AU87" i="1"/>
  <c r="AO87" i="1"/>
  <c r="AY87" i="1"/>
  <c r="AR87" i="1"/>
  <c r="AW87" i="1"/>
  <c r="AJ87" i="1"/>
  <c r="Z87" i="1"/>
  <c r="BE87" i="1"/>
  <c r="AH87" i="1"/>
  <c r="AM87" i="1"/>
  <c r="BB87" i="1"/>
  <c r="BI94" i="1"/>
  <c r="BH94" i="1"/>
  <c r="AZ87" i="1"/>
  <c r="AT87" i="1"/>
  <c r="AX87" i="1"/>
  <c r="BC87" i="1"/>
  <c r="BJ94" i="1"/>
  <c r="A95" i="1"/>
  <c r="BF93" i="1"/>
  <c r="BJ93" i="1"/>
  <c r="BI93" i="1"/>
  <c r="BH93" i="1"/>
  <c r="BG93" i="1"/>
  <c r="AN88" i="1" l="1"/>
  <c r="BI95" i="1"/>
  <c r="AM88" i="1"/>
  <c r="AK88" i="1"/>
  <c r="BD88" i="1"/>
  <c r="Y88" i="1"/>
  <c r="AR88" i="1"/>
  <c r="AL88" i="1"/>
  <c r="X88" i="1"/>
  <c r="BJ95" i="1"/>
  <c r="BC88" i="1"/>
  <c r="BA88" i="1"/>
  <c r="AQ88" i="1"/>
  <c r="AO88" i="1"/>
  <c r="AU88" i="1"/>
  <c r="AV88" i="1"/>
  <c r="AP88" i="1"/>
  <c r="BB88" i="1"/>
  <c r="AJ88" i="1"/>
  <c r="Z88" i="1"/>
  <c r="BE88" i="1"/>
  <c r="AH88" i="1"/>
  <c r="AC88" i="1"/>
  <c r="AI88" i="1"/>
  <c r="AG88" i="1"/>
  <c r="BG95" i="1"/>
  <c r="AZ88" i="1"/>
  <c r="AT88" i="1"/>
  <c r="AX88" i="1"/>
  <c r="AS88" i="1"/>
  <c r="AY88" i="1"/>
  <c r="AW88" i="1"/>
  <c r="BF95" i="1"/>
  <c r="BH95" i="1"/>
  <c r="A96" i="1"/>
  <c r="Z89" i="1" l="1"/>
  <c r="AL89" i="1"/>
  <c r="AT89" i="1"/>
  <c r="AS89" i="1"/>
  <c r="AX89" i="1"/>
  <c r="AV89" i="1"/>
  <c r="BB89" i="1"/>
  <c r="AZ89" i="1"/>
  <c r="AQ89" i="1"/>
  <c r="BF96" i="1"/>
  <c r="BE89" i="1"/>
  <c r="AR89" i="1"/>
  <c r="AO89" i="1"/>
  <c r="AI89" i="1"/>
  <c r="AN89" i="1"/>
  <c r="AM89" i="1"/>
  <c r="AK89" i="1"/>
  <c r="BJ96" i="1"/>
  <c r="AP89" i="1"/>
  <c r="AU89" i="1"/>
  <c r="AG89" i="1"/>
  <c r="AY89" i="1"/>
  <c r="AW89" i="1"/>
  <c r="BC89" i="1"/>
  <c r="BA89" i="1"/>
  <c r="Y89" i="1"/>
  <c r="BI96" i="1"/>
  <c r="AC89" i="1"/>
  <c r="AH89" i="1"/>
  <c r="X89" i="1"/>
  <c r="AJ89" i="1"/>
  <c r="BD89" i="1"/>
  <c r="BH96" i="1"/>
  <c r="BG96" i="1"/>
  <c r="A97" i="1"/>
  <c r="A98" i="1" s="1"/>
  <c r="A99" i="1" l="1"/>
  <c r="A100" i="1" s="1"/>
  <c r="BC91" i="1"/>
  <c r="AO91" i="1"/>
  <c r="AQ91" i="1"/>
  <c r="Y91" i="1"/>
  <c r="AU91" i="1"/>
  <c r="AP91" i="1"/>
  <c r="AI91" i="1"/>
  <c r="AX91" i="1"/>
  <c r="BJ98" i="1"/>
  <c r="BI98" i="1"/>
  <c r="AG91" i="1"/>
  <c r="BH98" i="1"/>
  <c r="AK91" i="1"/>
  <c r="AS91" i="1"/>
  <c r="X91" i="1"/>
  <c r="AJ91" i="1"/>
  <c r="AL91" i="1"/>
  <c r="AW91" i="1"/>
  <c r="AT91" i="1"/>
  <c r="AC91" i="1"/>
  <c r="AY91" i="1"/>
  <c r="AN91" i="1"/>
  <c r="BB91" i="1"/>
  <c r="BG98" i="1"/>
  <c r="AZ91" i="1"/>
  <c r="BE91" i="1"/>
  <c r="AM91" i="1"/>
  <c r="Z91" i="1"/>
  <c r="BD91" i="1"/>
  <c r="AH91" i="1"/>
  <c r="AR91" i="1"/>
  <c r="BA91" i="1"/>
  <c r="AV91" i="1"/>
  <c r="BF98" i="1"/>
  <c r="AX90" i="1"/>
  <c r="AI90" i="1"/>
  <c r="BE90" i="1"/>
  <c r="Z90" i="1"/>
  <c r="AY90" i="1"/>
  <c r="AQ90" i="1"/>
  <c r="AR90" i="1"/>
  <c r="BA90" i="1"/>
  <c r="BC90" i="1"/>
  <c r="BG97" i="1"/>
  <c r="BF97" i="1"/>
  <c r="AH90" i="1"/>
  <c r="AV90" i="1"/>
  <c r="AL90" i="1"/>
  <c r="AZ90" i="1"/>
  <c r="AU90" i="1"/>
  <c r="BD90" i="1"/>
  <c r="AK90" i="1"/>
  <c r="AP90" i="1"/>
  <c r="BJ97" i="1"/>
  <c r="AC90" i="1"/>
  <c r="AS90" i="1"/>
  <c r="BB90" i="1"/>
  <c r="X90" i="1"/>
  <c r="AJ90" i="1"/>
  <c r="Y90" i="1"/>
  <c r="AN90" i="1"/>
  <c r="BI97" i="1"/>
  <c r="AT90" i="1"/>
  <c r="AM90" i="1"/>
  <c r="AG90" i="1"/>
  <c r="AW90" i="1"/>
  <c r="AO90" i="1"/>
  <c r="BH97" i="1"/>
  <c r="Z94" i="1" l="1"/>
  <c r="AO94" i="1"/>
  <c r="AY94" i="1"/>
  <c r="AS94" i="1"/>
  <c r="BC94" i="1"/>
  <c r="AW94" i="1"/>
  <c r="BD94" i="1"/>
  <c r="BI100" i="1"/>
  <c r="AT94" i="1"/>
  <c r="BE94" i="1"/>
  <c r="AH94" i="1"/>
  <c r="X94" i="1"/>
  <c r="AL94" i="1"/>
  <c r="AJ94" i="1"/>
  <c r="AQ94" i="1"/>
  <c r="BH100" i="1"/>
  <c r="BG100" i="1"/>
  <c r="AK94" i="1"/>
  <c r="AR94" i="1"/>
  <c r="AX94" i="1"/>
  <c r="AV94" i="1"/>
  <c r="BB94" i="1"/>
  <c r="AZ94" i="1"/>
  <c r="AP94" i="1"/>
  <c r="BF100" i="1"/>
  <c r="BJ100" i="1"/>
  <c r="BA94" i="1"/>
  <c r="AU94" i="1"/>
  <c r="Y94" i="1"/>
  <c r="AI94" i="1"/>
  <c r="AC94" i="1"/>
  <c r="AM94" i="1"/>
  <c r="AG94" i="1"/>
  <c r="AN94" i="1"/>
  <c r="A101" i="1"/>
  <c r="BH99" i="1"/>
  <c r="BJ99" i="1"/>
  <c r="BE93" i="1"/>
  <c r="Z93" i="1"/>
  <c r="AH93" i="1"/>
  <c r="X93" i="1"/>
  <c r="AN93" i="1"/>
  <c r="AL93" i="1"/>
  <c r="AJ93" i="1"/>
  <c r="BF99" i="1"/>
  <c r="AQ93" i="1"/>
  <c r="AT93" i="1"/>
  <c r="AX93" i="1"/>
  <c r="AV93" i="1"/>
  <c r="BD93" i="1"/>
  <c r="BB93" i="1"/>
  <c r="AZ93" i="1"/>
  <c r="BG99" i="1"/>
  <c r="AP93" i="1"/>
  <c r="AC93" i="1"/>
  <c r="AR93" i="1"/>
  <c r="AI93" i="1"/>
  <c r="AG93" i="1"/>
  <c r="AS93" i="1"/>
  <c r="AM93" i="1"/>
  <c r="AK93" i="1"/>
  <c r="BI99" i="1"/>
  <c r="Y93" i="1"/>
  <c r="AU93" i="1"/>
  <c r="AY93" i="1"/>
  <c r="AW93" i="1"/>
  <c r="AO93" i="1"/>
  <c r="BC93" i="1"/>
  <c r="BA93" i="1"/>
  <c r="A103" i="1" l="1"/>
  <c r="BH103" i="1" s="1"/>
  <c r="A102" i="1"/>
  <c r="AI97" i="1"/>
  <c r="AV97" i="1"/>
  <c r="AS97" i="1"/>
  <c r="AR97" i="1"/>
  <c r="BC97" i="1"/>
  <c r="AO97" i="1"/>
  <c r="BD97" i="1"/>
  <c r="BA97" i="1"/>
  <c r="BB96" i="1"/>
  <c r="AV96" i="1"/>
  <c r="AP96" i="1"/>
  <c r="BA96" i="1"/>
  <c r="AU96" i="1"/>
  <c r="AO96" i="1"/>
  <c r="AY96" i="1"/>
  <c r="BG102" i="1"/>
  <c r="AC96" i="1"/>
  <c r="AM96" i="1"/>
  <c r="AG96" i="1"/>
  <c r="AJ96" i="1"/>
  <c r="Z96" i="1"/>
  <c r="BE96" i="1"/>
  <c r="AH96" i="1"/>
  <c r="AS96" i="1"/>
  <c r="BC96" i="1"/>
  <c r="AW96" i="1"/>
  <c r="AZ96" i="1"/>
  <c r="AT96" i="1"/>
  <c r="AN96" i="1"/>
  <c r="AX96" i="1"/>
  <c r="BF102" i="1"/>
  <c r="BH102" i="1"/>
  <c r="BJ102" i="1"/>
  <c r="BI102" i="1"/>
  <c r="AR96" i="1"/>
  <c r="AL96" i="1"/>
  <c r="X96" i="1"/>
  <c r="AQ96" i="1"/>
  <c r="AK96" i="1"/>
  <c r="BD96" i="1"/>
  <c r="Y96" i="1"/>
  <c r="AI96" i="1"/>
  <c r="BB97" i="1"/>
  <c r="AH97" i="1"/>
  <c r="AC97" i="1"/>
  <c r="BE97" i="1"/>
  <c r="AK97" i="1"/>
  <c r="AM97" i="1"/>
  <c r="X97" i="1"/>
  <c r="BI101" i="1"/>
  <c r="BJ101" i="1"/>
  <c r="BH101" i="1"/>
  <c r="BF101" i="1"/>
  <c r="AG95" i="1"/>
  <c r="AS95" i="1"/>
  <c r="AY95" i="1"/>
  <c r="AW95" i="1"/>
  <c r="BC95" i="1"/>
  <c r="AP95" i="1"/>
  <c r="AQ95" i="1"/>
  <c r="Y95" i="1"/>
  <c r="AV95" i="1"/>
  <c r="AH95" i="1"/>
  <c r="AJ95" i="1"/>
  <c r="AL95" i="1"/>
  <c r="AK95" i="1"/>
  <c r="AX95" i="1"/>
  <c r="AZ95" i="1"/>
  <c r="BB95" i="1"/>
  <c r="BD95" i="1"/>
  <c r="BA95" i="1"/>
  <c r="AO95" i="1"/>
  <c r="Z95" i="1"/>
  <c r="X95" i="1"/>
  <c r="AI95" i="1"/>
  <c r="AM95" i="1"/>
  <c r="AR95" i="1"/>
  <c r="BE95" i="1"/>
  <c r="AU95" i="1"/>
  <c r="BG101" i="1"/>
  <c r="AN95" i="1"/>
  <c r="AT95" i="1"/>
  <c r="AP97" i="1"/>
  <c r="AL97" i="1"/>
  <c r="AQ97" i="1"/>
  <c r="Y97" i="1"/>
  <c r="AT97" i="1"/>
  <c r="AZ97" i="1"/>
  <c r="AW97" i="1"/>
  <c r="AY97" i="1"/>
  <c r="BI103" i="1"/>
  <c r="AU97" i="1"/>
  <c r="AN97" i="1"/>
  <c r="AX97" i="1"/>
  <c r="Z97" i="1"/>
  <c r="AJ97" i="1"/>
  <c r="AG97" i="1"/>
  <c r="BG103" i="1" l="1"/>
  <c r="BF103" i="1"/>
  <c r="BJ103" i="1"/>
  <c r="A104" i="1"/>
  <c r="BF104" i="1" s="1"/>
  <c r="AH98" i="1"/>
  <c r="AU98" i="1"/>
  <c r="AV98" i="1"/>
  <c r="BC98" i="1"/>
  <c r="BA98" i="1"/>
  <c r="AO98" i="1"/>
  <c r="AI98" i="1"/>
  <c r="BI104" i="1"/>
  <c r="AM98" i="1"/>
  <c r="X98" i="1"/>
  <c r="BE98" i="1"/>
  <c r="Z98" i="1"/>
  <c r="AY98" i="1"/>
  <c r="AL98" i="1"/>
  <c r="AJ98" i="1"/>
  <c r="AN98" i="1"/>
  <c r="AX98" i="1"/>
  <c r="AP98" i="1"/>
  <c r="AW98" i="1"/>
  <c r="AR98" i="1"/>
  <c r="AG98" i="1"/>
  <c r="AK98" i="1"/>
  <c r="Y98" i="1"/>
  <c r="AQ98" i="1"/>
  <c r="AT98" i="1"/>
  <c r="AC98" i="1"/>
  <c r="BB98" i="1"/>
  <c r="AZ98" i="1"/>
  <c r="BD98" i="1"/>
  <c r="AS98" i="1"/>
  <c r="A105" i="1" l="1"/>
  <c r="A106" i="1" s="1"/>
  <c r="BH104" i="1"/>
  <c r="BG104" i="1"/>
  <c r="BJ104" i="1"/>
  <c r="AS99" i="1"/>
  <c r="BC99" i="1"/>
  <c r="AW99" i="1"/>
  <c r="BD99" i="1"/>
  <c r="AT99" i="1"/>
  <c r="BE99" i="1"/>
  <c r="AH99" i="1"/>
  <c r="X99" i="1"/>
  <c r="BI105" i="1"/>
  <c r="A107" i="1"/>
  <c r="A108" i="1" s="1"/>
  <c r="AL99" i="1"/>
  <c r="AJ99" i="1"/>
  <c r="AQ99" i="1"/>
  <c r="AK99" i="1"/>
  <c r="AR99" i="1"/>
  <c r="AX99" i="1"/>
  <c r="AV99" i="1"/>
  <c r="BH105" i="1"/>
  <c r="AC99" i="1"/>
  <c r="AM99" i="1"/>
  <c r="AG99" i="1"/>
  <c r="AN99" i="1"/>
  <c r="Z99" i="1"/>
  <c r="AY99" i="1"/>
  <c r="BG105" i="1"/>
  <c r="BB99" i="1"/>
  <c r="AZ99" i="1"/>
  <c r="AP99" i="1"/>
  <c r="BA99" i="1"/>
  <c r="AU99" i="1"/>
  <c r="Y99" i="1"/>
  <c r="AI99" i="1"/>
  <c r="BJ105" i="1"/>
  <c r="AO99" i="1"/>
  <c r="BF105" i="1"/>
  <c r="Y100" i="1"/>
  <c r="AS100" i="1"/>
  <c r="AT100" i="1"/>
  <c r="BA100" i="1"/>
  <c r="AY100" i="1"/>
  <c r="BB100" i="1"/>
  <c r="AV100" i="1"/>
  <c r="BH106" i="1"/>
  <c r="AU100" i="1"/>
  <c r="AG100" i="1"/>
  <c r="BE100" i="1"/>
  <c r="AR100" i="1"/>
  <c r="X100" i="1"/>
  <c r="AJ100" i="1"/>
  <c r="AH100" i="1"/>
  <c r="AO100" i="1"/>
  <c r="AQ100" i="1"/>
  <c r="BJ106" i="1"/>
  <c r="BI106" i="1"/>
  <c r="BC100" i="1"/>
  <c r="AK100" i="1"/>
  <c r="AL100" i="1"/>
  <c r="BD100" i="1"/>
  <c r="AW100" i="1"/>
  <c r="AP100" i="1"/>
  <c r="AZ100" i="1"/>
  <c r="AX100" i="1"/>
  <c r="AN100" i="1"/>
  <c r="AM100" i="1"/>
  <c r="Z100" i="1"/>
  <c r="BG106" i="1"/>
  <c r="AC100" i="1"/>
  <c r="AI100" i="1"/>
  <c r="BF106" i="1"/>
  <c r="AH102" i="1" l="1"/>
  <c r="X102" i="1"/>
  <c r="BB102" i="1"/>
  <c r="AZ102" i="1"/>
  <c r="AN102" i="1"/>
  <c r="AU102" i="1"/>
  <c r="AG102" i="1"/>
  <c r="BJ108" i="1"/>
  <c r="BG108" i="1"/>
  <c r="AP102" i="1"/>
  <c r="AX102" i="1"/>
  <c r="AV102" i="1"/>
  <c r="Y102" i="1"/>
  <c r="AM102" i="1"/>
  <c r="AK102" i="1"/>
  <c r="Z102" i="1"/>
  <c r="AC102" i="1"/>
  <c r="BE102" i="1"/>
  <c r="BF108" i="1"/>
  <c r="AL102" i="1"/>
  <c r="AO102" i="1"/>
  <c r="BH108" i="1"/>
  <c r="AI102" i="1"/>
  <c r="BD102" i="1"/>
  <c r="BC102" i="1"/>
  <c r="BA102" i="1"/>
  <c r="AT102" i="1"/>
  <c r="AS102" i="1"/>
  <c r="AQ102" i="1"/>
  <c r="BI108" i="1"/>
  <c r="AY102" i="1"/>
  <c r="AW102" i="1"/>
  <c r="AJ102" i="1"/>
  <c r="AR102" i="1"/>
  <c r="AJ101" i="1"/>
  <c r="Z101" i="1"/>
  <c r="AN101" i="1"/>
  <c r="AX101" i="1"/>
  <c r="AS101" i="1"/>
  <c r="AV101" i="1"/>
  <c r="AP101" i="1"/>
  <c r="BI107" i="1"/>
  <c r="AZ101" i="1"/>
  <c r="AT101" i="1"/>
  <c r="BD101" i="1"/>
  <c r="Y101" i="1"/>
  <c r="AR101" i="1"/>
  <c r="AI101" i="1"/>
  <c r="AG101" i="1"/>
  <c r="BH107" i="1"/>
  <c r="AL101" i="1"/>
  <c r="BF107" i="1"/>
  <c r="AM101" i="1"/>
  <c r="AK101" i="1"/>
  <c r="AQ101" i="1"/>
  <c r="AO101" i="1"/>
  <c r="AU101" i="1"/>
  <c r="AY101" i="1"/>
  <c r="AW101" i="1"/>
  <c r="BJ107" i="1"/>
  <c r="BG107" i="1"/>
  <c r="BC101" i="1"/>
  <c r="BA101" i="1"/>
  <c r="AC101" i="1"/>
  <c r="BE101" i="1"/>
  <c r="AH101" i="1"/>
  <c r="X101" i="1"/>
  <c r="BB101" i="1"/>
  <c r="A109" i="1"/>
  <c r="BE103" i="1" l="1"/>
  <c r="AH103" i="1"/>
  <c r="X103" i="1"/>
  <c r="AL103" i="1"/>
  <c r="AJ103" i="1"/>
  <c r="AW103" i="1"/>
  <c r="AK103" i="1"/>
  <c r="AR103" i="1"/>
  <c r="BF109" i="1"/>
  <c r="AX103" i="1"/>
  <c r="AV103" i="1"/>
  <c r="BB103" i="1"/>
  <c r="AZ103" i="1"/>
  <c r="AN103" i="1"/>
  <c r="BA103" i="1"/>
  <c r="AU103" i="1"/>
  <c r="BI109" i="1"/>
  <c r="AS103" i="1"/>
  <c r="AP103" i="1"/>
  <c r="AT103" i="1"/>
  <c r="BG109" i="1"/>
  <c r="BJ109" i="1"/>
  <c r="Y103" i="1"/>
  <c r="AI103" i="1"/>
  <c r="AC103" i="1"/>
  <c r="AM103" i="1"/>
  <c r="AQ103" i="1"/>
  <c r="BD103" i="1"/>
  <c r="Z103" i="1"/>
  <c r="BH109" i="1"/>
  <c r="AO103" i="1"/>
  <c r="AY103" i="1"/>
  <c r="BC103" i="1"/>
  <c r="AG103" i="1"/>
  <c r="A110" i="1"/>
  <c r="AU92" i="1" l="1"/>
  <c r="BB92" i="1"/>
  <c r="AY92" i="1"/>
  <c r="BA92" i="1"/>
  <c r="AI92" i="1"/>
  <c r="BD92" i="1"/>
  <c r="BJ110" i="1"/>
  <c r="BI110" i="1"/>
  <c r="AP92" i="1"/>
  <c r="AL92" i="1"/>
  <c r="AJ92" i="1"/>
  <c r="BF110" i="1"/>
  <c r="AR92" i="1"/>
  <c r="AH92" i="1"/>
  <c r="BC92" i="1"/>
  <c r="AN92" i="1"/>
  <c r="BH110" i="1"/>
  <c r="AO92" i="1"/>
  <c r="AT92" i="1"/>
  <c r="AS92" i="1"/>
  <c r="AZ92" i="1"/>
  <c r="AQ92" i="1"/>
  <c r="AX92" i="1"/>
  <c r="BG110" i="1"/>
  <c r="BE92" i="1"/>
  <c r="AV92" i="1"/>
  <c r="AG92" i="1"/>
  <c r="AK92" i="1"/>
  <c r="AW92" i="1"/>
  <c r="A111" i="1"/>
  <c r="A112" i="1" l="1"/>
  <c r="BA111" i="1"/>
  <c r="AK111" i="1"/>
  <c r="BB111" i="1"/>
  <c r="AL111" i="1"/>
  <c r="AY111" i="1"/>
  <c r="AI111" i="1"/>
  <c r="AR111" i="1"/>
  <c r="AZ111" i="1"/>
  <c r="AG111" i="1"/>
  <c r="AU111" i="1"/>
  <c r="AN111" i="1"/>
  <c r="BE111" i="1"/>
  <c r="AO111" i="1"/>
  <c r="Y111" i="1"/>
  <c r="AP111" i="1"/>
  <c r="BC111" i="1"/>
  <c r="AM111" i="1"/>
  <c r="AV111" i="1"/>
  <c r="X111" i="1"/>
  <c r="AJ111" i="1"/>
  <c r="AW111" i="1"/>
  <c r="AX111" i="1"/>
  <c r="BD111" i="1"/>
  <c r="AS111" i="1"/>
  <c r="AC111" i="1"/>
  <c r="AT111" i="1"/>
  <c r="Z111" i="1"/>
  <c r="AQ111" i="1"/>
  <c r="AH111" i="1"/>
  <c r="AZ105" i="1"/>
  <c r="AX105" i="1"/>
  <c r="AN105" i="1"/>
  <c r="BB105" i="1"/>
  <c r="AW105" i="1"/>
  <c r="AS105" i="1"/>
  <c r="X105" i="1"/>
  <c r="BI112" i="1"/>
  <c r="AR105" i="1"/>
  <c r="BH112" i="1"/>
  <c r="BC105" i="1"/>
  <c r="AQ105" i="1"/>
  <c r="AU105" i="1"/>
  <c r="AT105" i="1"/>
  <c r="BF112" i="1"/>
  <c r="AM105" i="1"/>
  <c r="AK105" i="1"/>
  <c r="BD105" i="1"/>
  <c r="Y105" i="1"/>
  <c r="AV105" i="1"/>
  <c r="AI105" i="1"/>
  <c r="BJ112" i="1"/>
  <c r="BA105" i="1"/>
  <c r="AO105" i="1"/>
  <c r="AY105" i="1"/>
  <c r="AP105" i="1"/>
  <c r="BG112" i="1"/>
  <c r="AJ105" i="1"/>
  <c r="AH105" i="1"/>
  <c r="BE105" i="1"/>
  <c r="AL105" i="1"/>
  <c r="Z105" i="1"/>
  <c r="AG105" i="1"/>
  <c r="AC105" i="1"/>
  <c r="BA104" i="1"/>
  <c r="AS104" i="1"/>
  <c r="BE104" i="1"/>
  <c r="AH104" i="1"/>
  <c r="BC104" i="1"/>
  <c r="X104" i="1"/>
  <c r="AQ104" i="1"/>
  <c r="BI111" i="1"/>
  <c r="AT104" i="1"/>
  <c r="Y104" i="1"/>
  <c r="BB104" i="1"/>
  <c r="AL104" i="1"/>
  <c r="BF111" i="1"/>
  <c r="AJ104" i="1"/>
  <c r="AU104" i="1"/>
  <c r="AN104" i="1"/>
  <c r="AX104" i="1"/>
  <c r="AC104" i="1"/>
  <c r="AV104" i="1"/>
  <c r="AP104" i="1"/>
  <c r="BH111" i="1"/>
  <c r="BJ111" i="1"/>
  <c r="AZ104" i="1"/>
  <c r="BD104" i="1"/>
  <c r="AI104" i="1"/>
  <c r="AG104" i="1"/>
  <c r="BG111" i="1"/>
  <c r="AW104" i="1"/>
  <c r="AK104" i="1"/>
  <c r="AM104" i="1"/>
  <c r="AO104" i="1"/>
  <c r="AY104" i="1"/>
  <c r="AR104" i="1"/>
  <c r="Z104" i="1"/>
  <c r="A113" i="1"/>
  <c r="AV112" i="1" l="1"/>
  <c r="X112" i="1"/>
  <c r="AS112" i="1"/>
  <c r="AC112" i="1"/>
  <c r="AT112" i="1"/>
  <c r="Z112" i="1"/>
  <c r="AQ112" i="1"/>
  <c r="AR112" i="1"/>
  <c r="AO112" i="1"/>
  <c r="AP112" i="1"/>
  <c r="AM112" i="1"/>
  <c r="AZ112" i="1"/>
  <c r="AJ112" i="1"/>
  <c r="AW112" i="1"/>
  <c r="AG112" i="1"/>
  <c r="AX112" i="1"/>
  <c r="AH112" i="1"/>
  <c r="AU112" i="1"/>
  <c r="BE112" i="1"/>
  <c r="Y112" i="1"/>
  <c r="BC112" i="1"/>
  <c r="BD112" i="1"/>
  <c r="AN112" i="1"/>
  <c r="BA112" i="1"/>
  <c r="AK112" i="1"/>
  <c r="BB112" i="1"/>
  <c r="AL112" i="1"/>
  <c r="AY112" i="1"/>
  <c r="AI112" i="1"/>
  <c r="AQ113" i="1"/>
  <c r="AZ113" i="1"/>
  <c r="AJ113" i="1"/>
  <c r="AW113" i="1"/>
  <c r="AG113" i="1"/>
  <c r="AX113" i="1"/>
  <c r="AH113" i="1"/>
  <c r="BC113" i="1"/>
  <c r="AM113" i="1"/>
  <c r="X113" i="1"/>
  <c r="AS113" i="1"/>
  <c r="AT113" i="1"/>
  <c r="AU113" i="1"/>
  <c r="BD113" i="1"/>
  <c r="AN113" i="1"/>
  <c r="BA113" i="1"/>
  <c r="AK113" i="1"/>
  <c r="BB113" i="1"/>
  <c r="AL113" i="1"/>
  <c r="AV113" i="1"/>
  <c r="AC113" i="1"/>
  <c r="Z113" i="1"/>
  <c r="AY113" i="1"/>
  <c r="AI113" i="1"/>
  <c r="AR113" i="1"/>
  <c r="BE113" i="1"/>
  <c r="AO113" i="1"/>
  <c r="Y113" i="1"/>
  <c r="AP113" i="1"/>
  <c r="BG113" i="1"/>
  <c r="BJ113" i="1"/>
  <c r="BI113" i="1"/>
  <c r="BF113" i="1"/>
  <c r="BH113" i="1"/>
  <c r="A114" i="1"/>
  <c r="AO114" i="1" s="1"/>
  <c r="BC114" i="1" l="1"/>
  <c r="AU114" i="1"/>
  <c r="AH114" i="1"/>
  <c r="AM114" i="1"/>
  <c r="AR114" i="1"/>
  <c r="AN114" i="1"/>
  <c r="BB114" i="1"/>
  <c r="BD114" i="1"/>
  <c r="AL114" i="1"/>
  <c r="AY114" i="1"/>
  <c r="AZ114" i="1"/>
  <c r="AS114" i="1"/>
  <c r="AJ114" i="1"/>
  <c r="AW114" i="1"/>
  <c r="Y114" i="1"/>
  <c r="AC114" i="1"/>
  <c r="BE114" i="1"/>
  <c r="AG114" i="1"/>
  <c r="AT114" i="1"/>
  <c r="AX114" i="1"/>
  <c r="Z114" i="1"/>
  <c r="AK114" i="1"/>
  <c r="AP114" i="1"/>
  <c r="AI114" i="1"/>
  <c r="AQ114" i="1"/>
  <c r="AV114" i="1"/>
  <c r="X114" i="1"/>
  <c r="BA114" i="1"/>
  <c r="AH106" i="1"/>
  <c r="X106" i="1"/>
  <c r="AL106" i="1"/>
  <c r="AJ106" i="1"/>
  <c r="AK106" i="1"/>
  <c r="AN106" i="1"/>
  <c r="AT106" i="1"/>
  <c r="BJ114" i="1"/>
  <c r="BG114" i="1"/>
  <c r="AX106" i="1"/>
  <c r="AV106" i="1"/>
  <c r="AZ106" i="1"/>
  <c r="AS106" i="1"/>
  <c r="Y106" i="1"/>
  <c r="AC106" i="1"/>
  <c r="AW106" i="1"/>
  <c r="AP106" i="1"/>
  <c r="AU106" i="1"/>
  <c r="BB106" i="1"/>
  <c r="BD106" i="1"/>
  <c r="BF114" i="1"/>
  <c r="BC106" i="1"/>
  <c r="BE106" i="1"/>
  <c r="AI106" i="1"/>
  <c r="AG106" i="1"/>
  <c r="AM106" i="1"/>
  <c r="Z106" i="1"/>
  <c r="AQ106" i="1"/>
  <c r="AO106" i="1"/>
  <c r="AR106" i="1"/>
  <c r="BI114" i="1"/>
  <c r="AY106" i="1"/>
  <c r="BA106" i="1"/>
  <c r="BH114" i="1"/>
  <c r="A115" i="1"/>
  <c r="AS115" i="1" l="1"/>
  <c r="AC115" i="1"/>
  <c r="AT115" i="1"/>
  <c r="Z115" i="1"/>
  <c r="AQ115" i="1"/>
  <c r="AZ115" i="1"/>
  <c r="AJ115" i="1"/>
  <c r="BB115" i="1"/>
  <c r="AY115" i="1"/>
  <c r="AO115" i="1"/>
  <c r="AP115" i="1"/>
  <c r="BC115" i="1"/>
  <c r="AV115" i="1"/>
  <c r="AW115" i="1"/>
  <c r="AG115" i="1"/>
  <c r="AX115" i="1"/>
  <c r="AH115" i="1"/>
  <c r="AU115" i="1"/>
  <c r="BD115" i="1"/>
  <c r="AN115" i="1"/>
  <c r="AK115" i="1"/>
  <c r="AL115" i="1"/>
  <c r="AR115" i="1"/>
  <c r="BA115" i="1"/>
  <c r="AI115" i="1"/>
  <c r="BE115" i="1"/>
  <c r="Y115" i="1"/>
  <c r="AM115" i="1"/>
  <c r="X115" i="1"/>
  <c r="BA107" i="1"/>
  <c r="AU107" i="1"/>
  <c r="Y107" i="1"/>
  <c r="AI107" i="1"/>
  <c r="AS107" i="1"/>
  <c r="BC107" i="1"/>
  <c r="AW107" i="1"/>
  <c r="AN107" i="1"/>
  <c r="BJ115" i="1"/>
  <c r="AY107" i="1"/>
  <c r="AL107" i="1"/>
  <c r="AQ107" i="1"/>
  <c r="BI115" i="1"/>
  <c r="Z107" i="1"/>
  <c r="AO107" i="1"/>
  <c r="BD107" i="1"/>
  <c r="AJ107" i="1"/>
  <c r="BG115" i="1"/>
  <c r="AK107" i="1"/>
  <c r="AR107" i="1"/>
  <c r="AX107" i="1"/>
  <c r="AV107" i="1"/>
  <c r="AM107" i="1"/>
  <c r="BH115" i="1"/>
  <c r="AT107" i="1"/>
  <c r="BE107" i="1"/>
  <c r="AH107" i="1"/>
  <c r="X107" i="1"/>
  <c r="BB107" i="1"/>
  <c r="AZ107" i="1"/>
  <c r="AP107" i="1"/>
  <c r="BF115" i="1"/>
  <c r="AC107" i="1"/>
  <c r="AG107" i="1"/>
  <c r="A116" i="1"/>
  <c r="A117" i="1" l="1"/>
  <c r="BD116" i="1"/>
  <c r="AN116" i="1"/>
  <c r="BA116" i="1"/>
  <c r="AK116" i="1"/>
  <c r="BB116" i="1"/>
  <c r="AL116" i="1"/>
  <c r="AY116" i="1"/>
  <c r="AI116" i="1"/>
  <c r="AZ116" i="1"/>
  <c r="AW116" i="1"/>
  <c r="AG116" i="1"/>
  <c r="AH116" i="1"/>
  <c r="AR116" i="1"/>
  <c r="BE116" i="1"/>
  <c r="AO116" i="1"/>
  <c r="Y116" i="1"/>
  <c r="AP116" i="1"/>
  <c r="BC116" i="1"/>
  <c r="AM116" i="1"/>
  <c r="AV116" i="1"/>
  <c r="X116" i="1"/>
  <c r="AS116" i="1"/>
  <c r="AC116" i="1"/>
  <c r="AT116" i="1"/>
  <c r="Z116" i="1"/>
  <c r="AQ116" i="1"/>
  <c r="AJ116" i="1"/>
  <c r="AX116" i="1"/>
  <c r="AU116" i="1"/>
  <c r="BE109" i="1"/>
  <c r="AH109" i="1"/>
  <c r="AR109" i="1"/>
  <c r="AI109" i="1"/>
  <c r="AG109" i="1"/>
  <c r="AZ109" i="1"/>
  <c r="AT109" i="1"/>
  <c r="BJ117" i="1"/>
  <c r="AN109" i="1"/>
  <c r="AX109" i="1"/>
  <c r="AU109" i="1"/>
  <c r="AY109" i="1"/>
  <c r="AW109" i="1"/>
  <c r="AM109" i="1"/>
  <c r="AK109" i="1"/>
  <c r="BF117" i="1"/>
  <c r="AQ109" i="1"/>
  <c r="AS109" i="1"/>
  <c r="AV109" i="1"/>
  <c r="Z109" i="1"/>
  <c r="BD109" i="1"/>
  <c r="Y109" i="1"/>
  <c r="BB109" i="1"/>
  <c r="AL109" i="1"/>
  <c r="X109" i="1"/>
  <c r="BC109" i="1"/>
  <c r="BA109" i="1"/>
  <c r="BH117" i="1"/>
  <c r="BI117" i="1"/>
  <c r="AO109" i="1"/>
  <c r="AC109" i="1"/>
  <c r="AP109" i="1"/>
  <c r="AJ109" i="1"/>
  <c r="BG117" i="1"/>
  <c r="A118" i="1"/>
  <c r="AZ108" i="1"/>
  <c r="AX108" i="1"/>
  <c r="BD108" i="1"/>
  <c r="AL108" i="1"/>
  <c r="BB108" i="1"/>
  <c r="AS108" i="1"/>
  <c r="AV108" i="1"/>
  <c r="Z108" i="1"/>
  <c r="BG116" i="1"/>
  <c r="BE108" i="1"/>
  <c r="AQ108" i="1"/>
  <c r="BF116" i="1"/>
  <c r="AM108" i="1"/>
  <c r="AK108" i="1"/>
  <c r="AI108" i="1"/>
  <c r="Y108" i="1"/>
  <c r="AR108" i="1"/>
  <c r="AG108" i="1"/>
  <c r="AJ108" i="1"/>
  <c r="AN108" i="1"/>
  <c r="AC108" i="1"/>
  <c r="BH116" i="1"/>
  <c r="BA108" i="1"/>
  <c r="AY108" i="1"/>
  <c r="AO108" i="1"/>
  <c r="AT108" i="1"/>
  <c r="AU108" i="1"/>
  <c r="AP108" i="1"/>
  <c r="AW108" i="1"/>
  <c r="BI116" i="1"/>
  <c r="AH108" i="1"/>
  <c r="BC108" i="1"/>
  <c r="X108" i="1"/>
  <c r="BJ116" i="1"/>
  <c r="AX118" i="1" l="1"/>
  <c r="AH118" i="1"/>
  <c r="AQ118" i="1"/>
  <c r="AZ118" i="1"/>
  <c r="AJ118" i="1"/>
  <c r="AS118" i="1"/>
  <c r="BB118" i="1"/>
  <c r="AL118" i="1"/>
  <c r="AU118" i="1"/>
  <c r="BD118" i="1"/>
  <c r="AN118" i="1"/>
  <c r="AW118" i="1"/>
  <c r="AG118" i="1"/>
  <c r="AT118" i="1"/>
  <c r="BC118" i="1"/>
  <c r="AM118" i="1"/>
  <c r="AV118" i="1"/>
  <c r="BE118" i="1"/>
  <c r="AP118" i="1"/>
  <c r="AY118" i="1"/>
  <c r="AI118" i="1"/>
  <c r="AR118" i="1"/>
  <c r="BA118" i="1"/>
  <c r="AK118" i="1"/>
  <c r="AO118" i="1"/>
  <c r="AW117" i="1"/>
  <c r="AY117" i="1"/>
  <c r="BA117" i="1"/>
  <c r="BF118" i="1"/>
  <c r="AJ117" i="1"/>
  <c r="AX117" i="1"/>
  <c r="AQ117" i="1"/>
  <c r="AC117" i="1"/>
  <c r="AU117" i="1"/>
  <c r="AP117" i="1"/>
  <c r="AV117" i="1"/>
  <c r="AT117" i="1"/>
  <c r="AM117" i="1"/>
  <c r="AO117" i="1"/>
  <c r="BJ118" i="1"/>
  <c r="AI117" i="1"/>
  <c r="AK117" i="1"/>
  <c r="BE117" i="1"/>
  <c r="BD117" i="1"/>
  <c r="AR117" i="1"/>
  <c r="BI118" i="1"/>
  <c r="X117" i="1"/>
  <c r="Z117" i="1"/>
  <c r="AZ117" i="1"/>
  <c r="Y117" i="1"/>
  <c r="BG118" i="1"/>
  <c r="AS117" i="1"/>
  <c r="BH118" i="1"/>
  <c r="AL117" i="1"/>
  <c r="AN117" i="1"/>
  <c r="AG117" i="1"/>
  <c r="BC117" i="1"/>
  <c r="AH117" i="1"/>
  <c r="BB117" i="1"/>
  <c r="A119" i="1"/>
  <c r="AW119" i="1" l="1"/>
  <c r="AG119" i="1"/>
  <c r="AP119" i="1"/>
  <c r="AY119" i="1"/>
  <c r="AI119" i="1"/>
  <c r="AR119" i="1"/>
  <c r="BA119" i="1"/>
  <c r="AK119" i="1"/>
  <c r="AT119" i="1"/>
  <c r="BC119" i="1"/>
  <c r="AM119" i="1"/>
  <c r="AV119" i="1"/>
  <c r="AS119" i="1"/>
  <c r="BB119" i="1"/>
  <c r="AL119" i="1"/>
  <c r="AU119" i="1"/>
  <c r="BD119" i="1"/>
  <c r="AN119" i="1"/>
  <c r="BE119" i="1"/>
  <c r="AO119" i="1"/>
  <c r="AX119" i="1"/>
  <c r="AH119" i="1"/>
  <c r="AQ119" i="1"/>
  <c r="AZ119" i="1"/>
  <c r="AJ119" i="1"/>
  <c r="Z110" i="1"/>
  <c r="AY110" i="1"/>
  <c r="AW110" i="1"/>
  <c r="BC110" i="1"/>
  <c r="BA110" i="1"/>
  <c r="BD110" i="1"/>
  <c r="Y110" i="1"/>
  <c r="BI119" i="1"/>
  <c r="BF119" i="1"/>
  <c r="AV110" i="1"/>
  <c r="AZ110" i="1"/>
  <c r="BE110" i="1"/>
  <c r="BG119" i="1"/>
  <c r="AG110" i="1"/>
  <c r="AN110" i="1"/>
  <c r="BJ119" i="1"/>
  <c r="AT110" i="1"/>
  <c r="AH110" i="1"/>
  <c r="X110" i="1"/>
  <c r="AL110" i="1"/>
  <c r="AJ110" i="1"/>
  <c r="AQ110" i="1"/>
  <c r="AO110" i="1"/>
  <c r="AC110" i="1"/>
  <c r="BH119" i="1"/>
  <c r="AX110" i="1"/>
  <c r="BB110" i="1"/>
  <c r="AP110" i="1"/>
  <c r="AS110" i="1"/>
  <c r="AU110" i="1"/>
  <c r="AI110" i="1"/>
  <c r="AM110" i="1"/>
  <c r="AK110" i="1"/>
  <c r="AR110" i="1"/>
  <c r="A121" i="1"/>
  <c r="W121" i="1" s="1"/>
</calcChain>
</file>

<file path=xl/sharedStrings.xml><?xml version="1.0" encoding="utf-8"?>
<sst xmlns="http://schemas.openxmlformats.org/spreadsheetml/2006/main" count="1179" uniqueCount="966">
  <si>
    <t>Наст.по умолчанию</t>
  </si>
  <si>
    <t>@dropdown</t>
  </si>
  <si>
    <t>Диапазоны настроек (mix/max)</t>
  </si>
  <si>
    <t>НАЧИНАЯ С ЭТОЙ КОЛОНКИ СТРОЧКИ ЗАПОЛНЯЮТСЯ АВТОМАТИЧЕСКИ (если вы их скопировали из имеющихся и меняете значения)</t>
  </si>
  <si>
    <t>Основна мова</t>
  </si>
  <si>
    <t>constants.h</t>
  </si>
  <si>
    <t>UA</t>
  </si>
  <si>
    <t>EN</t>
  </si>
  <si>
    <t>RU</t>
  </si>
  <si>
    <t>effectTicker.ino</t>
  </si>
  <si>
    <t>effects.json @SlingMfster</t>
  </si>
  <si>
    <t>cycle_config.json</t>
  </si>
  <si>
    <t>cycle.json action</t>
  </si>
  <si>
    <t>sound_config.json</t>
  </si>
  <si>
    <t>cycle.ua.json</t>
  </si>
  <si>
    <t>sound.ua.json</t>
  </si>
  <si>
    <t>effect.ua.json</t>
  </si>
  <si>
    <t>correct.ua.json</t>
  </si>
  <si>
    <t>efflist1ua.ini</t>
  </si>
  <si>
    <t>cycle.en.json</t>
  </si>
  <si>
    <t>sound.en.json</t>
  </si>
  <si>
    <t>effect.en.json</t>
  </si>
  <si>
    <t>correct.en.json</t>
  </si>
  <si>
    <t>efflist1en.ini</t>
  </si>
  <si>
    <t>cycle.fr.json</t>
  </si>
  <si>
    <t>sound.fr.json</t>
  </si>
  <si>
    <t>effect.fr.json</t>
  </si>
  <si>
    <t>correct.fr.json</t>
  </si>
  <si>
    <t>efflist1fr.ini</t>
  </si>
  <si>
    <t>cycle.pl.json</t>
  </si>
  <si>
    <r>
      <rPr>
        <b/>
        <sz val="10"/>
        <color theme="1"/>
        <rFont val="Arimo"/>
      </rPr>
      <t>sound.pl</t>
    </r>
    <r>
      <rPr>
        <b/>
        <sz val="10"/>
        <color theme="1"/>
        <rFont val="Arimo"/>
      </rPr>
      <t>.json</t>
    </r>
  </si>
  <si>
    <t>effect.pl.json</t>
  </si>
  <si>
    <r>
      <rPr>
        <b/>
        <u/>
        <sz val="10"/>
        <color theme="1"/>
        <rFont val="Arimo"/>
      </rPr>
      <t>correct.pl</t>
    </r>
    <r>
      <rPr>
        <b/>
        <sz val="10"/>
        <color theme="1"/>
        <rFont val="Arimo"/>
      </rPr>
      <t>.json</t>
    </r>
  </si>
  <si>
    <t>efflist1pl.json</t>
  </si>
  <si>
    <r>
      <rPr>
        <b/>
        <sz val="10"/>
        <color theme="1"/>
        <rFont val="Arimo"/>
      </rPr>
      <t>cycle.es</t>
    </r>
    <r>
      <rPr>
        <b/>
        <sz val="10"/>
        <color theme="1"/>
        <rFont val="Arimo"/>
      </rPr>
      <t>.json</t>
    </r>
  </si>
  <si>
    <r>
      <rPr>
        <b/>
        <sz val="10"/>
        <color rgb="FF000000"/>
        <rFont val="Arimo"/>
      </rPr>
      <t>sound.es</t>
    </r>
    <r>
      <rPr>
        <b/>
        <sz val="10"/>
        <color theme="1"/>
        <rFont val="Arimo"/>
      </rPr>
      <t>.json</t>
    </r>
  </si>
  <si>
    <t>effect.es.json</t>
  </si>
  <si>
    <t>correct.es.json</t>
  </si>
  <si>
    <t>efflist1es.json</t>
  </si>
  <si>
    <t>cycle.ru.json</t>
  </si>
  <si>
    <t>sound.ru.json</t>
  </si>
  <si>
    <t>effect.ru.json</t>
  </si>
  <si>
    <t>correct.ru.json</t>
  </si>
  <si>
    <t>efflist1ru.json</t>
  </si>
  <si>
    <t>№</t>
  </si>
  <si>
    <t>Имя константы</t>
  </si>
  <si>
    <t>Назва UA</t>
  </si>
  <si>
    <t>Title EN</t>
  </si>
  <si>
    <t>Appeléе FR</t>
  </si>
  <si>
    <t>Nazywa PL</t>
  </si>
  <si>
    <t>Llamó ES</t>
  </si>
  <si>
    <t>Название RUS</t>
  </si>
  <si>
    <t>ярк.</t>
  </si>
  <si>
    <t>скор.</t>
  </si>
  <si>
    <t>масш.</t>
  </si>
  <si>
    <t>скMin</t>
  </si>
  <si>
    <t>скMax</t>
  </si>
  <si>
    <t>маMin</t>
  </si>
  <si>
    <t>маMax</t>
  </si>
  <si>
    <t>цвет?</t>
  </si>
  <si>
    <t>Условие входа в процедуру отрисовки</t>
  </si>
  <si>
    <t>Процедура отрисовки</t>
  </si>
  <si>
    <t>Папка озвучивания</t>
  </si>
  <si>
    <t>Абсолютний № ефекту</t>
  </si>
  <si>
    <t>const String efList_1 = String("LIST1;") + // ======== ПЕРВАЯ СТРОКА ========</t>
  </si>
  <si>
    <t>static const uint8_t defaultSettings[][3] PROGMEM = {</t>
  </si>
  <si>
    <t>{"json":[</t>
  </si>
  <si>
    <t>{</t>
  </si>
  <si>
    <t>До 106 эффектов ( 0 - 109 ) можео использовать строку внизу</t>
  </si>
  <si>
    <t>LIST1;</t>
  </si>
  <si>
    <t>NEXUS</t>
  </si>
  <si>
    <t>Nexus</t>
  </si>
  <si>
    <t>Lien</t>
  </si>
  <si>
    <t>Ogniwo</t>
  </si>
  <si>
    <t>Nexo</t>
  </si>
  <si>
    <t xml:space="preserve">LOW_DELAY_TICK    </t>
  </si>
  <si>
    <t>nexusRoutine();</t>
  </si>
  <si>
    <t>WATERCOLOR</t>
  </si>
  <si>
    <t>Акварель</t>
  </si>
  <si>
    <t>Water Color</t>
  </si>
  <si>
    <t>Aquarelle</t>
  </si>
  <si>
    <t>Akwarela</t>
  </si>
  <si>
    <t>Acuarela</t>
  </si>
  <si>
    <t>DYNAMIC_DELAY_TICK</t>
  </si>
  <si>
    <t>Watercolor();</t>
  </si>
  <si>
    <t>POOL</t>
  </si>
  <si>
    <t>Басейн</t>
  </si>
  <si>
    <t>Pool</t>
  </si>
  <si>
    <t>Bassin</t>
  </si>
  <si>
    <t>Basen</t>
  </si>
  <si>
    <t>Cuenca</t>
  </si>
  <si>
    <t>poolRoutine();</t>
  </si>
  <si>
    <t>WHITE_COLOR</t>
  </si>
  <si>
    <t>Біле світло</t>
  </si>
  <si>
    <t>White Light</t>
  </si>
  <si>
    <t>lumière blanche</t>
  </si>
  <si>
    <t>Białe światło</t>
  </si>
  <si>
    <t>Luz blanca</t>
  </si>
  <si>
    <t>Бeлый cвeт</t>
  </si>
  <si>
    <t xml:space="preserve">HIGH_DELAY_TICK   </t>
  </si>
  <si>
    <t>whiteColorStripeRoutine();</t>
  </si>
  <si>
    <t>RAINBOW_VER</t>
  </si>
  <si>
    <t>Веселка</t>
  </si>
  <si>
    <t>Rainbow</t>
  </si>
  <si>
    <t>Arc-en-ciel</t>
  </si>
  <si>
    <t>Tęcza</t>
  </si>
  <si>
    <t>Arcoíris</t>
  </si>
  <si>
    <t>Радуга</t>
  </si>
  <si>
    <t>rainbowRoutine();</t>
  </si>
  <si>
    <t>RAINBOW</t>
  </si>
  <si>
    <t>Веселка 3D</t>
  </si>
  <si>
    <t>Rainbow 3D</t>
  </si>
  <si>
    <t>Arc-en-ciel 3D</t>
  </si>
  <si>
    <t>Tęcza 3D</t>
  </si>
  <si>
    <t>Arcoiris 3D</t>
  </si>
  <si>
    <t>Радуга 3D</t>
  </si>
  <si>
    <t>rainbowNoiseRoutine();</t>
  </si>
  <si>
    <t>WINE</t>
  </si>
  <si>
    <t>Вино</t>
  </si>
  <si>
    <t>Wine</t>
  </si>
  <si>
    <t>Vin</t>
  </si>
  <si>
    <t>Wino</t>
  </si>
  <si>
    <t>Vino</t>
  </si>
  <si>
    <t>colorsWine();</t>
  </si>
  <si>
    <t>WHIRL</t>
  </si>
  <si>
    <t>Вихори полум'я</t>
  </si>
  <si>
    <t>Whirls</t>
  </si>
  <si>
    <t>Tourbillons de flammes</t>
  </si>
  <si>
    <t>Wiry ognia</t>
  </si>
  <si>
    <t>Torbellinos de llamas</t>
  </si>
  <si>
    <t>Вихри пламени</t>
  </si>
  <si>
    <t>whirlRoutine(true);</t>
  </si>
  <si>
    <t>WHIRL_MULTI</t>
  </si>
  <si>
    <t>Вихори різнокольорові</t>
  </si>
  <si>
    <t>Whirls Multi</t>
  </si>
  <si>
    <t>Les vortex sont multicolores</t>
  </si>
  <si>
    <t>Wiry są wielokolorowe</t>
  </si>
  <si>
    <t>Los vórtices son multicolores.</t>
  </si>
  <si>
    <t>Вихри мультицвет</t>
  </si>
  <si>
    <t>whirlRoutine(false);</t>
  </si>
  <si>
    <t>FIRE</t>
  </si>
  <si>
    <t>Вогонь</t>
  </si>
  <si>
    <t>Fire</t>
  </si>
  <si>
    <t>Feu</t>
  </si>
  <si>
    <t>Ogień</t>
  </si>
  <si>
    <t>Fuego</t>
  </si>
  <si>
    <t>Огонь</t>
  </si>
  <si>
    <t>fireRoutine(true);</t>
  </si>
  <si>
    <t>FIRE_2012</t>
  </si>
  <si>
    <t>Вогонь 2012</t>
  </si>
  <si>
    <t>Fire 2012</t>
  </si>
  <si>
    <t>Incendie 2012</t>
  </si>
  <si>
    <t>Ogień 2012</t>
  </si>
  <si>
    <t>Fuego 2012</t>
  </si>
  <si>
    <t>Огонь 2012</t>
  </si>
  <si>
    <t>fire2012again();</t>
  </si>
  <si>
    <t>FIRE_2018</t>
  </si>
  <si>
    <t>Вогонь 2018</t>
  </si>
  <si>
    <t>Fire 2018</t>
  </si>
  <si>
    <t>Incendie 2018</t>
  </si>
  <si>
    <t>Ogień 2018</t>
  </si>
  <si>
    <t>Fuego 2018</t>
  </si>
  <si>
    <t>Огонь 2018</t>
  </si>
  <si>
    <t>Fire2018_2();</t>
  </si>
  <si>
    <t>FIRE_2020</t>
  </si>
  <si>
    <t>Вогонь 2020</t>
  </si>
  <si>
    <t>Fire 2020</t>
  </si>
  <si>
    <t>Feu 2020</t>
  </si>
  <si>
    <t>Ogień 2020</t>
  </si>
  <si>
    <t>Fuego 2020</t>
  </si>
  <si>
    <t>Огонь 2020</t>
  </si>
  <si>
    <t>fire2020Routine2();</t>
  </si>
  <si>
    <t>FIRE_2021</t>
  </si>
  <si>
    <t>Вогонь 2021</t>
  </si>
  <si>
    <t>Fire 2021</t>
  </si>
  <si>
    <t>Feu 2021</t>
  </si>
  <si>
    <t>Ogień 2021</t>
  </si>
  <si>
    <t>Fuego 2021</t>
  </si>
  <si>
    <t>Огонь 2021</t>
  </si>
  <si>
    <t>Fire2021Routine();</t>
  </si>
  <si>
    <t>FIREFLY_TOP</t>
  </si>
  <si>
    <t>Вогонь верховий</t>
  </si>
  <si>
    <t>Fire Fly Top</t>
  </si>
  <si>
    <t>Feu monté</t>
  </si>
  <si>
    <t>Zamontowany ogień</t>
  </si>
  <si>
    <t>Fuego montado</t>
  </si>
  <si>
    <t>Верховой огонь</t>
  </si>
  <si>
    <t>MultipleStream5();</t>
  </si>
  <si>
    <t>FIREFLY</t>
  </si>
  <si>
    <t>Вогонь що літає</t>
  </si>
  <si>
    <t>Fire Fly</t>
  </si>
  <si>
    <t>Feu volant</t>
  </si>
  <si>
    <t>Latający ogień</t>
  </si>
  <si>
    <t>Fuego volador</t>
  </si>
  <si>
    <t>Парящий огонь</t>
  </si>
  <si>
    <t>MultipleStream3();</t>
  </si>
  <si>
    <t>WATERFALL</t>
  </si>
  <si>
    <t>Водоспад</t>
  </si>
  <si>
    <t>Waterfall</t>
  </si>
  <si>
    <t>Cascade</t>
  </si>
  <si>
    <t>Wodospad</t>
  </si>
  <si>
    <t>Cascada</t>
  </si>
  <si>
    <t>Водопад</t>
  </si>
  <si>
    <t>fire2012WithPalette();</t>
  </si>
  <si>
    <t>WATERFALL_4IN1</t>
  </si>
  <si>
    <t>Водоспад 4 в 1</t>
  </si>
  <si>
    <t>Waterfall 4 in 1</t>
  </si>
  <si>
    <t>Cascade 4 en 1</t>
  </si>
  <si>
    <t>Wodospad 4 w 1</t>
  </si>
  <si>
    <t>Cascada 4 en 1</t>
  </si>
  <si>
    <t>Водопад 4 в 1</t>
  </si>
  <si>
    <t>fire2012WithPalette4in1();</t>
  </si>
  <si>
    <t>CLOCK</t>
  </si>
  <si>
    <t>Годинник</t>
  </si>
  <si>
    <t>Clock</t>
  </si>
  <si>
    <t>Regardez</t>
  </si>
  <si>
    <t>Zegarek</t>
  </si>
  <si>
    <t>Reloj</t>
  </si>
  <si>
    <t>Часы</t>
  </si>
  <si>
    <t>clockRoutine();</t>
  </si>
  <si>
    <t>STORMY_RAIN</t>
  </si>
  <si>
    <t>Гроза в банці</t>
  </si>
  <si>
    <t>Stormy Rain</t>
  </si>
  <si>
    <t>Tonnerre dans un bocal</t>
  </si>
  <si>
    <t>Grzmot w słoiku</t>
  </si>
  <si>
    <t>Trueno en un frasco</t>
  </si>
  <si>
    <t>Гроза в банке</t>
  </si>
  <si>
    <t>stormyRain();</t>
  </si>
  <si>
    <t>FOUNTAIN</t>
  </si>
  <si>
    <t>Джерело</t>
  </si>
  <si>
    <t>Fountain</t>
  </si>
  <si>
    <t>La source</t>
  </si>
  <si>
    <t>Źródło</t>
  </si>
  <si>
    <t>Fuente</t>
  </si>
  <si>
    <t>Источник</t>
  </si>
  <si>
    <t>starfield2Routine();</t>
  </si>
  <si>
    <t>SMOKE</t>
  </si>
  <si>
    <t>Дим</t>
  </si>
  <si>
    <t>Smoke</t>
  </si>
  <si>
    <t>Fumée</t>
  </si>
  <si>
    <t>Palić</t>
  </si>
  <si>
    <t>Fumar</t>
  </si>
  <si>
    <t>Дым</t>
  </si>
  <si>
    <t>MultipleStreamSmoke(false);</t>
  </si>
  <si>
    <t>SMOKE_COLOR</t>
  </si>
  <si>
    <t>Дим різнокольоровий</t>
  </si>
  <si>
    <t>Smoke Colors</t>
  </si>
  <si>
    <t>La fumée est multicolore</t>
  </si>
  <si>
    <t>Dym jest wielokolorowy</t>
  </si>
  <si>
    <t>El humo es multicolor.</t>
  </si>
  <si>
    <t>Дым разноцветный</t>
  </si>
  <si>
    <t>MultipleStreamSmoke(true);</t>
  </si>
  <si>
    <t>SMOKEBALLS</t>
  </si>
  <si>
    <t>Димові шашки</t>
  </si>
  <si>
    <t>Smoke Balls</t>
  </si>
  <si>
    <t>Grenades fumigènes</t>
  </si>
  <si>
    <t>Granaty dymne</t>
  </si>
  <si>
    <t>Granadas de humo</t>
  </si>
  <si>
    <t>Дымовые шашки</t>
  </si>
  <si>
    <t>smokeballsRoutine();</t>
  </si>
  <si>
    <t>DNA</t>
  </si>
  <si>
    <t>ДНК</t>
  </si>
  <si>
    <t>ADN</t>
  </si>
  <si>
    <t>DNARoutine();</t>
  </si>
  <si>
    <t>SWIRL</t>
  </si>
  <si>
    <t>Завиток</t>
  </si>
  <si>
    <t>Swirl</t>
  </si>
  <si>
    <t>Boucle</t>
  </si>
  <si>
    <t>Kędzior</t>
  </si>
  <si>
    <t>Rizo</t>
  </si>
  <si>
    <t>Вихрь</t>
  </si>
  <si>
    <t>Swirl();</t>
  </si>
  <si>
    <t>STARFALL</t>
  </si>
  <si>
    <t>Завірюха</t>
  </si>
  <si>
    <t>Starfall</t>
  </si>
  <si>
    <t>Tempête De Neige</t>
  </si>
  <si>
    <t>Zamieć</t>
  </si>
  <si>
    <t>Tormenta de nieve</t>
  </si>
  <si>
    <t>Завирюха</t>
  </si>
  <si>
    <t>stormRoutine2();</t>
  </si>
  <si>
    <t>FLOCK</t>
  </si>
  <si>
    <t>Зграя</t>
  </si>
  <si>
    <t>Flock</t>
  </si>
  <si>
    <t>Troupeau</t>
  </si>
  <si>
    <t>Trzoda</t>
  </si>
  <si>
    <t>Rebaño</t>
  </si>
  <si>
    <t>Стая</t>
  </si>
  <si>
    <t>flockRoutine(false);</t>
  </si>
  <si>
    <t>FLOCK_N_PR</t>
  </si>
  <si>
    <t>Зграя та хижак</t>
  </si>
  <si>
    <t>Flock &amp; Predator</t>
  </si>
  <si>
    <t>La meute et le prédateur</t>
  </si>
  <si>
    <t>Wataha i drapieżnik</t>
  </si>
  <si>
    <t>La manada y el depredador</t>
  </si>
  <si>
    <t>Стая и хищник</t>
  </si>
  <si>
    <t>flockRoutine(true);</t>
  </si>
  <si>
    <t>ZEBRA</t>
  </si>
  <si>
    <t>Зебра</t>
  </si>
  <si>
    <t>Zebra</t>
  </si>
  <si>
    <t>Zèbre</t>
  </si>
  <si>
    <t>Cebra</t>
  </si>
  <si>
    <t>zebraNoiseRoutine();</t>
  </si>
  <si>
    <t>SNAKES</t>
  </si>
  <si>
    <t>Змійка</t>
  </si>
  <si>
    <t>Sakess</t>
  </si>
  <si>
    <t>Serpent</t>
  </si>
  <si>
    <t>Wąż</t>
  </si>
  <si>
    <t>Serpiente</t>
  </si>
  <si>
    <t>Змейка</t>
  </si>
  <si>
    <t>snakesRoutine();</t>
  </si>
  <si>
    <t>COLORS</t>
  </si>
  <si>
    <t>Зміна кольору</t>
  </si>
  <si>
    <t>Color Shift</t>
  </si>
  <si>
    <t>Changement de couleur</t>
  </si>
  <si>
    <t>Zmiana koloru</t>
  </si>
  <si>
    <t>Cambio de color</t>
  </si>
  <si>
    <t>Смена цвета</t>
  </si>
  <si>
    <t>colorsRoutine2();</t>
  </si>
  <si>
    <t>LOTUS</t>
  </si>
  <si>
    <t>Квітка лотоса</t>
  </si>
  <si>
    <t>Lotos</t>
  </si>
  <si>
    <t>fleur de lotus</t>
  </si>
  <si>
    <t>Kwiat lotosu</t>
  </si>
  <si>
    <t>Flor de loto</t>
  </si>
  <si>
    <t>Цветок лотоса</t>
  </si>
  <si>
    <t>LotusFlower();</t>
  </si>
  <si>
    <t>LLAND</t>
  </si>
  <si>
    <t>Кипіння</t>
  </si>
  <si>
    <t>Boiling</t>
  </si>
  <si>
    <t>Ébullition</t>
  </si>
  <si>
    <t>Wrzenie</t>
  </si>
  <si>
    <t>Hirviendo</t>
  </si>
  <si>
    <t>Кипение</t>
  </si>
  <si>
    <t>LLandRoutine();</t>
  </si>
  <si>
    <t>RINGS</t>
  </si>
  <si>
    <t>Кодовий замок</t>
  </si>
  <si>
    <t>Rings</t>
  </si>
  <si>
    <t>Serrure à code</t>
  </si>
  <si>
    <t>Zamek szyfrowy</t>
  </si>
  <si>
    <t>Bloqueo de código</t>
  </si>
  <si>
    <t>Кодовый замок</t>
  </si>
  <si>
    <t>ringsRoutine();</t>
  </si>
  <si>
    <t>COLOR</t>
  </si>
  <si>
    <t>Колір</t>
  </si>
  <si>
    <t>Color</t>
  </si>
  <si>
    <t>Couleur</t>
  </si>
  <si>
    <t>Kolor</t>
  </si>
  <si>
    <t>Цвет</t>
  </si>
  <si>
    <t xml:space="preserve">LOW_DELAY_TICK   </t>
  </si>
  <si>
    <t>colorRoutine();</t>
  </si>
  <si>
    <t>SAND</t>
  </si>
  <si>
    <t>Кольорові драже</t>
  </si>
  <si>
    <t>Sand</t>
  </si>
  <si>
    <t>Dragées colorées</t>
  </si>
  <si>
    <t>Kolorowe drażetki</t>
  </si>
  <si>
    <t>Grageas de colores</t>
  </si>
  <si>
    <t>Цветное драже</t>
  </si>
  <si>
    <t>sandRoutine();</t>
  </si>
  <si>
    <t>COLOR_FRIZZLES</t>
  </si>
  <si>
    <t>Кольорові кучері</t>
  </si>
  <si>
    <t>Color Frizzless</t>
  </si>
  <si>
    <t>Boucles colorées</t>
  </si>
  <si>
    <t>Kolorowe loki</t>
  </si>
  <si>
    <t>Rizos de colores</t>
  </si>
  <si>
    <t>Цветные кучери</t>
  </si>
  <si>
    <t xml:space="preserve">SOFT_DELAY_TICK   </t>
  </si>
  <si>
    <t>ColorFrizzles();</t>
  </si>
  <si>
    <t>String("\n");</t>
  </si>
  <si>
    <t>efflist2ua.ini</t>
  </si>
  <si>
    <t>efflist2en.ini</t>
  </si>
  <si>
    <t>efflist2fr.ini</t>
  </si>
  <si>
    <t>efflist2pl.json</t>
  </si>
  <si>
    <t>efflist2es.json</t>
  </si>
  <si>
    <t>efflist2ru.json</t>
  </si>
  <si>
    <t>const String efList_2 = String("LIST2;") + // ======== ВТОРАЯ СТРОКА ========</t>
  </si>
  <si>
    <t>LIST2;</t>
  </si>
  <si>
    <t>COMET</t>
  </si>
  <si>
    <t>Комета</t>
  </si>
  <si>
    <t>Comet</t>
  </si>
  <si>
    <t>Comète</t>
  </si>
  <si>
    <t>Kometa</t>
  </si>
  <si>
    <t>Cometa</t>
  </si>
  <si>
    <t>RainbowCometRoutine();</t>
  </si>
  <si>
    <t>COMET_COLOR</t>
  </si>
  <si>
    <t>Комета однокольорова</t>
  </si>
  <si>
    <t>Comet Colored</t>
  </si>
  <si>
    <t>La comète est monochromatique</t>
  </si>
  <si>
    <t>Kometa jest monochromatyczna</t>
  </si>
  <si>
    <t>El cometa es monocromático.</t>
  </si>
  <si>
    <t>Комета одноцветная</t>
  </si>
  <si>
    <t>ColorCometRoutine();</t>
  </si>
  <si>
    <t>COMET_TWO</t>
  </si>
  <si>
    <t>Комета подвійна</t>
  </si>
  <si>
    <t>Comet x 2</t>
  </si>
  <si>
    <t>La comète est double</t>
  </si>
  <si>
    <t>Kometa jest podwójna</t>
  </si>
  <si>
    <t>El cometa es doble</t>
  </si>
  <si>
    <t>Комета двойная</t>
  </si>
  <si>
    <t>MultipleStream();</t>
  </si>
  <si>
    <t>COMET_THREE</t>
  </si>
  <si>
    <t>Комета потрійна</t>
  </si>
  <si>
    <t>Comet x 3</t>
  </si>
  <si>
    <t>La comète est triple</t>
  </si>
  <si>
    <t>Kometa jest potrójna</t>
  </si>
  <si>
    <t>El cometa es triple</t>
  </si>
  <si>
    <t>Комета тройная</t>
  </si>
  <si>
    <t>MultipleStream2();</t>
  </si>
  <si>
    <t>SPARKLES</t>
  </si>
  <si>
    <t>Конфетті</t>
  </si>
  <si>
    <t>Sparkles</t>
  </si>
  <si>
    <t>Confettis</t>
  </si>
  <si>
    <t>Konfetti</t>
  </si>
  <si>
    <t>Papel picado</t>
  </si>
  <si>
    <t>Конфетти</t>
  </si>
  <si>
    <t>sparklesRoutine();</t>
  </si>
  <si>
    <t>DROPS</t>
  </si>
  <si>
    <t>Краплі на склі</t>
  </si>
  <si>
    <t>Drops</t>
  </si>
  <si>
    <t>Gouttes sur le verre</t>
  </si>
  <si>
    <t>Krople na szkle</t>
  </si>
  <si>
    <t>Gotas en el cristal</t>
  </si>
  <si>
    <t>Капля на стекле</t>
  </si>
  <si>
    <t>newMatrixRoutine();</t>
  </si>
  <si>
    <t>CUBE2D</t>
  </si>
  <si>
    <t>Кубик Рубика</t>
  </si>
  <si>
    <t>Cube 2D</t>
  </si>
  <si>
    <t>Rubik's Cube</t>
  </si>
  <si>
    <t>Kostka Rubika</t>
  </si>
  <si>
    <t>Cubo de rubik</t>
  </si>
  <si>
    <t>cube2dRoutine();</t>
  </si>
  <si>
    <t>SPHERES</t>
  </si>
  <si>
    <t>Кулі</t>
  </si>
  <si>
    <t>Spheres</t>
  </si>
  <si>
    <t>Balles</t>
  </si>
  <si>
    <t>Kule</t>
  </si>
  <si>
    <t>Balas</t>
  </si>
  <si>
    <t>Шары</t>
  </si>
  <si>
    <t>spheresRoutine();</t>
  </si>
  <si>
    <t>LAVA</t>
  </si>
  <si>
    <t>Лава</t>
  </si>
  <si>
    <t>Lava</t>
  </si>
  <si>
    <t>Lave</t>
  </si>
  <si>
    <t>Lawa</t>
  </si>
  <si>
    <t>lavaNoiseRoutine();</t>
  </si>
  <si>
    <t>LAVALAMP</t>
  </si>
  <si>
    <t>Лавова лампа</t>
  </si>
  <si>
    <t>Lava Lamp</t>
  </si>
  <si>
    <t>Lampe à lave</t>
  </si>
  <si>
    <t>Lampa lawowa</t>
  </si>
  <si>
    <t>Lámpara de lava</t>
  </si>
  <si>
    <t>Лава лампа</t>
  </si>
  <si>
    <t>LavaLampRoutine();</t>
  </si>
  <si>
    <t>BUTTERFLYS_LAMP</t>
  </si>
  <si>
    <t>Лампа з метеликами</t>
  </si>
  <si>
    <t>Butterflys Lamp</t>
  </si>
  <si>
    <t>Lampe aux papillons</t>
  </si>
  <si>
    <t>Lampa z motylami</t>
  </si>
  <si>
    <t>Lámpara con mariposas</t>
  </si>
  <si>
    <t>Лампа с мотыльками</t>
  </si>
  <si>
    <t>butterflysRoutine(false);</t>
  </si>
  <si>
    <t>FOREST</t>
  </si>
  <si>
    <t>Ліс</t>
  </si>
  <si>
    <t>Forest</t>
  </si>
  <si>
    <t>Forêt</t>
  </si>
  <si>
    <t>Las</t>
  </si>
  <si>
    <t>Bosque</t>
  </si>
  <si>
    <t>Лес</t>
  </si>
  <si>
    <t>forestNoiseRoutine();</t>
  </si>
  <si>
    <t>LUMENJER</t>
  </si>
  <si>
    <t>Люменьєр</t>
  </si>
  <si>
    <t>Lemenjer</t>
  </si>
  <si>
    <t>Lumenier</t>
  </si>
  <si>
    <t>Prześwit</t>
  </si>
  <si>
    <t>Lumenero</t>
  </si>
  <si>
    <t>Люменьер</t>
  </si>
  <si>
    <t xml:space="preserve">lumenjerRoutine(); </t>
  </si>
  <si>
    <t>BBALLS</t>
  </si>
  <si>
    <t>М'ячики</t>
  </si>
  <si>
    <t>Balls</t>
  </si>
  <si>
    <t>Des balles</t>
  </si>
  <si>
    <t>Kulki</t>
  </si>
  <si>
    <t>Pelotas</t>
  </si>
  <si>
    <t>Мячики</t>
  </si>
  <si>
    <t>BBallsRoutine();</t>
  </si>
  <si>
    <t>BALLS_BOUNCE</t>
  </si>
  <si>
    <t>М'ячики без кордонів</t>
  </si>
  <si>
    <t>Balls Bounce</t>
  </si>
  <si>
    <t>Boules sans frontières</t>
  </si>
  <si>
    <t>Piłki bez granic</t>
  </si>
  <si>
    <t>Bolas sin fronteras</t>
  </si>
  <si>
    <t>Мячики без границ</t>
  </si>
  <si>
    <t>bounceRoutine();</t>
  </si>
  <si>
    <t>MAGMA</t>
  </si>
  <si>
    <t>Магма</t>
  </si>
  <si>
    <t>Magma</t>
  </si>
  <si>
    <t>magmaRoutine();</t>
  </si>
  <si>
    <t>MATRIX</t>
  </si>
  <si>
    <t>Матриця</t>
  </si>
  <si>
    <t>Matrix</t>
  </si>
  <si>
    <t>Matrice</t>
  </si>
  <si>
    <t>Matryca</t>
  </si>
  <si>
    <t>Matriz</t>
  </si>
  <si>
    <t>Матрица</t>
  </si>
  <si>
    <t>matrixRoutine();</t>
  </si>
  <si>
    <t>TWINKLES</t>
  </si>
  <si>
    <t>Мерехтіння</t>
  </si>
  <si>
    <t>Twinkles</t>
  </si>
  <si>
    <t>Vaciller</t>
  </si>
  <si>
    <t>Migotanie</t>
  </si>
  <si>
    <t>Parpadeo</t>
  </si>
  <si>
    <t>Мерцание</t>
  </si>
  <si>
    <t>twinklesRoutine();</t>
  </si>
  <si>
    <t>METABALLS</t>
  </si>
  <si>
    <t>Метаболз</t>
  </si>
  <si>
    <t>Metaballs</t>
  </si>
  <si>
    <t>Métabolisme</t>
  </si>
  <si>
    <t>Metabolizm</t>
  </si>
  <si>
    <t>Metabolismo</t>
  </si>
  <si>
    <t>Матаболз</t>
  </si>
  <si>
    <t>MetaBallsRoutine();</t>
  </si>
  <si>
    <t>BUTTERFLYS</t>
  </si>
  <si>
    <t>Метелики</t>
  </si>
  <si>
    <t>Butterflys</t>
  </si>
  <si>
    <t>Papillons</t>
  </si>
  <si>
    <t>Motyle</t>
  </si>
  <si>
    <t>Mariposas</t>
  </si>
  <si>
    <t>Мотыльки</t>
  </si>
  <si>
    <t>butterflysRoutine(true);</t>
  </si>
  <si>
    <t>WEB_TOOLS</t>
  </si>
  <si>
    <t>Мрія дизайнера</t>
  </si>
  <si>
    <t>Designer's Dream</t>
  </si>
  <si>
    <t>Le rêve d'un designer</t>
  </si>
  <si>
    <t>Marzenie projektanta</t>
  </si>
  <si>
    <t>El sueño de un diseñador</t>
  </si>
  <si>
    <t>Мечта дизайнера</t>
  </si>
  <si>
    <t>WebTools();</t>
  </si>
  <si>
    <t>CHRISTMAS_TREE</t>
  </si>
  <si>
    <t>Новорічна ялинка</t>
  </si>
  <si>
    <t>Christmas Tree</t>
  </si>
  <si>
    <t>Sapin de Noël</t>
  </si>
  <si>
    <t>Drzewko świąteczne</t>
  </si>
  <si>
    <t>árbol de Navidad</t>
  </si>
  <si>
    <t>Новогодняя елка</t>
  </si>
  <si>
    <t>ChristmasTree();</t>
  </si>
  <si>
    <t>OCEAN</t>
  </si>
  <si>
    <t>Океан</t>
  </si>
  <si>
    <t>Ocean</t>
  </si>
  <si>
    <t>Océan</t>
  </si>
  <si>
    <t>Océano</t>
  </si>
  <si>
    <t>oceanNoiseRoutine();</t>
  </si>
  <si>
    <t>PAINTS</t>
  </si>
  <si>
    <t>Олійні фарби</t>
  </si>
  <si>
    <t>Paints</t>
  </si>
  <si>
    <t>Huiles</t>
  </si>
  <si>
    <t>Obrazy olejne</t>
  </si>
  <si>
    <t>Aceites</t>
  </si>
  <si>
    <t>Масляные краски</t>
  </si>
  <si>
    <t>OilPaints();</t>
  </si>
  <si>
    <t>COLOR_RAIN</t>
  </si>
  <si>
    <t>Опади</t>
  </si>
  <si>
    <t>Rain Colored</t>
  </si>
  <si>
    <t>Précipitation</t>
  </si>
  <si>
    <t>Opad atmosferyczny</t>
  </si>
  <si>
    <t>Precipitación</t>
  </si>
  <si>
    <t>Осадки</t>
  </si>
  <si>
    <t>coloredRain();</t>
  </si>
  <si>
    <t>OSCILLATING</t>
  </si>
  <si>
    <t>Осцилятор</t>
  </si>
  <si>
    <t>Ocscillating</t>
  </si>
  <si>
    <t>Oscillateur</t>
  </si>
  <si>
    <t>Oscylator</t>
  </si>
  <si>
    <t>Oscilador</t>
  </si>
  <si>
    <t>oscillatingRoutine();</t>
  </si>
  <si>
    <t>RAINBOW_STRIPE</t>
  </si>
  <si>
    <t>Павич</t>
  </si>
  <si>
    <t>Peacock</t>
  </si>
  <si>
    <t>Paon</t>
  </si>
  <si>
    <t>Paw</t>
  </si>
  <si>
    <t>Pavo real</t>
  </si>
  <si>
    <t>Павлин</t>
  </si>
  <si>
    <t>rainbowStripeNoiseRoutine();</t>
  </si>
  <si>
    <t>PAINTBALL</t>
  </si>
  <si>
    <t>Пейнтбол</t>
  </si>
  <si>
    <t>Paintball</t>
  </si>
  <si>
    <t>lightBallsRoutine();</t>
  </si>
  <si>
    <t>AURORA</t>
  </si>
  <si>
    <t>Північне сяйво</t>
  </si>
  <si>
    <t>Aurora</t>
  </si>
  <si>
    <t>Aurores boréales</t>
  </si>
  <si>
    <t>Zorza polarna</t>
  </si>
  <si>
    <t>Auroras boreales</t>
  </si>
  <si>
    <t>Северное сияние</t>
  </si>
  <si>
    <t>polarRoutine();</t>
  </si>
  <si>
    <t>PICASSO</t>
  </si>
  <si>
    <t>Пікассо</t>
  </si>
  <si>
    <t>Picasso</t>
  </si>
  <si>
    <t>Пикассо</t>
  </si>
  <si>
    <t>picassoSelector();</t>
  </si>
  <si>
    <t>HOURGLASS</t>
  </si>
  <si>
    <t>Пісочний годинник</t>
  </si>
  <si>
    <t>Hourglass</t>
  </si>
  <si>
    <t>Horloge de sable</t>
  </si>
  <si>
    <t>Zegar piaskowy</t>
  </si>
  <si>
    <t>Reloj de arena</t>
  </si>
  <si>
    <t>Песочные часы</t>
  </si>
  <si>
    <t>Hourglass();</t>
  </si>
  <si>
    <t>PLASMA</t>
  </si>
  <si>
    <t>Плазма</t>
  </si>
  <si>
    <t>Plasma</t>
  </si>
  <si>
    <t>Osocze</t>
  </si>
  <si>
    <t>plasmaNoiseRoutine();</t>
  </si>
  <si>
    <t>SPIDER</t>
  </si>
  <si>
    <t>Плазмова лампа</t>
  </si>
  <si>
    <t>Plasma Lamp</t>
  </si>
  <si>
    <t>Lampe à plasma</t>
  </si>
  <si>
    <t>Lampa plazmowa</t>
  </si>
  <si>
    <t>Lámpara de plasma</t>
  </si>
  <si>
    <t>Плазма лампа</t>
  </si>
  <si>
    <t>spiderRoutine();</t>
  </si>
  <si>
    <t>BY_EFFECT</t>
  </si>
  <si>
    <t>Побічний ефект</t>
  </si>
  <si>
    <t>Side Effect</t>
  </si>
  <si>
    <t>Un effet secondaire</t>
  </si>
  <si>
    <t>Efekt uboczny</t>
  </si>
  <si>
    <t>Un efecto secundario</t>
  </si>
  <si>
    <t>Побочный эффект</t>
  </si>
  <si>
    <t>ByEffect();</t>
  </si>
  <si>
    <t>FLAME</t>
  </si>
  <si>
    <t>Полум'я</t>
  </si>
  <si>
    <t>Flamme</t>
  </si>
  <si>
    <t>Płomień</t>
  </si>
  <si>
    <t>Flamear</t>
  </si>
  <si>
    <t>Пламя</t>
  </si>
  <si>
    <t>execStringsFlame();</t>
  </si>
  <si>
    <t>POPCORN</t>
  </si>
  <si>
    <t>Попкорн</t>
  </si>
  <si>
    <t>Pop corn</t>
  </si>
  <si>
    <t>Prażona kukurydza</t>
  </si>
  <si>
    <t>Palomitas de maiz</t>
  </si>
  <si>
    <t>popcornRoutine();</t>
  </si>
  <si>
    <t>efflist3ua.ini</t>
  </si>
  <si>
    <t>efflist3en.ini</t>
  </si>
  <si>
    <t>efflist3fr.ini</t>
  </si>
  <si>
    <t>efflist3pl.json</t>
  </si>
  <si>
    <t>efflist3es.json</t>
  </si>
  <si>
    <t>efflist3ru.json</t>
  </si>
  <si>
    <t>const String efList_3 = String("LIST3;") + // ======== ТРЕТЬЯ СТРОКА ========</t>
  </si>
  <si>
    <t>LIST3;</t>
  </si>
  <si>
    <t>PRISMATA</t>
  </si>
  <si>
    <t>Призмата</t>
  </si>
  <si>
    <t>Prisme</t>
  </si>
  <si>
    <t>Pryzmat</t>
  </si>
  <si>
    <t>Prisma</t>
  </si>
  <si>
    <t>PrismataRoutine();</t>
  </si>
  <si>
    <t>ATTRACT</t>
  </si>
  <si>
    <t>Притягнення</t>
  </si>
  <si>
    <t>Attraction</t>
  </si>
  <si>
    <t>Atrakcja</t>
  </si>
  <si>
    <t>Atracción</t>
  </si>
  <si>
    <t>Притяжение</t>
  </si>
  <si>
    <t>attractRoutine();</t>
  </si>
  <si>
    <t>PULSE</t>
  </si>
  <si>
    <t>Пульс</t>
  </si>
  <si>
    <t>Pulse</t>
  </si>
  <si>
    <t>Impulsion</t>
  </si>
  <si>
    <t>Puls</t>
  </si>
  <si>
    <t>Legumbres</t>
  </si>
  <si>
    <t>pulseRoutine(2U);</t>
  </si>
  <si>
    <t>PULSE_WHITE</t>
  </si>
  <si>
    <t>Пульс білий</t>
  </si>
  <si>
    <t>Pulse White</t>
  </si>
  <si>
    <t>Le pouls est blanc</t>
  </si>
  <si>
    <t>Puls jest biały</t>
  </si>
  <si>
    <t>El pulso es blanco</t>
  </si>
  <si>
    <t>Пульс белый</t>
  </si>
  <si>
    <t>pulseRoutine(8U);</t>
  </si>
  <si>
    <t>PULSE_RAINBOW</t>
  </si>
  <si>
    <t>Пульс райдужний</t>
  </si>
  <si>
    <t>Pulse Rainbow</t>
  </si>
  <si>
    <t>Le pouls est irisé</t>
  </si>
  <si>
    <t>Puls jest opalizujący</t>
  </si>
  <si>
    <t>El pulso es iridiscente.</t>
  </si>
  <si>
    <t>Пульс радужный</t>
  </si>
  <si>
    <t>pulseRoutine(4U);</t>
  </si>
  <si>
    <t>SNAKE</t>
  </si>
  <si>
    <t>Райдужний змій</t>
  </si>
  <si>
    <t>Snake</t>
  </si>
  <si>
    <t>Serpent arc-en-ciel</t>
  </si>
  <si>
    <t>Tęczowy wąż</t>
  </si>
  <si>
    <t>Serpiente arcoiris</t>
  </si>
  <si>
    <t>Радужный змей</t>
  </si>
  <si>
    <t>MultipleStream8();</t>
  </si>
  <si>
    <t>LIQUIDLAMP</t>
  </si>
  <si>
    <t>Рідка лампа</t>
  </si>
  <si>
    <t>Liquid Lamp</t>
  </si>
  <si>
    <t>Lampe liquide</t>
  </si>
  <si>
    <t>Lampa płynna</t>
  </si>
  <si>
    <t>Lámpara líquida</t>
  </si>
  <si>
    <t>Жидкая лампа</t>
  </si>
  <si>
    <t>LiquidLampRoutine(true);</t>
  </si>
  <si>
    <t>LIQUIDLAMP_AUTO</t>
  </si>
  <si>
    <t>Рідка лампа авто</t>
  </si>
  <si>
    <t>Liquid Lamp Auto</t>
  </si>
  <si>
    <t>Lampe de voiture liquide</t>
  </si>
  <si>
    <t>Płynna lampa samochodowa</t>
  </si>
  <si>
    <t>Lámpara de coche líquido</t>
  </si>
  <si>
    <t>Жидкая лампа авто</t>
  </si>
  <si>
    <t>LiquidLampRoutine(false);</t>
  </si>
  <si>
    <t>RAIN</t>
  </si>
  <si>
    <t>Різнобарвний дощ</t>
  </si>
  <si>
    <t>Rain</t>
  </si>
  <si>
    <t>Pluie multicolore</t>
  </si>
  <si>
    <t>Wielobarwny deszcz</t>
  </si>
  <si>
    <t>Lluvia multicolor</t>
  </si>
  <si>
    <t>Разноцветный дождь</t>
  </si>
  <si>
    <t>RainRoutine();</t>
  </si>
  <si>
    <t>RIVERS</t>
  </si>
  <si>
    <t>Річки Ботсвани</t>
  </si>
  <si>
    <t>Rivers of Botswana</t>
  </si>
  <si>
    <t>Rivières du Botswana</t>
  </si>
  <si>
    <t>Rzeki Botswany</t>
  </si>
  <si>
    <t>Ríos de Botswana</t>
  </si>
  <si>
    <t>Реки Ботсваны</t>
  </si>
  <si>
    <t>BotswanaRivers();</t>
  </si>
  <si>
    <t>TORNADO</t>
  </si>
  <si>
    <t>Торнадо</t>
  </si>
  <si>
    <t>Tornado</t>
  </si>
  <si>
    <t>Tornade</t>
  </si>
  <si>
    <t>LOW_DELAY_TICK</t>
  </si>
  <si>
    <t>Tornado();</t>
  </si>
  <si>
    <t xml:space="preserve">  {  20, 200,  96} // Чарівний ліхтарик</t>
  </si>
  <si>
    <t xml:space="preserve">        case EFF_MAGIC_LANTERN :      DYNAMIC_DELAY_TICK { effTimer = millis(); MagicLantern();               Eff_Tick (); }  break;  // (109U) Чарівний ліхтарик</t>
  </si>
  <si>
    <t>"e109":0</t>
  </si>
  <si>
    <t>{"type":"checkbox","class":"checkbox-big","name":"e109","title":"107. Чарівний ліхтарик","style":"font-size:20px;display:block","state":"{{e109}}"},</t>
  </si>
  <si>
    <t>{"type":"checkbox","class":"checkbox-big","name":"e109","title":"107. Lanterne magique","style":"font-size:20px;display:block","state":"{{e109}}"},</t>
  </si>
  <si>
    <t>LIGHTERS</t>
  </si>
  <si>
    <t>Світлячки</t>
  </si>
  <si>
    <t>Lighters</t>
  </si>
  <si>
    <t>Lucioles</t>
  </si>
  <si>
    <t>Świetliki</t>
  </si>
  <si>
    <t>Luciérnagas</t>
  </si>
  <si>
    <t>Светлячки</t>
  </si>
  <si>
    <t>lightersRoutine();</t>
  </si>
  <si>
    <t>LIGHTER_TRACES</t>
  </si>
  <si>
    <t>Світлячки зі шлейфом</t>
  </si>
  <si>
    <t>Lighter Traces</t>
  </si>
  <si>
    <t>Lucioles avec un train</t>
  </si>
  <si>
    <t>Świetliki z pociągiem</t>
  </si>
  <si>
    <t>Luciérnagas con un tren</t>
  </si>
  <si>
    <t>Светлячки со шлейфом</t>
  </si>
  <si>
    <t>ballsRoutine();</t>
  </si>
  <si>
    <t>FEATHER_CANDLE</t>
  </si>
  <si>
    <t>Свічка</t>
  </si>
  <si>
    <t>Feather Candle</t>
  </si>
  <si>
    <t>Bougie</t>
  </si>
  <si>
    <t>Świeca</t>
  </si>
  <si>
    <t>Vela</t>
  </si>
  <si>
    <t>Свеча</t>
  </si>
  <si>
    <t>FeatherCandleRoutine();</t>
  </si>
  <si>
    <t>SINUSOID3</t>
  </si>
  <si>
    <t>Синусоїд</t>
  </si>
  <si>
    <t>Sinusoid</t>
  </si>
  <si>
    <t>Sinusoïde</t>
  </si>
  <si>
    <t>Sinusoida</t>
  </si>
  <si>
    <t>Sinusoide</t>
  </si>
  <si>
    <t>Синусоид</t>
  </si>
  <si>
    <t>Sinusoid3Routine();</t>
  </si>
  <si>
    <t>SNOW</t>
  </si>
  <si>
    <t>Снігопад</t>
  </si>
  <si>
    <t>Snow</t>
  </si>
  <si>
    <t>Chute de neige</t>
  </si>
  <si>
    <t>Opady śniegu</t>
  </si>
  <si>
    <t>Nevada</t>
  </si>
  <si>
    <t>Снегопад</t>
  </si>
  <si>
    <t>snowRoutine();</t>
  </si>
  <si>
    <t>SPECTRUM</t>
  </si>
  <si>
    <t>Спектрум</t>
  </si>
  <si>
    <t>Spectrum</t>
  </si>
  <si>
    <t>Spectre</t>
  </si>
  <si>
    <t>Widmo</t>
  </si>
  <si>
    <t>Espectro</t>
  </si>
  <si>
    <t>Spectrum();</t>
  </si>
  <si>
    <t>SPIRO</t>
  </si>
  <si>
    <t>Спірали</t>
  </si>
  <si>
    <t>Spiro</t>
  </si>
  <si>
    <t>Spirales</t>
  </si>
  <si>
    <t>Spirale</t>
  </si>
  <si>
    <t>Espirales</t>
  </si>
  <si>
    <t>Спирали</t>
  </si>
  <si>
    <t>spiroRoutine();</t>
  </si>
  <si>
    <t>LEAPERS</t>
  </si>
  <si>
    <t>Стрибуни</t>
  </si>
  <si>
    <t>Leapers</t>
  </si>
  <si>
    <t>Cavaliers</t>
  </si>
  <si>
    <t>Zworki</t>
  </si>
  <si>
    <t>Jerséis</t>
  </si>
  <si>
    <t>Прыгуны</t>
  </si>
  <si>
    <t>LeapersRoutine();</t>
  </si>
  <si>
    <t>STROBE</t>
  </si>
  <si>
    <t>Строб.Хаос.Дифузія</t>
  </si>
  <si>
    <t>Strobe</t>
  </si>
  <si>
    <t>Stroboscope Chaos Diffusion</t>
  </si>
  <si>
    <t>Stroboskop Chaos Dyfuzja</t>
  </si>
  <si>
    <t>Estroboscópico Caos Difusión</t>
  </si>
  <si>
    <t>Строб.Хаос.Диффузия</t>
  </si>
  <si>
    <t>StrobeAndDiffusion();</t>
  </si>
  <si>
    <t>PACIFIC</t>
  </si>
  <si>
    <t>Тихий океан</t>
  </si>
  <si>
    <t>Pacific</t>
  </si>
  <si>
    <t>Océan Pacifique</t>
  </si>
  <si>
    <t>Pacyfik</t>
  </si>
  <si>
    <t>Océano Pacífico</t>
  </si>
  <si>
    <t>pacificRoutine();</t>
  </si>
  <si>
    <t>SHADOWS</t>
  </si>
  <si>
    <t>Тіні</t>
  </si>
  <si>
    <t>Shadows</t>
  </si>
  <si>
    <t>Les ombres</t>
  </si>
  <si>
    <t>Cienie</t>
  </si>
  <si>
    <t>Las sombras</t>
  </si>
  <si>
    <t>Тени</t>
  </si>
  <si>
    <t>shadowsRoutine();</t>
  </si>
  <si>
    <t>UKRAINE</t>
  </si>
  <si>
    <t>Україна</t>
  </si>
  <si>
    <t>Ukraine</t>
  </si>
  <si>
    <t>Ukraina</t>
  </si>
  <si>
    <t>Ucrania</t>
  </si>
  <si>
    <t>Ukraine();</t>
  </si>
  <si>
    <t>FIREWORK</t>
  </si>
  <si>
    <t>Феєрверк</t>
  </si>
  <si>
    <t>Firework</t>
  </si>
  <si>
    <t>Feu d'artifice</t>
  </si>
  <si>
    <t>Sztuczne ognie</t>
  </si>
  <si>
    <t>Fuegos artificiales</t>
  </si>
  <si>
    <t>Фейерверк</t>
  </si>
  <si>
    <t>Firework();</t>
  </si>
  <si>
    <t>FAIRY</t>
  </si>
  <si>
    <t>Фея</t>
  </si>
  <si>
    <t>Fairy</t>
  </si>
  <si>
    <t>Fée</t>
  </si>
  <si>
    <t>Wróżka</t>
  </si>
  <si>
    <t>Hada</t>
  </si>
  <si>
    <t>fairyRoutine();</t>
  </si>
  <si>
    <t>WAVES</t>
  </si>
  <si>
    <t>Хвилі</t>
  </si>
  <si>
    <t>Waves</t>
  </si>
  <si>
    <t>Vagues</t>
  </si>
  <si>
    <t>Fale</t>
  </si>
  <si>
    <t>Ondas</t>
  </si>
  <si>
    <t>Волны</t>
  </si>
  <si>
    <t>WaveRoutine();</t>
  </si>
  <si>
    <t>CLOUDS</t>
  </si>
  <si>
    <t>Хмари</t>
  </si>
  <si>
    <t>Clouds</t>
  </si>
  <si>
    <t>Des nuages</t>
  </si>
  <si>
    <t>Chmury</t>
  </si>
  <si>
    <t>Nubes</t>
  </si>
  <si>
    <t>Тучи</t>
  </si>
  <si>
    <t>cloudsNoiseRoutine();</t>
  </si>
  <si>
    <t>SIMPLE_RAIN</t>
  </si>
  <si>
    <t>Хмарка в банці</t>
  </si>
  <si>
    <t>Simple Rain</t>
  </si>
  <si>
    <t>Un nuage dans un bocal</t>
  </si>
  <si>
    <t>Chmura w słoiku</t>
  </si>
  <si>
    <t>Una nube en un frasco</t>
  </si>
  <si>
    <t>Тучка в банке</t>
  </si>
  <si>
    <t>simpleRain();</t>
  </si>
  <si>
    <t>MADNESS</t>
  </si>
  <si>
    <t>Шаленство</t>
  </si>
  <si>
    <t>Madness</t>
  </si>
  <si>
    <t>Fureur</t>
  </si>
  <si>
    <t>Furia</t>
  </si>
  <si>
    <t>Безумие</t>
  </si>
  <si>
    <t>madnessNoiseRoutine();</t>
  </si>
  <si>
    <t>CONTACTS</t>
  </si>
  <si>
    <t>Контакти</t>
  </si>
  <si>
    <t>Contacts</t>
  </si>
  <si>
    <t>Łączność</t>
  </si>
  <si>
    <t>Contactos</t>
  </si>
  <si>
    <t>Контакты</t>
  </si>
  <si>
    <t>Contacts();</t>
  </si>
  <si>
    <t>RADIAL_WAVE</t>
  </si>
  <si>
    <t>Радіальна хвиля</t>
  </si>
  <si>
    <t>RadialWave</t>
  </si>
  <si>
    <t>Onde radiale</t>
  </si>
  <si>
    <t>Fala promieniowa</t>
  </si>
  <si>
    <t>Onda radial</t>
  </si>
  <si>
    <t>Радиальня волна</t>
  </si>
  <si>
    <t>RadialWave();</t>
  </si>
  <si>
    <t>MOSAIC</t>
  </si>
  <si>
    <t>Мозайка</t>
  </si>
  <si>
    <t>Mosaic</t>
  </si>
  <si>
    <t>Mosaïque</t>
  </si>
  <si>
    <t>Mozaika</t>
  </si>
  <si>
    <t>Mosaico</t>
  </si>
  <si>
    <t>squaresNdotsRoutine();</t>
  </si>
  <si>
    <t>FIREWORK_2</t>
  </si>
  <si>
    <t>Феєрверк 2</t>
  </si>
  <si>
    <t>Firework 2</t>
  </si>
  <si>
    <t>Feux d'artifice 2</t>
  </si>
  <si>
    <t>Fajerwerki 2</t>
  </si>
  <si>
    <t>Fuegos artificiales 2</t>
  </si>
  <si>
    <t>Фейерверк 2</t>
  </si>
  <si>
    <t>fireworksRoutine();</t>
  </si>
  <si>
    <t>OCTOPUS</t>
  </si>
  <si>
    <t>Восьминіг</t>
  </si>
  <si>
    <t>Octopus</t>
  </si>
  <si>
    <t>Pieuvre</t>
  </si>
  <si>
    <t>Ośmiornica</t>
  </si>
  <si>
    <t>Pulpo</t>
  </si>
  <si>
    <t>Осьминог</t>
  </si>
  <si>
    <t>Octopus();</t>
  </si>
  <si>
    <t>DROP_IN_WATER</t>
  </si>
  <si>
    <t>Краплі  на воді</t>
  </si>
  <si>
    <t>Drops on Water</t>
  </si>
  <si>
    <t>Gouttes sur l'eau</t>
  </si>
  <si>
    <t>Krople na wodzie</t>
  </si>
  <si>
    <t>Gotas de agua</t>
  </si>
  <si>
    <t>Капли на воде</t>
  </si>
  <si>
    <t>DropInWater();</t>
  </si>
  <si>
    <t xml:space="preserve">MAGIC_LANTERN </t>
  </si>
  <si>
    <t>Чарівний ліхтарик</t>
  </si>
  <si>
    <t>Magic Lantern</t>
  </si>
  <si>
    <t>Lanterne magique</t>
  </si>
  <si>
    <t>Latarnia magiczna</t>
  </si>
  <si>
    <t>Linterna mágica</t>
  </si>
  <si>
    <t>Волшебный фонарик</t>
  </si>
  <si>
    <t>MagicLantern();</t>
  </si>
  <si>
    <t>COLORED_PYTHON</t>
  </si>
  <si>
    <t>Кольоровий Пітон</t>
  </si>
  <si>
    <t>Colored Python</t>
  </si>
  <si>
    <t>Python coloré</t>
  </si>
  <si>
    <t>Kolorowy Python</t>
  </si>
  <si>
    <t>Pitón de color</t>
  </si>
  <si>
    <t>Цветной Питон</t>
  </si>
  <si>
    <t>Colored_Python();</t>
  </si>
  <si>
    <t xml:space="preserve">  {  11,  33,  58}, // Шаленство</t>
  </si>
  <si>
    <t xml:space="preserve">        case EFF_MADNESS:             HIGH_DELAY_TICK    { effTimer = millis(); madnessNoiseRoutine();        Eff_Tick (); }  break;  // (102U) Шаленство</t>
  </si>
  <si>
    <t>"e102":0,</t>
  </si>
  <si>
    <t>{"type":"checkbox","class":"checkbox-big","name":"e102","title":"108. Шаленство","style":"font-size:20px;display:block","state":"{{e102}}"},</t>
  </si>
  <si>
    <t>PLASMA_WAVES</t>
  </si>
  <si>
    <t>Плазмові хвілі</t>
  </si>
  <si>
    <t>Plasma waves</t>
  </si>
  <si>
    <t>Ondes plasmatiques</t>
  </si>
  <si>
    <t>Fale plazmowe</t>
  </si>
  <si>
    <t>Ondas de plasma</t>
  </si>
  <si>
    <t>Плазменные волны</t>
  </si>
  <si>
    <t>SOFT_DELAY_TICK</t>
  </si>
  <si>
    <t>Plasma_Waves();</t>
  </si>
  <si>
    <t>e109=[[e109]]</t>
  </si>
  <si>
    <t>"e109":2</t>
  </si>
  <si>
    <t>{"type":"h4","title":"107. Чарівний ліхтарик","style":"width:85%;float:left"},{"type":"input","title":"папка","name":"e109","state":"{{e109}}","pattern":"[0-9]{1,2}","style":"width:15%;display:inline"},{"type":"hr"},</t>
  </si>
  <si>
    <t>107. Чарівний ліхтарик,150,255,1,100,1;</t>
  </si>
  <si>
    <t>}; // ^-- проверьте, чтобы у предыдущей строки не было запятой после скобки</t>
  </si>
  <si>
    <t>}</t>
  </si>
  <si>
    <t>количество режимов</t>
  </si>
  <si>
    <t>Это нужно в любом текстовом редакторе преобразовать в строку вида:</t>
  </si>
  <si>
    <t xml:space="preserve">   "action": "cycle_set?e0=[[e0]]&amp;e1=[[e1]]&amp;e2=[[e2]]&amp;e3=[[e3]]&amp;e4=[[e4]]&amp;e5=[[e5]]&amp;e6=[[e6]]&amp;e7=[[e7]]&amp;e8=[[e8]]&amp;e9=[[e9]]&amp;e10=[[e10]]&amp;e11=[[e11]]&amp;e12=[[e12]]&amp;e13=[[e13]]&amp;e14=[[e14]]&amp;e15=[[e15]]&amp;e16=[[e16]]&amp;e17=[[e17]]&amp;e18=[[e18]]&amp;e19=[[e19]]&amp;e20=[[e20]]&amp;e21=[[e21]]&amp;e22=[[e22]]&amp;e23=[[e23]]&amp;e24=[[e24]]&amp;e25=[[e25]]&amp;e26=[[e26]]&amp;e27=[[e27]]&amp;e28=[[e28]]&amp;e29=[[e29]]&amp;e30=[[e30]]&amp;e31=[[e31]]&amp;e32=[[e32]]&amp;e33=[[e33]]&amp;e34=[[e34]]&amp;e35=[[e35]]&amp;e36=[[e36]]&amp;e37=[[e37]]&amp;e38=[[e38]]&amp;e39=[[e39]]&amp;e40=[[e40]]&amp;e41=[[e41]]&amp;e42=[[e42]]&amp;e43=[[e43]]&amp;e44=[[e44]]&amp;e45=[[e45]]&amp;e46=[[e46]]&amp;e47=[[e47]]&amp;e48=[[e48]]&amp;e49=[[e49]]&amp;e50=[[e50]]&amp;e51=[[e51]]&amp;e52=[[e52]]&amp;e53=[[e53]]&amp;e54=[[e54]]&amp;e55=[[e55]]&amp;e56=[[e56]]&amp;e57=[[e57]]&amp;e58=[[e58]]&amp;e59=[[e59]]&amp;e60=[[e60]]&amp;e61=[[e61]]&amp;e62=[[e62]]&amp;e63=[[e63]]&amp;e64=[[e64]]&amp;e65=[[e65]]&amp;e66=[[e66]]&amp;e67=[[e67]]&amp;e68=[[e68]]&amp;e69=[[e69]]&amp;e70=[[e70]]&amp;e71=[[e71]]&amp;e72=[[e72]]&amp;e73=[[e73]]&amp;e74=[[e74]]&amp;e75=[[e75]]&amp;e76=[[e76]]&amp;e77=[[e77]]&amp;e78=[[e78]]&amp;e79=[[e79]]&amp;e80=[[e80]]&amp;e81=[[e81]]&amp;e82=[[e82]]&amp;e83=[[e83]]&amp;e84=[[e84]]&amp;e85=[[e85]]&amp;e86=[[e86]]&amp;e87=[[e87]]&amp;e88=[[e88]]&amp;e89=[[e89]]&amp;e90=[[e90]]&amp;e91=[[e91]]&amp;e92=[[e92]]&amp;e93=[[e93]]&amp;e94=[[e94]]&amp;e95=[[e95]]&amp;e96=[[e96]]&amp;e97=[[e97]]&amp;e98=[[e98]]&amp;e99=[[e99]]&amp;e100=[[e100]]&amp;e101=[[e101]]&amp;e102=[[e102]]&amp;e103=[[e103]]&amp;e104=[[e104]]&amp;e105=[[e105]]&amp;e106=[[e106]]&amp;e107=[[e107]]&amp;e108=[[e108]]&amp;e109=[[e109]]&amp;e110=[[e110]]&amp;e111=[[e111]]" },</t>
  </si>
  <si>
    <r>
      <rPr>
        <sz val="10"/>
        <color theme="1"/>
        <rFont val="Arial"/>
      </rPr>
      <t xml:space="preserve">и заменить ей такие же  </t>
    </r>
    <r>
      <rPr>
        <b/>
        <u/>
        <sz val="10"/>
        <color theme="1"/>
        <rFont val="Arial"/>
      </rPr>
      <t>две</t>
    </r>
    <r>
      <rPr>
        <b/>
        <sz val="10"/>
        <color theme="1"/>
        <rFont val="Arial"/>
      </rPr>
      <t xml:space="preserve"> </t>
    </r>
    <r>
      <rPr>
        <b/>
        <u/>
        <sz val="10"/>
        <color theme="1"/>
        <rFont val="Arial"/>
      </rPr>
      <t xml:space="preserve"> строки</t>
    </r>
    <r>
      <rPr>
        <sz val="10"/>
        <color theme="1"/>
        <rFont val="Arial"/>
      </rPr>
      <t xml:space="preserve"> ( </t>
    </r>
    <r>
      <rPr>
        <b/>
        <u/>
        <sz val="10"/>
        <color theme="1"/>
        <rFont val="Arial"/>
      </rPr>
      <t xml:space="preserve">37 и 16х </t>
    </r>
    <r>
      <rPr>
        <sz val="10"/>
        <color theme="1"/>
        <rFont val="Arial"/>
      </rPr>
      <t>) в файле cycle.json</t>
    </r>
  </si>
  <si>
    <r>
      <rPr>
        <sz val="10"/>
        <color theme="1"/>
        <rFont val="Arimo"/>
      </rPr>
      <t>А строкой ниже заменить такую же (</t>
    </r>
    <r>
      <rPr>
        <b/>
        <sz val="10"/>
        <color theme="1"/>
        <rFont val="Arimo"/>
      </rPr>
      <t xml:space="preserve">15х) </t>
    </r>
    <r>
      <rPr>
        <sz val="10"/>
        <color theme="1"/>
        <rFont val="Arimo"/>
      </rPr>
      <t xml:space="preserve"> в файле sound.json (jотличается от предыдущей только началом до "</t>
    </r>
    <r>
      <rPr>
        <b/>
        <sz val="10"/>
        <color theme="1"/>
        <rFont val="Arimo"/>
      </rPr>
      <t>?</t>
    </r>
    <r>
      <rPr>
        <sz val="10"/>
        <color theme="1"/>
        <rFont val="Arimo"/>
      </rPr>
      <t>")</t>
    </r>
  </si>
  <si>
    <t xml:space="preserve">   "action": "sound_set?e0=[[e0]]&amp;e1=[[e1]]&amp;e2=[[e2]]&amp;e3=[[e3]]&amp;e4=[[e4]]&amp;e5=[[e5]]&amp;e6=[[e6]]&amp;e7=[[e7]]&amp;e8=[[e8]]&amp;e9=[[e9]]&amp;e10=[[e10]]&amp;e11=[[e11]]&amp;e12=[[e12]]&amp;e13=[[e13]]&amp;e14=[[e14]]&amp;e15=[[e15]]&amp;e16=[[e16]]&amp;e17=[[e17]]&amp;e18=[[e18]]&amp;e19=[[e19]]&amp;e20=[[e20]]&amp;e21=[[e21]]&amp;e22=[[e22]]&amp;e23=[[e23]]&amp;e24=[[e24]]&amp;e25=[[e25]]&amp;e26=[[e26]]&amp;e27=[[e27]]&amp;e28=[[e28]]&amp;e29=[[e29]]&amp;e30=[[e30]]&amp;e31=[[e31]]&amp;e32=[[e32]]&amp;e33=[[e33]]&amp;e34=[[e34]]&amp;e35=[[e35]]&amp;e36=[[e36]]&amp;e37=[[e37]]&amp;e38=[[e38]]&amp;e39=[[e39]]&amp;e40=[[e40]]&amp;e41=[[e41]]&amp;e42=[[e42]]&amp;e43=[[e43]]&amp;e44=[[e44]]&amp;e45=[[e45]]&amp;e46=[[e46]]&amp;e47=[[e47]]&amp;e48=[[e48]]&amp;e49=[[e49]]&amp;e50=[[e50]]&amp;e51=[[e51]]&amp;e52=[[e52]]&amp;e53=[[e53]]&amp;e54=[[e54]]&amp;e55=[[e55]]&amp;e56=[[e56]]&amp;e57=[[e57]]&amp;e58=[[e58]]&amp;e59=[[e59]]&amp;e60=[[e60]]&amp;e61=[[e61]]&amp;e62=[[e62]]&amp;e63=[[e63]]&amp;e64=[[e64]]&amp;e65=[[e65]]&amp;e66=[[e66]]&amp;e67=[[e67]]&amp;e68=[[e68]]&amp;e69=[[e69]]&amp;e70=[[e70]]&amp;e71=[[e71]]&amp;e72=[[e72]]&amp;e73=[[e73]]&amp;e74=[[e74]]&amp;e75=[[e75]]&amp;e76=[[e76]]&amp;e77=[[e77]]&amp;e78=[[e78]]&amp;e79=[[e79]]&amp;e80=[[e80]]&amp;e81=[[e81]]&amp;e82=[[e82]]&amp;e83=[[e83]]&amp;e84=[[e84]]&amp;e85=[[e85]]&amp;e86=[[e86]]&amp;e87=[[e87]]&amp;e88=[[e88]]&amp;e89=[[e89]]&amp;e90=[[e90]]&amp;e91=[[e91]]&amp;e92=[[e92]]&amp;e93=[[e93]]&amp;e94=[[e94]]&amp;e95=[[e95]]&amp;e96=[[e96]]&amp;e97=[[e97]]&amp;e98=[[e98]]&amp;e99=[[e99]]&amp;e100=[[e100]]&amp;e101=[[e101]]&amp;e102=[[e102]]&amp;e103=[[e103]]&amp;e104=[[e104]]&amp;e105=[[e105]]&amp;e106=[[e106]]&amp;e107=[[e107]]&amp;e108=[[e108]]&amp;e109=[[e109]]&amp;e110=[[e110]]&amp;e111=[[e111]]" },</t>
  </si>
  <si>
    <t>Умовні позначення:</t>
  </si>
  <si>
    <t>Назва стовпця</t>
  </si>
  <si>
    <t xml:space="preserve">Кожен стовпець копіюється у свій файл на своє місце після сортування таблиці лише по одній (основній) мові. </t>
  </si>
  <si>
    <r>
      <rPr>
        <sz val="10"/>
        <color theme="1"/>
        <rFont val="Arial"/>
      </rPr>
      <t xml:space="preserve">Кожен стовпець копіюється у свій файл на своє місце після сортування таблиці </t>
    </r>
    <r>
      <rPr>
        <b/>
        <sz val="10"/>
        <color theme="1"/>
        <rFont val="Arial"/>
      </rPr>
      <t>по кожній мові.</t>
    </r>
    <r>
      <rPr>
        <sz val="10"/>
        <color theme="1"/>
        <rFont val="Arial"/>
      </rPr>
      <t xml:space="preserve"> Дивіться відповідність кольору фону та назви файлу.</t>
    </r>
  </si>
  <si>
    <r>
      <rPr>
        <sz val="10"/>
        <color theme="1"/>
        <rFont val="Arial"/>
      </rPr>
      <t xml:space="preserve">Кожен стовпець копіюється у свій файл на своє місце після сортування таблиці по кожній мові. </t>
    </r>
    <r>
      <rPr>
        <b/>
        <sz val="10"/>
        <color theme="1"/>
        <rFont val="Arial"/>
      </rPr>
      <t>Увага !!! У кожному стовпчику три файли. Слово LISTx: має бути першим у файлі.</t>
    </r>
  </si>
  <si>
    <t>Стовпець копіюється у файл constsnts.h на своє місце після сортування таблиці по цьому стовпцю по порядку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</si>
</sst>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"/>
  </numFmts>
  <fonts count="19">
    <font>
      <sz val="10"/>
      <color rgb="FF000000"/>
      <name val="Arimo"/>
      <scheme val="minor"/>
    </font>
    <font>
      <sz val="10"/>
      <color theme="1"/>
      <name val="Arimo"/>
    </font>
    <font>
      <b/>
      <sz val="10"/>
      <color rgb="FFFF0000"/>
      <name val="Arimo"/>
    </font>
    <font>
      <b/>
      <sz val="10"/>
      <color rgb="FF0000FF"/>
      <name val="Arimo"/>
    </font>
    <font>
      <b/>
      <sz val="10"/>
      <color theme="1"/>
      <name val="Arimo"/>
    </font>
    <font>
      <b/>
      <sz val="10"/>
      <color rgb="FFFFFF00"/>
      <name val="Arimo"/>
    </font>
    <font>
      <b/>
      <u/>
      <sz val="10"/>
      <color theme="1"/>
      <name val="Arimo"/>
    </font>
    <font>
      <b/>
      <sz val="10"/>
      <color theme="0"/>
      <name val="Arimo"/>
    </font>
    <font>
      <sz val="11"/>
      <color theme="1"/>
      <name val="Arimo"/>
    </font>
    <font>
      <sz val="10"/>
      <color rgb="FF000000"/>
      <name val="Arimo"/>
    </font>
    <font>
      <sz val="11"/>
      <color rgb="FF7E3794"/>
      <name val="Arimo"/>
    </font>
    <font>
      <sz val="11"/>
      <color rgb="FF000000"/>
      <name val="Arimo"/>
    </font>
    <font>
      <sz val="11"/>
      <color rgb="FFA61D4C"/>
      <name val="Arimo"/>
    </font>
    <font>
      <sz val="11"/>
      <color rgb="FF11A9CC"/>
      <name val="Arimo"/>
    </font>
    <font>
      <b/>
      <sz val="12"/>
      <color theme="1"/>
      <name val="Arimo"/>
    </font>
    <font>
      <b/>
      <sz val="10"/>
      <color rgb="FF000000"/>
      <name val="Arimo"/>
    </font>
    <font>
      <sz val="10"/>
      <color theme="1"/>
      <name val="Arial"/>
    </font>
    <font>
      <b/>
      <u/>
      <sz val="10"/>
      <color theme="1"/>
      <name val="Arial"/>
    </font>
    <font>
      <b/>
      <sz val="10"/>
      <color theme="1"/>
      <name val="Arial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A5A5A5"/>
        <bgColor rgb="FFA5A5A5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2" borderId="1" xfId="0" applyFont="1" applyFill="1" applyBorder="1" applyAlignment="1"/>
    <xf numFmtId="164" fontId="1" fillId="0" borderId="0" xfId="0" applyNumberFormat="1" applyFont="1" applyAlignment="1">
      <alignment horizontal="right"/>
    </xf>
    <xf numFmtId="0" fontId="1" fillId="3" borderId="1" xfId="0" applyFont="1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5" fillId="4" borderId="2" xfId="0" applyFont="1" applyFill="1" applyBorder="1" applyAlignment="1">
      <alignment horizontal="center"/>
    </xf>
    <xf numFmtId="0" fontId="4" fillId="5" borderId="1" xfId="0" applyFont="1" applyFill="1" applyBorder="1"/>
    <xf numFmtId="0" fontId="4" fillId="6" borderId="1" xfId="0" applyFont="1" applyFill="1" applyBorder="1"/>
    <xf numFmtId="0" fontId="4" fillId="7" borderId="1" xfId="0" applyFont="1" applyFill="1" applyBorder="1"/>
    <xf numFmtId="0" fontId="4" fillId="5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left"/>
    </xf>
    <xf numFmtId="0" fontId="4" fillId="8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3" borderId="2" xfId="0" applyFont="1" applyFill="1" applyBorder="1"/>
    <xf numFmtId="164" fontId="4" fillId="0" borderId="2" xfId="0" applyNumberFormat="1" applyFont="1" applyBorder="1" applyAlignment="1">
      <alignment horizontal="left"/>
    </xf>
    <xf numFmtId="0" fontId="5" fillId="4" borderId="2" xfId="0" applyFont="1" applyFill="1" applyBorder="1"/>
    <xf numFmtId="0" fontId="4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" fillId="13" borderId="1" xfId="0" applyFont="1" applyFill="1" applyBorder="1"/>
    <xf numFmtId="164" fontId="1" fillId="13" borderId="1" xfId="0" applyNumberFormat="1" applyFont="1" applyFill="1" applyBorder="1" applyAlignment="1">
      <alignment horizontal="right"/>
    </xf>
    <xf numFmtId="0" fontId="1" fillId="1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9" fillId="14" borderId="1" xfId="0" applyFont="1" applyFill="1" applyBorder="1"/>
    <xf numFmtId="164" fontId="9" fillId="0" borderId="0" xfId="0" applyNumberFormat="1" applyFont="1" applyAlignment="1">
      <alignment horizontal="right"/>
    </xf>
    <xf numFmtId="0" fontId="9" fillId="3" borderId="1" xfId="0" applyFont="1" applyFill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3" fillId="0" borderId="0" xfId="0" applyFont="1"/>
    <xf numFmtId="0" fontId="14" fillId="0" borderId="0" xfId="0" applyFont="1"/>
    <xf numFmtId="0" fontId="1" fillId="14" borderId="2" xfId="0" applyFont="1" applyFill="1" applyBorder="1"/>
    <xf numFmtId="0" fontId="4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9" fillId="0" borderId="0" xfId="0" applyFont="1"/>
    <xf numFmtId="0" fontId="0" fillId="0" borderId="0" xfId="0" applyFont="1" applyAlignme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orrect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J155"/>
  <sheetViews>
    <sheetView tabSelected="1" workbookViewId="0">
      <pane ySplit="3" topLeftCell="A4" activePane="bottomLeft" state="frozen"/>
      <selection pane="bottomLeft"/>
    </sheetView>
  </sheetViews>
  <sheetFormatPr defaultColWidth="14.42578125" defaultRowHeight="15" customHeight="1"/>
  <cols>
    <col min="1" max="1" width="8.7109375" customWidth="1"/>
    <col min="2" max="2" width="19.7109375" customWidth="1"/>
    <col min="3" max="3" width="21.85546875" customWidth="1"/>
    <col min="4" max="4" width="16.28515625" customWidth="1"/>
    <col min="5" max="7" width="18.28515625" customWidth="1"/>
    <col min="8" max="8" width="18.28515625" hidden="1" customWidth="1"/>
    <col min="9" max="10" width="5.5703125" customWidth="1"/>
    <col min="11" max="11" width="6" customWidth="1"/>
    <col min="12" max="12" width="1.28515625" customWidth="1"/>
    <col min="13" max="17" width="6.5703125" customWidth="1"/>
    <col min="18" max="18" width="33.28515625" customWidth="1"/>
    <col min="19" max="19" width="26.140625" customWidth="1"/>
    <col min="20" max="20" width="19.42578125" customWidth="1"/>
    <col min="21" max="21" width="21.140625" customWidth="1"/>
    <col min="22" max="22" width="1.28515625" customWidth="1"/>
    <col min="23" max="23" width="74.140625" customWidth="1"/>
    <col min="24" max="26" width="47.28515625" hidden="1" customWidth="1"/>
    <col min="27" max="27" width="60.140625" customWidth="1"/>
    <col min="28" max="28" width="138" customWidth="1"/>
    <col min="29" max="29" width="78.7109375" hidden="1" customWidth="1"/>
    <col min="30" max="30" width="19.7109375" customWidth="1"/>
    <col min="31" max="31" width="17.28515625" customWidth="1"/>
    <col min="32" max="32" width="20.85546875" customWidth="1"/>
    <col min="33" max="33" width="63.7109375" customWidth="1"/>
    <col min="34" max="34" width="31.85546875" customWidth="1"/>
    <col min="35" max="35" width="42.5703125" customWidth="1"/>
    <col min="36" max="36" width="17.28515625" customWidth="1"/>
    <col min="37" max="37" width="46.7109375" customWidth="1"/>
    <col min="38" max="38" width="64.140625" customWidth="1"/>
    <col min="39" max="39" width="29.42578125" customWidth="1"/>
    <col min="40" max="40" width="43.140625" customWidth="1"/>
    <col min="41" max="41" width="16.140625" customWidth="1"/>
    <col min="42" max="42" width="46.7109375" customWidth="1"/>
    <col min="43" max="43" width="65" customWidth="1"/>
    <col min="44" max="44" width="31" customWidth="1"/>
    <col min="45" max="45" width="42.42578125" customWidth="1"/>
    <col min="46" max="46" width="15.7109375" customWidth="1"/>
    <col min="47" max="49" width="46.7109375" customWidth="1"/>
    <col min="50" max="50" width="30.140625" customWidth="1"/>
    <col min="51" max="51" width="14" customWidth="1"/>
    <col min="52" max="54" width="46.7109375" customWidth="1"/>
    <col min="55" max="55" width="29.7109375" customWidth="1"/>
    <col min="56" max="56" width="13.85546875" customWidth="1"/>
    <col min="57" max="57" width="46.7109375" customWidth="1"/>
    <col min="58" max="58" width="41.42578125" hidden="1" customWidth="1"/>
    <col min="59" max="59" width="39.28515625" hidden="1" customWidth="1"/>
    <col min="60" max="60" width="29.7109375" hidden="1" customWidth="1"/>
    <col min="61" max="61" width="13.85546875" hidden="1" customWidth="1"/>
    <col min="62" max="62" width="46.7109375" hidden="1" customWidth="1"/>
  </cols>
  <sheetData>
    <row r="1" spans="1:62" ht="14.25" customHeight="1">
      <c r="A1" s="1"/>
      <c r="I1" s="2" t="s">
        <v>0</v>
      </c>
      <c r="L1" s="3" t="s">
        <v>1</v>
      </c>
      <c r="M1" s="2" t="s">
        <v>2</v>
      </c>
      <c r="T1" s="4"/>
      <c r="V1" s="5"/>
      <c r="W1" s="6" t="s">
        <v>3</v>
      </c>
      <c r="AD1" s="7"/>
      <c r="AE1" s="7"/>
      <c r="AF1" s="7"/>
      <c r="AJ1" s="7"/>
      <c r="AK1" s="7"/>
      <c r="AM1" s="7"/>
      <c r="AN1" s="7"/>
      <c r="AO1" s="7"/>
      <c r="AP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ht="14.25" customHeight="1">
      <c r="C2" s="8" t="s">
        <v>4</v>
      </c>
      <c r="V2" s="9"/>
      <c r="W2" s="10" t="s">
        <v>5</v>
      </c>
      <c r="X2" s="11" t="s">
        <v>6</v>
      </c>
      <c r="Y2" s="12" t="s">
        <v>7</v>
      </c>
      <c r="Z2" s="13" t="s">
        <v>8</v>
      </c>
      <c r="AA2" s="10" t="s">
        <v>5</v>
      </c>
      <c r="AB2" s="10" t="s">
        <v>9</v>
      </c>
      <c r="AC2" s="14" t="s">
        <v>10</v>
      </c>
      <c r="AD2" s="10" t="s">
        <v>11</v>
      </c>
      <c r="AE2" s="10" t="s">
        <v>12</v>
      </c>
      <c r="AF2" s="15" t="s">
        <v>13</v>
      </c>
      <c r="AG2" s="16" t="s">
        <v>14</v>
      </c>
      <c r="AH2" s="16" t="s">
        <v>15</v>
      </c>
      <c r="AI2" s="16" t="s">
        <v>16</v>
      </c>
      <c r="AJ2" s="16" t="s">
        <v>17</v>
      </c>
      <c r="AK2" s="17" t="s">
        <v>18</v>
      </c>
      <c r="AL2" s="18" t="s">
        <v>19</v>
      </c>
      <c r="AM2" s="18" t="s">
        <v>20</v>
      </c>
      <c r="AN2" s="18" t="s">
        <v>21</v>
      </c>
      <c r="AO2" s="18" t="s">
        <v>22</v>
      </c>
      <c r="AP2" s="19" t="s">
        <v>23</v>
      </c>
      <c r="AQ2" s="20" t="s">
        <v>24</v>
      </c>
      <c r="AR2" s="20" t="s">
        <v>25</v>
      </c>
      <c r="AS2" s="20" t="s">
        <v>26</v>
      </c>
      <c r="AT2" s="20" t="s">
        <v>27</v>
      </c>
      <c r="AU2" s="21" t="s">
        <v>28</v>
      </c>
      <c r="AV2" s="22" t="s">
        <v>29</v>
      </c>
      <c r="AW2" s="22" t="s">
        <v>30</v>
      </c>
      <c r="AX2" s="22" t="s">
        <v>31</v>
      </c>
      <c r="AY2" s="23" t="s">
        <v>32</v>
      </c>
      <c r="AZ2" s="24" t="s">
        <v>33</v>
      </c>
      <c r="BA2" s="25" t="s">
        <v>34</v>
      </c>
      <c r="BB2" s="25" t="s">
        <v>35</v>
      </c>
      <c r="BC2" s="25" t="s">
        <v>36</v>
      </c>
      <c r="BD2" s="25" t="s">
        <v>37</v>
      </c>
      <c r="BE2" s="26" t="s">
        <v>38</v>
      </c>
      <c r="BF2" s="27" t="s">
        <v>39</v>
      </c>
      <c r="BG2" s="27" t="s">
        <v>40</v>
      </c>
      <c r="BH2" s="27" t="s">
        <v>41</v>
      </c>
      <c r="BI2" s="27" t="s">
        <v>42</v>
      </c>
      <c r="BJ2" s="28" t="s">
        <v>43</v>
      </c>
    </row>
    <row r="3" spans="1:62" ht="14.25" customHeight="1">
      <c r="A3" s="29" t="s">
        <v>44</v>
      </c>
      <c r="B3" s="30" t="s">
        <v>45</v>
      </c>
      <c r="C3" s="16" t="s">
        <v>46</v>
      </c>
      <c r="D3" s="18" t="s">
        <v>47</v>
      </c>
      <c r="E3" s="20" t="s">
        <v>48</v>
      </c>
      <c r="F3" s="22" t="s">
        <v>49</v>
      </c>
      <c r="G3" s="25" t="s">
        <v>50</v>
      </c>
      <c r="H3" s="27" t="s">
        <v>51</v>
      </c>
      <c r="I3" s="31" t="s">
        <v>52</v>
      </c>
      <c r="J3" s="31" t="s">
        <v>53</v>
      </c>
      <c r="K3" s="31" t="s">
        <v>54</v>
      </c>
      <c r="L3" s="32"/>
      <c r="M3" s="31" t="s">
        <v>55</v>
      </c>
      <c r="N3" s="31" t="s">
        <v>56</v>
      </c>
      <c r="O3" s="31" t="s">
        <v>57</v>
      </c>
      <c r="P3" s="31" t="s">
        <v>58</v>
      </c>
      <c r="Q3" s="31" t="s">
        <v>59</v>
      </c>
      <c r="R3" s="31" t="s">
        <v>60</v>
      </c>
      <c r="S3" s="31" t="s">
        <v>61</v>
      </c>
      <c r="T3" s="33" t="s">
        <v>62</v>
      </c>
      <c r="U3" s="34" t="s">
        <v>63</v>
      </c>
      <c r="V3" s="5"/>
      <c r="X3" s="2" t="s">
        <v>64</v>
      </c>
      <c r="Y3" s="2" t="s">
        <v>64</v>
      </c>
      <c r="AA3" s="2" t="s">
        <v>65</v>
      </c>
      <c r="AC3" s="2" t="s">
        <v>66</v>
      </c>
      <c r="AD3" s="7" t="s">
        <v>67</v>
      </c>
      <c r="AE3" s="7" t="s">
        <v>68</v>
      </c>
      <c r="AF3" s="7" t="s">
        <v>67</v>
      </c>
      <c r="AI3" s="7" t="s">
        <v>67</v>
      </c>
      <c r="AJ3" s="7" t="s">
        <v>67</v>
      </c>
      <c r="AK3" s="35" t="s">
        <v>69</v>
      </c>
      <c r="AM3" s="7"/>
      <c r="AN3" s="7" t="s">
        <v>67</v>
      </c>
      <c r="AO3" s="7" t="s">
        <v>67</v>
      </c>
      <c r="AP3" s="35" t="s">
        <v>69</v>
      </c>
      <c r="AR3" s="7"/>
      <c r="AS3" s="7" t="s">
        <v>67</v>
      </c>
      <c r="AT3" s="7" t="s">
        <v>67</v>
      </c>
      <c r="AU3" s="35" t="s">
        <v>69</v>
      </c>
      <c r="AV3" s="35"/>
      <c r="AW3" s="35"/>
      <c r="AX3" s="35" t="s">
        <v>67</v>
      </c>
      <c r="AY3" s="35" t="s">
        <v>67</v>
      </c>
      <c r="AZ3" s="35" t="s">
        <v>69</v>
      </c>
      <c r="BA3" s="35"/>
      <c r="BB3" s="35"/>
      <c r="BC3" s="35" t="s">
        <v>67</v>
      </c>
      <c r="BD3" s="35" t="s">
        <v>67</v>
      </c>
      <c r="BE3" s="35" t="s">
        <v>69</v>
      </c>
      <c r="BF3" s="35"/>
      <c r="BG3" s="35"/>
      <c r="BH3" s="35" t="s">
        <v>67</v>
      </c>
      <c r="BI3" s="35" t="s">
        <v>67</v>
      </c>
      <c r="BJ3" s="35" t="s">
        <v>69</v>
      </c>
    </row>
    <row r="4" spans="1:62" ht="14.25" customHeight="1">
      <c r="A4" s="2">
        <v>0</v>
      </c>
      <c r="B4" s="2" t="s">
        <v>70</v>
      </c>
      <c r="C4" s="2" t="s">
        <v>71</v>
      </c>
      <c r="D4" s="2" t="s">
        <v>71</v>
      </c>
      <c r="E4" s="2" t="s">
        <v>72</v>
      </c>
      <c r="F4" s="2" t="s">
        <v>73</v>
      </c>
      <c r="G4" s="2" t="s">
        <v>74</v>
      </c>
      <c r="H4" s="2" t="s">
        <v>71</v>
      </c>
      <c r="I4" s="2">
        <v>19</v>
      </c>
      <c r="J4" s="2">
        <v>60</v>
      </c>
      <c r="K4" s="2">
        <v>20</v>
      </c>
      <c r="L4" s="5"/>
      <c r="M4" s="2">
        <v>1</v>
      </c>
      <c r="N4" s="2">
        <v>255</v>
      </c>
      <c r="O4" s="2">
        <v>1</v>
      </c>
      <c r="P4" s="2">
        <v>100</v>
      </c>
      <c r="Q4" s="2">
        <v>0</v>
      </c>
      <c r="R4" s="2" t="s">
        <v>75</v>
      </c>
      <c r="S4" s="2" t="s">
        <v>76</v>
      </c>
      <c r="T4" s="4">
        <v>2</v>
      </c>
      <c r="U4" s="2">
        <v>0</v>
      </c>
      <c r="V4" s="5"/>
      <c r="W4" s="2" t="str">
        <f t="shared" ref="W4:W41" si="0">CONCATENATE("#define EFF_",B4,REPT(" ",20-LEN(B4)),"(",REPT(" ",3-LEN(U4)),U4,"U)    // ",C4)</f>
        <v>#define EFF_NEXUS               (  0U)    // Nexus</v>
      </c>
      <c r="X4" s="2" t="str">
        <f t="shared" ref="X4:X41" si="1">CONCATENATE("String(""",A4,". ",C4,",",M4,",",N4,",",O4,",",P4,",",Q4,";"") +")</f>
        <v>String("0. Nexus,1,255,1,100,0;") +</v>
      </c>
      <c r="Y4" s="2" t="str">
        <f t="shared" ref="Y4:Y41" si="2">CONCATENATE("String(""",A4,". ",D4,",",M4,",",N4,",",O4,",",P4,",",Q4,";"") +")</f>
        <v>String("0. Nexus,1,255,1,100,0;") +</v>
      </c>
      <c r="Z4" s="2" t="str">
        <f t="shared" ref="Z4:Z41" si="3">CONCATENATE("String(""",A4,". ",E4,",",M4,",",N4,",",O4,",",P4,",",Q4,";"") +")</f>
        <v>String("0. Lien,1,255,1,100,0;") +</v>
      </c>
      <c r="AA4" s="2" t="str">
        <f t="shared" ref="AA4:AA41" si="4">CONCATENATE("  {",REPT(" ",4-LEN(I4)),I4,",",REPT(" ",4-LEN(J4)),J4,",",REPT(" ",4-LEN(K4)),K4,"}, // ",C4)</f>
        <v xml:space="preserve">  {  19,  60,  20}, // Nexus</v>
      </c>
      <c r="AB4" s="2" t="str">
        <f t="shared" ref="AB4:AB41" si="5">CONCATENATE("        case EFF_",B4,":",REPT(" ",20-LEN(B4)),R4," { effTimer = millis(); ",S4,REPT(" ",30-LEN(S4)),"Eff_Tick (); }","  break;  // (",REPT(" ",3-LEN(U4)),U4,"U) ",C4)</f>
        <v xml:space="preserve">        case EFF_NEXUS:               LOW_DELAY_TICK     { effTimer = millis(); nexusRoutine();               Eff_Tick (); }  break;  // (  0U) Nexus</v>
      </c>
      <c r="AC4" s="2" t="str">
        <f>CONCATENATE("{""name"":""",A4,". ",C4,""",""spmin"":",M4,",""spmax"":",N4,",""scmin"":",O4,",""scmax"":",P4,",""type"":",Q4,"},")</f>
        <v>{"name":"0. Nexus","spmin":1,"spmax":255,"scmin":1,"scmax":100,"type":0},</v>
      </c>
      <c r="AD4" s="7" t="str">
        <f t="shared" ref="AD4:AD41" si="6">CONCATENATE("""","e",U4,"""",":0,")</f>
        <v>"e0":0,</v>
      </c>
      <c r="AE4" s="7" t="str">
        <f t="shared" ref="AE4:AE41" si="7">CONCATENATE("e",U4,"=[[e",U4,"]]&amp;")</f>
        <v>e0=[[e0]]&amp;</v>
      </c>
      <c r="AF4" s="7" t="str">
        <f t="shared" ref="AF4:AF41" si="8">CONCATENATE("""","e",U4,"""",":",T4,",")</f>
        <v>"e0":2,</v>
      </c>
      <c r="AG4" s="2" t="str">
        <f t="shared" ref="AG4:AG41" si="9">CONCATENATE("{""type"":""checkbox"",""class"":""checkbox-big"",""name"":""e",U4,""",""title"":""",A4,". ",C4,""",""style"":""font-size:20px;display:block"",""state"":""{{e",U4,"}}""},")</f>
        <v>{"type":"checkbox","class":"checkbox-big","name":"e0","title":"0. Nexus","style":"font-size:20px;display:block","state":"{{e0}}"},</v>
      </c>
      <c r="AH4" s="2" t="str">
        <f t="shared" ref="AH4:AH41" si="10">CONCATENATE("{""type"":""h4"",""title"":""",A4,". ",C4,""",""style"":""width:85%;float:left""},{""type"":""input"",""title"":""папка"",""name"":""e",U4,""",""state"":""{{e",U4,"}}"",""pattern"":""[0-9]{1,2}"",""style"":""width:15%;display:inline""},{""type"":""hr""},")</f>
        <v>{"type":"h4","title":"0. Nexus","style":"width:85%;float:left"},{"type":"input","title":"папка","name":"e0","state":"{{e0}}","pattern":"[0-9]{1,2}","style":"width:15%;display:inline"},{"type":"hr"},</v>
      </c>
      <c r="AI4" s="2" t="str">
        <f t="shared" ref="AI4:AI41" si="11">CONCATENATE("""",A4,"""",": """,A4,".",C4,""",")</f>
        <v>"0": "0.Nexus",</v>
      </c>
      <c r="AJ4" s="36" t="str">
        <f t="shared" ref="AJ4:AJ41" si="12">CONCATENATE("""",A4,"""",":""",U4,""",")</f>
        <v>"0":"0",</v>
      </c>
      <c r="AK4" s="2" t="str">
        <f t="shared" ref="AK4:AK41" si="13">CONCATENATE(A4,". ",C4,",",M4,",",N4,",",O4,",",P4,",",Q4,";")</f>
        <v>0. Nexus,1,255,1,100,0;</v>
      </c>
      <c r="AL4" s="2" t="str">
        <f t="shared" ref="AL4:AL41" si="14">CONCATENATE("{""type"":""checkbox"",""class"":""checkbox-big"",""name"":""e",U4,""",""title"":""",A4,". ",D4,""",""style"":""font-size:20px;display:block"",""state"":""{{e",U4,"}}""},")</f>
        <v>{"type":"checkbox","class":"checkbox-big","name":"e0","title":"0. Nexus","style":"font-size:20px;display:block","state":"{{e0}}"},</v>
      </c>
      <c r="AM4" s="2" t="str">
        <f t="shared" ref="AM4:AM41" si="15">CONCATENATE("{""type"":""h4"",""title"":""",A4,". ",D4,""",""style"":""width:85%;float:left""},{""type"":""input"",""title"":""папка"",""name"":""e",U4,""",""state"":""{{e",U4,"}}"",""pattern"":""[0-9]{1,2}"",""style"":""width:15%;display:inline""},{""type"":""hr""},")</f>
        <v>{"type":"h4","title":"0. Nexus","style":"width:85%;float:left"},{"type":"input","title":"папка","name":"e0","state":"{{e0}}","pattern":"[0-9]{1,2}","style":"width:15%;display:inline"},{"type":"hr"},</v>
      </c>
      <c r="AN4" s="2" t="str">
        <f t="shared" ref="AN4:AN41" si="16">CONCATENATE("""",A4,"""",": """,A4,".",D4,""",")</f>
        <v>"0": "0.Nexus",</v>
      </c>
      <c r="AO4" s="36" t="str">
        <f t="shared" ref="AO4:AO41" si="17">CONCATENATE("""",A4,"""",":""",U4,""",")</f>
        <v>"0":"0",</v>
      </c>
      <c r="AP4" s="2" t="str">
        <f t="shared" ref="AP4:AP41" si="18">CONCATENATE(A4,". ",D4,",",M4,",",N4,",",O4,",",P4,",",Q4,";")</f>
        <v>0. Nexus,1,255,1,100,0;</v>
      </c>
      <c r="AQ4" s="2" t="str">
        <f t="shared" ref="AQ4:AQ41" si="19">CONCATENATE("{""type"":""checkbox"",""class"":""checkbox-big"",""name"":""e",U4,""",""title"":""",A4,". ",E4,""",""style"":""font-size:20px;display:block"",""state"":""{{e",U4,"}}""},")</f>
        <v>{"type":"checkbox","class":"checkbox-big","name":"e0","title":"0. Lien","style":"font-size:20px;display:block","state":"{{e0}}"},</v>
      </c>
      <c r="AR4" s="2" t="str">
        <f t="shared" ref="AR4:AR41" si="20">CONCATENATE("{""type"":""h4"",""title"":""",A4,". ",E4,""",""style"":""width:85%;float:left""},{""type"":""input"",""title"":""папка"",""name"":""e",U4,""",""state"":""{{e",U4,"}}"",""pattern"":""[0-9]{1,2}"",""style"":""width:15%;display:inline""},{""type"":""hr""},")</f>
        <v>{"type":"h4","title":"0. Lien","style":"width:85%;float:left"},{"type":"input","title":"папка","name":"e0","state":"{{e0}}","pattern":"[0-9]{1,2}","style":"width:15%;display:inline"},{"type":"hr"},</v>
      </c>
      <c r="AS4" s="2" t="str">
        <f t="shared" ref="AS4:AS41" si="21">CONCATENATE("""",A4,"""",": """,A4,".",E4,""",")</f>
        <v>"0": "0.Lien",</v>
      </c>
      <c r="AT4" s="36" t="str">
        <f t="shared" ref="AT4:AT41" si="22">CONCATENATE("""",A4,"""",":""",U4,""",")</f>
        <v>"0":"0",</v>
      </c>
      <c r="AU4" s="2" t="str">
        <f t="shared" ref="AU4:AU41" si="23">CONCATENATE(A4,". ",E4,",",M4,",",N4,",",O4,",",P4,",",Q4,";")</f>
        <v>0. Lien,1,255,1,100,0;</v>
      </c>
      <c r="AV4" s="2" t="str">
        <f t="shared" ref="AV4:AV41" si="24">CONCATENATE("{""type"":""checkbox"",""class"":""checkbox-big"",""name"":""e",U4,""",""title"":""",A4,". ",F4,""",""style"":""font-size:20px;display:block"",""state"":""{{e",U4,"}}""},")</f>
        <v>{"type":"checkbox","class":"checkbox-big","name":"e0","title":"0. Ogniwo","style":"font-size:20px;display:block","state":"{{e0}}"},</v>
      </c>
      <c r="AW4" s="36" t="str">
        <f t="shared" ref="AW4:AW41" si="25">CONCATENATE("{""type"":""h4"",""title"":""",A4,". ",F4,""",""style"":""width:85%;float:left""},{""type"":""input"",""title"":""папка"",""name"":""e",U4,""",""state"":""{{e",U4,"}}"",""pattern"":""[0-9]{1,2}"",""style"":""width:15%;display:inline""},{""type"":""hr""},")</f>
        <v>{"type":"h4","title":"0. Ogniwo","style":"width:85%;float:left"},{"type":"input","title":"папка","name":"e0","state":"{{e0}}","pattern":"[0-9]{1,2}","style":"width:15%;display:inline"},{"type":"hr"},</v>
      </c>
      <c r="AX4" s="36" t="str">
        <f t="shared" ref="AX4:AX41" si="26">CONCATENATE("""",A4,"""",": """,A4,".",F4,""",")</f>
        <v>"0": "0.Ogniwo",</v>
      </c>
      <c r="AY4" s="36" t="str">
        <f t="shared" ref="AY4:AY41" si="27">CONCATENATE("""",A4,"""",":""",U4,""",")</f>
        <v>"0":"0",</v>
      </c>
      <c r="AZ4" s="36" t="str">
        <f t="shared" ref="AZ4:AZ41" si="28">CONCATENATE(A4,". ",F4,",",M4,",",N4,",",O4,",",P4,",",Q4,";")</f>
        <v>0. Ogniwo,1,255,1,100,0;</v>
      </c>
      <c r="BA4" s="36" t="str">
        <f t="shared" ref="BA4:BA41" si="29">CONCATENATE("{""type"":""checkbox"",""class"":""checkbox-big"",""name"":""e",U4,""",""title"":""",A4,". ",G4,""",""style"":""font-size:20px;display:block"",""state"":""{{e",U4,"}}""},")</f>
        <v>{"type":"checkbox","class":"checkbox-big","name":"e0","title":"0. Nexo","style":"font-size:20px;display:block","state":"{{e0}}"},</v>
      </c>
      <c r="BB4" s="36" t="str">
        <f t="shared" ref="BB4:BB41" si="30">CONCATENATE("{""type"":""h4"",""title"":""",A4,". ",G4,""",""style"":""width:85%;float:left""},{""type"":""input"",""title"":""папка"",""name"":""e",U4,""",""state"":""{{e",U4,"}}"",""pattern"":""[0-9]{1,2}"",""style"":""width:15%;display:inline""},{""type"":""hr""},")</f>
        <v>{"type":"h4","title":"0. Nexo","style":"width:85%;float:left"},{"type":"input","title":"папка","name":"e0","state":"{{e0}}","pattern":"[0-9]{1,2}","style":"width:15%;display:inline"},{"type":"hr"},</v>
      </c>
      <c r="BC4" s="36" t="str">
        <f t="shared" ref="BC4:BC41" si="31">CONCATENATE("""",A4,"""",": """,A4,".",G4,""",")</f>
        <v>"0": "0.Nexo",</v>
      </c>
      <c r="BD4" s="36" t="str">
        <f t="shared" ref="BD4:BD41" si="32">CONCATENATE("""",A4,"""",":""",U4,""",")</f>
        <v>"0":"0",</v>
      </c>
      <c r="BE4" s="36" t="str">
        <f t="shared" ref="BE4:BE41" si="33">CONCATENATE(A4,". ",G4,",",M4,",",N4,",",O4,",",P4,",",Q4,";")</f>
        <v>0. Nexo,1,255,1,100,0;</v>
      </c>
      <c r="BF4" s="36" t="str">
        <f t="shared" ref="BF4:BF41" si="34">CONCATENATE("{""type"":""checkbox"",""class"":""checkbox-big"",""name"":""e",U4,""",""title"":""",A4,". ",H4,""",""style"":""font-size:20px;display:block"",""state"":""{{e",U4,"}}""},")</f>
        <v>{"type":"checkbox","class":"checkbox-big","name":"e0","title":"0. Nexus","style":"font-size:20px;display:block","state":"{{e0}}"},</v>
      </c>
      <c r="BG4" s="36" t="str">
        <f t="shared" ref="BG4:BG41" si="35">CONCATENATE("{""type"":""h4"",""title"":""",A4,". ",H4,""",""style"":""width:85%;float:left""},{""type"":""input"",""title"":""папка"",""name"":""e",U4,""",""state"":""{{e",U4,"}}"",""pattern"":""[0-9]{1,2}"",""style"":""width:15%;display:inline""},{""type"":""hr""},")</f>
        <v>{"type":"h4","title":"0. Nexus","style":"width:85%;float:left"},{"type":"input","title":"папка","name":"e0","state":"{{e0}}","pattern":"[0-9]{1,2}","style":"width:15%;display:inline"},{"type":"hr"},</v>
      </c>
      <c r="BH4" s="36" t="str">
        <f t="shared" ref="BH4:BH41" si="36">CONCATENATE("""",A4,"""",": """,A4,".",H4,""",")</f>
        <v>"0": "0.Nexus",</v>
      </c>
      <c r="BI4" s="36" t="str">
        <f t="shared" ref="BI4:BI41" si="37">CONCATENATE("""",A4,"""",":""",U4,""",")</f>
        <v>"0":"0",</v>
      </c>
      <c r="BJ4" s="36" t="str">
        <f t="shared" ref="BJ4:BJ41" si="38">CONCATENATE(A4,". ",H4,",",M4,",",N4,",",O4,",",P4,",",Q4,";")</f>
        <v>0. Nexus,1,255,1,100,0;</v>
      </c>
    </row>
    <row r="5" spans="1:62" ht="14.25" customHeight="1">
      <c r="A5" s="2">
        <f t="shared" ref="A5:A21" ca="1" si="39">MAX(OFFSET(A5,-4,0,4,1))+1</f>
        <v>1</v>
      </c>
      <c r="B5" s="2" t="s">
        <v>77</v>
      </c>
      <c r="C5" s="2" t="s">
        <v>78</v>
      </c>
      <c r="D5" s="2" t="s">
        <v>79</v>
      </c>
      <c r="E5" s="2" t="s">
        <v>80</v>
      </c>
      <c r="F5" s="2" t="s">
        <v>81</v>
      </c>
      <c r="G5" s="2" t="s">
        <v>82</v>
      </c>
      <c r="H5" s="2" t="s">
        <v>78</v>
      </c>
      <c r="I5" s="2">
        <v>25</v>
      </c>
      <c r="J5" s="2">
        <v>240</v>
      </c>
      <c r="K5" s="2">
        <v>65</v>
      </c>
      <c r="L5" s="5"/>
      <c r="M5" s="2">
        <v>1</v>
      </c>
      <c r="N5" s="2">
        <v>255</v>
      </c>
      <c r="O5" s="2">
        <v>1</v>
      </c>
      <c r="P5" s="2">
        <v>100</v>
      </c>
      <c r="Q5" s="2">
        <v>0</v>
      </c>
      <c r="R5" s="2" t="s">
        <v>83</v>
      </c>
      <c r="S5" s="2" t="s">
        <v>84</v>
      </c>
      <c r="T5" s="4">
        <v>2</v>
      </c>
      <c r="U5" s="2">
        <v>1</v>
      </c>
      <c r="V5" s="5"/>
      <c r="W5" s="2" t="str">
        <f t="shared" si="0"/>
        <v>#define EFF_WATERCOLOR          (  1U)    // Акварель</v>
      </c>
      <c r="X5" s="2" t="str">
        <f t="shared" ca="1" si="1"/>
        <v>String("1. Акварель,1,255,1,100,0;") +</v>
      </c>
      <c r="Y5" s="2" t="str">
        <f t="shared" ca="1" si="2"/>
        <v>String("1. Water Color,1,255,1,100,0;") +</v>
      </c>
      <c r="Z5" s="2" t="str">
        <f t="shared" ca="1" si="3"/>
        <v>String("1. Aquarelle,1,255,1,100,0;") +</v>
      </c>
      <c r="AA5" s="2" t="str">
        <f t="shared" si="4"/>
        <v xml:space="preserve">  {  25, 240,  65}, // Акварель</v>
      </c>
      <c r="AB5" s="2" t="str">
        <f t="shared" si="5"/>
        <v xml:space="preserve">        case EFF_WATERCOLOR:          DYNAMIC_DELAY_TICK { effTimer = millis(); Watercolor();                 Eff_Tick (); }  break;  // (  1U) Акварель</v>
      </c>
      <c r="AC5" s="37"/>
      <c r="AD5" s="7" t="str">
        <f t="shared" si="6"/>
        <v>"e1":0,</v>
      </c>
      <c r="AE5" s="7" t="str">
        <f t="shared" si="7"/>
        <v>e1=[[e1]]&amp;</v>
      </c>
      <c r="AF5" s="7" t="str">
        <f t="shared" si="8"/>
        <v>"e1":2,</v>
      </c>
      <c r="AG5" s="2" t="str">
        <f t="shared" ca="1" si="9"/>
        <v>{"type":"checkbox","class":"checkbox-big","name":"e1","title":"1. Акварель","style":"font-size:20px;display:block","state":"{{e1}}"},</v>
      </c>
      <c r="AH5" s="2" t="str">
        <f t="shared" ca="1" si="10"/>
        <v>{"type":"h4","title":"1. Акварель","style":"width:85%;float:left"},{"type":"input","title":"папка","name":"e1","state":"{{e1}}","pattern":"[0-9]{1,2}","style":"width:15%;display:inline"},{"type":"hr"},</v>
      </c>
      <c r="AI5" s="2" t="str">
        <f t="shared" ca="1" si="11"/>
        <v>"1": "1.Акварель",</v>
      </c>
      <c r="AJ5" s="36" t="str">
        <f t="shared" ca="1" si="12"/>
        <v>"1":"1",</v>
      </c>
      <c r="AK5" s="2" t="str">
        <f t="shared" ca="1" si="13"/>
        <v>1. Акварель,1,255,1,100,0;</v>
      </c>
      <c r="AL5" s="2" t="str">
        <f t="shared" ca="1" si="14"/>
        <v>{"type":"checkbox","class":"checkbox-big","name":"e1","title":"1. Water Color","style":"font-size:20px;display:block","state":"{{e1}}"},</v>
      </c>
      <c r="AM5" s="2" t="str">
        <f t="shared" ca="1" si="15"/>
        <v>{"type":"h4","title":"1. Water Color","style":"width:85%;float:left"},{"type":"input","title":"папка","name":"e1","state":"{{e1}}","pattern":"[0-9]{1,2}","style":"width:15%;display:inline"},{"type":"hr"},</v>
      </c>
      <c r="AN5" s="2" t="str">
        <f t="shared" ca="1" si="16"/>
        <v>"1": "1.Water Color",</v>
      </c>
      <c r="AO5" s="36" t="str">
        <f t="shared" ca="1" si="17"/>
        <v>"1":"1",</v>
      </c>
      <c r="AP5" s="2" t="str">
        <f t="shared" ca="1" si="18"/>
        <v>1. Water Color,1,255,1,100,0;</v>
      </c>
      <c r="AQ5" s="2" t="str">
        <f t="shared" ca="1" si="19"/>
        <v>{"type":"checkbox","class":"checkbox-big","name":"e1","title":"1. Aquarelle","style":"font-size:20px;display:block","state":"{{e1}}"},</v>
      </c>
      <c r="AR5" s="2" t="str">
        <f t="shared" ca="1" si="20"/>
        <v>{"type":"h4","title":"1. Aquarelle","style":"width:85%;float:left"},{"type":"input","title":"папка","name":"e1","state":"{{e1}}","pattern":"[0-9]{1,2}","style":"width:15%;display:inline"},{"type":"hr"},</v>
      </c>
      <c r="AS5" s="2" t="str">
        <f t="shared" ca="1" si="21"/>
        <v>"1": "1.Aquarelle",</v>
      </c>
      <c r="AT5" s="36" t="str">
        <f t="shared" ca="1" si="22"/>
        <v>"1":"1",</v>
      </c>
      <c r="AU5" s="2" t="str">
        <f t="shared" ca="1" si="23"/>
        <v>1. Aquarelle,1,255,1,100,0;</v>
      </c>
      <c r="AV5" s="2" t="str">
        <f t="shared" ca="1" si="24"/>
        <v>{"type":"checkbox","class":"checkbox-big","name":"e1","title":"1. Akwarela","style":"font-size:20px;display:block","state":"{{e1}}"},</v>
      </c>
      <c r="AW5" s="36" t="str">
        <f t="shared" ca="1" si="25"/>
        <v>{"type":"h4","title":"1. Akwarela","style":"width:85%;float:left"},{"type":"input","title":"папка","name":"e1","state":"{{e1}}","pattern":"[0-9]{1,2}","style":"width:15%;display:inline"},{"type":"hr"},</v>
      </c>
      <c r="AX5" s="36" t="str">
        <f t="shared" ca="1" si="26"/>
        <v>"1": "1.Akwarela",</v>
      </c>
      <c r="AY5" s="36" t="str">
        <f t="shared" ca="1" si="27"/>
        <v>"1":"1",</v>
      </c>
      <c r="AZ5" s="36" t="str">
        <f t="shared" ca="1" si="28"/>
        <v>1. Akwarela,1,255,1,100,0;</v>
      </c>
      <c r="BA5" s="36" t="str">
        <f t="shared" ca="1" si="29"/>
        <v>{"type":"checkbox","class":"checkbox-big","name":"e1","title":"1. Acuarela","style":"font-size:20px;display:block","state":"{{e1}}"},</v>
      </c>
      <c r="BB5" s="36" t="str">
        <f t="shared" ca="1" si="30"/>
        <v>{"type":"h4","title":"1. Acuarela","style":"width:85%;float:left"},{"type":"input","title":"папка","name":"e1","state":"{{e1}}","pattern":"[0-9]{1,2}","style":"width:15%;display:inline"},{"type":"hr"},</v>
      </c>
      <c r="BC5" s="36" t="str">
        <f t="shared" ca="1" si="31"/>
        <v>"1": "1.Acuarela",</v>
      </c>
      <c r="BD5" s="36" t="str">
        <f t="shared" ca="1" si="32"/>
        <v>"1":"1",</v>
      </c>
      <c r="BE5" s="36" t="str">
        <f t="shared" ca="1" si="33"/>
        <v>1. Acuarela,1,255,1,100,0;</v>
      </c>
      <c r="BF5" s="36" t="str">
        <f t="shared" ca="1" si="34"/>
        <v>{"type":"checkbox","class":"checkbox-big","name":"e1","title":"1. Акварель","style":"font-size:20px;display:block","state":"{{e1}}"},</v>
      </c>
      <c r="BG5" s="36" t="str">
        <f t="shared" ca="1" si="35"/>
        <v>{"type":"h4","title":"1. Акварель","style":"width:85%;float:left"},{"type":"input","title":"папка","name":"e1","state":"{{e1}}","pattern":"[0-9]{1,2}","style":"width:15%;display:inline"},{"type":"hr"},</v>
      </c>
      <c r="BH5" s="36" t="str">
        <f t="shared" ca="1" si="36"/>
        <v>"1": "1.Акварель",</v>
      </c>
      <c r="BI5" s="36" t="str">
        <f t="shared" ca="1" si="37"/>
        <v>"1":"1",</v>
      </c>
      <c r="BJ5" s="36" t="str">
        <f t="shared" ca="1" si="38"/>
        <v>1. Акварель,1,255,1,100,0;</v>
      </c>
    </row>
    <row r="6" spans="1:62" ht="14.25" customHeight="1">
      <c r="A6" s="2">
        <f t="shared" ca="1" si="39"/>
        <v>2</v>
      </c>
      <c r="B6" s="2" t="s">
        <v>85</v>
      </c>
      <c r="C6" s="2" t="s">
        <v>86</v>
      </c>
      <c r="D6" s="2" t="s">
        <v>87</v>
      </c>
      <c r="E6" s="2" t="s">
        <v>88</v>
      </c>
      <c r="F6" s="2" t="s">
        <v>89</v>
      </c>
      <c r="G6" s="2" t="s">
        <v>90</v>
      </c>
      <c r="H6" s="2" t="s">
        <v>86</v>
      </c>
      <c r="I6" s="2">
        <v>8</v>
      </c>
      <c r="J6" s="2">
        <v>222</v>
      </c>
      <c r="K6" s="2">
        <v>63</v>
      </c>
      <c r="L6" s="5"/>
      <c r="M6" s="2">
        <v>99</v>
      </c>
      <c r="N6" s="2">
        <v>252</v>
      </c>
      <c r="O6" s="2">
        <v>1</v>
      </c>
      <c r="P6" s="2">
        <v>100</v>
      </c>
      <c r="Q6" s="2">
        <v>1</v>
      </c>
      <c r="R6" s="2" t="s">
        <v>83</v>
      </c>
      <c r="S6" s="2" t="s">
        <v>91</v>
      </c>
      <c r="T6" s="4">
        <v>9</v>
      </c>
      <c r="U6" s="2">
        <v>2</v>
      </c>
      <c r="V6" s="5"/>
      <c r="W6" s="2" t="str">
        <f t="shared" si="0"/>
        <v>#define EFF_POOL                (  2U)    // Басейн</v>
      </c>
      <c r="X6" s="2" t="str">
        <f t="shared" ca="1" si="1"/>
        <v>String("2. Басейн,99,252,1,100,1;") +</v>
      </c>
      <c r="Y6" s="2" t="str">
        <f t="shared" ca="1" si="2"/>
        <v>String("2. Pool,99,252,1,100,1;") +</v>
      </c>
      <c r="Z6" s="2" t="str">
        <f t="shared" ca="1" si="3"/>
        <v>String("2. Bassin,99,252,1,100,1;") +</v>
      </c>
      <c r="AA6" s="2" t="str">
        <f t="shared" si="4"/>
        <v xml:space="preserve">  {   8, 222,  63}, // Басейн</v>
      </c>
      <c r="AB6" s="2" t="str">
        <f t="shared" si="5"/>
        <v xml:space="preserve">        case EFF_POOL:                DYNAMIC_DELAY_TICK { effTimer = millis(); poolRoutine();                Eff_Tick (); }  break;  // (  2U) Басейн</v>
      </c>
      <c r="AC6" s="2" t="str">
        <f ca="1">CONCATENATE("{""name"":""",A6,". ",C6,""",""spmin"":",M6,",""spmax"":",N6,",""scmin"":",O6,",""scmax"":",P6,",""type"":",Q6,"},")</f>
        <v>{"name":"2. Басейн","spmin":99,"spmax":252,"scmin":1,"scmax":100,"type":1},</v>
      </c>
      <c r="AD6" s="7" t="str">
        <f t="shared" si="6"/>
        <v>"e2":0,</v>
      </c>
      <c r="AE6" s="7" t="str">
        <f t="shared" si="7"/>
        <v>e2=[[e2]]&amp;</v>
      </c>
      <c r="AF6" s="7" t="str">
        <f t="shared" si="8"/>
        <v>"e2":9,</v>
      </c>
      <c r="AG6" s="2" t="str">
        <f t="shared" ca="1" si="9"/>
        <v>{"type":"checkbox","class":"checkbox-big","name":"e2","title":"2. Басейн","style":"font-size:20px;display:block","state":"{{e2}}"},</v>
      </c>
      <c r="AH6" s="2" t="str">
        <f t="shared" ca="1" si="10"/>
        <v>{"type":"h4","title":"2. Басейн","style":"width:85%;float:left"},{"type":"input","title":"папка","name":"e2","state":"{{e2}}","pattern":"[0-9]{1,2}","style":"width:15%;display:inline"},{"type":"hr"},</v>
      </c>
      <c r="AI6" s="2" t="str">
        <f t="shared" ca="1" si="11"/>
        <v>"2": "2.Басейн",</v>
      </c>
      <c r="AJ6" s="36" t="str">
        <f t="shared" ca="1" si="12"/>
        <v>"2":"2",</v>
      </c>
      <c r="AK6" s="2" t="str">
        <f t="shared" ca="1" si="13"/>
        <v>2. Басейн,99,252,1,100,1;</v>
      </c>
      <c r="AL6" s="2" t="str">
        <f t="shared" ca="1" si="14"/>
        <v>{"type":"checkbox","class":"checkbox-big","name":"e2","title":"2. Pool","style":"font-size:20px;display:block","state":"{{e2}}"},</v>
      </c>
      <c r="AM6" s="2" t="str">
        <f t="shared" ca="1" si="15"/>
        <v>{"type":"h4","title":"2. Pool","style":"width:85%;float:left"},{"type":"input","title":"папка","name":"e2","state":"{{e2}}","pattern":"[0-9]{1,2}","style":"width:15%;display:inline"},{"type":"hr"},</v>
      </c>
      <c r="AN6" s="2" t="str">
        <f t="shared" ca="1" si="16"/>
        <v>"2": "2.Pool",</v>
      </c>
      <c r="AO6" s="36" t="str">
        <f t="shared" ca="1" si="17"/>
        <v>"2":"2",</v>
      </c>
      <c r="AP6" s="2" t="str">
        <f t="shared" ca="1" si="18"/>
        <v>2. Pool,99,252,1,100,1;</v>
      </c>
      <c r="AQ6" s="2" t="str">
        <f t="shared" ca="1" si="19"/>
        <v>{"type":"checkbox","class":"checkbox-big","name":"e2","title":"2. Bassin","style":"font-size:20px;display:block","state":"{{e2}}"},</v>
      </c>
      <c r="AR6" s="2" t="str">
        <f t="shared" ca="1" si="20"/>
        <v>{"type":"h4","title":"2. Bassin","style":"width:85%;float:left"},{"type":"input","title":"папка","name":"e2","state":"{{e2}}","pattern":"[0-9]{1,2}","style":"width:15%;display:inline"},{"type":"hr"},</v>
      </c>
      <c r="AS6" s="2" t="str">
        <f t="shared" ca="1" si="21"/>
        <v>"2": "2.Bassin",</v>
      </c>
      <c r="AT6" s="36" t="str">
        <f t="shared" ca="1" si="22"/>
        <v>"2":"2",</v>
      </c>
      <c r="AU6" s="2" t="str">
        <f t="shared" ca="1" si="23"/>
        <v>2. Bassin,99,252,1,100,1;</v>
      </c>
      <c r="AV6" s="2" t="str">
        <f t="shared" ca="1" si="24"/>
        <v>{"type":"checkbox","class":"checkbox-big","name":"e2","title":"2. Basen","style":"font-size:20px;display:block","state":"{{e2}}"},</v>
      </c>
      <c r="AW6" s="36" t="str">
        <f t="shared" ca="1" si="25"/>
        <v>{"type":"h4","title":"2. Basen","style":"width:85%;float:left"},{"type":"input","title":"папка","name":"e2","state":"{{e2}}","pattern":"[0-9]{1,2}","style":"width:15%;display:inline"},{"type":"hr"},</v>
      </c>
      <c r="AX6" s="36" t="str">
        <f t="shared" ca="1" si="26"/>
        <v>"2": "2.Basen",</v>
      </c>
      <c r="AY6" s="36" t="str">
        <f t="shared" ca="1" si="27"/>
        <v>"2":"2",</v>
      </c>
      <c r="AZ6" s="36" t="str">
        <f t="shared" ca="1" si="28"/>
        <v>2. Basen,99,252,1,100,1;</v>
      </c>
      <c r="BA6" s="36" t="str">
        <f t="shared" ca="1" si="29"/>
        <v>{"type":"checkbox","class":"checkbox-big","name":"e2","title":"2. Cuenca","style":"font-size:20px;display:block","state":"{{e2}}"},</v>
      </c>
      <c r="BB6" s="36" t="str">
        <f t="shared" ca="1" si="30"/>
        <v>{"type":"h4","title":"2. Cuenca","style":"width:85%;float:left"},{"type":"input","title":"папка","name":"e2","state":"{{e2}}","pattern":"[0-9]{1,2}","style":"width:15%;display:inline"},{"type":"hr"},</v>
      </c>
      <c r="BC6" s="36" t="str">
        <f t="shared" ca="1" si="31"/>
        <v>"2": "2.Cuenca",</v>
      </c>
      <c r="BD6" s="36" t="str">
        <f t="shared" ca="1" si="32"/>
        <v>"2":"2",</v>
      </c>
      <c r="BE6" s="36" t="str">
        <f t="shared" ca="1" si="33"/>
        <v>2. Cuenca,99,252,1,100,1;</v>
      </c>
      <c r="BF6" s="36" t="str">
        <f t="shared" ca="1" si="34"/>
        <v>{"type":"checkbox","class":"checkbox-big","name":"e2","title":"2. Басейн","style":"font-size:20px;display:block","state":"{{e2}}"},</v>
      </c>
      <c r="BG6" s="36" t="str">
        <f t="shared" ca="1" si="35"/>
        <v>{"type":"h4","title":"2. Басейн","style":"width:85%;float:left"},{"type":"input","title":"папка","name":"e2","state":"{{e2}}","pattern":"[0-9]{1,2}","style":"width:15%;display:inline"},{"type":"hr"},</v>
      </c>
      <c r="BH6" s="36" t="str">
        <f t="shared" ca="1" si="36"/>
        <v>"2": "2.Басейн",</v>
      </c>
      <c r="BI6" s="36" t="str">
        <f t="shared" ca="1" si="37"/>
        <v>"2":"2",</v>
      </c>
      <c r="BJ6" s="36" t="str">
        <f t="shared" ca="1" si="38"/>
        <v>2. Басейн,99,252,1,100,1;</v>
      </c>
    </row>
    <row r="7" spans="1:62" ht="14.25" customHeight="1">
      <c r="A7" s="2">
        <f t="shared" ca="1" si="39"/>
        <v>3</v>
      </c>
      <c r="B7" s="2" t="s">
        <v>92</v>
      </c>
      <c r="C7" s="2" t="s">
        <v>93</v>
      </c>
      <c r="D7" s="2" t="s">
        <v>94</v>
      </c>
      <c r="E7" s="2" t="s">
        <v>95</v>
      </c>
      <c r="F7" s="2" t="s">
        <v>96</v>
      </c>
      <c r="G7" s="2" t="s">
        <v>97</v>
      </c>
      <c r="H7" s="2" t="s">
        <v>98</v>
      </c>
      <c r="I7" s="2">
        <v>9</v>
      </c>
      <c r="J7" s="2">
        <v>207</v>
      </c>
      <c r="K7" s="2">
        <v>26</v>
      </c>
      <c r="L7" s="5"/>
      <c r="M7" s="2">
        <v>1</v>
      </c>
      <c r="N7" s="2">
        <v>255</v>
      </c>
      <c r="O7" s="2">
        <v>1</v>
      </c>
      <c r="P7" s="2">
        <v>100</v>
      </c>
      <c r="Q7" s="2">
        <v>0</v>
      </c>
      <c r="R7" s="2" t="s">
        <v>99</v>
      </c>
      <c r="S7" s="2" t="s">
        <v>100</v>
      </c>
      <c r="T7" s="4">
        <v>0</v>
      </c>
      <c r="U7" s="2">
        <v>3</v>
      </c>
      <c r="V7" s="5"/>
      <c r="W7" s="2" t="str">
        <f t="shared" si="0"/>
        <v>#define EFF_WHITE_COLOR         (  3U)    // Біле світло</v>
      </c>
      <c r="X7" s="2" t="str">
        <f t="shared" ca="1" si="1"/>
        <v>String("3. Біле світло,1,255,1,100,0;") +</v>
      </c>
      <c r="Y7" s="2" t="str">
        <f t="shared" ca="1" si="2"/>
        <v>String("3. White Light,1,255,1,100,0;") +</v>
      </c>
      <c r="Z7" s="2" t="str">
        <f t="shared" ca="1" si="3"/>
        <v>String("3. lumière blanche,1,255,1,100,0;") +</v>
      </c>
      <c r="AA7" s="2" t="str">
        <f t="shared" si="4"/>
        <v xml:space="preserve">  {   9, 207,  26}, // Біле світло</v>
      </c>
      <c r="AB7" s="2" t="str">
        <f t="shared" si="5"/>
        <v xml:space="preserve">        case EFF_WHITE_COLOR:         HIGH_DELAY_TICK    { effTimer = millis(); whiteColorStripeRoutine();    Eff_Tick (); }  break;  // (  3U) Біле світло</v>
      </c>
      <c r="AC7" s="2" t="str">
        <f ca="1">CONCATENATE("{""name"":""",A7,". ",C7,""",""spmin"":",M7,",""spmax"":",N7,",""scmin"":",O7,",""scmax"":",P7,",""type"":",Q7,"},")</f>
        <v>{"name":"3. Біле світло","spmin":1,"spmax":255,"scmin":1,"scmax":100,"type":0},</v>
      </c>
      <c r="AD7" s="7" t="str">
        <f t="shared" si="6"/>
        <v>"e3":0,</v>
      </c>
      <c r="AE7" s="7" t="str">
        <f t="shared" si="7"/>
        <v>e3=[[e3]]&amp;</v>
      </c>
      <c r="AF7" s="7" t="str">
        <f t="shared" si="8"/>
        <v>"e3":0,</v>
      </c>
      <c r="AG7" s="2" t="str">
        <f t="shared" ca="1" si="9"/>
        <v>{"type":"checkbox","class":"checkbox-big","name":"e3","title":"3. Біле світло","style":"font-size:20px;display:block","state":"{{e3}}"},</v>
      </c>
      <c r="AH7" s="2" t="str">
        <f t="shared" ca="1" si="10"/>
        <v>{"type":"h4","title":"3. Біле світло","style":"width:85%;float:left"},{"type":"input","title":"папка","name":"e3","state":"{{e3}}","pattern":"[0-9]{1,2}","style":"width:15%;display:inline"},{"type":"hr"},</v>
      </c>
      <c r="AI7" s="2" t="str">
        <f t="shared" ca="1" si="11"/>
        <v>"3": "3.Біле світло",</v>
      </c>
      <c r="AJ7" s="36" t="str">
        <f t="shared" ca="1" si="12"/>
        <v>"3":"3",</v>
      </c>
      <c r="AK7" s="2" t="str">
        <f t="shared" ca="1" si="13"/>
        <v>3. Біле світло,1,255,1,100,0;</v>
      </c>
      <c r="AL7" s="2" t="str">
        <f t="shared" ca="1" si="14"/>
        <v>{"type":"checkbox","class":"checkbox-big","name":"e3","title":"3. White Light","style":"font-size:20px;display:block","state":"{{e3}}"},</v>
      </c>
      <c r="AM7" s="2" t="str">
        <f t="shared" ca="1" si="15"/>
        <v>{"type":"h4","title":"3. White Light","style":"width:85%;float:left"},{"type":"input","title":"папка","name":"e3","state":"{{e3}}","pattern":"[0-9]{1,2}","style":"width:15%;display:inline"},{"type":"hr"},</v>
      </c>
      <c r="AN7" s="2" t="str">
        <f t="shared" ca="1" si="16"/>
        <v>"3": "3.White Light",</v>
      </c>
      <c r="AO7" s="36" t="str">
        <f t="shared" ca="1" si="17"/>
        <v>"3":"3",</v>
      </c>
      <c r="AP7" s="2" t="str">
        <f t="shared" ca="1" si="18"/>
        <v>3. White Light,1,255,1,100,0;</v>
      </c>
      <c r="AQ7" s="2" t="str">
        <f t="shared" ca="1" si="19"/>
        <v>{"type":"checkbox","class":"checkbox-big","name":"e3","title":"3. lumière blanche","style":"font-size:20px;display:block","state":"{{e3}}"},</v>
      </c>
      <c r="AR7" s="2" t="str">
        <f t="shared" ca="1" si="20"/>
        <v>{"type":"h4","title":"3. lumière blanche","style":"width:85%;float:left"},{"type":"input","title":"папка","name":"e3","state":"{{e3}}","pattern":"[0-9]{1,2}","style":"width:15%;display:inline"},{"type":"hr"},</v>
      </c>
      <c r="AS7" s="2" t="str">
        <f t="shared" ca="1" si="21"/>
        <v>"3": "3.lumière blanche",</v>
      </c>
      <c r="AT7" s="36" t="str">
        <f t="shared" ca="1" si="22"/>
        <v>"3":"3",</v>
      </c>
      <c r="AU7" s="2" t="str">
        <f t="shared" ca="1" si="23"/>
        <v>3. lumière blanche,1,255,1,100,0;</v>
      </c>
      <c r="AV7" s="2" t="str">
        <f t="shared" ca="1" si="24"/>
        <v>{"type":"checkbox","class":"checkbox-big","name":"e3","title":"3. Białe światło","style":"font-size:20px;display:block","state":"{{e3}}"},</v>
      </c>
      <c r="AW7" s="36" t="str">
        <f t="shared" ca="1" si="25"/>
        <v>{"type":"h4","title":"3. Białe światło","style":"width:85%;float:left"},{"type":"input","title":"папка","name":"e3","state":"{{e3}}","pattern":"[0-9]{1,2}","style":"width:15%;display:inline"},{"type":"hr"},</v>
      </c>
      <c r="AX7" s="36" t="str">
        <f t="shared" ca="1" si="26"/>
        <v>"3": "3.Białe światło",</v>
      </c>
      <c r="AY7" s="36" t="str">
        <f t="shared" ca="1" si="27"/>
        <v>"3":"3",</v>
      </c>
      <c r="AZ7" s="36" t="str">
        <f t="shared" ca="1" si="28"/>
        <v>3. Białe światło,1,255,1,100,0;</v>
      </c>
      <c r="BA7" s="36" t="str">
        <f t="shared" ca="1" si="29"/>
        <v>{"type":"checkbox","class":"checkbox-big","name":"e3","title":"3. Luz blanca","style":"font-size:20px;display:block","state":"{{e3}}"},</v>
      </c>
      <c r="BB7" s="36" t="str">
        <f t="shared" ca="1" si="30"/>
        <v>{"type":"h4","title":"3. Luz blanca","style":"width:85%;float:left"},{"type":"input","title":"папка","name":"e3","state":"{{e3}}","pattern":"[0-9]{1,2}","style":"width:15%;display:inline"},{"type":"hr"},</v>
      </c>
      <c r="BC7" s="36" t="str">
        <f t="shared" ca="1" si="31"/>
        <v>"3": "3.Luz blanca",</v>
      </c>
      <c r="BD7" s="36" t="str">
        <f t="shared" ca="1" si="32"/>
        <v>"3":"3",</v>
      </c>
      <c r="BE7" s="36" t="str">
        <f t="shared" ca="1" si="33"/>
        <v>3. Luz blanca,1,255,1,100,0;</v>
      </c>
      <c r="BF7" s="36" t="str">
        <f t="shared" ca="1" si="34"/>
        <v>{"type":"checkbox","class":"checkbox-big","name":"e3","title":"3. Бeлый cвeт","style":"font-size:20px;display:block","state":"{{e3}}"},</v>
      </c>
      <c r="BG7" s="36" t="str">
        <f t="shared" ca="1" si="35"/>
        <v>{"type":"h4","title":"3. Бeлый cвeт","style":"width:85%;float:left"},{"type":"input","title":"папка","name":"e3","state":"{{e3}}","pattern":"[0-9]{1,2}","style":"width:15%;display:inline"},{"type":"hr"},</v>
      </c>
      <c r="BH7" s="36" t="str">
        <f t="shared" ca="1" si="36"/>
        <v>"3": "3.Бeлый cвeт",</v>
      </c>
      <c r="BI7" s="36" t="str">
        <f t="shared" ca="1" si="37"/>
        <v>"3":"3",</v>
      </c>
      <c r="BJ7" s="36" t="str">
        <f t="shared" ca="1" si="38"/>
        <v>3. Бeлый cвeт,1,255,1,100,0;</v>
      </c>
    </row>
    <row r="8" spans="1:62" ht="14.25" customHeight="1">
      <c r="A8" s="2">
        <f t="shared" ca="1" si="39"/>
        <v>4</v>
      </c>
      <c r="B8" s="2" t="s">
        <v>101</v>
      </c>
      <c r="C8" s="2" t="s">
        <v>102</v>
      </c>
      <c r="D8" s="2" t="s">
        <v>103</v>
      </c>
      <c r="E8" s="2" t="s">
        <v>104</v>
      </c>
      <c r="F8" s="2" t="s">
        <v>105</v>
      </c>
      <c r="G8" s="2" t="s">
        <v>106</v>
      </c>
      <c r="H8" s="2" t="s">
        <v>107</v>
      </c>
      <c r="I8" s="2">
        <v>10</v>
      </c>
      <c r="J8" s="2">
        <v>196</v>
      </c>
      <c r="K8" s="2">
        <v>56</v>
      </c>
      <c r="L8" s="5"/>
      <c r="M8" s="2">
        <v>50</v>
      </c>
      <c r="N8" s="2">
        <v>252</v>
      </c>
      <c r="O8" s="2">
        <v>1</v>
      </c>
      <c r="P8" s="2">
        <v>100</v>
      </c>
      <c r="Q8" s="2">
        <v>0</v>
      </c>
      <c r="R8" s="2" t="s">
        <v>83</v>
      </c>
      <c r="S8" s="2" t="s">
        <v>108</v>
      </c>
      <c r="T8" s="4">
        <v>2</v>
      </c>
      <c r="U8" s="2">
        <v>4</v>
      </c>
      <c r="V8" s="5"/>
      <c r="W8" s="2" t="str">
        <f t="shared" si="0"/>
        <v>#define EFF_RAINBOW_VER         (  4U)    // Веселка</v>
      </c>
      <c r="X8" s="2" t="str">
        <f t="shared" ca="1" si="1"/>
        <v>String("4. Веселка,50,252,1,100,0;") +</v>
      </c>
      <c r="Y8" s="2" t="str">
        <f t="shared" ca="1" si="2"/>
        <v>String("4. Rainbow,50,252,1,100,0;") +</v>
      </c>
      <c r="Z8" s="2" t="str">
        <f t="shared" ca="1" si="3"/>
        <v>String("4. Arc-en-ciel,50,252,1,100,0;") +</v>
      </c>
      <c r="AA8" s="2" t="str">
        <f t="shared" si="4"/>
        <v xml:space="preserve">  {  10, 196,  56}, // Веселка</v>
      </c>
      <c r="AB8" s="2" t="str">
        <f t="shared" si="5"/>
        <v xml:space="preserve">        case EFF_RAINBOW_VER:         DYNAMIC_DELAY_TICK { effTimer = millis(); rainbowRoutine();             Eff_Tick (); }  break;  // (  4U) Веселка</v>
      </c>
      <c r="AC8" s="2" t="str">
        <f ca="1">CONCATENATE("{""name"":""",A8,". ",C8,""",""spmin"":",M8,",""spmax"":",N8,",""scmin"":",O8,",""scmax"":",P8,",""type"":",Q8,"},")</f>
        <v>{"name":"4. Веселка","spmin":50,"spmax":252,"scmin":1,"scmax":100,"type":0},</v>
      </c>
      <c r="AD8" s="7" t="str">
        <f t="shared" si="6"/>
        <v>"e4":0,</v>
      </c>
      <c r="AE8" s="7" t="str">
        <f t="shared" si="7"/>
        <v>e4=[[e4]]&amp;</v>
      </c>
      <c r="AF8" s="7" t="str">
        <f t="shared" si="8"/>
        <v>"e4":2,</v>
      </c>
      <c r="AG8" s="2" t="str">
        <f t="shared" ca="1" si="9"/>
        <v>{"type":"checkbox","class":"checkbox-big","name":"e4","title":"4. Веселка","style":"font-size:20px;display:block","state":"{{e4}}"},</v>
      </c>
      <c r="AH8" s="2" t="str">
        <f t="shared" ca="1" si="10"/>
        <v>{"type":"h4","title":"4. Веселка","style":"width:85%;float:left"},{"type":"input","title":"папка","name":"e4","state":"{{e4}}","pattern":"[0-9]{1,2}","style":"width:15%;display:inline"},{"type":"hr"},</v>
      </c>
      <c r="AI8" s="2" t="str">
        <f t="shared" ca="1" si="11"/>
        <v>"4": "4.Веселка",</v>
      </c>
      <c r="AJ8" s="36" t="str">
        <f t="shared" ca="1" si="12"/>
        <v>"4":"4",</v>
      </c>
      <c r="AK8" s="2" t="str">
        <f t="shared" ca="1" si="13"/>
        <v>4. Веселка,50,252,1,100,0;</v>
      </c>
      <c r="AL8" s="2" t="str">
        <f t="shared" ca="1" si="14"/>
        <v>{"type":"checkbox","class":"checkbox-big","name":"e4","title":"4. Rainbow","style":"font-size:20px;display:block","state":"{{e4}}"},</v>
      </c>
      <c r="AM8" s="2" t="str">
        <f t="shared" ca="1" si="15"/>
        <v>{"type":"h4","title":"4. Rainbow","style":"width:85%;float:left"},{"type":"input","title":"папка","name":"e4","state":"{{e4}}","pattern":"[0-9]{1,2}","style":"width:15%;display:inline"},{"type":"hr"},</v>
      </c>
      <c r="AN8" s="2" t="str">
        <f t="shared" ca="1" si="16"/>
        <v>"4": "4.Rainbow",</v>
      </c>
      <c r="AO8" s="36" t="str">
        <f t="shared" ca="1" si="17"/>
        <v>"4":"4",</v>
      </c>
      <c r="AP8" s="2" t="str">
        <f t="shared" ca="1" si="18"/>
        <v>4. Rainbow,50,252,1,100,0;</v>
      </c>
      <c r="AQ8" s="2" t="str">
        <f t="shared" ca="1" si="19"/>
        <v>{"type":"checkbox","class":"checkbox-big","name":"e4","title":"4. Arc-en-ciel","style":"font-size:20px;display:block","state":"{{e4}}"},</v>
      </c>
      <c r="AR8" s="2" t="str">
        <f t="shared" ca="1" si="20"/>
        <v>{"type":"h4","title":"4. Arc-en-ciel","style":"width:85%;float:left"},{"type":"input","title":"папка","name":"e4","state":"{{e4}}","pattern":"[0-9]{1,2}","style":"width:15%;display:inline"},{"type":"hr"},</v>
      </c>
      <c r="AS8" s="2" t="str">
        <f t="shared" ca="1" si="21"/>
        <v>"4": "4.Arc-en-ciel",</v>
      </c>
      <c r="AT8" s="36" t="str">
        <f t="shared" ca="1" si="22"/>
        <v>"4":"4",</v>
      </c>
      <c r="AU8" s="2" t="str">
        <f t="shared" ca="1" si="23"/>
        <v>4. Arc-en-ciel,50,252,1,100,0;</v>
      </c>
      <c r="AV8" s="2" t="str">
        <f t="shared" ca="1" si="24"/>
        <v>{"type":"checkbox","class":"checkbox-big","name":"e4","title":"4. Tęcza","style":"font-size:20px;display:block","state":"{{e4}}"},</v>
      </c>
      <c r="AW8" s="36" t="str">
        <f t="shared" ca="1" si="25"/>
        <v>{"type":"h4","title":"4. Tęcza","style":"width:85%;float:left"},{"type":"input","title":"папка","name":"e4","state":"{{e4}}","pattern":"[0-9]{1,2}","style":"width:15%;display:inline"},{"type":"hr"},</v>
      </c>
      <c r="AX8" s="36" t="str">
        <f t="shared" ca="1" si="26"/>
        <v>"4": "4.Tęcza",</v>
      </c>
      <c r="AY8" s="36" t="str">
        <f t="shared" ca="1" si="27"/>
        <v>"4":"4",</v>
      </c>
      <c r="AZ8" s="36" t="str">
        <f t="shared" ca="1" si="28"/>
        <v>4. Tęcza,50,252,1,100,0;</v>
      </c>
      <c r="BA8" s="36" t="str">
        <f t="shared" ca="1" si="29"/>
        <v>{"type":"checkbox","class":"checkbox-big","name":"e4","title":"4. Arcoíris","style":"font-size:20px;display:block","state":"{{e4}}"},</v>
      </c>
      <c r="BB8" s="36" t="str">
        <f t="shared" ca="1" si="30"/>
        <v>{"type":"h4","title":"4. Arcoíris","style":"width:85%;float:left"},{"type":"input","title":"папка","name":"e4","state":"{{e4}}","pattern":"[0-9]{1,2}","style":"width:15%;display:inline"},{"type":"hr"},</v>
      </c>
      <c r="BC8" s="36" t="str">
        <f t="shared" ca="1" si="31"/>
        <v>"4": "4.Arcoíris",</v>
      </c>
      <c r="BD8" s="36" t="str">
        <f t="shared" ca="1" si="32"/>
        <v>"4":"4",</v>
      </c>
      <c r="BE8" s="36" t="str">
        <f t="shared" ca="1" si="33"/>
        <v>4. Arcoíris,50,252,1,100,0;</v>
      </c>
      <c r="BF8" s="36" t="str">
        <f t="shared" ca="1" si="34"/>
        <v>{"type":"checkbox","class":"checkbox-big","name":"e4","title":"4. Радуга","style":"font-size:20px;display:block","state":"{{e4}}"},</v>
      </c>
      <c r="BG8" s="36" t="str">
        <f t="shared" ca="1" si="35"/>
        <v>{"type":"h4","title":"4. Радуга","style":"width:85%;float:left"},{"type":"input","title":"папка","name":"e4","state":"{{e4}}","pattern":"[0-9]{1,2}","style":"width:15%;display:inline"},{"type":"hr"},</v>
      </c>
      <c r="BH8" s="36" t="str">
        <f t="shared" ca="1" si="36"/>
        <v>"4": "4.Радуга",</v>
      </c>
      <c r="BI8" s="36" t="str">
        <f t="shared" ca="1" si="37"/>
        <v>"4":"4",</v>
      </c>
      <c r="BJ8" s="36" t="str">
        <f t="shared" ca="1" si="38"/>
        <v>4. Радуга,50,252,1,100,0;</v>
      </c>
    </row>
    <row r="9" spans="1:62" ht="14.25" customHeight="1">
      <c r="A9" s="2">
        <f t="shared" ca="1" si="39"/>
        <v>5</v>
      </c>
      <c r="B9" s="2" t="s">
        <v>109</v>
      </c>
      <c r="C9" s="2" t="s">
        <v>110</v>
      </c>
      <c r="D9" s="2" t="s">
        <v>111</v>
      </c>
      <c r="E9" s="2" t="s">
        <v>112</v>
      </c>
      <c r="F9" s="2" t="s">
        <v>113</v>
      </c>
      <c r="G9" s="2" t="s">
        <v>114</v>
      </c>
      <c r="H9" s="2" t="s">
        <v>115</v>
      </c>
      <c r="I9" s="2">
        <v>11</v>
      </c>
      <c r="J9" s="2">
        <v>13</v>
      </c>
      <c r="K9" s="2">
        <v>60</v>
      </c>
      <c r="L9" s="5"/>
      <c r="M9" s="2">
        <v>1</v>
      </c>
      <c r="N9" s="2">
        <v>70</v>
      </c>
      <c r="O9" s="2">
        <v>1</v>
      </c>
      <c r="P9" s="2">
        <v>100</v>
      </c>
      <c r="Q9" s="2">
        <v>0</v>
      </c>
      <c r="R9" s="2" t="s">
        <v>99</v>
      </c>
      <c r="S9" s="2" t="s">
        <v>116</v>
      </c>
      <c r="T9" s="4">
        <v>2</v>
      </c>
      <c r="U9" s="2">
        <v>5</v>
      </c>
      <c r="V9" s="5"/>
      <c r="W9" s="2" t="str">
        <f t="shared" si="0"/>
        <v>#define EFF_RAINBOW             (  5U)    // Веселка 3D</v>
      </c>
      <c r="X9" s="2" t="str">
        <f t="shared" ca="1" si="1"/>
        <v>String("5. Веселка 3D,1,70,1,100,0;") +</v>
      </c>
      <c r="Y9" s="2" t="str">
        <f t="shared" ca="1" si="2"/>
        <v>String("5. Rainbow 3D,1,70,1,100,0;") +</v>
      </c>
      <c r="Z9" s="2" t="str">
        <f t="shared" ca="1" si="3"/>
        <v>String("5. Arc-en-ciel 3D,1,70,1,100,0;") +</v>
      </c>
      <c r="AA9" s="2" t="str">
        <f t="shared" si="4"/>
        <v xml:space="preserve">  {  11,  13,  60}, // Веселка 3D</v>
      </c>
      <c r="AB9" s="2" t="str">
        <f t="shared" si="5"/>
        <v xml:space="preserve">        case EFF_RAINBOW:             HIGH_DELAY_TICK    { effTimer = millis(); rainbowNoiseRoutine();        Eff_Tick (); }  break;  // (  5U) Веселка 3D</v>
      </c>
      <c r="AC9" s="37"/>
      <c r="AD9" s="7" t="str">
        <f t="shared" si="6"/>
        <v>"e5":0,</v>
      </c>
      <c r="AE9" s="7" t="str">
        <f t="shared" si="7"/>
        <v>e5=[[e5]]&amp;</v>
      </c>
      <c r="AF9" s="7" t="str">
        <f t="shared" si="8"/>
        <v>"e5":2,</v>
      </c>
      <c r="AG9" s="2" t="str">
        <f t="shared" ca="1" si="9"/>
        <v>{"type":"checkbox","class":"checkbox-big","name":"e5","title":"5. Веселка 3D","style":"font-size:20px;display:block","state":"{{e5}}"},</v>
      </c>
      <c r="AH9" s="2" t="str">
        <f t="shared" ca="1" si="10"/>
        <v>{"type":"h4","title":"5. Веселка 3D","style":"width:85%;float:left"},{"type":"input","title":"папка","name":"e5","state":"{{e5}}","pattern":"[0-9]{1,2}","style":"width:15%;display:inline"},{"type":"hr"},</v>
      </c>
      <c r="AI9" s="2" t="str">
        <f t="shared" ca="1" si="11"/>
        <v>"5": "5.Веселка 3D",</v>
      </c>
      <c r="AJ9" s="36" t="str">
        <f t="shared" ca="1" si="12"/>
        <v>"5":"5",</v>
      </c>
      <c r="AK9" s="2" t="str">
        <f t="shared" ca="1" si="13"/>
        <v>5. Веселка 3D,1,70,1,100,0;</v>
      </c>
      <c r="AL9" s="2" t="str">
        <f t="shared" ca="1" si="14"/>
        <v>{"type":"checkbox","class":"checkbox-big","name":"e5","title":"5. Rainbow 3D","style":"font-size:20px;display:block","state":"{{e5}}"},</v>
      </c>
      <c r="AM9" s="2" t="str">
        <f t="shared" ca="1" si="15"/>
        <v>{"type":"h4","title":"5. Rainbow 3D","style":"width:85%;float:left"},{"type":"input","title":"папка","name":"e5","state":"{{e5}}","pattern":"[0-9]{1,2}","style":"width:15%;display:inline"},{"type":"hr"},</v>
      </c>
      <c r="AN9" s="2" t="str">
        <f t="shared" ca="1" si="16"/>
        <v>"5": "5.Rainbow 3D",</v>
      </c>
      <c r="AO9" s="36" t="str">
        <f t="shared" ca="1" si="17"/>
        <v>"5":"5",</v>
      </c>
      <c r="AP9" s="2" t="str">
        <f t="shared" ca="1" si="18"/>
        <v>5. Rainbow 3D,1,70,1,100,0;</v>
      </c>
      <c r="AQ9" s="2" t="str">
        <f t="shared" ca="1" si="19"/>
        <v>{"type":"checkbox","class":"checkbox-big","name":"e5","title":"5. Arc-en-ciel 3D","style":"font-size:20px;display:block","state":"{{e5}}"},</v>
      </c>
      <c r="AR9" s="2" t="str">
        <f t="shared" ca="1" si="20"/>
        <v>{"type":"h4","title":"5. Arc-en-ciel 3D","style":"width:85%;float:left"},{"type":"input","title":"папка","name":"e5","state":"{{e5}}","pattern":"[0-9]{1,2}","style":"width:15%;display:inline"},{"type":"hr"},</v>
      </c>
      <c r="AS9" s="2" t="str">
        <f t="shared" ca="1" si="21"/>
        <v>"5": "5.Arc-en-ciel 3D",</v>
      </c>
      <c r="AT9" s="36" t="str">
        <f t="shared" ca="1" si="22"/>
        <v>"5":"5",</v>
      </c>
      <c r="AU9" s="2" t="str">
        <f t="shared" ca="1" si="23"/>
        <v>5. Arc-en-ciel 3D,1,70,1,100,0;</v>
      </c>
      <c r="AV9" s="2" t="str">
        <f t="shared" ca="1" si="24"/>
        <v>{"type":"checkbox","class":"checkbox-big","name":"e5","title":"5. Tęcza 3D","style":"font-size:20px;display:block","state":"{{e5}}"},</v>
      </c>
      <c r="AW9" s="36" t="str">
        <f t="shared" ca="1" si="25"/>
        <v>{"type":"h4","title":"5. Tęcza 3D","style":"width:85%;float:left"},{"type":"input","title":"папка","name":"e5","state":"{{e5}}","pattern":"[0-9]{1,2}","style":"width:15%;display:inline"},{"type":"hr"},</v>
      </c>
      <c r="AX9" s="36" t="str">
        <f t="shared" ca="1" si="26"/>
        <v>"5": "5.Tęcza 3D",</v>
      </c>
      <c r="AY9" s="36" t="str">
        <f t="shared" ca="1" si="27"/>
        <v>"5":"5",</v>
      </c>
      <c r="AZ9" s="36" t="str">
        <f t="shared" ca="1" si="28"/>
        <v>5. Tęcza 3D,1,70,1,100,0;</v>
      </c>
      <c r="BA9" s="36" t="str">
        <f t="shared" ca="1" si="29"/>
        <v>{"type":"checkbox","class":"checkbox-big","name":"e5","title":"5. Arcoiris 3D","style":"font-size:20px;display:block","state":"{{e5}}"},</v>
      </c>
      <c r="BB9" s="36" t="str">
        <f t="shared" ca="1" si="30"/>
        <v>{"type":"h4","title":"5. Arcoiris 3D","style":"width:85%;float:left"},{"type":"input","title":"папка","name":"e5","state":"{{e5}}","pattern":"[0-9]{1,2}","style":"width:15%;display:inline"},{"type":"hr"},</v>
      </c>
      <c r="BC9" s="36" t="str">
        <f t="shared" ca="1" si="31"/>
        <v>"5": "5.Arcoiris 3D",</v>
      </c>
      <c r="BD9" s="36" t="str">
        <f t="shared" ca="1" si="32"/>
        <v>"5":"5",</v>
      </c>
      <c r="BE9" s="36" t="str">
        <f t="shared" ca="1" si="33"/>
        <v>5. Arcoiris 3D,1,70,1,100,0;</v>
      </c>
      <c r="BF9" s="36" t="str">
        <f t="shared" ca="1" si="34"/>
        <v>{"type":"checkbox","class":"checkbox-big","name":"e5","title":"5. Радуга 3D","style":"font-size:20px;display:block","state":"{{e5}}"},</v>
      </c>
      <c r="BG9" s="36" t="str">
        <f t="shared" ca="1" si="35"/>
        <v>{"type":"h4","title":"5. Радуга 3D","style":"width:85%;float:left"},{"type":"input","title":"папка","name":"e5","state":"{{e5}}","pattern":"[0-9]{1,2}","style":"width:15%;display:inline"},{"type":"hr"},</v>
      </c>
      <c r="BH9" s="36" t="str">
        <f t="shared" ca="1" si="36"/>
        <v>"5": "5.Радуга 3D",</v>
      </c>
      <c r="BI9" s="36" t="str">
        <f t="shared" ca="1" si="37"/>
        <v>"5":"5",</v>
      </c>
      <c r="BJ9" s="36" t="str">
        <f t="shared" ca="1" si="38"/>
        <v>5. Радуга 3D,1,70,1,100,0;</v>
      </c>
    </row>
    <row r="10" spans="1:62" ht="14.25" customHeight="1">
      <c r="A10" s="2">
        <f t="shared" ca="1" si="39"/>
        <v>6</v>
      </c>
      <c r="B10" s="2" t="s">
        <v>117</v>
      </c>
      <c r="C10" s="2" t="s">
        <v>118</v>
      </c>
      <c r="D10" s="2" t="s">
        <v>119</v>
      </c>
      <c r="E10" s="2" t="s">
        <v>120</v>
      </c>
      <c r="F10" s="2" t="s">
        <v>121</v>
      </c>
      <c r="G10" s="2" t="s">
        <v>122</v>
      </c>
      <c r="H10" s="2" t="s">
        <v>118</v>
      </c>
      <c r="I10" s="2">
        <v>50</v>
      </c>
      <c r="J10" s="2">
        <v>230</v>
      </c>
      <c r="K10" s="2">
        <v>63</v>
      </c>
      <c r="L10" s="5"/>
      <c r="M10" s="2">
        <v>200</v>
      </c>
      <c r="N10" s="2">
        <v>255</v>
      </c>
      <c r="O10" s="2">
        <v>40</v>
      </c>
      <c r="P10" s="2">
        <v>75</v>
      </c>
      <c r="Q10" s="2">
        <v>0</v>
      </c>
      <c r="R10" s="2" t="s">
        <v>83</v>
      </c>
      <c r="S10" s="2" t="s">
        <v>123</v>
      </c>
      <c r="T10" s="4">
        <v>2</v>
      </c>
      <c r="U10" s="2">
        <v>6</v>
      </c>
      <c r="V10" s="5"/>
      <c r="W10" s="2" t="str">
        <f t="shared" si="0"/>
        <v>#define EFF_WINE                (  6U)    // Вино</v>
      </c>
      <c r="X10" s="2" t="str">
        <f t="shared" ca="1" si="1"/>
        <v>String("6. Вино,200,255,40,75,0;") +</v>
      </c>
      <c r="Y10" s="2" t="str">
        <f t="shared" ca="1" si="2"/>
        <v>String("6. Wine,200,255,40,75,0;") +</v>
      </c>
      <c r="Z10" s="2" t="str">
        <f t="shared" ca="1" si="3"/>
        <v>String("6. Vin,200,255,40,75,0;") +</v>
      </c>
      <c r="AA10" s="2" t="str">
        <f t="shared" si="4"/>
        <v xml:space="preserve">  {  50, 230,  63}, // Вино</v>
      </c>
      <c r="AB10" s="2" t="str">
        <f t="shared" si="5"/>
        <v xml:space="preserve">        case EFF_WINE:                DYNAMIC_DELAY_TICK { effTimer = millis(); colorsWine();                 Eff_Tick (); }  break;  // (  6U) Вино</v>
      </c>
      <c r="AC10" s="2" t="str">
        <f t="shared" ref="AC10:AC15" ca="1" si="40">CONCATENATE("{""name"":""",A10,". ",C10,""",""spmin"":",M10,",""spmax"":",N10,",""scmin"":",O10,",""scmax"":",P10,",""type"":",Q10,"},")</f>
        <v>{"name":"6. Вино","spmin":200,"spmax":255,"scmin":40,"scmax":75,"type":0},</v>
      </c>
      <c r="AD10" s="7" t="str">
        <f t="shared" si="6"/>
        <v>"e6":0,</v>
      </c>
      <c r="AE10" s="7" t="str">
        <f t="shared" si="7"/>
        <v>e6=[[e6]]&amp;</v>
      </c>
      <c r="AF10" s="7" t="str">
        <f t="shared" si="8"/>
        <v>"e6":2,</v>
      </c>
      <c r="AG10" s="2" t="str">
        <f t="shared" ca="1" si="9"/>
        <v>{"type":"checkbox","class":"checkbox-big","name":"e6","title":"6. Вино","style":"font-size:20px;display:block","state":"{{e6}}"},</v>
      </c>
      <c r="AH10" s="2" t="str">
        <f t="shared" ca="1" si="10"/>
        <v>{"type":"h4","title":"6. Вино","style":"width:85%;float:left"},{"type":"input","title":"папка","name":"e6","state":"{{e6}}","pattern":"[0-9]{1,2}","style":"width:15%;display:inline"},{"type":"hr"},</v>
      </c>
      <c r="AI10" s="2" t="str">
        <f t="shared" ca="1" si="11"/>
        <v>"6": "6.Вино",</v>
      </c>
      <c r="AJ10" s="36" t="str">
        <f t="shared" ca="1" si="12"/>
        <v>"6":"6",</v>
      </c>
      <c r="AK10" s="2" t="str">
        <f t="shared" ca="1" si="13"/>
        <v>6. Вино,200,255,40,75,0;</v>
      </c>
      <c r="AL10" s="2" t="str">
        <f t="shared" ca="1" si="14"/>
        <v>{"type":"checkbox","class":"checkbox-big","name":"e6","title":"6. Wine","style":"font-size:20px;display:block","state":"{{e6}}"},</v>
      </c>
      <c r="AM10" s="2" t="str">
        <f t="shared" ca="1" si="15"/>
        <v>{"type":"h4","title":"6. Wine","style":"width:85%;float:left"},{"type":"input","title":"папка","name":"e6","state":"{{e6}}","pattern":"[0-9]{1,2}","style":"width:15%;display:inline"},{"type":"hr"},</v>
      </c>
      <c r="AN10" s="2" t="str">
        <f t="shared" ca="1" si="16"/>
        <v>"6": "6.Wine",</v>
      </c>
      <c r="AO10" s="36" t="str">
        <f t="shared" ca="1" si="17"/>
        <v>"6":"6",</v>
      </c>
      <c r="AP10" s="2" t="str">
        <f t="shared" ca="1" si="18"/>
        <v>6. Wine,200,255,40,75,0;</v>
      </c>
      <c r="AQ10" s="2" t="str">
        <f t="shared" ca="1" si="19"/>
        <v>{"type":"checkbox","class":"checkbox-big","name":"e6","title":"6. Vin","style":"font-size:20px;display:block","state":"{{e6}}"},</v>
      </c>
      <c r="AR10" s="2" t="str">
        <f t="shared" ca="1" si="20"/>
        <v>{"type":"h4","title":"6. Vin","style":"width:85%;float:left"},{"type":"input","title":"папка","name":"e6","state":"{{e6}}","pattern":"[0-9]{1,2}","style":"width:15%;display:inline"},{"type":"hr"},</v>
      </c>
      <c r="AS10" s="2" t="str">
        <f t="shared" ca="1" si="21"/>
        <v>"6": "6.Vin",</v>
      </c>
      <c r="AT10" s="36" t="str">
        <f t="shared" ca="1" si="22"/>
        <v>"6":"6",</v>
      </c>
      <c r="AU10" s="2" t="str">
        <f t="shared" ca="1" si="23"/>
        <v>6. Vin,200,255,40,75,0;</v>
      </c>
      <c r="AV10" s="2" t="str">
        <f t="shared" ca="1" si="24"/>
        <v>{"type":"checkbox","class":"checkbox-big","name":"e6","title":"6. Wino","style":"font-size:20px;display:block","state":"{{e6}}"},</v>
      </c>
      <c r="AW10" s="36" t="str">
        <f t="shared" ca="1" si="25"/>
        <v>{"type":"h4","title":"6. Wino","style":"width:85%;float:left"},{"type":"input","title":"папка","name":"e6","state":"{{e6}}","pattern":"[0-9]{1,2}","style":"width:15%;display:inline"},{"type":"hr"},</v>
      </c>
      <c r="AX10" s="36" t="str">
        <f t="shared" ca="1" si="26"/>
        <v>"6": "6.Wino",</v>
      </c>
      <c r="AY10" s="36" t="str">
        <f t="shared" ca="1" si="27"/>
        <v>"6":"6",</v>
      </c>
      <c r="AZ10" s="36" t="str">
        <f t="shared" ca="1" si="28"/>
        <v>6. Wino,200,255,40,75,0;</v>
      </c>
      <c r="BA10" s="36" t="str">
        <f t="shared" ca="1" si="29"/>
        <v>{"type":"checkbox","class":"checkbox-big","name":"e6","title":"6. Vino","style":"font-size:20px;display:block","state":"{{e6}}"},</v>
      </c>
      <c r="BB10" s="36" t="str">
        <f t="shared" ca="1" si="30"/>
        <v>{"type":"h4","title":"6. Vino","style":"width:85%;float:left"},{"type":"input","title":"папка","name":"e6","state":"{{e6}}","pattern":"[0-9]{1,2}","style":"width:15%;display:inline"},{"type":"hr"},</v>
      </c>
      <c r="BC10" s="36" t="str">
        <f t="shared" ca="1" si="31"/>
        <v>"6": "6.Vino",</v>
      </c>
      <c r="BD10" s="36" t="str">
        <f t="shared" ca="1" si="32"/>
        <v>"6":"6",</v>
      </c>
      <c r="BE10" s="36" t="str">
        <f t="shared" ca="1" si="33"/>
        <v>6. Vino,200,255,40,75,0;</v>
      </c>
      <c r="BF10" s="36" t="str">
        <f t="shared" ca="1" si="34"/>
        <v>{"type":"checkbox","class":"checkbox-big","name":"e6","title":"6. Вино","style":"font-size:20px;display:block","state":"{{e6}}"},</v>
      </c>
      <c r="BG10" s="36" t="str">
        <f t="shared" ca="1" si="35"/>
        <v>{"type":"h4","title":"6. Вино","style":"width:85%;float:left"},{"type":"input","title":"папка","name":"e6","state":"{{e6}}","pattern":"[0-9]{1,2}","style":"width:15%;display:inline"},{"type":"hr"},</v>
      </c>
      <c r="BH10" s="36" t="str">
        <f t="shared" ca="1" si="36"/>
        <v>"6": "6.Вино",</v>
      </c>
      <c r="BI10" s="36" t="str">
        <f t="shared" ca="1" si="37"/>
        <v>"6":"6",</v>
      </c>
      <c r="BJ10" s="36" t="str">
        <f t="shared" ca="1" si="38"/>
        <v>6. Вино,200,255,40,75,0;</v>
      </c>
    </row>
    <row r="11" spans="1:62" ht="14.25" customHeight="1">
      <c r="A11" s="2">
        <f t="shared" ca="1" si="39"/>
        <v>7</v>
      </c>
      <c r="B11" s="2" t="s">
        <v>124</v>
      </c>
      <c r="C11" s="2" t="s">
        <v>125</v>
      </c>
      <c r="D11" s="2" t="s">
        <v>126</v>
      </c>
      <c r="E11" s="2" t="s">
        <v>127</v>
      </c>
      <c r="F11" s="2" t="s">
        <v>128</v>
      </c>
      <c r="G11" s="2" t="s">
        <v>129</v>
      </c>
      <c r="H11" s="2" t="s">
        <v>130</v>
      </c>
      <c r="I11" s="2">
        <v>9</v>
      </c>
      <c r="J11" s="2">
        <v>240</v>
      </c>
      <c r="K11" s="2">
        <v>1</v>
      </c>
      <c r="L11" s="5"/>
      <c r="M11" s="2">
        <v>99</v>
      </c>
      <c r="N11" s="2">
        <v>252</v>
      </c>
      <c r="O11" s="2">
        <v>1</v>
      </c>
      <c r="P11" s="2">
        <v>100</v>
      </c>
      <c r="Q11" s="2">
        <v>1</v>
      </c>
      <c r="R11" s="2" t="s">
        <v>83</v>
      </c>
      <c r="S11" s="2" t="s">
        <v>131</v>
      </c>
      <c r="T11" s="4">
        <v>3</v>
      </c>
      <c r="U11" s="2">
        <v>7</v>
      </c>
      <c r="V11" s="5"/>
      <c r="W11" s="2" t="str">
        <f t="shared" si="0"/>
        <v>#define EFF_WHIRL               (  7U)    // Вихори полум'я</v>
      </c>
      <c r="X11" s="2" t="str">
        <f t="shared" ca="1" si="1"/>
        <v>String("7. Вихори полум'я,99,252,1,100,1;") +</v>
      </c>
      <c r="Y11" s="2" t="str">
        <f t="shared" ca="1" si="2"/>
        <v>String("7. Whirls,99,252,1,100,1;") +</v>
      </c>
      <c r="Z11" s="2" t="str">
        <f t="shared" ca="1" si="3"/>
        <v>String("7. Tourbillons de flammes,99,252,1,100,1;") +</v>
      </c>
      <c r="AA11" s="2" t="str">
        <f t="shared" si="4"/>
        <v xml:space="preserve">  {   9, 240,   1}, // Вихори полум'я</v>
      </c>
      <c r="AB11" s="2" t="str">
        <f t="shared" si="5"/>
        <v xml:space="preserve">        case EFF_WHIRL:               DYNAMIC_DELAY_TICK { effTimer = millis(); whirlRoutine(true);           Eff_Tick (); }  break;  // (  7U) Вихори полум'я</v>
      </c>
      <c r="AC11" s="2" t="str">
        <f t="shared" ca="1" si="40"/>
        <v>{"name":"7. Вихори полум'я","spmin":99,"spmax":252,"scmin":1,"scmax":100,"type":1},</v>
      </c>
      <c r="AD11" s="7" t="str">
        <f t="shared" si="6"/>
        <v>"e7":0,</v>
      </c>
      <c r="AE11" s="7" t="str">
        <f t="shared" si="7"/>
        <v>e7=[[e7]]&amp;</v>
      </c>
      <c r="AF11" s="7" t="str">
        <f t="shared" si="8"/>
        <v>"e7":3,</v>
      </c>
      <c r="AG11" s="2" t="str">
        <f t="shared" ca="1" si="9"/>
        <v>{"type":"checkbox","class":"checkbox-big","name":"e7","title":"7. Вихори полум'я","style":"font-size:20px;display:block","state":"{{e7}}"},</v>
      </c>
      <c r="AH11" s="2" t="str">
        <f t="shared" ca="1" si="10"/>
        <v>{"type":"h4","title":"7. Вихори полум'я","style":"width:85%;float:left"},{"type":"input","title":"папка","name":"e7","state":"{{e7}}","pattern":"[0-9]{1,2}","style":"width:15%;display:inline"},{"type":"hr"},</v>
      </c>
      <c r="AI11" s="2" t="str">
        <f t="shared" ca="1" si="11"/>
        <v>"7": "7.Вихори полум'я",</v>
      </c>
      <c r="AJ11" s="36" t="str">
        <f t="shared" ca="1" si="12"/>
        <v>"7":"7",</v>
      </c>
      <c r="AK11" s="2" t="str">
        <f t="shared" ca="1" si="13"/>
        <v>7. Вихори полум'я,99,252,1,100,1;</v>
      </c>
      <c r="AL11" s="2" t="str">
        <f t="shared" ca="1" si="14"/>
        <v>{"type":"checkbox","class":"checkbox-big","name":"e7","title":"7. Whirls","style":"font-size:20px;display:block","state":"{{e7}}"},</v>
      </c>
      <c r="AM11" s="2" t="str">
        <f t="shared" ca="1" si="15"/>
        <v>{"type":"h4","title":"7. Whirls","style":"width:85%;float:left"},{"type":"input","title":"папка","name":"e7","state":"{{e7}}","pattern":"[0-9]{1,2}","style":"width:15%;display:inline"},{"type":"hr"},</v>
      </c>
      <c r="AN11" s="2" t="str">
        <f t="shared" ca="1" si="16"/>
        <v>"7": "7.Whirls",</v>
      </c>
      <c r="AO11" s="36" t="str">
        <f t="shared" ca="1" si="17"/>
        <v>"7":"7",</v>
      </c>
      <c r="AP11" s="2" t="str">
        <f t="shared" ca="1" si="18"/>
        <v>7. Whirls,99,252,1,100,1;</v>
      </c>
      <c r="AQ11" s="2" t="str">
        <f t="shared" ca="1" si="19"/>
        <v>{"type":"checkbox","class":"checkbox-big","name":"e7","title":"7. Tourbillons de flammes","style":"font-size:20px;display:block","state":"{{e7}}"},</v>
      </c>
      <c r="AR11" s="2" t="str">
        <f t="shared" ca="1" si="20"/>
        <v>{"type":"h4","title":"7. Tourbillons de flammes","style":"width:85%;float:left"},{"type":"input","title":"папка","name":"e7","state":"{{e7}}","pattern":"[0-9]{1,2}","style":"width:15%;display:inline"},{"type":"hr"},</v>
      </c>
      <c r="AS11" s="2" t="str">
        <f t="shared" ca="1" si="21"/>
        <v>"7": "7.Tourbillons de flammes",</v>
      </c>
      <c r="AT11" s="36" t="str">
        <f t="shared" ca="1" si="22"/>
        <v>"7":"7",</v>
      </c>
      <c r="AU11" s="2" t="str">
        <f t="shared" ca="1" si="23"/>
        <v>7. Tourbillons de flammes,99,252,1,100,1;</v>
      </c>
      <c r="AV11" s="2" t="str">
        <f t="shared" ca="1" si="24"/>
        <v>{"type":"checkbox","class":"checkbox-big","name":"e7","title":"7. Wiry ognia","style":"font-size:20px;display:block","state":"{{e7}}"},</v>
      </c>
      <c r="AW11" s="36" t="str">
        <f t="shared" ca="1" si="25"/>
        <v>{"type":"h4","title":"7. Wiry ognia","style":"width:85%;float:left"},{"type":"input","title":"папка","name":"e7","state":"{{e7}}","pattern":"[0-9]{1,2}","style":"width:15%;display:inline"},{"type":"hr"},</v>
      </c>
      <c r="AX11" s="36" t="str">
        <f t="shared" ca="1" si="26"/>
        <v>"7": "7.Wiry ognia",</v>
      </c>
      <c r="AY11" s="36" t="str">
        <f t="shared" ca="1" si="27"/>
        <v>"7":"7",</v>
      </c>
      <c r="AZ11" s="36" t="str">
        <f t="shared" ca="1" si="28"/>
        <v>7. Wiry ognia,99,252,1,100,1;</v>
      </c>
      <c r="BA11" s="36" t="str">
        <f t="shared" ca="1" si="29"/>
        <v>{"type":"checkbox","class":"checkbox-big","name":"e7","title":"7. Torbellinos de llamas","style":"font-size:20px;display:block","state":"{{e7}}"},</v>
      </c>
      <c r="BB11" s="36" t="str">
        <f t="shared" ca="1" si="30"/>
        <v>{"type":"h4","title":"7. Torbellinos de llamas","style":"width:85%;float:left"},{"type":"input","title":"папка","name":"e7","state":"{{e7}}","pattern":"[0-9]{1,2}","style":"width:15%;display:inline"},{"type":"hr"},</v>
      </c>
      <c r="BC11" s="36" t="str">
        <f t="shared" ca="1" si="31"/>
        <v>"7": "7.Torbellinos de llamas",</v>
      </c>
      <c r="BD11" s="36" t="str">
        <f t="shared" ca="1" si="32"/>
        <v>"7":"7",</v>
      </c>
      <c r="BE11" s="36" t="str">
        <f t="shared" ca="1" si="33"/>
        <v>7. Torbellinos de llamas,99,252,1,100,1;</v>
      </c>
      <c r="BF11" s="36" t="str">
        <f t="shared" ca="1" si="34"/>
        <v>{"type":"checkbox","class":"checkbox-big","name":"e7","title":"7. Вихри пламени","style":"font-size:20px;display:block","state":"{{e7}}"},</v>
      </c>
      <c r="BG11" s="36" t="str">
        <f t="shared" ca="1" si="35"/>
        <v>{"type":"h4","title":"7. Вихри пламени","style":"width:85%;float:left"},{"type":"input","title":"папка","name":"e7","state":"{{e7}}","pattern":"[0-9]{1,2}","style":"width:15%;display:inline"},{"type":"hr"},</v>
      </c>
      <c r="BH11" s="36" t="str">
        <f t="shared" ca="1" si="36"/>
        <v>"7": "7.Вихри пламени",</v>
      </c>
      <c r="BI11" s="36" t="str">
        <f t="shared" ca="1" si="37"/>
        <v>"7":"7",</v>
      </c>
      <c r="BJ11" s="36" t="str">
        <f t="shared" ca="1" si="38"/>
        <v>7. Вихри пламени,99,252,1,100,1;</v>
      </c>
    </row>
    <row r="12" spans="1:62" ht="14.25" customHeight="1">
      <c r="A12" s="2">
        <f t="shared" ca="1" si="39"/>
        <v>8</v>
      </c>
      <c r="B12" s="2" t="s">
        <v>132</v>
      </c>
      <c r="C12" s="2" t="s">
        <v>133</v>
      </c>
      <c r="D12" s="2" t="s">
        <v>134</v>
      </c>
      <c r="E12" s="2" t="s">
        <v>135</v>
      </c>
      <c r="F12" s="2" t="s">
        <v>136</v>
      </c>
      <c r="G12" s="2" t="s">
        <v>137</v>
      </c>
      <c r="H12" s="2" t="s">
        <v>138</v>
      </c>
      <c r="I12" s="2">
        <v>9</v>
      </c>
      <c r="J12" s="2">
        <v>240</v>
      </c>
      <c r="K12" s="2">
        <v>86</v>
      </c>
      <c r="L12" s="5"/>
      <c r="M12" s="2">
        <v>99</v>
      </c>
      <c r="N12" s="2">
        <v>252</v>
      </c>
      <c r="O12" s="2">
        <v>1</v>
      </c>
      <c r="P12" s="2">
        <v>100</v>
      </c>
      <c r="Q12" s="2">
        <v>0</v>
      </c>
      <c r="R12" s="2" t="s">
        <v>83</v>
      </c>
      <c r="S12" s="2" t="s">
        <v>139</v>
      </c>
      <c r="T12" s="4">
        <v>3</v>
      </c>
      <c r="U12" s="2">
        <v>8</v>
      </c>
      <c r="V12" s="5"/>
      <c r="W12" s="2" t="str">
        <f t="shared" si="0"/>
        <v>#define EFF_WHIRL_MULTI         (  8U)    // Вихори різнокольорові</v>
      </c>
      <c r="X12" s="2" t="str">
        <f t="shared" ca="1" si="1"/>
        <v>String("8. Вихори різнокольорові,99,252,1,100,0;") +</v>
      </c>
      <c r="Y12" s="2" t="str">
        <f t="shared" ca="1" si="2"/>
        <v>String("8. Whirls Multi,99,252,1,100,0;") +</v>
      </c>
      <c r="Z12" s="2" t="str">
        <f t="shared" ca="1" si="3"/>
        <v>String("8. Les vortex sont multicolores,99,252,1,100,0;") +</v>
      </c>
      <c r="AA12" s="2" t="str">
        <f t="shared" si="4"/>
        <v xml:space="preserve">  {   9, 240,  86}, // Вихори різнокольорові</v>
      </c>
      <c r="AB12" s="2" t="str">
        <f t="shared" si="5"/>
        <v xml:space="preserve">        case EFF_WHIRL_MULTI:         DYNAMIC_DELAY_TICK { effTimer = millis(); whirlRoutine(false);          Eff_Tick (); }  break;  // (  8U) Вихори різнокольорові</v>
      </c>
      <c r="AC12" s="2" t="str">
        <f t="shared" ca="1" si="40"/>
        <v>{"name":"8. Вихори різнокольорові","spmin":99,"spmax":252,"scmin":1,"scmax":100,"type":0},</v>
      </c>
      <c r="AD12" s="7" t="str">
        <f t="shared" si="6"/>
        <v>"e8":0,</v>
      </c>
      <c r="AE12" s="7" t="str">
        <f t="shared" si="7"/>
        <v>e8=[[e8]]&amp;</v>
      </c>
      <c r="AF12" s="7" t="str">
        <f t="shared" si="8"/>
        <v>"e8":3,</v>
      </c>
      <c r="AG12" s="2" t="str">
        <f t="shared" ca="1" si="9"/>
        <v>{"type":"checkbox","class":"checkbox-big","name":"e8","title":"8. Вихори різнокольорові","style":"font-size:20px;display:block","state":"{{e8}}"},</v>
      </c>
      <c r="AH12" s="2" t="str">
        <f t="shared" ca="1" si="10"/>
        <v>{"type":"h4","title":"8. Вихори різнокольорові","style":"width:85%;float:left"},{"type":"input","title":"папка","name":"e8","state":"{{e8}}","pattern":"[0-9]{1,2}","style":"width:15%;display:inline"},{"type":"hr"},</v>
      </c>
      <c r="AI12" s="2" t="str">
        <f t="shared" ca="1" si="11"/>
        <v>"8": "8.Вихори різнокольорові",</v>
      </c>
      <c r="AJ12" s="36" t="str">
        <f t="shared" ca="1" si="12"/>
        <v>"8":"8",</v>
      </c>
      <c r="AK12" s="2" t="str">
        <f t="shared" ca="1" si="13"/>
        <v>8. Вихори різнокольорові,99,252,1,100,0;</v>
      </c>
      <c r="AL12" s="2" t="str">
        <f t="shared" ca="1" si="14"/>
        <v>{"type":"checkbox","class":"checkbox-big","name":"e8","title":"8. Whirls Multi","style":"font-size:20px;display:block","state":"{{e8}}"},</v>
      </c>
      <c r="AM12" s="2" t="str">
        <f t="shared" ca="1" si="15"/>
        <v>{"type":"h4","title":"8. Whirls Multi","style":"width:85%;float:left"},{"type":"input","title":"папка","name":"e8","state":"{{e8}}","pattern":"[0-9]{1,2}","style":"width:15%;display:inline"},{"type":"hr"},</v>
      </c>
      <c r="AN12" s="2" t="str">
        <f t="shared" ca="1" si="16"/>
        <v>"8": "8.Whirls Multi",</v>
      </c>
      <c r="AO12" s="36" t="str">
        <f t="shared" ca="1" si="17"/>
        <v>"8":"8",</v>
      </c>
      <c r="AP12" s="2" t="str">
        <f t="shared" ca="1" si="18"/>
        <v>8. Whirls Multi,99,252,1,100,0;</v>
      </c>
      <c r="AQ12" s="2" t="str">
        <f t="shared" ca="1" si="19"/>
        <v>{"type":"checkbox","class":"checkbox-big","name":"e8","title":"8. Les vortex sont multicolores","style":"font-size:20px;display:block","state":"{{e8}}"},</v>
      </c>
      <c r="AR12" s="2" t="str">
        <f t="shared" ca="1" si="20"/>
        <v>{"type":"h4","title":"8. Les vortex sont multicolores","style":"width:85%;float:left"},{"type":"input","title":"папка","name":"e8","state":"{{e8}}","pattern":"[0-9]{1,2}","style":"width:15%;display:inline"},{"type":"hr"},</v>
      </c>
      <c r="AS12" s="2" t="str">
        <f t="shared" ca="1" si="21"/>
        <v>"8": "8.Les vortex sont multicolores",</v>
      </c>
      <c r="AT12" s="36" t="str">
        <f t="shared" ca="1" si="22"/>
        <v>"8":"8",</v>
      </c>
      <c r="AU12" s="2" t="str">
        <f t="shared" ca="1" si="23"/>
        <v>8. Les vortex sont multicolores,99,252,1,100,0;</v>
      </c>
      <c r="AV12" s="2" t="str">
        <f t="shared" ca="1" si="24"/>
        <v>{"type":"checkbox","class":"checkbox-big","name":"e8","title":"8. Wiry są wielokolorowe","style":"font-size:20px;display:block","state":"{{e8}}"},</v>
      </c>
      <c r="AW12" s="36" t="str">
        <f t="shared" ca="1" si="25"/>
        <v>{"type":"h4","title":"8. Wiry są wielokolorowe","style":"width:85%;float:left"},{"type":"input","title":"папка","name":"e8","state":"{{e8}}","pattern":"[0-9]{1,2}","style":"width:15%;display:inline"},{"type":"hr"},</v>
      </c>
      <c r="AX12" s="36" t="str">
        <f t="shared" ca="1" si="26"/>
        <v>"8": "8.Wiry są wielokolorowe",</v>
      </c>
      <c r="AY12" s="36" t="str">
        <f t="shared" ca="1" si="27"/>
        <v>"8":"8",</v>
      </c>
      <c r="AZ12" s="36" t="str">
        <f t="shared" ca="1" si="28"/>
        <v>8. Wiry są wielokolorowe,99,252,1,100,0;</v>
      </c>
      <c r="BA12" s="36" t="str">
        <f t="shared" ca="1" si="29"/>
        <v>{"type":"checkbox","class":"checkbox-big","name":"e8","title":"8. Los vórtices son multicolores.","style":"font-size:20px;display:block","state":"{{e8}}"},</v>
      </c>
      <c r="BB12" s="36" t="str">
        <f t="shared" ca="1" si="30"/>
        <v>{"type":"h4","title":"8. Los vórtices son multicolores.","style":"width:85%;float:left"},{"type":"input","title":"папка","name":"e8","state":"{{e8}}","pattern":"[0-9]{1,2}","style":"width:15%;display:inline"},{"type":"hr"},</v>
      </c>
      <c r="BC12" s="36" t="str">
        <f t="shared" ca="1" si="31"/>
        <v>"8": "8.Los vórtices son multicolores.",</v>
      </c>
      <c r="BD12" s="36" t="str">
        <f t="shared" ca="1" si="32"/>
        <v>"8":"8",</v>
      </c>
      <c r="BE12" s="36" t="str">
        <f t="shared" ca="1" si="33"/>
        <v>8. Los vórtices son multicolores.,99,252,1,100,0;</v>
      </c>
      <c r="BF12" s="36" t="str">
        <f t="shared" ca="1" si="34"/>
        <v>{"type":"checkbox","class":"checkbox-big","name":"e8","title":"8. Вихри мультицвет","style":"font-size:20px;display:block","state":"{{e8}}"},</v>
      </c>
      <c r="BG12" s="36" t="str">
        <f t="shared" ca="1" si="35"/>
        <v>{"type":"h4","title":"8. Вихри мультицвет","style":"width:85%;float:left"},{"type":"input","title":"папка","name":"e8","state":"{{e8}}","pattern":"[0-9]{1,2}","style":"width:15%;display:inline"},{"type":"hr"},</v>
      </c>
      <c r="BH12" s="36" t="str">
        <f t="shared" ca="1" si="36"/>
        <v>"8": "8.Вихри мультицвет",</v>
      </c>
      <c r="BI12" s="36" t="str">
        <f t="shared" ca="1" si="37"/>
        <v>"8":"8",</v>
      </c>
      <c r="BJ12" s="36" t="str">
        <f t="shared" ca="1" si="38"/>
        <v>8. Вихри мультицвет,99,252,1,100,0;</v>
      </c>
    </row>
    <row r="13" spans="1:62" ht="14.25" customHeight="1">
      <c r="A13" s="2">
        <f t="shared" ca="1" si="39"/>
        <v>9</v>
      </c>
      <c r="B13" s="2" t="s">
        <v>140</v>
      </c>
      <c r="C13" s="2" t="s">
        <v>141</v>
      </c>
      <c r="D13" s="2" t="s">
        <v>142</v>
      </c>
      <c r="E13" s="2" t="s">
        <v>143</v>
      </c>
      <c r="F13" s="2" t="s">
        <v>144</v>
      </c>
      <c r="G13" s="2" t="s">
        <v>145</v>
      </c>
      <c r="H13" s="2" t="s">
        <v>146</v>
      </c>
      <c r="I13" s="2">
        <v>22</v>
      </c>
      <c r="J13" s="2">
        <v>230</v>
      </c>
      <c r="K13" s="2">
        <v>1</v>
      </c>
      <c r="L13" s="5"/>
      <c r="M13" s="2">
        <v>99</v>
      </c>
      <c r="N13" s="2">
        <v>252</v>
      </c>
      <c r="O13" s="2">
        <v>1</v>
      </c>
      <c r="P13" s="2">
        <v>100</v>
      </c>
      <c r="Q13" s="2">
        <v>1</v>
      </c>
      <c r="R13" s="2" t="s">
        <v>83</v>
      </c>
      <c r="S13" s="2" t="s">
        <v>147</v>
      </c>
      <c r="T13" s="4">
        <v>3</v>
      </c>
      <c r="U13" s="2">
        <v>9</v>
      </c>
      <c r="V13" s="5"/>
      <c r="W13" s="2" t="str">
        <f t="shared" si="0"/>
        <v>#define EFF_FIRE                (  9U)    // Вогонь</v>
      </c>
      <c r="X13" s="2" t="str">
        <f t="shared" ca="1" si="1"/>
        <v>String("9. Вогонь,99,252,1,100,1;") +</v>
      </c>
      <c r="Y13" s="2" t="str">
        <f t="shared" ca="1" si="2"/>
        <v>String("9. Fire,99,252,1,100,1;") +</v>
      </c>
      <c r="Z13" s="2" t="str">
        <f t="shared" ca="1" si="3"/>
        <v>String("9. Feu,99,252,1,100,1;") +</v>
      </c>
      <c r="AA13" s="2" t="str">
        <f t="shared" si="4"/>
        <v xml:space="preserve">  {  22, 230,   1}, // Вогонь</v>
      </c>
      <c r="AB13" s="2" t="str">
        <f t="shared" si="5"/>
        <v xml:space="preserve">        case EFF_FIRE:                DYNAMIC_DELAY_TICK { effTimer = millis(); fireRoutine(true);            Eff_Tick (); }  break;  // (  9U) Вогонь</v>
      </c>
      <c r="AC13" s="2" t="str">
        <f t="shared" ca="1" si="40"/>
        <v>{"name":"9. Вогонь","spmin":99,"spmax":252,"scmin":1,"scmax":100,"type":1},</v>
      </c>
      <c r="AD13" s="7" t="str">
        <f t="shared" si="6"/>
        <v>"e9":0,</v>
      </c>
      <c r="AE13" s="7" t="str">
        <f t="shared" si="7"/>
        <v>e9=[[e9]]&amp;</v>
      </c>
      <c r="AF13" s="7" t="str">
        <f t="shared" si="8"/>
        <v>"e9":3,</v>
      </c>
      <c r="AG13" s="2" t="str">
        <f t="shared" ca="1" si="9"/>
        <v>{"type":"checkbox","class":"checkbox-big","name":"e9","title":"9. Вогонь","style":"font-size:20px;display:block","state":"{{e9}}"},</v>
      </c>
      <c r="AH13" s="2" t="str">
        <f t="shared" ca="1" si="10"/>
        <v>{"type":"h4","title":"9. Вогонь","style":"width:85%;float:left"},{"type":"input","title":"папка","name":"e9","state":"{{e9}}","pattern":"[0-9]{1,2}","style":"width:15%;display:inline"},{"type":"hr"},</v>
      </c>
      <c r="AI13" s="2" t="str">
        <f t="shared" ca="1" si="11"/>
        <v>"9": "9.Вогонь",</v>
      </c>
      <c r="AJ13" s="36" t="str">
        <f t="shared" ca="1" si="12"/>
        <v>"9":"9",</v>
      </c>
      <c r="AK13" s="2" t="str">
        <f t="shared" ca="1" si="13"/>
        <v>9. Вогонь,99,252,1,100,1;</v>
      </c>
      <c r="AL13" s="2" t="str">
        <f t="shared" ca="1" si="14"/>
        <v>{"type":"checkbox","class":"checkbox-big","name":"e9","title":"9. Fire","style":"font-size:20px;display:block","state":"{{e9}}"},</v>
      </c>
      <c r="AM13" s="2" t="str">
        <f t="shared" ca="1" si="15"/>
        <v>{"type":"h4","title":"9. Fire","style":"width:85%;float:left"},{"type":"input","title":"папка","name":"e9","state":"{{e9}}","pattern":"[0-9]{1,2}","style":"width:15%;display:inline"},{"type":"hr"},</v>
      </c>
      <c r="AN13" s="2" t="str">
        <f t="shared" ca="1" si="16"/>
        <v>"9": "9.Fire",</v>
      </c>
      <c r="AO13" s="36" t="str">
        <f t="shared" ca="1" si="17"/>
        <v>"9":"9",</v>
      </c>
      <c r="AP13" s="2" t="str">
        <f t="shared" ca="1" si="18"/>
        <v>9. Fire,99,252,1,100,1;</v>
      </c>
      <c r="AQ13" s="2" t="str">
        <f t="shared" ca="1" si="19"/>
        <v>{"type":"checkbox","class":"checkbox-big","name":"e9","title":"9. Feu","style":"font-size:20px;display:block","state":"{{e9}}"},</v>
      </c>
      <c r="AR13" s="2" t="str">
        <f t="shared" ca="1" si="20"/>
        <v>{"type":"h4","title":"9. Feu","style":"width:85%;float:left"},{"type":"input","title":"папка","name":"e9","state":"{{e9}}","pattern":"[0-9]{1,2}","style":"width:15%;display:inline"},{"type":"hr"},</v>
      </c>
      <c r="AS13" s="2" t="str">
        <f t="shared" ca="1" si="21"/>
        <v>"9": "9.Feu",</v>
      </c>
      <c r="AT13" s="36" t="str">
        <f t="shared" ca="1" si="22"/>
        <v>"9":"9",</v>
      </c>
      <c r="AU13" s="2" t="str">
        <f t="shared" ca="1" si="23"/>
        <v>9. Feu,99,252,1,100,1;</v>
      </c>
      <c r="AV13" s="2" t="str">
        <f t="shared" ca="1" si="24"/>
        <v>{"type":"checkbox","class":"checkbox-big","name":"e9","title":"9. Ogień","style":"font-size:20px;display:block","state":"{{e9}}"},</v>
      </c>
      <c r="AW13" s="36" t="str">
        <f t="shared" ca="1" si="25"/>
        <v>{"type":"h4","title":"9. Ogień","style":"width:85%;float:left"},{"type":"input","title":"папка","name":"e9","state":"{{e9}}","pattern":"[0-9]{1,2}","style":"width:15%;display:inline"},{"type":"hr"},</v>
      </c>
      <c r="AX13" s="36" t="str">
        <f t="shared" ca="1" si="26"/>
        <v>"9": "9.Ogień",</v>
      </c>
      <c r="AY13" s="36" t="str">
        <f t="shared" ca="1" si="27"/>
        <v>"9":"9",</v>
      </c>
      <c r="AZ13" s="36" t="str">
        <f t="shared" ca="1" si="28"/>
        <v>9. Ogień,99,252,1,100,1;</v>
      </c>
      <c r="BA13" s="36" t="str">
        <f t="shared" ca="1" si="29"/>
        <v>{"type":"checkbox","class":"checkbox-big","name":"e9","title":"9. Fuego","style":"font-size:20px;display:block","state":"{{e9}}"},</v>
      </c>
      <c r="BB13" s="36" t="str">
        <f t="shared" ca="1" si="30"/>
        <v>{"type":"h4","title":"9. Fuego","style":"width:85%;float:left"},{"type":"input","title":"папка","name":"e9","state":"{{e9}}","pattern":"[0-9]{1,2}","style":"width:15%;display:inline"},{"type":"hr"},</v>
      </c>
      <c r="BC13" s="36" t="str">
        <f t="shared" ca="1" si="31"/>
        <v>"9": "9.Fuego",</v>
      </c>
      <c r="BD13" s="36" t="str">
        <f t="shared" ca="1" si="32"/>
        <v>"9":"9",</v>
      </c>
      <c r="BE13" s="36" t="str">
        <f t="shared" ca="1" si="33"/>
        <v>9. Fuego,99,252,1,100,1;</v>
      </c>
      <c r="BF13" s="36" t="str">
        <f t="shared" ca="1" si="34"/>
        <v>{"type":"checkbox","class":"checkbox-big","name":"e9","title":"9. Огонь","style":"font-size:20px;display:block","state":"{{e9}}"},</v>
      </c>
      <c r="BG13" s="36" t="str">
        <f t="shared" ca="1" si="35"/>
        <v>{"type":"h4","title":"9. Огонь","style":"width:85%;float:left"},{"type":"input","title":"папка","name":"e9","state":"{{e9}}","pattern":"[0-9]{1,2}","style":"width:15%;display:inline"},{"type":"hr"},</v>
      </c>
      <c r="BH13" s="36" t="str">
        <f t="shared" ca="1" si="36"/>
        <v>"9": "9.Огонь",</v>
      </c>
      <c r="BI13" s="36" t="str">
        <f t="shared" ca="1" si="37"/>
        <v>"9":"9",</v>
      </c>
      <c r="BJ13" s="36" t="str">
        <f t="shared" ca="1" si="38"/>
        <v>9. Огонь,99,252,1,100,1;</v>
      </c>
    </row>
    <row r="14" spans="1:62" ht="14.25" customHeight="1">
      <c r="A14" s="2">
        <f t="shared" ca="1" si="39"/>
        <v>10</v>
      </c>
      <c r="B14" s="2" t="s">
        <v>148</v>
      </c>
      <c r="C14" s="2" t="s">
        <v>149</v>
      </c>
      <c r="D14" s="2" t="s">
        <v>150</v>
      </c>
      <c r="E14" s="2" t="s">
        <v>151</v>
      </c>
      <c r="F14" s="2" t="s">
        <v>152</v>
      </c>
      <c r="G14" s="2" t="s">
        <v>153</v>
      </c>
      <c r="H14" s="2" t="s">
        <v>154</v>
      </c>
      <c r="I14" s="2">
        <v>10</v>
      </c>
      <c r="J14" s="2">
        <v>220</v>
      </c>
      <c r="K14" s="2">
        <v>63</v>
      </c>
      <c r="L14" s="5"/>
      <c r="M14" s="2">
        <v>99</v>
      </c>
      <c r="N14" s="2">
        <v>252</v>
      </c>
      <c r="O14" s="2">
        <v>1</v>
      </c>
      <c r="P14" s="2">
        <v>100</v>
      </c>
      <c r="Q14" s="2">
        <v>0</v>
      </c>
      <c r="R14" s="2" t="s">
        <v>83</v>
      </c>
      <c r="S14" s="2" t="s">
        <v>155</v>
      </c>
      <c r="T14" s="4">
        <v>3</v>
      </c>
      <c r="U14" s="2">
        <v>10</v>
      </c>
      <c r="V14" s="5"/>
      <c r="W14" s="2" t="str">
        <f t="shared" si="0"/>
        <v>#define EFF_FIRE_2012           ( 10U)    // Вогонь 2012</v>
      </c>
      <c r="X14" s="2" t="str">
        <f t="shared" ca="1" si="1"/>
        <v>String("10. Вогонь 2012,99,252,1,100,0;") +</v>
      </c>
      <c r="Y14" s="2" t="str">
        <f t="shared" ca="1" si="2"/>
        <v>String("10. Fire 2012,99,252,1,100,0;") +</v>
      </c>
      <c r="Z14" s="2" t="str">
        <f t="shared" ca="1" si="3"/>
        <v>String("10. Incendie 2012,99,252,1,100,0;") +</v>
      </c>
      <c r="AA14" s="2" t="str">
        <f t="shared" si="4"/>
        <v xml:space="preserve">  {  10, 220,  63}, // Вогонь 2012</v>
      </c>
      <c r="AB14" s="2" t="str">
        <f t="shared" si="5"/>
        <v xml:space="preserve">        case EFF_FIRE_2012:           DYNAMIC_DELAY_TICK { effTimer = millis(); fire2012again();              Eff_Tick (); }  break;  // ( 10U) Вогонь 2012</v>
      </c>
      <c r="AC14" s="2" t="str">
        <f t="shared" ca="1" si="40"/>
        <v>{"name":"10. Вогонь 2012","spmin":99,"spmax":252,"scmin":1,"scmax":100,"type":0},</v>
      </c>
      <c r="AD14" s="7" t="str">
        <f t="shared" si="6"/>
        <v>"e10":0,</v>
      </c>
      <c r="AE14" s="7" t="str">
        <f t="shared" si="7"/>
        <v>e10=[[e10]]&amp;</v>
      </c>
      <c r="AF14" s="7" t="str">
        <f t="shared" si="8"/>
        <v>"e10":3,</v>
      </c>
      <c r="AG14" s="2" t="str">
        <f t="shared" ca="1" si="9"/>
        <v>{"type":"checkbox","class":"checkbox-big","name":"e10","title":"10. Вогонь 2012","style":"font-size:20px;display:block","state":"{{e10}}"},</v>
      </c>
      <c r="AH14" s="2" t="str">
        <f t="shared" ca="1" si="10"/>
        <v>{"type":"h4","title":"10. Вогонь 2012","style":"width:85%;float:left"},{"type":"input","title":"папка","name":"e10","state":"{{e10}}","pattern":"[0-9]{1,2}","style":"width:15%;display:inline"},{"type":"hr"},</v>
      </c>
      <c r="AI14" s="2" t="str">
        <f t="shared" ca="1" si="11"/>
        <v>"10": "10.Вогонь 2012",</v>
      </c>
      <c r="AJ14" s="36" t="str">
        <f t="shared" ca="1" si="12"/>
        <v>"10":"10",</v>
      </c>
      <c r="AK14" s="2" t="str">
        <f t="shared" ca="1" si="13"/>
        <v>10. Вогонь 2012,99,252,1,100,0;</v>
      </c>
      <c r="AL14" s="2" t="str">
        <f t="shared" ca="1" si="14"/>
        <v>{"type":"checkbox","class":"checkbox-big","name":"e10","title":"10. Fire 2012","style":"font-size:20px;display:block","state":"{{e10}}"},</v>
      </c>
      <c r="AM14" s="2" t="str">
        <f t="shared" ca="1" si="15"/>
        <v>{"type":"h4","title":"10. Fire 2012","style":"width:85%;float:left"},{"type":"input","title":"папка","name":"e10","state":"{{e10}}","pattern":"[0-9]{1,2}","style":"width:15%;display:inline"},{"type":"hr"},</v>
      </c>
      <c r="AN14" s="2" t="str">
        <f t="shared" ca="1" si="16"/>
        <v>"10": "10.Fire 2012",</v>
      </c>
      <c r="AO14" s="36" t="str">
        <f t="shared" ca="1" si="17"/>
        <v>"10":"10",</v>
      </c>
      <c r="AP14" s="2" t="str">
        <f t="shared" ca="1" si="18"/>
        <v>10. Fire 2012,99,252,1,100,0;</v>
      </c>
      <c r="AQ14" s="2" t="str">
        <f t="shared" ca="1" si="19"/>
        <v>{"type":"checkbox","class":"checkbox-big","name":"e10","title":"10. Incendie 2012","style":"font-size:20px;display:block","state":"{{e10}}"},</v>
      </c>
      <c r="AR14" s="2" t="str">
        <f t="shared" ca="1" si="20"/>
        <v>{"type":"h4","title":"10. Incendie 2012","style":"width:85%;float:left"},{"type":"input","title":"папка","name":"e10","state":"{{e10}}","pattern":"[0-9]{1,2}","style":"width:15%;display:inline"},{"type":"hr"},</v>
      </c>
      <c r="AS14" s="2" t="str">
        <f t="shared" ca="1" si="21"/>
        <v>"10": "10.Incendie 2012",</v>
      </c>
      <c r="AT14" s="36" t="str">
        <f t="shared" ca="1" si="22"/>
        <v>"10":"10",</v>
      </c>
      <c r="AU14" s="2" t="str">
        <f t="shared" ca="1" si="23"/>
        <v>10. Incendie 2012,99,252,1,100,0;</v>
      </c>
      <c r="AV14" s="2" t="str">
        <f t="shared" ca="1" si="24"/>
        <v>{"type":"checkbox","class":"checkbox-big","name":"e10","title":"10. Ogień 2012","style":"font-size:20px;display:block","state":"{{e10}}"},</v>
      </c>
      <c r="AW14" s="36" t="str">
        <f t="shared" ca="1" si="25"/>
        <v>{"type":"h4","title":"10. Ogień 2012","style":"width:85%;float:left"},{"type":"input","title":"папка","name":"e10","state":"{{e10}}","pattern":"[0-9]{1,2}","style":"width:15%;display:inline"},{"type":"hr"},</v>
      </c>
      <c r="AX14" s="36" t="str">
        <f t="shared" ca="1" si="26"/>
        <v>"10": "10.Ogień 2012",</v>
      </c>
      <c r="AY14" s="36" t="str">
        <f t="shared" ca="1" si="27"/>
        <v>"10":"10",</v>
      </c>
      <c r="AZ14" s="36" t="str">
        <f t="shared" ca="1" si="28"/>
        <v>10. Ogień 2012,99,252,1,100,0;</v>
      </c>
      <c r="BA14" s="36" t="str">
        <f t="shared" ca="1" si="29"/>
        <v>{"type":"checkbox","class":"checkbox-big","name":"e10","title":"10. Fuego 2012","style":"font-size:20px;display:block","state":"{{e10}}"},</v>
      </c>
      <c r="BB14" s="36" t="str">
        <f t="shared" ca="1" si="30"/>
        <v>{"type":"h4","title":"10. Fuego 2012","style":"width:85%;float:left"},{"type":"input","title":"папка","name":"e10","state":"{{e10}}","pattern":"[0-9]{1,2}","style":"width:15%;display:inline"},{"type":"hr"},</v>
      </c>
      <c r="BC14" s="36" t="str">
        <f t="shared" ca="1" si="31"/>
        <v>"10": "10.Fuego 2012",</v>
      </c>
      <c r="BD14" s="36" t="str">
        <f t="shared" ca="1" si="32"/>
        <v>"10":"10",</v>
      </c>
      <c r="BE14" s="36" t="str">
        <f t="shared" ca="1" si="33"/>
        <v>10. Fuego 2012,99,252,1,100,0;</v>
      </c>
      <c r="BF14" s="36" t="str">
        <f t="shared" ca="1" si="34"/>
        <v>{"type":"checkbox","class":"checkbox-big","name":"e10","title":"10. Огонь 2012","style":"font-size:20px;display:block","state":"{{e10}}"},</v>
      </c>
      <c r="BG14" s="36" t="str">
        <f t="shared" ca="1" si="35"/>
        <v>{"type":"h4","title":"10. Огонь 2012","style":"width:85%;float:left"},{"type":"input","title":"папка","name":"e10","state":"{{e10}}","pattern":"[0-9]{1,2}","style":"width:15%;display:inline"},{"type":"hr"},</v>
      </c>
      <c r="BH14" s="36" t="str">
        <f t="shared" ca="1" si="36"/>
        <v>"10": "10.Огонь 2012",</v>
      </c>
      <c r="BI14" s="36" t="str">
        <f t="shared" ca="1" si="37"/>
        <v>"10":"10",</v>
      </c>
      <c r="BJ14" s="36" t="str">
        <f t="shared" ca="1" si="38"/>
        <v>10. Огонь 2012,99,252,1,100,0;</v>
      </c>
    </row>
    <row r="15" spans="1:62" ht="14.25" customHeight="1">
      <c r="A15" s="2">
        <f t="shared" ca="1" si="39"/>
        <v>11</v>
      </c>
      <c r="B15" s="2" t="s">
        <v>156</v>
      </c>
      <c r="C15" s="2" t="s">
        <v>157</v>
      </c>
      <c r="D15" s="2" t="s">
        <v>158</v>
      </c>
      <c r="E15" s="2" t="s">
        <v>159</v>
      </c>
      <c r="F15" s="2" t="s">
        <v>160</v>
      </c>
      <c r="G15" s="2" t="s">
        <v>161</v>
      </c>
      <c r="H15" s="2" t="s">
        <v>162</v>
      </c>
      <c r="I15" s="2">
        <v>57</v>
      </c>
      <c r="J15" s="2">
        <v>220</v>
      </c>
      <c r="K15" s="2">
        <v>15</v>
      </c>
      <c r="L15" s="5"/>
      <c r="M15" s="2">
        <v>99</v>
      </c>
      <c r="N15" s="2">
        <v>252</v>
      </c>
      <c r="O15" s="2">
        <v>1</v>
      </c>
      <c r="P15" s="2">
        <v>100</v>
      </c>
      <c r="Q15" s="2">
        <v>0</v>
      </c>
      <c r="R15" s="2" t="s">
        <v>83</v>
      </c>
      <c r="S15" s="2" t="s">
        <v>163</v>
      </c>
      <c r="T15" s="4">
        <v>3</v>
      </c>
      <c r="U15" s="2">
        <v>11</v>
      </c>
      <c r="V15" s="5"/>
      <c r="W15" s="2" t="str">
        <f t="shared" si="0"/>
        <v>#define EFF_FIRE_2018           ( 11U)    // Вогонь 2018</v>
      </c>
      <c r="X15" s="2" t="str">
        <f t="shared" ca="1" si="1"/>
        <v>String("11. Вогонь 2018,99,252,1,100,0;") +</v>
      </c>
      <c r="Y15" s="2" t="str">
        <f t="shared" ca="1" si="2"/>
        <v>String("11. Fire 2018,99,252,1,100,0;") +</v>
      </c>
      <c r="Z15" s="2" t="str">
        <f t="shared" ca="1" si="3"/>
        <v>String("11. Incendie 2018,99,252,1,100,0;") +</v>
      </c>
      <c r="AA15" s="2" t="str">
        <f t="shared" si="4"/>
        <v xml:space="preserve">  {  57, 220,  15}, // Вогонь 2018</v>
      </c>
      <c r="AB15" s="2" t="str">
        <f t="shared" si="5"/>
        <v xml:space="preserve">        case EFF_FIRE_2018:           DYNAMIC_DELAY_TICK { effTimer = millis(); Fire2018_2();                 Eff_Tick (); }  break;  // ( 11U) Вогонь 2018</v>
      </c>
      <c r="AC15" s="2" t="str">
        <f t="shared" ca="1" si="40"/>
        <v>{"name":"11. Вогонь 2018","spmin":99,"spmax":252,"scmin":1,"scmax":100,"type":0},</v>
      </c>
      <c r="AD15" s="7" t="str">
        <f t="shared" si="6"/>
        <v>"e11":0,</v>
      </c>
      <c r="AE15" s="7" t="str">
        <f t="shared" si="7"/>
        <v>e11=[[e11]]&amp;</v>
      </c>
      <c r="AF15" s="7" t="str">
        <f t="shared" si="8"/>
        <v>"e11":3,</v>
      </c>
      <c r="AG15" s="2" t="str">
        <f t="shared" ca="1" si="9"/>
        <v>{"type":"checkbox","class":"checkbox-big","name":"e11","title":"11. Вогонь 2018","style":"font-size:20px;display:block","state":"{{e11}}"},</v>
      </c>
      <c r="AH15" s="2" t="str">
        <f t="shared" ca="1" si="10"/>
        <v>{"type":"h4","title":"11. Вогонь 2018","style":"width:85%;float:left"},{"type":"input","title":"папка","name":"e11","state":"{{e11}}","pattern":"[0-9]{1,2}","style":"width:15%;display:inline"},{"type":"hr"},</v>
      </c>
      <c r="AI15" s="2" t="str">
        <f t="shared" ca="1" si="11"/>
        <v>"11": "11.Вогонь 2018",</v>
      </c>
      <c r="AJ15" s="36" t="str">
        <f t="shared" ca="1" si="12"/>
        <v>"11":"11",</v>
      </c>
      <c r="AK15" s="2" t="str">
        <f t="shared" ca="1" si="13"/>
        <v>11. Вогонь 2018,99,252,1,100,0;</v>
      </c>
      <c r="AL15" s="2" t="str">
        <f t="shared" ca="1" si="14"/>
        <v>{"type":"checkbox","class":"checkbox-big","name":"e11","title":"11. Fire 2018","style":"font-size:20px;display:block","state":"{{e11}}"},</v>
      </c>
      <c r="AM15" s="2" t="str">
        <f t="shared" ca="1" si="15"/>
        <v>{"type":"h4","title":"11. Fire 2018","style":"width:85%;float:left"},{"type":"input","title":"папка","name":"e11","state":"{{e11}}","pattern":"[0-9]{1,2}","style":"width:15%;display:inline"},{"type":"hr"},</v>
      </c>
      <c r="AN15" s="2" t="str">
        <f t="shared" ca="1" si="16"/>
        <v>"11": "11.Fire 2018",</v>
      </c>
      <c r="AO15" s="36" t="str">
        <f t="shared" ca="1" si="17"/>
        <v>"11":"11",</v>
      </c>
      <c r="AP15" s="2" t="str">
        <f t="shared" ca="1" si="18"/>
        <v>11. Fire 2018,99,252,1,100,0;</v>
      </c>
      <c r="AQ15" s="2" t="str">
        <f t="shared" ca="1" si="19"/>
        <v>{"type":"checkbox","class":"checkbox-big","name":"e11","title":"11. Incendie 2018","style":"font-size:20px;display:block","state":"{{e11}}"},</v>
      </c>
      <c r="AR15" s="2" t="str">
        <f t="shared" ca="1" si="20"/>
        <v>{"type":"h4","title":"11. Incendie 2018","style":"width:85%;float:left"},{"type":"input","title":"папка","name":"e11","state":"{{e11}}","pattern":"[0-9]{1,2}","style":"width:15%;display:inline"},{"type":"hr"},</v>
      </c>
      <c r="AS15" s="2" t="str">
        <f t="shared" ca="1" si="21"/>
        <v>"11": "11.Incendie 2018",</v>
      </c>
      <c r="AT15" s="36" t="str">
        <f t="shared" ca="1" si="22"/>
        <v>"11":"11",</v>
      </c>
      <c r="AU15" s="2" t="str">
        <f t="shared" ca="1" si="23"/>
        <v>11. Incendie 2018,99,252,1,100,0;</v>
      </c>
      <c r="AV15" s="2" t="str">
        <f t="shared" ca="1" si="24"/>
        <v>{"type":"checkbox","class":"checkbox-big","name":"e11","title":"11. Ogień 2018","style":"font-size:20px;display:block","state":"{{e11}}"},</v>
      </c>
      <c r="AW15" s="36" t="str">
        <f t="shared" ca="1" si="25"/>
        <v>{"type":"h4","title":"11. Ogień 2018","style":"width:85%;float:left"},{"type":"input","title":"папка","name":"e11","state":"{{e11}}","pattern":"[0-9]{1,2}","style":"width:15%;display:inline"},{"type":"hr"},</v>
      </c>
      <c r="AX15" s="36" t="str">
        <f t="shared" ca="1" si="26"/>
        <v>"11": "11.Ogień 2018",</v>
      </c>
      <c r="AY15" s="36" t="str">
        <f t="shared" ca="1" si="27"/>
        <v>"11":"11",</v>
      </c>
      <c r="AZ15" s="36" t="str">
        <f t="shared" ca="1" si="28"/>
        <v>11. Ogień 2018,99,252,1,100,0;</v>
      </c>
      <c r="BA15" s="36" t="str">
        <f t="shared" ca="1" si="29"/>
        <v>{"type":"checkbox","class":"checkbox-big","name":"e11","title":"11. Fuego 2018","style":"font-size:20px;display:block","state":"{{e11}}"},</v>
      </c>
      <c r="BB15" s="36" t="str">
        <f t="shared" ca="1" si="30"/>
        <v>{"type":"h4","title":"11. Fuego 2018","style":"width:85%;float:left"},{"type":"input","title":"папка","name":"e11","state":"{{e11}}","pattern":"[0-9]{1,2}","style":"width:15%;display:inline"},{"type":"hr"},</v>
      </c>
      <c r="BC15" s="36" t="str">
        <f t="shared" ca="1" si="31"/>
        <v>"11": "11.Fuego 2018",</v>
      </c>
      <c r="BD15" s="36" t="str">
        <f t="shared" ca="1" si="32"/>
        <v>"11":"11",</v>
      </c>
      <c r="BE15" s="36" t="str">
        <f t="shared" ca="1" si="33"/>
        <v>11. Fuego 2018,99,252,1,100,0;</v>
      </c>
      <c r="BF15" s="36" t="str">
        <f t="shared" ca="1" si="34"/>
        <v>{"type":"checkbox","class":"checkbox-big","name":"e11","title":"11. Огонь 2018","style":"font-size:20px;display:block","state":"{{e11}}"},</v>
      </c>
      <c r="BG15" s="36" t="str">
        <f t="shared" ca="1" si="35"/>
        <v>{"type":"h4","title":"11. Огонь 2018","style":"width:85%;float:left"},{"type":"input","title":"папка","name":"e11","state":"{{e11}}","pattern":"[0-9]{1,2}","style":"width:15%;display:inline"},{"type":"hr"},</v>
      </c>
      <c r="BH15" s="36" t="str">
        <f t="shared" ca="1" si="36"/>
        <v>"11": "11.Огонь 2018",</v>
      </c>
      <c r="BI15" s="36" t="str">
        <f t="shared" ca="1" si="37"/>
        <v>"11":"11",</v>
      </c>
      <c r="BJ15" s="36" t="str">
        <f t="shared" ca="1" si="38"/>
        <v>11. Огонь 2018,99,252,1,100,0;</v>
      </c>
    </row>
    <row r="16" spans="1:62" ht="14.25" customHeight="1">
      <c r="A16" s="2">
        <f t="shared" ca="1" si="39"/>
        <v>12</v>
      </c>
      <c r="B16" s="2" t="s">
        <v>164</v>
      </c>
      <c r="C16" s="2" t="s">
        <v>165</v>
      </c>
      <c r="D16" s="2" t="s">
        <v>166</v>
      </c>
      <c r="E16" s="2" t="s">
        <v>167</v>
      </c>
      <c r="F16" s="2" t="s">
        <v>168</v>
      </c>
      <c r="G16" s="2" t="s">
        <v>169</v>
      </c>
      <c r="H16" s="2" t="s">
        <v>170</v>
      </c>
      <c r="I16" s="2">
        <v>40</v>
      </c>
      <c r="J16" s="2">
        <v>225</v>
      </c>
      <c r="K16" s="2">
        <v>11</v>
      </c>
      <c r="L16" s="5"/>
      <c r="M16" s="2">
        <v>120</v>
      </c>
      <c r="N16" s="2">
        <v>252</v>
      </c>
      <c r="O16" s="2">
        <v>1</v>
      </c>
      <c r="P16" s="2">
        <v>100</v>
      </c>
      <c r="Q16" s="2">
        <v>0</v>
      </c>
      <c r="R16" s="2" t="s">
        <v>83</v>
      </c>
      <c r="S16" s="2" t="s">
        <v>171</v>
      </c>
      <c r="T16" s="4">
        <v>3</v>
      </c>
      <c r="U16" s="2">
        <v>12</v>
      </c>
      <c r="V16" s="5"/>
      <c r="W16" s="2" t="str">
        <f t="shared" si="0"/>
        <v>#define EFF_FIRE_2020           ( 12U)    // Вогонь 2020</v>
      </c>
      <c r="X16" s="2" t="str">
        <f t="shared" ca="1" si="1"/>
        <v>String("12. Вогонь 2020,120,252,1,100,0;") +</v>
      </c>
      <c r="Y16" s="2" t="str">
        <f t="shared" ca="1" si="2"/>
        <v>String("12. Fire 2020,120,252,1,100,0;") +</v>
      </c>
      <c r="Z16" s="2" t="str">
        <f t="shared" ca="1" si="3"/>
        <v>String("12. Feu 2020,120,252,1,100,0;") +</v>
      </c>
      <c r="AA16" s="2" t="str">
        <f t="shared" si="4"/>
        <v xml:space="preserve">  {  40, 225,  11}, // Вогонь 2020</v>
      </c>
      <c r="AB16" s="2" t="str">
        <f t="shared" si="5"/>
        <v xml:space="preserve">        case EFF_FIRE_2020:           DYNAMIC_DELAY_TICK { effTimer = millis(); fire2020Routine2();           Eff_Tick (); }  break;  // ( 12U) Вогонь 2020</v>
      </c>
      <c r="AC16" s="37"/>
      <c r="AD16" s="7" t="str">
        <f t="shared" si="6"/>
        <v>"e12":0,</v>
      </c>
      <c r="AE16" s="7" t="str">
        <f t="shared" si="7"/>
        <v>e12=[[e12]]&amp;</v>
      </c>
      <c r="AF16" s="7" t="str">
        <f t="shared" si="8"/>
        <v>"e12":3,</v>
      </c>
      <c r="AG16" s="2" t="str">
        <f t="shared" ca="1" si="9"/>
        <v>{"type":"checkbox","class":"checkbox-big","name":"e12","title":"12. Вогонь 2020","style":"font-size:20px;display:block","state":"{{e12}}"},</v>
      </c>
      <c r="AH16" s="2" t="str">
        <f t="shared" ca="1" si="10"/>
        <v>{"type":"h4","title":"12. Вогонь 2020","style":"width:85%;float:left"},{"type":"input","title":"папка","name":"e12","state":"{{e12}}","pattern":"[0-9]{1,2}","style":"width:15%;display:inline"},{"type":"hr"},</v>
      </c>
      <c r="AI16" s="2" t="str">
        <f t="shared" ca="1" si="11"/>
        <v>"12": "12.Вогонь 2020",</v>
      </c>
      <c r="AJ16" s="36" t="str">
        <f t="shared" ca="1" si="12"/>
        <v>"12":"12",</v>
      </c>
      <c r="AK16" s="2" t="str">
        <f t="shared" ca="1" si="13"/>
        <v>12. Вогонь 2020,120,252,1,100,0;</v>
      </c>
      <c r="AL16" s="2" t="str">
        <f t="shared" ca="1" si="14"/>
        <v>{"type":"checkbox","class":"checkbox-big","name":"e12","title":"12. Fire 2020","style":"font-size:20px;display:block","state":"{{e12}}"},</v>
      </c>
      <c r="AM16" s="2" t="str">
        <f t="shared" ca="1" si="15"/>
        <v>{"type":"h4","title":"12. Fire 2020","style":"width:85%;float:left"},{"type":"input","title":"папка","name":"e12","state":"{{e12}}","pattern":"[0-9]{1,2}","style":"width:15%;display:inline"},{"type":"hr"},</v>
      </c>
      <c r="AN16" s="2" t="str">
        <f t="shared" ca="1" si="16"/>
        <v>"12": "12.Fire 2020",</v>
      </c>
      <c r="AO16" s="36" t="str">
        <f t="shared" ca="1" si="17"/>
        <v>"12":"12",</v>
      </c>
      <c r="AP16" s="2" t="str">
        <f t="shared" ca="1" si="18"/>
        <v>12. Fire 2020,120,252,1,100,0;</v>
      </c>
      <c r="AQ16" s="2" t="str">
        <f t="shared" ca="1" si="19"/>
        <v>{"type":"checkbox","class":"checkbox-big","name":"e12","title":"12. Feu 2020","style":"font-size:20px;display:block","state":"{{e12}}"},</v>
      </c>
      <c r="AR16" s="2" t="str">
        <f t="shared" ca="1" si="20"/>
        <v>{"type":"h4","title":"12. Feu 2020","style":"width:85%;float:left"},{"type":"input","title":"папка","name":"e12","state":"{{e12}}","pattern":"[0-9]{1,2}","style":"width:15%;display:inline"},{"type":"hr"},</v>
      </c>
      <c r="AS16" s="2" t="str">
        <f t="shared" ca="1" si="21"/>
        <v>"12": "12.Feu 2020",</v>
      </c>
      <c r="AT16" s="36" t="str">
        <f t="shared" ca="1" si="22"/>
        <v>"12":"12",</v>
      </c>
      <c r="AU16" s="2" t="str">
        <f t="shared" ca="1" si="23"/>
        <v>12. Feu 2020,120,252,1,100,0;</v>
      </c>
      <c r="AV16" s="2" t="str">
        <f t="shared" ca="1" si="24"/>
        <v>{"type":"checkbox","class":"checkbox-big","name":"e12","title":"12. Ogień 2020","style":"font-size:20px;display:block","state":"{{e12}}"},</v>
      </c>
      <c r="AW16" s="36" t="str">
        <f t="shared" ca="1" si="25"/>
        <v>{"type":"h4","title":"12. Ogień 2020","style":"width:85%;float:left"},{"type":"input","title":"папка","name":"e12","state":"{{e12}}","pattern":"[0-9]{1,2}","style":"width:15%;display:inline"},{"type":"hr"},</v>
      </c>
      <c r="AX16" s="36" t="str">
        <f t="shared" ca="1" si="26"/>
        <v>"12": "12.Ogień 2020",</v>
      </c>
      <c r="AY16" s="36" t="str">
        <f t="shared" ca="1" si="27"/>
        <v>"12":"12",</v>
      </c>
      <c r="AZ16" s="36" t="str">
        <f t="shared" ca="1" si="28"/>
        <v>12. Ogień 2020,120,252,1,100,0;</v>
      </c>
      <c r="BA16" s="36" t="str">
        <f t="shared" ca="1" si="29"/>
        <v>{"type":"checkbox","class":"checkbox-big","name":"e12","title":"12. Fuego 2020","style":"font-size:20px;display:block","state":"{{e12}}"},</v>
      </c>
      <c r="BB16" s="36" t="str">
        <f t="shared" ca="1" si="30"/>
        <v>{"type":"h4","title":"12. Fuego 2020","style":"width:85%;float:left"},{"type":"input","title":"папка","name":"e12","state":"{{e12}}","pattern":"[0-9]{1,2}","style":"width:15%;display:inline"},{"type":"hr"},</v>
      </c>
      <c r="BC16" s="36" t="str">
        <f t="shared" ca="1" si="31"/>
        <v>"12": "12.Fuego 2020",</v>
      </c>
      <c r="BD16" s="36" t="str">
        <f t="shared" ca="1" si="32"/>
        <v>"12":"12",</v>
      </c>
      <c r="BE16" s="36" t="str">
        <f t="shared" ca="1" si="33"/>
        <v>12. Fuego 2020,120,252,1,100,0;</v>
      </c>
      <c r="BF16" s="36" t="str">
        <f t="shared" ca="1" si="34"/>
        <v>{"type":"checkbox","class":"checkbox-big","name":"e12","title":"12. Огонь 2020","style":"font-size:20px;display:block","state":"{{e12}}"},</v>
      </c>
      <c r="BG16" s="36" t="str">
        <f t="shared" ca="1" si="35"/>
        <v>{"type":"h4","title":"12. Огонь 2020","style":"width:85%;float:left"},{"type":"input","title":"папка","name":"e12","state":"{{e12}}","pattern":"[0-9]{1,2}","style":"width:15%;display:inline"},{"type":"hr"},</v>
      </c>
      <c r="BH16" s="36" t="str">
        <f t="shared" ca="1" si="36"/>
        <v>"12": "12.Огонь 2020",</v>
      </c>
      <c r="BI16" s="36" t="str">
        <f t="shared" ca="1" si="37"/>
        <v>"12":"12",</v>
      </c>
      <c r="BJ16" s="36" t="str">
        <f t="shared" ca="1" si="38"/>
        <v>12. Огонь 2020,120,252,1,100,0;</v>
      </c>
    </row>
    <row r="17" spans="1:62" ht="14.25" customHeight="1">
      <c r="A17" s="2">
        <f t="shared" ca="1" si="39"/>
        <v>13</v>
      </c>
      <c r="B17" s="2" t="s">
        <v>172</v>
      </c>
      <c r="C17" s="2" t="s">
        <v>173</v>
      </c>
      <c r="D17" s="2" t="s">
        <v>174</v>
      </c>
      <c r="E17" s="2" t="s">
        <v>175</v>
      </c>
      <c r="F17" s="2" t="s">
        <v>176</v>
      </c>
      <c r="G17" s="2" t="s">
        <v>177</v>
      </c>
      <c r="H17" s="2" t="s">
        <v>178</v>
      </c>
      <c r="I17" s="2">
        <v>15</v>
      </c>
      <c r="J17" s="2">
        <v>150</v>
      </c>
      <c r="K17" s="2">
        <v>22</v>
      </c>
      <c r="L17" s="5"/>
      <c r="M17" s="2">
        <v>1</v>
      </c>
      <c r="N17" s="2">
        <v>255</v>
      </c>
      <c r="O17" s="2">
        <v>1</v>
      </c>
      <c r="P17" s="2">
        <v>100</v>
      </c>
      <c r="Q17" s="2">
        <v>0</v>
      </c>
      <c r="R17" s="2" t="s">
        <v>75</v>
      </c>
      <c r="S17" s="2" t="s">
        <v>179</v>
      </c>
      <c r="T17" s="4">
        <v>3</v>
      </c>
      <c r="U17" s="2">
        <v>13</v>
      </c>
      <c r="V17" s="5"/>
      <c r="W17" s="2" t="str">
        <f t="shared" si="0"/>
        <v>#define EFF_FIRE_2021           ( 13U)    // Вогонь 2021</v>
      </c>
      <c r="X17" s="2" t="str">
        <f t="shared" ca="1" si="1"/>
        <v>String("13. Вогонь 2021,1,255,1,100,0;") +</v>
      </c>
      <c r="Y17" s="2" t="str">
        <f t="shared" ca="1" si="2"/>
        <v>String("13. Fire 2021,1,255,1,100,0;") +</v>
      </c>
      <c r="Z17" s="2" t="str">
        <f t="shared" ca="1" si="3"/>
        <v>String("13. Feu 2021,1,255,1,100,0;") +</v>
      </c>
      <c r="AA17" s="2" t="str">
        <f t="shared" si="4"/>
        <v xml:space="preserve">  {  15, 150,  22}, // Вогонь 2021</v>
      </c>
      <c r="AB17" s="2" t="str">
        <f t="shared" si="5"/>
        <v xml:space="preserve">        case EFF_FIRE_2021:           LOW_DELAY_TICK     { effTimer = millis(); Fire2021Routine();            Eff_Tick (); }  break;  // ( 13U) Вогонь 2021</v>
      </c>
      <c r="AC17" s="2" t="str">
        <f t="shared" ref="AC17:AC33" ca="1" si="41">CONCATENATE("{""name"":""",A17,". ",C17,""",""spmin"":",M17,",""spmax"":",N17,",""scmin"":",O17,",""scmax"":",P17,",""type"":",Q17,"},")</f>
        <v>{"name":"13. Вогонь 2021","spmin":1,"spmax":255,"scmin":1,"scmax":100,"type":0},</v>
      </c>
      <c r="AD17" s="7" t="str">
        <f t="shared" si="6"/>
        <v>"e13":0,</v>
      </c>
      <c r="AE17" s="7" t="str">
        <f t="shared" si="7"/>
        <v>e13=[[e13]]&amp;</v>
      </c>
      <c r="AF17" s="7" t="str">
        <f t="shared" si="8"/>
        <v>"e13":3,</v>
      </c>
      <c r="AG17" s="2" t="str">
        <f t="shared" ca="1" si="9"/>
        <v>{"type":"checkbox","class":"checkbox-big","name":"e13","title":"13. Вогонь 2021","style":"font-size:20px;display:block","state":"{{e13}}"},</v>
      </c>
      <c r="AH17" s="2" t="str">
        <f t="shared" ca="1" si="10"/>
        <v>{"type":"h4","title":"13. Вогонь 2021","style":"width:85%;float:left"},{"type":"input","title":"папка","name":"e13","state":"{{e13}}","pattern":"[0-9]{1,2}","style":"width:15%;display:inline"},{"type":"hr"},</v>
      </c>
      <c r="AI17" s="2" t="str">
        <f t="shared" ca="1" si="11"/>
        <v>"13": "13.Вогонь 2021",</v>
      </c>
      <c r="AJ17" s="36" t="str">
        <f t="shared" ca="1" si="12"/>
        <v>"13":"13",</v>
      </c>
      <c r="AK17" s="2" t="str">
        <f t="shared" ca="1" si="13"/>
        <v>13. Вогонь 2021,1,255,1,100,0;</v>
      </c>
      <c r="AL17" s="2" t="str">
        <f t="shared" ca="1" si="14"/>
        <v>{"type":"checkbox","class":"checkbox-big","name":"e13","title":"13. Fire 2021","style":"font-size:20px;display:block","state":"{{e13}}"},</v>
      </c>
      <c r="AM17" s="2" t="str">
        <f t="shared" ca="1" si="15"/>
        <v>{"type":"h4","title":"13. Fire 2021","style":"width:85%;float:left"},{"type":"input","title":"папка","name":"e13","state":"{{e13}}","pattern":"[0-9]{1,2}","style":"width:15%;display:inline"},{"type":"hr"},</v>
      </c>
      <c r="AN17" s="2" t="str">
        <f t="shared" ca="1" si="16"/>
        <v>"13": "13.Fire 2021",</v>
      </c>
      <c r="AO17" s="36" t="str">
        <f t="shared" ca="1" si="17"/>
        <v>"13":"13",</v>
      </c>
      <c r="AP17" s="2" t="str">
        <f t="shared" ca="1" si="18"/>
        <v>13. Fire 2021,1,255,1,100,0;</v>
      </c>
      <c r="AQ17" s="2" t="str">
        <f t="shared" ca="1" si="19"/>
        <v>{"type":"checkbox","class":"checkbox-big","name":"e13","title":"13. Feu 2021","style":"font-size:20px;display:block","state":"{{e13}}"},</v>
      </c>
      <c r="AR17" s="2" t="str">
        <f t="shared" ca="1" si="20"/>
        <v>{"type":"h4","title":"13. Feu 2021","style":"width:85%;float:left"},{"type":"input","title":"папка","name":"e13","state":"{{e13}}","pattern":"[0-9]{1,2}","style":"width:15%;display:inline"},{"type":"hr"},</v>
      </c>
      <c r="AS17" s="2" t="str">
        <f t="shared" ca="1" si="21"/>
        <v>"13": "13.Feu 2021",</v>
      </c>
      <c r="AT17" s="36" t="str">
        <f t="shared" ca="1" si="22"/>
        <v>"13":"13",</v>
      </c>
      <c r="AU17" s="2" t="str">
        <f t="shared" ca="1" si="23"/>
        <v>13. Feu 2021,1,255,1,100,0;</v>
      </c>
      <c r="AV17" s="2" t="str">
        <f t="shared" ca="1" si="24"/>
        <v>{"type":"checkbox","class":"checkbox-big","name":"e13","title":"13. Ogień 2021","style":"font-size:20px;display:block","state":"{{e13}}"},</v>
      </c>
      <c r="AW17" s="36" t="str">
        <f t="shared" ca="1" si="25"/>
        <v>{"type":"h4","title":"13. Ogień 2021","style":"width:85%;float:left"},{"type":"input","title":"папка","name":"e13","state":"{{e13}}","pattern":"[0-9]{1,2}","style":"width:15%;display:inline"},{"type":"hr"},</v>
      </c>
      <c r="AX17" s="36" t="str">
        <f t="shared" ca="1" si="26"/>
        <v>"13": "13.Ogień 2021",</v>
      </c>
      <c r="AY17" s="36" t="str">
        <f t="shared" ca="1" si="27"/>
        <v>"13":"13",</v>
      </c>
      <c r="AZ17" s="36" t="str">
        <f t="shared" ca="1" si="28"/>
        <v>13. Ogień 2021,1,255,1,100,0;</v>
      </c>
      <c r="BA17" s="36" t="str">
        <f t="shared" ca="1" si="29"/>
        <v>{"type":"checkbox","class":"checkbox-big","name":"e13","title":"13. Fuego 2021","style":"font-size:20px;display:block","state":"{{e13}}"},</v>
      </c>
      <c r="BB17" s="36" t="str">
        <f t="shared" ca="1" si="30"/>
        <v>{"type":"h4","title":"13. Fuego 2021","style":"width:85%;float:left"},{"type":"input","title":"папка","name":"e13","state":"{{e13}}","pattern":"[0-9]{1,2}","style":"width:15%;display:inline"},{"type":"hr"},</v>
      </c>
      <c r="BC17" s="36" t="str">
        <f t="shared" ca="1" si="31"/>
        <v>"13": "13.Fuego 2021",</v>
      </c>
      <c r="BD17" s="36" t="str">
        <f t="shared" ca="1" si="32"/>
        <v>"13":"13",</v>
      </c>
      <c r="BE17" s="36" t="str">
        <f t="shared" ca="1" si="33"/>
        <v>13. Fuego 2021,1,255,1,100,0;</v>
      </c>
      <c r="BF17" s="36" t="str">
        <f t="shared" ca="1" si="34"/>
        <v>{"type":"checkbox","class":"checkbox-big","name":"e13","title":"13. Огонь 2021","style":"font-size:20px;display:block","state":"{{e13}}"},</v>
      </c>
      <c r="BG17" s="36" t="str">
        <f t="shared" ca="1" si="35"/>
        <v>{"type":"h4","title":"13. Огонь 2021","style":"width:85%;float:left"},{"type":"input","title":"папка","name":"e13","state":"{{e13}}","pattern":"[0-9]{1,2}","style":"width:15%;display:inline"},{"type":"hr"},</v>
      </c>
      <c r="BH17" s="36" t="str">
        <f t="shared" ca="1" si="36"/>
        <v>"13": "13.Огонь 2021",</v>
      </c>
      <c r="BI17" s="36" t="str">
        <f t="shared" ca="1" si="37"/>
        <v>"13":"13",</v>
      </c>
      <c r="BJ17" s="36" t="str">
        <f t="shared" ca="1" si="38"/>
        <v>13. Огонь 2021,1,255,1,100,0;</v>
      </c>
    </row>
    <row r="18" spans="1:62" ht="14.25" customHeight="1">
      <c r="A18" s="2">
        <f t="shared" ca="1" si="39"/>
        <v>14</v>
      </c>
      <c r="B18" s="2" t="s">
        <v>180</v>
      </c>
      <c r="C18" s="2" t="s">
        <v>181</v>
      </c>
      <c r="D18" s="2" t="s">
        <v>182</v>
      </c>
      <c r="E18" s="2" t="s">
        <v>183</v>
      </c>
      <c r="F18" s="2" t="s">
        <v>184</v>
      </c>
      <c r="G18" s="2" t="s">
        <v>185</v>
      </c>
      <c r="H18" s="2" t="s">
        <v>186</v>
      </c>
      <c r="I18" s="2">
        <v>26</v>
      </c>
      <c r="J18" s="2">
        <v>190</v>
      </c>
      <c r="K18" s="2">
        <v>15</v>
      </c>
      <c r="L18" s="5"/>
      <c r="M18" s="2">
        <v>99</v>
      </c>
      <c r="N18" s="2">
        <v>252</v>
      </c>
      <c r="O18" s="2">
        <v>1</v>
      </c>
      <c r="P18" s="2">
        <v>100</v>
      </c>
      <c r="Q18" s="2">
        <v>0</v>
      </c>
      <c r="R18" s="2" t="s">
        <v>83</v>
      </c>
      <c r="S18" s="2" t="s">
        <v>187</v>
      </c>
      <c r="T18" s="4">
        <v>3</v>
      </c>
      <c r="U18" s="2">
        <v>14</v>
      </c>
      <c r="V18" s="5"/>
      <c r="W18" s="2" t="str">
        <f t="shared" si="0"/>
        <v>#define EFF_FIREFLY_TOP         ( 14U)    // Вогонь верховий</v>
      </c>
      <c r="X18" s="2" t="str">
        <f t="shared" ca="1" si="1"/>
        <v>String("14. Вогонь верховий,99,252,1,100,0;") +</v>
      </c>
      <c r="Y18" s="2" t="str">
        <f t="shared" ca="1" si="2"/>
        <v>String("14. Fire Fly Top,99,252,1,100,0;") +</v>
      </c>
      <c r="Z18" s="2" t="str">
        <f t="shared" ca="1" si="3"/>
        <v>String("14. Feu monté,99,252,1,100,0;") +</v>
      </c>
      <c r="AA18" s="2" t="str">
        <f t="shared" si="4"/>
        <v xml:space="preserve">  {  26, 190,  15}, // Вогонь верховий</v>
      </c>
      <c r="AB18" s="2" t="str">
        <f t="shared" si="5"/>
        <v xml:space="preserve">        case EFF_FIREFLY_TOP:         DYNAMIC_DELAY_TICK { effTimer = millis(); MultipleStream5();            Eff_Tick (); }  break;  // ( 14U) Вогонь верховий</v>
      </c>
      <c r="AC18" s="2" t="str">
        <f t="shared" ca="1" si="41"/>
        <v>{"name":"14. Вогонь верховий","spmin":99,"spmax":252,"scmin":1,"scmax":100,"type":0},</v>
      </c>
      <c r="AD18" s="7" t="str">
        <f t="shared" si="6"/>
        <v>"e14":0,</v>
      </c>
      <c r="AE18" s="7" t="str">
        <f t="shared" si="7"/>
        <v>e14=[[e14]]&amp;</v>
      </c>
      <c r="AF18" s="7" t="str">
        <f t="shared" si="8"/>
        <v>"e14":3,</v>
      </c>
      <c r="AG18" s="2" t="str">
        <f t="shared" ca="1" si="9"/>
        <v>{"type":"checkbox","class":"checkbox-big","name":"e14","title":"14. Вогонь верховий","style":"font-size:20px;display:block","state":"{{e14}}"},</v>
      </c>
      <c r="AH18" s="2" t="str">
        <f t="shared" ca="1" si="10"/>
        <v>{"type":"h4","title":"14. Вогонь верховий","style":"width:85%;float:left"},{"type":"input","title":"папка","name":"e14","state":"{{e14}}","pattern":"[0-9]{1,2}","style":"width:15%;display:inline"},{"type":"hr"},</v>
      </c>
      <c r="AI18" s="2" t="str">
        <f t="shared" ca="1" si="11"/>
        <v>"14": "14.Вогонь верховий",</v>
      </c>
      <c r="AJ18" s="36" t="str">
        <f t="shared" ca="1" si="12"/>
        <v>"14":"14",</v>
      </c>
      <c r="AK18" s="2" t="str">
        <f t="shared" ca="1" si="13"/>
        <v>14. Вогонь верховий,99,252,1,100,0;</v>
      </c>
      <c r="AL18" s="2" t="str">
        <f t="shared" ca="1" si="14"/>
        <v>{"type":"checkbox","class":"checkbox-big","name":"e14","title":"14. Fire Fly Top","style":"font-size:20px;display:block","state":"{{e14}}"},</v>
      </c>
      <c r="AM18" s="2" t="str">
        <f t="shared" ca="1" si="15"/>
        <v>{"type":"h4","title":"14. Fire Fly Top","style":"width:85%;float:left"},{"type":"input","title":"папка","name":"e14","state":"{{e14}}","pattern":"[0-9]{1,2}","style":"width:15%;display:inline"},{"type":"hr"},</v>
      </c>
      <c r="AN18" s="2" t="str">
        <f t="shared" ca="1" si="16"/>
        <v>"14": "14.Fire Fly Top",</v>
      </c>
      <c r="AO18" s="36" t="str">
        <f t="shared" ca="1" si="17"/>
        <v>"14":"14",</v>
      </c>
      <c r="AP18" s="2" t="str">
        <f t="shared" ca="1" si="18"/>
        <v>14. Fire Fly Top,99,252,1,100,0;</v>
      </c>
      <c r="AQ18" s="2" t="str">
        <f t="shared" ca="1" si="19"/>
        <v>{"type":"checkbox","class":"checkbox-big","name":"e14","title":"14. Feu monté","style":"font-size:20px;display:block","state":"{{e14}}"},</v>
      </c>
      <c r="AR18" s="2" t="str">
        <f t="shared" ca="1" si="20"/>
        <v>{"type":"h4","title":"14. Feu monté","style":"width:85%;float:left"},{"type":"input","title":"папка","name":"e14","state":"{{e14}}","pattern":"[0-9]{1,2}","style":"width:15%;display:inline"},{"type":"hr"},</v>
      </c>
      <c r="AS18" s="2" t="str">
        <f t="shared" ca="1" si="21"/>
        <v>"14": "14.Feu monté",</v>
      </c>
      <c r="AT18" s="36" t="str">
        <f t="shared" ca="1" si="22"/>
        <v>"14":"14",</v>
      </c>
      <c r="AU18" s="2" t="str">
        <f t="shared" ca="1" si="23"/>
        <v>14. Feu monté,99,252,1,100,0;</v>
      </c>
      <c r="AV18" s="2" t="str">
        <f t="shared" ca="1" si="24"/>
        <v>{"type":"checkbox","class":"checkbox-big","name":"e14","title":"14. Zamontowany ogień","style":"font-size:20px;display:block","state":"{{e14}}"},</v>
      </c>
      <c r="AW18" s="36" t="str">
        <f t="shared" ca="1" si="25"/>
        <v>{"type":"h4","title":"14. Zamontowany ogień","style":"width:85%;float:left"},{"type":"input","title":"папка","name":"e14","state":"{{e14}}","pattern":"[0-9]{1,2}","style":"width:15%;display:inline"},{"type":"hr"},</v>
      </c>
      <c r="AX18" s="36" t="str">
        <f t="shared" ca="1" si="26"/>
        <v>"14": "14.Zamontowany ogień",</v>
      </c>
      <c r="AY18" s="36" t="str">
        <f t="shared" ca="1" si="27"/>
        <v>"14":"14",</v>
      </c>
      <c r="AZ18" s="36" t="str">
        <f t="shared" ca="1" si="28"/>
        <v>14. Zamontowany ogień,99,252,1,100,0;</v>
      </c>
      <c r="BA18" s="36" t="str">
        <f t="shared" ca="1" si="29"/>
        <v>{"type":"checkbox","class":"checkbox-big","name":"e14","title":"14. Fuego montado","style":"font-size:20px;display:block","state":"{{e14}}"},</v>
      </c>
      <c r="BB18" s="36" t="str">
        <f t="shared" ca="1" si="30"/>
        <v>{"type":"h4","title":"14. Fuego montado","style":"width:85%;float:left"},{"type":"input","title":"папка","name":"e14","state":"{{e14}}","pattern":"[0-9]{1,2}","style":"width:15%;display:inline"},{"type":"hr"},</v>
      </c>
      <c r="BC18" s="36" t="str">
        <f t="shared" ca="1" si="31"/>
        <v>"14": "14.Fuego montado",</v>
      </c>
      <c r="BD18" s="36" t="str">
        <f t="shared" ca="1" si="32"/>
        <v>"14":"14",</v>
      </c>
      <c r="BE18" s="36" t="str">
        <f t="shared" ca="1" si="33"/>
        <v>14. Fuego montado,99,252,1,100,0;</v>
      </c>
      <c r="BF18" s="36" t="str">
        <f t="shared" ca="1" si="34"/>
        <v>{"type":"checkbox","class":"checkbox-big","name":"e14","title":"14. Верховой огонь","style":"font-size:20px;display:block","state":"{{e14}}"},</v>
      </c>
      <c r="BG18" s="36" t="str">
        <f t="shared" ca="1" si="35"/>
        <v>{"type":"h4","title":"14. Верховой огонь","style":"width:85%;float:left"},{"type":"input","title":"папка","name":"e14","state":"{{e14}}","pattern":"[0-9]{1,2}","style":"width:15%;display:inline"},{"type":"hr"},</v>
      </c>
      <c r="BH18" s="36" t="str">
        <f t="shared" ca="1" si="36"/>
        <v>"14": "14.Верховой огонь",</v>
      </c>
      <c r="BI18" s="36" t="str">
        <f t="shared" ca="1" si="37"/>
        <v>"14":"14",</v>
      </c>
      <c r="BJ18" s="36" t="str">
        <f t="shared" ca="1" si="38"/>
        <v>14. Верховой огонь,99,252,1,100,0;</v>
      </c>
    </row>
    <row r="19" spans="1:62" ht="14.25" customHeight="1">
      <c r="A19" s="2">
        <f t="shared" ca="1" si="39"/>
        <v>15</v>
      </c>
      <c r="B19" s="2" t="s">
        <v>188</v>
      </c>
      <c r="C19" s="2" t="s">
        <v>189</v>
      </c>
      <c r="D19" s="2" t="s">
        <v>190</v>
      </c>
      <c r="E19" s="2" t="s">
        <v>191</v>
      </c>
      <c r="F19" s="2" t="s">
        <v>192</v>
      </c>
      <c r="G19" s="2" t="s">
        <v>193</v>
      </c>
      <c r="H19" s="2" t="s">
        <v>194</v>
      </c>
      <c r="I19" s="2">
        <v>26</v>
      </c>
      <c r="J19" s="2">
        <v>206</v>
      </c>
      <c r="K19" s="2">
        <v>15</v>
      </c>
      <c r="L19" s="5"/>
      <c r="M19" s="2">
        <v>99</v>
      </c>
      <c r="N19" s="2">
        <v>252</v>
      </c>
      <c r="O19" s="2">
        <v>1</v>
      </c>
      <c r="P19" s="2">
        <v>100</v>
      </c>
      <c r="Q19" s="2">
        <v>0</v>
      </c>
      <c r="R19" s="2" t="s">
        <v>83</v>
      </c>
      <c r="S19" s="2" t="s">
        <v>195</v>
      </c>
      <c r="T19" s="4">
        <v>3</v>
      </c>
      <c r="U19" s="2">
        <v>15</v>
      </c>
      <c r="V19" s="5"/>
      <c r="W19" s="2" t="str">
        <f t="shared" si="0"/>
        <v>#define EFF_FIREFLY             ( 15U)    // Вогонь що літає</v>
      </c>
      <c r="X19" s="2" t="str">
        <f t="shared" ca="1" si="1"/>
        <v>String("15. Вогонь що літає,99,252,1,100,0;") +</v>
      </c>
      <c r="Y19" s="2" t="str">
        <f t="shared" ca="1" si="2"/>
        <v>String("15. Fire Fly,99,252,1,100,0;") +</v>
      </c>
      <c r="Z19" s="2" t="str">
        <f t="shared" ca="1" si="3"/>
        <v>String("15. Feu volant,99,252,1,100,0;") +</v>
      </c>
      <c r="AA19" s="2" t="str">
        <f t="shared" si="4"/>
        <v xml:space="preserve">  {  26, 206,  15}, // Вогонь що літає</v>
      </c>
      <c r="AB19" s="2" t="str">
        <f t="shared" si="5"/>
        <v xml:space="preserve">        case EFF_FIREFLY:             DYNAMIC_DELAY_TICK { effTimer = millis(); MultipleStream3();            Eff_Tick (); }  break;  // ( 15U) Вогонь що літає</v>
      </c>
      <c r="AC19" s="2" t="str">
        <f t="shared" ca="1" si="41"/>
        <v>{"name":"15. Вогонь що літає","spmin":99,"spmax":252,"scmin":1,"scmax":100,"type":0},</v>
      </c>
      <c r="AD19" s="7" t="str">
        <f t="shared" si="6"/>
        <v>"e15":0,</v>
      </c>
      <c r="AE19" s="7" t="str">
        <f t="shared" si="7"/>
        <v>e15=[[e15]]&amp;</v>
      </c>
      <c r="AF19" s="7" t="str">
        <f t="shared" si="8"/>
        <v>"e15":3,</v>
      </c>
      <c r="AG19" s="2" t="str">
        <f t="shared" ca="1" si="9"/>
        <v>{"type":"checkbox","class":"checkbox-big","name":"e15","title":"15. Вогонь що літає","style":"font-size:20px;display:block","state":"{{e15}}"},</v>
      </c>
      <c r="AH19" s="2" t="str">
        <f t="shared" ca="1" si="10"/>
        <v>{"type":"h4","title":"15. Вогонь що літає","style":"width:85%;float:left"},{"type":"input","title":"папка","name":"e15","state":"{{e15}}","pattern":"[0-9]{1,2}","style":"width:15%;display:inline"},{"type":"hr"},</v>
      </c>
      <c r="AI19" s="2" t="str">
        <f t="shared" ca="1" si="11"/>
        <v>"15": "15.Вогонь що літає",</v>
      </c>
      <c r="AJ19" s="36" t="str">
        <f t="shared" ca="1" si="12"/>
        <v>"15":"15",</v>
      </c>
      <c r="AK19" s="2" t="str">
        <f t="shared" ca="1" si="13"/>
        <v>15. Вогонь що літає,99,252,1,100,0;</v>
      </c>
      <c r="AL19" s="2" t="str">
        <f t="shared" ca="1" si="14"/>
        <v>{"type":"checkbox","class":"checkbox-big","name":"e15","title":"15. Fire Fly","style":"font-size:20px;display:block","state":"{{e15}}"},</v>
      </c>
      <c r="AM19" s="2" t="str">
        <f t="shared" ca="1" si="15"/>
        <v>{"type":"h4","title":"15. Fire Fly","style":"width:85%;float:left"},{"type":"input","title":"папка","name":"e15","state":"{{e15}}","pattern":"[0-9]{1,2}","style":"width:15%;display:inline"},{"type":"hr"},</v>
      </c>
      <c r="AN19" s="2" t="str">
        <f t="shared" ca="1" si="16"/>
        <v>"15": "15.Fire Fly",</v>
      </c>
      <c r="AO19" s="36" t="str">
        <f t="shared" ca="1" si="17"/>
        <v>"15":"15",</v>
      </c>
      <c r="AP19" s="2" t="str">
        <f t="shared" ca="1" si="18"/>
        <v>15. Fire Fly,99,252,1,100,0;</v>
      </c>
      <c r="AQ19" s="2" t="str">
        <f t="shared" ca="1" si="19"/>
        <v>{"type":"checkbox","class":"checkbox-big","name":"e15","title":"15. Feu volant","style":"font-size:20px;display:block","state":"{{e15}}"},</v>
      </c>
      <c r="AR19" s="2" t="str">
        <f t="shared" ca="1" si="20"/>
        <v>{"type":"h4","title":"15. Feu volant","style":"width:85%;float:left"},{"type":"input","title":"папка","name":"e15","state":"{{e15}}","pattern":"[0-9]{1,2}","style":"width:15%;display:inline"},{"type":"hr"},</v>
      </c>
      <c r="AS19" s="2" t="str">
        <f t="shared" ca="1" si="21"/>
        <v>"15": "15.Feu volant",</v>
      </c>
      <c r="AT19" s="36" t="str">
        <f t="shared" ca="1" si="22"/>
        <v>"15":"15",</v>
      </c>
      <c r="AU19" s="2" t="str">
        <f t="shared" ca="1" si="23"/>
        <v>15. Feu volant,99,252,1,100,0;</v>
      </c>
      <c r="AV19" s="2" t="str">
        <f t="shared" ca="1" si="24"/>
        <v>{"type":"checkbox","class":"checkbox-big","name":"e15","title":"15. Latający ogień","style":"font-size:20px;display:block","state":"{{e15}}"},</v>
      </c>
      <c r="AW19" s="36" t="str">
        <f t="shared" ca="1" si="25"/>
        <v>{"type":"h4","title":"15. Latający ogień","style":"width:85%;float:left"},{"type":"input","title":"папка","name":"e15","state":"{{e15}}","pattern":"[0-9]{1,2}","style":"width:15%;display:inline"},{"type":"hr"},</v>
      </c>
      <c r="AX19" s="36" t="str">
        <f t="shared" ca="1" si="26"/>
        <v>"15": "15.Latający ogień",</v>
      </c>
      <c r="AY19" s="36" t="str">
        <f t="shared" ca="1" si="27"/>
        <v>"15":"15",</v>
      </c>
      <c r="AZ19" s="36" t="str">
        <f t="shared" ca="1" si="28"/>
        <v>15. Latający ogień,99,252,1,100,0;</v>
      </c>
      <c r="BA19" s="36" t="str">
        <f t="shared" ca="1" si="29"/>
        <v>{"type":"checkbox","class":"checkbox-big","name":"e15","title":"15. Fuego volador","style":"font-size:20px;display:block","state":"{{e15}}"},</v>
      </c>
      <c r="BB19" s="36" t="str">
        <f t="shared" ca="1" si="30"/>
        <v>{"type":"h4","title":"15. Fuego volador","style":"width:85%;float:left"},{"type":"input","title":"папка","name":"e15","state":"{{e15}}","pattern":"[0-9]{1,2}","style":"width:15%;display:inline"},{"type":"hr"},</v>
      </c>
      <c r="BC19" s="36" t="str">
        <f t="shared" ca="1" si="31"/>
        <v>"15": "15.Fuego volador",</v>
      </c>
      <c r="BD19" s="36" t="str">
        <f t="shared" ca="1" si="32"/>
        <v>"15":"15",</v>
      </c>
      <c r="BE19" s="36" t="str">
        <f t="shared" ca="1" si="33"/>
        <v>15. Fuego volador,99,252,1,100,0;</v>
      </c>
      <c r="BF19" s="36" t="str">
        <f t="shared" ca="1" si="34"/>
        <v>{"type":"checkbox","class":"checkbox-big","name":"e15","title":"15. Парящий огонь","style":"font-size:20px;display:block","state":"{{e15}}"},</v>
      </c>
      <c r="BG19" s="36" t="str">
        <f t="shared" ca="1" si="35"/>
        <v>{"type":"h4","title":"15. Парящий огонь","style":"width:85%;float:left"},{"type":"input","title":"папка","name":"e15","state":"{{e15}}","pattern":"[0-9]{1,2}","style":"width:15%;display:inline"},{"type":"hr"},</v>
      </c>
      <c r="BH19" s="36" t="str">
        <f t="shared" ca="1" si="36"/>
        <v>"15": "15.Парящий огонь",</v>
      </c>
      <c r="BI19" s="36" t="str">
        <f t="shared" ca="1" si="37"/>
        <v>"15":"15",</v>
      </c>
      <c r="BJ19" s="36" t="str">
        <f t="shared" ca="1" si="38"/>
        <v>15. Парящий огонь,99,252,1,100,0;</v>
      </c>
    </row>
    <row r="20" spans="1:62" ht="14.25" customHeight="1">
      <c r="A20" s="2">
        <f t="shared" ca="1" si="39"/>
        <v>16</v>
      </c>
      <c r="B20" s="2" t="s">
        <v>196</v>
      </c>
      <c r="C20" s="2" t="s">
        <v>197</v>
      </c>
      <c r="D20" s="2" t="s">
        <v>198</v>
      </c>
      <c r="E20" s="2" t="s">
        <v>199</v>
      </c>
      <c r="F20" s="2" t="s">
        <v>200</v>
      </c>
      <c r="G20" s="2" t="s">
        <v>201</v>
      </c>
      <c r="H20" s="2" t="s">
        <v>202</v>
      </c>
      <c r="I20" s="2">
        <v>5</v>
      </c>
      <c r="J20" s="2">
        <v>212</v>
      </c>
      <c r="K20" s="2">
        <v>54</v>
      </c>
      <c r="L20" s="5"/>
      <c r="M20" s="2">
        <v>99</v>
      </c>
      <c r="N20" s="2">
        <v>252</v>
      </c>
      <c r="O20" s="2">
        <v>1</v>
      </c>
      <c r="P20" s="2">
        <v>100</v>
      </c>
      <c r="Q20" s="2">
        <v>1</v>
      </c>
      <c r="R20" s="2" t="s">
        <v>83</v>
      </c>
      <c r="S20" s="2" t="s">
        <v>203</v>
      </c>
      <c r="T20" s="4">
        <v>7</v>
      </c>
      <c r="U20" s="2">
        <v>16</v>
      </c>
      <c r="V20" s="5"/>
      <c r="W20" s="2" t="str">
        <f t="shared" si="0"/>
        <v>#define EFF_WATERFALL           ( 16U)    // Водоспад</v>
      </c>
      <c r="X20" s="2" t="str">
        <f t="shared" ca="1" si="1"/>
        <v>String("16. Водоспад,99,252,1,100,1;") +</v>
      </c>
      <c r="Y20" s="2" t="str">
        <f t="shared" ca="1" si="2"/>
        <v>String("16. Waterfall,99,252,1,100,1;") +</v>
      </c>
      <c r="Z20" s="2" t="str">
        <f t="shared" ca="1" si="3"/>
        <v>String("16. Cascade,99,252,1,100,1;") +</v>
      </c>
      <c r="AA20" s="2" t="str">
        <f t="shared" si="4"/>
        <v xml:space="preserve">  {   5, 212,  54}, // Водоспад</v>
      </c>
      <c r="AB20" s="2" t="str">
        <f t="shared" si="5"/>
        <v xml:space="preserve">        case EFF_WATERFALL:           DYNAMIC_DELAY_TICK { effTimer = millis(); fire2012WithPalette();        Eff_Tick (); }  break;  // ( 16U) Водоспад</v>
      </c>
      <c r="AC20" s="2" t="str">
        <f t="shared" ca="1" si="41"/>
        <v>{"name":"16. Водоспад","spmin":99,"spmax":252,"scmin":1,"scmax":100,"type":1},</v>
      </c>
      <c r="AD20" s="7" t="str">
        <f t="shared" si="6"/>
        <v>"e16":0,</v>
      </c>
      <c r="AE20" s="7" t="str">
        <f t="shared" si="7"/>
        <v>e16=[[e16]]&amp;</v>
      </c>
      <c r="AF20" s="7" t="str">
        <f t="shared" si="8"/>
        <v>"e16":7,</v>
      </c>
      <c r="AG20" s="2" t="str">
        <f t="shared" ca="1" si="9"/>
        <v>{"type":"checkbox","class":"checkbox-big","name":"e16","title":"16. Водоспад","style":"font-size:20px;display:block","state":"{{e16}}"},</v>
      </c>
      <c r="AH20" s="2" t="str">
        <f t="shared" ca="1" si="10"/>
        <v>{"type":"h4","title":"16. Водоспад","style":"width:85%;float:left"},{"type":"input","title":"папка","name":"e16","state":"{{e16}}","pattern":"[0-9]{1,2}","style":"width:15%;display:inline"},{"type":"hr"},</v>
      </c>
      <c r="AI20" s="2" t="str">
        <f t="shared" ca="1" si="11"/>
        <v>"16": "16.Водоспад",</v>
      </c>
      <c r="AJ20" s="36" t="str">
        <f t="shared" ca="1" si="12"/>
        <v>"16":"16",</v>
      </c>
      <c r="AK20" s="2" t="str">
        <f t="shared" ca="1" si="13"/>
        <v>16. Водоспад,99,252,1,100,1;</v>
      </c>
      <c r="AL20" s="2" t="str">
        <f t="shared" ca="1" si="14"/>
        <v>{"type":"checkbox","class":"checkbox-big","name":"e16","title":"16. Waterfall","style":"font-size:20px;display:block","state":"{{e16}}"},</v>
      </c>
      <c r="AM20" s="2" t="str">
        <f t="shared" ca="1" si="15"/>
        <v>{"type":"h4","title":"16. Waterfall","style":"width:85%;float:left"},{"type":"input","title":"папка","name":"e16","state":"{{e16}}","pattern":"[0-9]{1,2}","style":"width:15%;display:inline"},{"type":"hr"},</v>
      </c>
      <c r="AN20" s="2" t="str">
        <f t="shared" ca="1" si="16"/>
        <v>"16": "16.Waterfall",</v>
      </c>
      <c r="AO20" s="36" t="str">
        <f t="shared" ca="1" si="17"/>
        <v>"16":"16",</v>
      </c>
      <c r="AP20" s="2" t="str">
        <f t="shared" ca="1" si="18"/>
        <v>16. Waterfall,99,252,1,100,1;</v>
      </c>
      <c r="AQ20" s="2" t="str">
        <f t="shared" ca="1" si="19"/>
        <v>{"type":"checkbox","class":"checkbox-big","name":"e16","title":"16. Cascade","style":"font-size:20px;display:block","state":"{{e16}}"},</v>
      </c>
      <c r="AR20" s="2" t="str">
        <f t="shared" ca="1" si="20"/>
        <v>{"type":"h4","title":"16. Cascade","style":"width:85%;float:left"},{"type":"input","title":"папка","name":"e16","state":"{{e16}}","pattern":"[0-9]{1,2}","style":"width:15%;display:inline"},{"type":"hr"},</v>
      </c>
      <c r="AS20" s="2" t="str">
        <f t="shared" ca="1" si="21"/>
        <v>"16": "16.Cascade",</v>
      </c>
      <c r="AT20" s="36" t="str">
        <f t="shared" ca="1" si="22"/>
        <v>"16":"16",</v>
      </c>
      <c r="AU20" s="2" t="str">
        <f t="shared" ca="1" si="23"/>
        <v>16. Cascade,99,252,1,100,1;</v>
      </c>
      <c r="AV20" s="2" t="str">
        <f t="shared" ca="1" si="24"/>
        <v>{"type":"checkbox","class":"checkbox-big","name":"e16","title":"16. Wodospad","style":"font-size:20px;display:block","state":"{{e16}}"},</v>
      </c>
      <c r="AW20" s="36" t="str">
        <f t="shared" ca="1" si="25"/>
        <v>{"type":"h4","title":"16. Wodospad","style":"width:85%;float:left"},{"type":"input","title":"папка","name":"e16","state":"{{e16}}","pattern":"[0-9]{1,2}","style":"width:15%;display:inline"},{"type":"hr"},</v>
      </c>
      <c r="AX20" s="36" t="str">
        <f t="shared" ca="1" si="26"/>
        <v>"16": "16.Wodospad",</v>
      </c>
      <c r="AY20" s="36" t="str">
        <f t="shared" ca="1" si="27"/>
        <v>"16":"16",</v>
      </c>
      <c r="AZ20" s="36" t="str">
        <f t="shared" ca="1" si="28"/>
        <v>16. Wodospad,99,252,1,100,1;</v>
      </c>
      <c r="BA20" s="36" t="str">
        <f t="shared" ca="1" si="29"/>
        <v>{"type":"checkbox","class":"checkbox-big","name":"e16","title":"16. Cascada","style":"font-size:20px;display:block","state":"{{e16}}"},</v>
      </c>
      <c r="BB20" s="36" t="str">
        <f t="shared" ca="1" si="30"/>
        <v>{"type":"h4","title":"16. Cascada","style":"width:85%;float:left"},{"type":"input","title":"папка","name":"e16","state":"{{e16}}","pattern":"[0-9]{1,2}","style":"width:15%;display:inline"},{"type":"hr"},</v>
      </c>
      <c r="BC20" s="36" t="str">
        <f t="shared" ca="1" si="31"/>
        <v>"16": "16.Cascada",</v>
      </c>
      <c r="BD20" s="36" t="str">
        <f t="shared" ca="1" si="32"/>
        <v>"16":"16",</v>
      </c>
      <c r="BE20" s="36" t="str">
        <f t="shared" ca="1" si="33"/>
        <v>16. Cascada,99,252,1,100,1;</v>
      </c>
      <c r="BF20" s="36" t="str">
        <f t="shared" ca="1" si="34"/>
        <v>{"type":"checkbox","class":"checkbox-big","name":"e16","title":"16. Водопад","style":"font-size:20px;display:block","state":"{{e16}}"},</v>
      </c>
      <c r="BG20" s="36" t="str">
        <f t="shared" ca="1" si="35"/>
        <v>{"type":"h4","title":"16. Водопад","style":"width:85%;float:left"},{"type":"input","title":"папка","name":"e16","state":"{{e16}}","pattern":"[0-9]{1,2}","style":"width:15%;display:inline"},{"type":"hr"},</v>
      </c>
      <c r="BH20" s="36" t="str">
        <f t="shared" ca="1" si="36"/>
        <v>"16": "16.Водопад",</v>
      </c>
      <c r="BI20" s="36" t="str">
        <f t="shared" ca="1" si="37"/>
        <v>"16":"16",</v>
      </c>
      <c r="BJ20" s="36" t="str">
        <f t="shared" ca="1" si="38"/>
        <v>16. Водопад,99,252,1,100,1;</v>
      </c>
    </row>
    <row r="21" spans="1:62" ht="14.25" customHeight="1">
      <c r="A21" s="2">
        <f t="shared" ca="1" si="39"/>
        <v>17</v>
      </c>
      <c r="B21" s="2" t="s">
        <v>204</v>
      </c>
      <c r="C21" s="2" t="s">
        <v>205</v>
      </c>
      <c r="D21" s="2" t="s">
        <v>206</v>
      </c>
      <c r="E21" s="2" t="s">
        <v>207</v>
      </c>
      <c r="F21" s="2" t="s">
        <v>208</v>
      </c>
      <c r="G21" s="2" t="s">
        <v>209</v>
      </c>
      <c r="H21" s="2" t="s">
        <v>210</v>
      </c>
      <c r="I21" s="2">
        <v>7</v>
      </c>
      <c r="J21" s="2">
        <v>197</v>
      </c>
      <c r="K21" s="2">
        <v>22</v>
      </c>
      <c r="L21" s="5"/>
      <c r="M21" s="2">
        <v>99</v>
      </c>
      <c r="N21" s="2">
        <v>252</v>
      </c>
      <c r="O21" s="2">
        <v>1</v>
      </c>
      <c r="P21" s="2">
        <v>100</v>
      </c>
      <c r="Q21" s="2">
        <v>0</v>
      </c>
      <c r="R21" s="2" t="s">
        <v>83</v>
      </c>
      <c r="S21" s="2" t="s">
        <v>211</v>
      </c>
      <c r="T21" s="4">
        <v>7</v>
      </c>
      <c r="U21" s="2">
        <v>17</v>
      </c>
      <c r="V21" s="5"/>
      <c r="W21" s="2" t="str">
        <f t="shared" si="0"/>
        <v>#define EFF_WATERFALL_4IN1      ( 17U)    // Водоспад 4 в 1</v>
      </c>
      <c r="X21" s="2" t="str">
        <f t="shared" ca="1" si="1"/>
        <v>String("17. Водоспад 4 в 1,99,252,1,100,0;") +</v>
      </c>
      <c r="Y21" s="2" t="str">
        <f t="shared" ca="1" si="2"/>
        <v>String("17. Waterfall 4 in 1,99,252,1,100,0;") +</v>
      </c>
      <c r="Z21" s="2" t="str">
        <f t="shared" ca="1" si="3"/>
        <v>String("17. Cascade 4 en 1,99,252,1,100,0;") +</v>
      </c>
      <c r="AA21" s="2" t="str">
        <f t="shared" si="4"/>
        <v xml:space="preserve">  {   7, 197,  22}, // Водоспад 4 в 1</v>
      </c>
      <c r="AB21" s="2" t="str">
        <f t="shared" si="5"/>
        <v xml:space="preserve">        case EFF_WATERFALL_4IN1:      DYNAMIC_DELAY_TICK { effTimer = millis(); fire2012WithPalette4in1();    Eff_Tick (); }  break;  // ( 17U) Водоспад 4 в 1</v>
      </c>
      <c r="AC21" s="2" t="str">
        <f t="shared" ca="1" si="41"/>
        <v>{"name":"17. Водоспад 4 в 1","spmin":99,"spmax":252,"scmin":1,"scmax":100,"type":0},</v>
      </c>
      <c r="AD21" s="7" t="str">
        <f t="shared" si="6"/>
        <v>"e17":0,</v>
      </c>
      <c r="AE21" s="7" t="str">
        <f t="shared" si="7"/>
        <v>e17=[[e17]]&amp;</v>
      </c>
      <c r="AF21" s="7" t="str">
        <f t="shared" si="8"/>
        <v>"e17":7,</v>
      </c>
      <c r="AG21" s="2" t="str">
        <f t="shared" ca="1" si="9"/>
        <v>{"type":"checkbox","class":"checkbox-big","name":"e17","title":"17. Водоспад 4 в 1","style":"font-size:20px;display:block","state":"{{e17}}"},</v>
      </c>
      <c r="AH21" s="2" t="str">
        <f t="shared" ca="1" si="10"/>
        <v>{"type":"h4","title":"17. Водоспад 4 в 1","style":"width:85%;float:left"},{"type":"input","title":"папка","name":"e17","state":"{{e17}}","pattern":"[0-9]{1,2}","style":"width:15%;display:inline"},{"type":"hr"},</v>
      </c>
      <c r="AI21" s="2" t="str">
        <f t="shared" ca="1" si="11"/>
        <v>"17": "17.Водоспад 4 в 1",</v>
      </c>
      <c r="AJ21" s="36" t="str">
        <f t="shared" ca="1" si="12"/>
        <v>"17":"17",</v>
      </c>
      <c r="AK21" s="2" t="str">
        <f t="shared" ca="1" si="13"/>
        <v>17. Водоспад 4 в 1,99,252,1,100,0;</v>
      </c>
      <c r="AL21" s="2" t="str">
        <f t="shared" ca="1" si="14"/>
        <v>{"type":"checkbox","class":"checkbox-big","name":"e17","title":"17. Waterfall 4 in 1","style":"font-size:20px;display:block","state":"{{e17}}"},</v>
      </c>
      <c r="AM21" s="2" t="str">
        <f t="shared" ca="1" si="15"/>
        <v>{"type":"h4","title":"17. Waterfall 4 in 1","style":"width:85%;float:left"},{"type":"input","title":"папка","name":"e17","state":"{{e17}}","pattern":"[0-9]{1,2}","style":"width:15%;display:inline"},{"type":"hr"},</v>
      </c>
      <c r="AN21" s="2" t="str">
        <f t="shared" ca="1" si="16"/>
        <v>"17": "17.Waterfall 4 in 1",</v>
      </c>
      <c r="AO21" s="36" t="str">
        <f t="shared" ca="1" si="17"/>
        <v>"17":"17",</v>
      </c>
      <c r="AP21" s="2" t="str">
        <f t="shared" ca="1" si="18"/>
        <v>17. Waterfall 4 in 1,99,252,1,100,0;</v>
      </c>
      <c r="AQ21" s="2" t="str">
        <f t="shared" ca="1" si="19"/>
        <v>{"type":"checkbox","class":"checkbox-big","name":"e17","title":"17. Cascade 4 en 1","style":"font-size:20px;display:block","state":"{{e17}}"},</v>
      </c>
      <c r="AR21" s="2" t="str">
        <f t="shared" ca="1" si="20"/>
        <v>{"type":"h4","title":"17. Cascade 4 en 1","style":"width:85%;float:left"},{"type":"input","title":"папка","name":"e17","state":"{{e17}}","pattern":"[0-9]{1,2}","style":"width:15%;display:inline"},{"type":"hr"},</v>
      </c>
      <c r="AS21" s="2" t="str">
        <f t="shared" ca="1" si="21"/>
        <v>"17": "17.Cascade 4 en 1",</v>
      </c>
      <c r="AT21" s="36" t="str">
        <f t="shared" ca="1" si="22"/>
        <v>"17":"17",</v>
      </c>
      <c r="AU21" s="2" t="str">
        <f t="shared" ca="1" si="23"/>
        <v>17. Cascade 4 en 1,99,252,1,100,0;</v>
      </c>
      <c r="AV21" s="2" t="str">
        <f t="shared" ca="1" si="24"/>
        <v>{"type":"checkbox","class":"checkbox-big","name":"e17","title":"17. Wodospad 4 w 1","style":"font-size:20px;display:block","state":"{{e17}}"},</v>
      </c>
      <c r="AW21" s="36" t="str">
        <f t="shared" ca="1" si="25"/>
        <v>{"type":"h4","title":"17. Wodospad 4 w 1","style":"width:85%;float:left"},{"type":"input","title":"папка","name":"e17","state":"{{e17}}","pattern":"[0-9]{1,2}","style":"width:15%;display:inline"},{"type":"hr"},</v>
      </c>
      <c r="AX21" s="36" t="str">
        <f t="shared" ca="1" si="26"/>
        <v>"17": "17.Wodospad 4 w 1",</v>
      </c>
      <c r="AY21" s="36" t="str">
        <f t="shared" ca="1" si="27"/>
        <v>"17":"17",</v>
      </c>
      <c r="AZ21" s="36" t="str">
        <f t="shared" ca="1" si="28"/>
        <v>17. Wodospad 4 w 1,99,252,1,100,0;</v>
      </c>
      <c r="BA21" s="36" t="str">
        <f t="shared" ca="1" si="29"/>
        <v>{"type":"checkbox","class":"checkbox-big","name":"e17","title":"17. Cascada 4 en 1","style":"font-size:20px;display:block","state":"{{e17}}"},</v>
      </c>
      <c r="BB21" s="36" t="str">
        <f t="shared" ca="1" si="30"/>
        <v>{"type":"h4","title":"17. Cascada 4 en 1","style":"width:85%;float:left"},{"type":"input","title":"папка","name":"e17","state":"{{e17}}","pattern":"[0-9]{1,2}","style":"width:15%;display:inline"},{"type":"hr"},</v>
      </c>
      <c r="BC21" s="36" t="str">
        <f t="shared" ca="1" si="31"/>
        <v>"17": "17.Cascada 4 en 1",</v>
      </c>
      <c r="BD21" s="36" t="str">
        <f t="shared" ca="1" si="32"/>
        <v>"17":"17",</v>
      </c>
      <c r="BE21" s="36" t="str">
        <f t="shared" ca="1" si="33"/>
        <v>17. Cascada 4 en 1,99,252,1,100,0;</v>
      </c>
      <c r="BF21" s="36" t="str">
        <f t="shared" ca="1" si="34"/>
        <v>{"type":"checkbox","class":"checkbox-big","name":"e17","title":"17. Водопад 4 в 1","style":"font-size:20px;display:block","state":"{{e17}}"},</v>
      </c>
      <c r="BG21" s="36" t="str">
        <f t="shared" ca="1" si="35"/>
        <v>{"type":"h4","title":"17. Водопад 4 в 1","style":"width:85%;float:left"},{"type":"input","title":"папка","name":"e17","state":"{{e17}}","pattern":"[0-9]{1,2}","style":"width:15%;display:inline"},{"type":"hr"},</v>
      </c>
      <c r="BH21" s="36" t="str">
        <f t="shared" ca="1" si="36"/>
        <v>"17": "17.Водопад 4 в 1",</v>
      </c>
      <c r="BI21" s="36" t="str">
        <f t="shared" ca="1" si="37"/>
        <v>"17":"17",</v>
      </c>
      <c r="BJ21" s="36" t="str">
        <f t="shared" ca="1" si="38"/>
        <v>17. Водопад 4 в 1,99,252,1,100,0;</v>
      </c>
    </row>
    <row r="22" spans="1:62" ht="14.25" customHeight="1">
      <c r="A22" s="2">
        <v>18</v>
      </c>
      <c r="B22" s="2" t="s">
        <v>212</v>
      </c>
      <c r="C22" s="2" t="s">
        <v>213</v>
      </c>
      <c r="D22" s="2" t="s">
        <v>214</v>
      </c>
      <c r="E22" s="2" t="s">
        <v>215</v>
      </c>
      <c r="F22" s="2" t="s">
        <v>216</v>
      </c>
      <c r="G22" s="2" t="s">
        <v>217</v>
      </c>
      <c r="H22" s="2" t="s">
        <v>218</v>
      </c>
      <c r="I22" s="2">
        <v>20</v>
      </c>
      <c r="J22" s="2">
        <v>5</v>
      </c>
      <c r="K22" s="2">
        <v>100</v>
      </c>
      <c r="L22" s="5"/>
      <c r="M22" s="2">
        <v>1</v>
      </c>
      <c r="N22" s="2">
        <v>245</v>
      </c>
      <c r="O22" s="2">
        <v>1</v>
      </c>
      <c r="P22" s="2">
        <v>100</v>
      </c>
      <c r="Q22" s="2">
        <v>1</v>
      </c>
      <c r="R22" s="2" t="s">
        <v>83</v>
      </c>
      <c r="S22" s="2" t="s">
        <v>219</v>
      </c>
      <c r="T22" s="4">
        <v>2</v>
      </c>
      <c r="U22" s="2">
        <v>18</v>
      </c>
      <c r="V22" s="5"/>
      <c r="W22" s="2" t="str">
        <f t="shared" si="0"/>
        <v>#define EFF_CLOCK               ( 18U)    // Годинник</v>
      </c>
      <c r="X22" s="2" t="str">
        <f t="shared" si="1"/>
        <v>String("18. Годинник,1,245,1,100,1;") +</v>
      </c>
      <c r="Y22" s="2" t="str">
        <f t="shared" si="2"/>
        <v>String("18. Clock,1,245,1,100,1;") +</v>
      </c>
      <c r="Z22" s="2" t="str">
        <f t="shared" si="3"/>
        <v>String("18. Regardez,1,245,1,100,1;") +</v>
      </c>
      <c r="AA22" s="2" t="str">
        <f t="shared" si="4"/>
        <v xml:space="preserve">  {  20,   5, 100}, // Годинник</v>
      </c>
      <c r="AB22" s="2" t="str">
        <f t="shared" si="5"/>
        <v xml:space="preserve">        case EFF_CLOCK:               DYNAMIC_DELAY_TICK { effTimer = millis(); clockRoutine();               Eff_Tick (); }  break;  // ( 18U) Годинник</v>
      </c>
      <c r="AC22" s="2" t="str">
        <f t="shared" si="41"/>
        <v>{"name":"18. Годинник","spmin":1,"spmax":245,"scmin":1,"scmax":100,"type":1},</v>
      </c>
      <c r="AD22" s="7" t="str">
        <f t="shared" si="6"/>
        <v>"e18":0,</v>
      </c>
      <c r="AE22" s="7" t="str">
        <f t="shared" si="7"/>
        <v>e18=[[e18]]&amp;</v>
      </c>
      <c r="AF22" s="7" t="str">
        <f t="shared" si="8"/>
        <v>"e18":2,</v>
      </c>
      <c r="AG22" s="2" t="str">
        <f t="shared" si="9"/>
        <v>{"type":"checkbox","class":"checkbox-big","name":"e18","title":"18. Годинник","style":"font-size:20px;display:block","state":"{{e18}}"},</v>
      </c>
      <c r="AH22" s="2" t="str">
        <f t="shared" si="10"/>
        <v>{"type":"h4","title":"18. Годинник","style":"width:85%;float:left"},{"type":"input","title":"папка","name":"e18","state":"{{e18}}","pattern":"[0-9]{1,2}","style":"width:15%;display:inline"},{"type":"hr"},</v>
      </c>
      <c r="AI22" s="2" t="str">
        <f t="shared" si="11"/>
        <v>"18": "18.Годинник",</v>
      </c>
      <c r="AJ22" s="36" t="str">
        <f t="shared" si="12"/>
        <v>"18":"18",</v>
      </c>
      <c r="AK22" s="2" t="str">
        <f t="shared" si="13"/>
        <v>18. Годинник,1,245,1,100,1;</v>
      </c>
      <c r="AL22" s="2" t="str">
        <f t="shared" si="14"/>
        <v>{"type":"checkbox","class":"checkbox-big","name":"e18","title":"18. Clock","style":"font-size:20px;display:block","state":"{{e18}}"},</v>
      </c>
      <c r="AM22" s="2" t="str">
        <f t="shared" si="15"/>
        <v>{"type":"h4","title":"18. Clock","style":"width:85%;float:left"},{"type":"input","title":"папка","name":"e18","state":"{{e18}}","pattern":"[0-9]{1,2}","style":"width:15%;display:inline"},{"type":"hr"},</v>
      </c>
      <c r="AN22" s="2" t="str">
        <f t="shared" si="16"/>
        <v>"18": "18.Clock",</v>
      </c>
      <c r="AO22" s="36" t="str">
        <f t="shared" si="17"/>
        <v>"18":"18",</v>
      </c>
      <c r="AP22" s="2" t="str">
        <f t="shared" si="18"/>
        <v>18. Clock,1,245,1,100,1;</v>
      </c>
      <c r="AQ22" s="2" t="str">
        <f t="shared" si="19"/>
        <v>{"type":"checkbox","class":"checkbox-big","name":"e18","title":"18. Regardez","style":"font-size:20px;display:block","state":"{{e18}}"},</v>
      </c>
      <c r="AR22" s="2" t="str">
        <f t="shared" si="20"/>
        <v>{"type":"h4","title":"18. Regardez","style":"width:85%;float:left"},{"type":"input","title":"папка","name":"e18","state":"{{e18}}","pattern":"[0-9]{1,2}","style":"width:15%;display:inline"},{"type":"hr"},</v>
      </c>
      <c r="AS22" s="2" t="str">
        <f t="shared" si="21"/>
        <v>"18": "18.Regardez",</v>
      </c>
      <c r="AT22" s="36" t="str">
        <f t="shared" si="22"/>
        <v>"18":"18",</v>
      </c>
      <c r="AU22" s="2" t="str">
        <f t="shared" si="23"/>
        <v>18. Regardez,1,245,1,100,1;</v>
      </c>
      <c r="AV22" s="2" t="str">
        <f t="shared" si="24"/>
        <v>{"type":"checkbox","class":"checkbox-big","name":"e18","title":"18. Zegarek","style":"font-size:20px;display:block","state":"{{e18}}"},</v>
      </c>
      <c r="AW22" s="36" t="str">
        <f t="shared" si="25"/>
        <v>{"type":"h4","title":"18. Zegarek","style":"width:85%;float:left"},{"type":"input","title":"папка","name":"e18","state":"{{e18}}","pattern":"[0-9]{1,2}","style":"width:15%;display:inline"},{"type":"hr"},</v>
      </c>
      <c r="AX22" s="36" t="str">
        <f t="shared" si="26"/>
        <v>"18": "18.Zegarek",</v>
      </c>
      <c r="AY22" s="36" t="str">
        <f t="shared" si="27"/>
        <v>"18":"18",</v>
      </c>
      <c r="AZ22" s="36" t="str">
        <f t="shared" si="28"/>
        <v>18. Zegarek,1,245,1,100,1;</v>
      </c>
      <c r="BA22" s="36" t="str">
        <f t="shared" si="29"/>
        <v>{"type":"checkbox","class":"checkbox-big","name":"e18","title":"18. Reloj","style":"font-size:20px;display:block","state":"{{e18}}"},</v>
      </c>
      <c r="BB22" s="36" t="str">
        <f t="shared" si="30"/>
        <v>{"type":"h4","title":"18. Reloj","style":"width:85%;float:left"},{"type":"input","title":"папка","name":"e18","state":"{{e18}}","pattern":"[0-9]{1,2}","style":"width:15%;display:inline"},{"type":"hr"},</v>
      </c>
      <c r="BC22" s="36" t="str">
        <f t="shared" si="31"/>
        <v>"18": "18.Reloj",</v>
      </c>
      <c r="BD22" s="36" t="str">
        <f t="shared" si="32"/>
        <v>"18":"18",</v>
      </c>
      <c r="BE22" s="36" t="str">
        <f t="shared" si="33"/>
        <v>18. Reloj,1,245,1,100,1;</v>
      </c>
      <c r="BF22" s="36" t="str">
        <f t="shared" si="34"/>
        <v>{"type":"checkbox","class":"checkbox-big","name":"e18","title":"18. Часы","style":"font-size:20px;display:block","state":"{{e18}}"},</v>
      </c>
      <c r="BG22" s="36" t="str">
        <f t="shared" si="35"/>
        <v>{"type":"h4","title":"18. Часы","style":"width:85%;float:left"},{"type":"input","title":"папка","name":"e18","state":"{{e18}}","pattern":"[0-9]{1,2}","style":"width:15%;display:inline"},{"type":"hr"},</v>
      </c>
      <c r="BH22" s="36" t="str">
        <f t="shared" si="36"/>
        <v>"18": "18.Часы",</v>
      </c>
      <c r="BI22" s="36" t="str">
        <f t="shared" si="37"/>
        <v>"18":"18",</v>
      </c>
      <c r="BJ22" s="36" t="str">
        <f t="shared" si="38"/>
        <v>18. Часы,1,245,1,100,1;</v>
      </c>
    </row>
    <row r="23" spans="1:62" ht="14.25" customHeight="1">
      <c r="A23" s="2">
        <v>19</v>
      </c>
      <c r="B23" s="2" t="s">
        <v>220</v>
      </c>
      <c r="C23" s="2" t="s">
        <v>221</v>
      </c>
      <c r="D23" s="2" t="s">
        <v>222</v>
      </c>
      <c r="E23" s="2" t="s">
        <v>223</v>
      </c>
      <c r="F23" s="2" t="s">
        <v>224</v>
      </c>
      <c r="G23" s="2" t="s">
        <v>225</v>
      </c>
      <c r="H23" s="2" t="s">
        <v>226</v>
      </c>
      <c r="I23" s="2">
        <v>20</v>
      </c>
      <c r="J23" s="2">
        <v>236</v>
      </c>
      <c r="K23" s="2">
        <v>25</v>
      </c>
      <c r="L23" s="5"/>
      <c r="M23" s="2">
        <v>99</v>
      </c>
      <c r="N23" s="2">
        <v>252</v>
      </c>
      <c r="O23" s="2">
        <v>1</v>
      </c>
      <c r="P23" s="2">
        <v>100</v>
      </c>
      <c r="Q23" s="2">
        <v>0</v>
      </c>
      <c r="R23" s="2" t="s">
        <v>83</v>
      </c>
      <c r="S23" s="2" t="s">
        <v>227</v>
      </c>
      <c r="T23" s="4">
        <v>4</v>
      </c>
      <c r="U23" s="2">
        <v>19</v>
      </c>
      <c r="V23" s="5"/>
      <c r="W23" s="2" t="str">
        <f t="shared" si="0"/>
        <v>#define EFF_STORMY_RAIN         ( 19U)    // Гроза в банці</v>
      </c>
      <c r="X23" s="2" t="str">
        <f t="shared" si="1"/>
        <v>String("19. Гроза в банці,99,252,1,100,0;") +</v>
      </c>
      <c r="Y23" s="2" t="str">
        <f t="shared" si="2"/>
        <v>String("19. Stormy Rain,99,252,1,100,0;") +</v>
      </c>
      <c r="Z23" s="2" t="str">
        <f t="shared" si="3"/>
        <v>String("19. Tonnerre dans un bocal,99,252,1,100,0;") +</v>
      </c>
      <c r="AA23" s="2" t="str">
        <f t="shared" si="4"/>
        <v xml:space="preserve">  {  20, 236,  25}, // Гроза в банці</v>
      </c>
      <c r="AB23" s="2" t="str">
        <f t="shared" si="5"/>
        <v xml:space="preserve">        case EFF_STORMY_RAIN:         DYNAMIC_DELAY_TICK { effTimer = millis(); stormyRain();                 Eff_Tick (); }  break;  // ( 19U) Гроза в банці</v>
      </c>
      <c r="AC23" s="2" t="str">
        <f t="shared" si="41"/>
        <v>{"name":"19. Гроза в банці","spmin":99,"spmax":252,"scmin":1,"scmax":100,"type":0},</v>
      </c>
      <c r="AD23" s="7" t="str">
        <f t="shared" si="6"/>
        <v>"e19":0,</v>
      </c>
      <c r="AE23" s="7" t="str">
        <f t="shared" si="7"/>
        <v>e19=[[e19]]&amp;</v>
      </c>
      <c r="AF23" s="7" t="str">
        <f t="shared" si="8"/>
        <v>"e19":4,</v>
      </c>
      <c r="AG23" s="2" t="str">
        <f t="shared" si="9"/>
        <v>{"type":"checkbox","class":"checkbox-big","name":"e19","title":"19. Гроза в банці","style":"font-size:20px;display:block","state":"{{e19}}"},</v>
      </c>
      <c r="AH23" s="2" t="str">
        <f t="shared" si="10"/>
        <v>{"type":"h4","title":"19. Гроза в банці","style":"width:85%;float:left"},{"type":"input","title":"папка","name":"e19","state":"{{e19}}","pattern":"[0-9]{1,2}","style":"width:15%;display:inline"},{"type":"hr"},</v>
      </c>
      <c r="AI23" s="2" t="str">
        <f t="shared" si="11"/>
        <v>"19": "19.Гроза в банці",</v>
      </c>
      <c r="AJ23" s="36" t="str">
        <f t="shared" si="12"/>
        <v>"19":"19",</v>
      </c>
      <c r="AK23" s="2" t="str">
        <f t="shared" si="13"/>
        <v>19. Гроза в банці,99,252,1,100,0;</v>
      </c>
      <c r="AL23" s="2" t="str">
        <f t="shared" si="14"/>
        <v>{"type":"checkbox","class":"checkbox-big","name":"e19","title":"19. Stormy Rain","style":"font-size:20px;display:block","state":"{{e19}}"},</v>
      </c>
      <c r="AM23" s="2" t="str">
        <f t="shared" si="15"/>
        <v>{"type":"h4","title":"19. Stormy Rain","style":"width:85%;float:left"},{"type":"input","title":"папка","name":"e19","state":"{{e19}}","pattern":"[0-9]{1,2}","style":"width:15%;display:inline"},{"type":"hr"},</v>
      </c>
      <c r="AN23" s="2" t="str">
        <f t="shared" si="16"/>
        <v>"19": "19.Stormy Rain",</v>
      </c>
      <c r="AO23" s="36" t="str">
        <f t="shared" si="17"/>
        <v>"19":"19",</v>
      </c>
      <c r="AP23" s="2" t="str">
        <f t="shared" si="18"/>
        <v>19. Stormy Rain,99,252,1,100,0;</v>
      </c>
      <c r="AQ23" s="2" t="str">
        <f t="shared" si="19"/>
        <v>{"type":"checkbox","class":"checkbox-big","name":"e19","title":"19. Tonnerre dans un bocal","style":"font-size:20px;display:block","state":"{{e19}}"},</v>
      </c>
      <c r="AR23" s="2" t="str">
        <f t="shared" si="20"/>
        <v>{"type":"h4","title":"19. Tonnerre dans un bocal","style":"width:85%;float:left"},{"type":"input","title":"папка","name":"e19","state":"{{e19}}","pattern":"[0-9]{1,2}","style":"width:15%;display:inline"},{"type":"hr"},</v>
      </c>
      <c r="AS23" s="2" t="str">
        <f t="shared" si="21"/>
        <v>"19": "19.Tonnerre dans un bocal",</v>
      </c>
      <c r="AT23" s="36" t="str">
        <f t="shared" si="22"/>
        <v>"19":"19",</v>
      </c>
      <c r="AU23" s="2" t="str">
        <f t="shared" si="23"/>
        <v>19. Tonnerre dans un bocal,99,252,1,100,0;</v>
      </c>
      <c r="AV23" s="2" t="str">
        <f t="shared" si="24"/>
        <v>{"type":"checkbox","class":"checkbox-big","name":"e19","title":"19. Grzmot w słoiku","style":"font-size:20px;display:block","state":"{{e19}}"},</v>
      </c>
      <c r="AW23" s="36" t="str">
        <f t="shared" si="25"/>
        <v>{"type":"h4","title":"19. Grzmot w słoiku","style":"width:85%;float:left"},{"type":"input","title":"папка","name":"e19","state":"{{e19}}","pattern":"[0-9]{1,2}","style":"width:15%;display:inline"},{"type":"hr"},</v>
      </c>
      <c r="AX23" s="36" t="str">
        <f t="shared" si="26"/>
        <v>"19": "19.Grzmot w słoiku",</v>
      </c>
      <c r="AY23" s="36" t="str">
        <f t="shared" si="27"/>
        <v>"19":"19",</v>
      </c>
      <c r="AZ23" s="36" t="str">
        <f t="shared" si="28"/>
        <v>19. Grzmot w słoiku,99,252,1,100,0;</v>
      </c>
      <c r="BA23" s="36" t="str">
        <f t="shared" si="29"/>
        <v>{"type":"checkbox","class":"checkbox-big","name":"e19","title":"19. Trueno en un frasco","style":"font-size:20px;display:block","state":"{{e19}}"},</v>
      </c>
      <c r="BB23" s="36" t="str">
        <f t="shared" si="30"/>
        <v>{"type":"h4","title":"19. Trueno en un frasco","style":"width:85%;float:left"},{"type":"input","title":"папка","name":"e19","state":"{{e19}}","pattern":"[0-9]{1,2}","style":"width:15%;display:inline"},{"type":"hr"},</v>
      </c>
      <c r="BC23" s="36" t="str">
        <f t="shared" si="31"/>
        <v>"19": "19.Trueno en un frasco",</v>
      </c>
      <c r="BD23" s="36" t="str">
        <f t="shared" si="32"/>
        <v>"19":"19",</v>
      </c>
      <c r="BE23" s="36" t="str">
        <f t="shared" si="33"/>
        <v>19. Trueno en un frasco,99,252,1,100,0;</v>
      </c>
      <c r="BF23" s="36" t="str">
        <f t="shared" si="34"/>
        <v>{"type":"checkbox","class":"checkbox-big","name":"e19","title":"19. Гроза в банке","style":"font-size:20px;display:block","state":"{{e19}}"},</v>
      </c>
      <c r="BG23" s="36" t="str">
        <f t="shared" si="35"/>
        <v>{"type":"h4","title":"19. Гроза в банке","style":"width:85%;float:left"},{"type":"input","title":"папка","name":"e19","state":"{{e19}}","pattern":"[0-9]{1,2}","style":"width:15%;display:inline"},{"type":"hr"},</v>
      </c>
      <c r="BH23" s="36" t="str">
        <f t="shared" si="36"/>
        <v>"19": "19.Гроза в банке",</v>
      </c>
      <c r="BI23" s="36" t="str">
        <f t="shared" si="37"/>
        <v>"19":"19",</v>
      </c>
      <c r="BJ23" s="36" t="str">
        <f t="shared" si="38"/>
        <v>19. Гроза в банке,99,252,1,100,0;</v>
      </c>
    </row>
    <row r="24" spans="1:62" ht="14.25" customHeight="1">
      <c r="A24" s="2">
        <f t="shared" ref="A24:A41" ca="1" si="42">MAX(OFFSET(A24,-4,0,4,1))+1</f>
        <v>20</v>
      </c>
      <c r="B24" s="2" t="s">
        <v>228</v>
      </c>
      <c r="C24" s="2" t="s">
        <v>229</v>
      </c>
      <c r="D24" s="2" t="s">
        <v>230</v>
      </c>
      <c r="E24" s="2" t="s">
        <v>231</v>
      </c>
      <c r="F24" s="2" t="s">
        <v>232</v>
      </c>
      <c r="G24" s="2" t="s">
        <v>233</v>
      </c>
      <c r="H24" s="2" t="s">
        <v>234</v>
      </c>
      <c r="I24" s="2">
        <v>15</v>
      </c>
      <c r="J24" s="2">
        <v>233</v>
      </c>
      <c r="K24" s="2">
        <v>77</v>
      </c>
      <c r="L24" s="5"/>
      <c r="M24" s="2">
        <v>99</v>
      </c>
      <c r="N24" s="2">
        <v>252</v>
      </c>
      <c r="O24" s="2">
        <v>1</v>
      </c>
      <c r="P24" s="2">
        <v>100</v>
      </c>
      <c r="Q24" s="2">
        <v>0</v>
      </c>
      <c r="R24" s="2" t="s">
        <v>83</v>
      </c>
      <c r="S24" s="2" t="s">
        <v>235</v>
      </c>
      <c r="T24" s="4">
        <v>9</v>
      </c>
      <c r="U24" s="2">
        <v>20</v>
      </c>
      <c r="V24" s="5"/>
      <c r="W24" s="2" t="str">
        <f t="shared" si="0"/>
        <v>#define EFF_FOUNTAIN            ( 20U)    // Джерело</v>
      </c>
      <c r="X24" s="2" t="str">
        <f t="shared" ca="1" si="1"/>
        <v>String("20. Джерело,99,252,1,100,0;") +</v>
      </c>
      <c r="Y24" s="2" t="str">
        <f t="shared" ca="1" si="2"/>
        <v>String("20. Fountain,99,252,1,100,0;") +</v>
      </c>
      <c r="Z24" s="2" t="str">
        <f t="shared" ca="1" si="3"/>
        <v>String("20. La source,99,252,1,100,0;") +</v>
      </c>
      <c r="AA24" s="2" t="str">
        <f t="shared" si="4"/>
        <v xml:space="preserve">  {  15, 233,  77}, // Джерело</v>
      </c>
      <c r="AB24" s="2" t="str">
        <f t="shared" si="5"/>
        <v xml:space="preserve">        case EFF_FOUNTAIN:            DYNAMIC_DELAY_TICK { effTimer = millis(); starfield2Routine();          Eff_Tick (); }  break;  // ( 20U) Джерело</v>
      </c>
      <c r="AC24" s="2" t="str">
        <f t="shared" ca="1" si="41"/>
        <v>{"name":"20. Джерело","spmin":99,"spmax":252,"scmin":1,"scmax":100,"type":0},</v>
      </c>
      <c r="AD24" s="7" t="str">
        <f t="shared" si="6"/>
        <v>"e20":0,</v>
      </c>
      <c r="AE24" s="7" t="str">
        <f t="shared" si="7"/>
        <v>e20=[[e20]]&amp;</v>
      </c>
      <c r="AF24" s="7" t="str">
        <f t="shared" si="8"/>
        <v>"e20":9,</v>
      </c>
      <c r="AG24" s="2" t="str">
        <f t="shared" ca="1" si="9"/>
        <v>{"type":"checkbox","class":"checkbox-big","name":"e20","title":"20. Джерело","style":"font-size:20px;display:block","state":"{{e20}}"},</v>
      </c>
      <c r="AH24" s="2" t="str">
        <f t="shared" ca="1" si="10"/>
        <v>{"type":"h4","title":"20. Джерело","style":"width:85%;float:left"},{"type":"input","title":"папка","name":"e20","state":"{{e20}}","pattern":"[0-9]{1,2}","style":"width:15%;display:inline"},{"type":"hr"},</v>
      </c>
      <c r="AI24" s="2" t="str">
        <f t="shared" ca="1" si="11"/>
        <v>"20": "20.Джерело",</v>
      </c>
      <c r="AJ24" s="36" t="str">
        <f t="shared" ca="1" si="12"/>
        <v>"20":"20",</v>
      </c>
      <c r="AK24" s="2" t="str">
        <f t="shared" ca="1" si="13"/>
        <v>20. Джерело,99,252,1,100,0;</v>
      </c>
      <c r="AL24" s="2" t="str">
        <f t="shared" ca="1" si="14"/>
        <v>{"type":"checkbox","class":"checkbox-big","name":"e20","title":"20. Fountain","style":"font-size:20px;display:block","state":"{{e20}}"},</v>
      </c>
      <c r="AM24" s="2" t="str">
        <f t="shared" ca="1" si="15"/>
        <v>{"type":"h4","title":"20. Fountain","style":"width:85%;float:left"},{"type":"input","title":"папка","name":"e20","state":"{{e20}}","pattern":"[0-9]{1,2}","style":"width:15%;display:inline"},{"type":"hr"},</v>
      </c>
      <c r="AN24" s="2" t="str">
        <f t="shared" ca="1" si="16"/>
        <v>"20": "20.Fountain",</v>
      </c>
      <c r="AO24" s="36" t="str">
        <f t="shared" ca="1" si="17"/>
        <v>"20":"20",</v>
      </c>
      <c r="AP24" s="2" t="str">
        <f t="shared" ca="1" si="18"/>
        <v>20. Fountain,99,252,1,100,0;</v>
      </c>
      <c r="AQ24" s="2" t="str">
        <f t="shared" ca="1" si="19"/>
        <v>{"type":"checkbox","class":"checkbox-big","name":"e20","title":"20. La source","style":"font-size:20px;display:block","state":"{{e20}}"},</v>
      </c>
      <c r="AR24" s="2" t="str">
        <f t="shared" ca="1" si="20"/>
        <v>{"type":"h4","title":"20. La source","style":"width:85%;float:left"},{"type":"input","title":"папка","name":"e20","state":"{{e20}}","pattern":"[0-9]{1,2}","style":"width:15%;display:inline"},{"type":"hr"},</v>
      </c>
      <c r="AS24" s="2" t="str">
        <f t="shared" ca="1" si="21"/>
        <v>"20": "20.La source",</v>
      </c>
      <c r="AT24" s="36" t="str">
        <f t="shared" ca="1" si="22"/>
        <v>"20":"20",</v>
      </c>
      <c r="AU24" s="2" t="str">
        <f t="shared" ca="1" si="23"/>
        <v>20. La source,99,252,1,100,0;</v>
      </c>
      <c r="AV24" s="2" t="str">
        <f t="shared" ca="1" si="24"/>
        <v>{"type":"checkbox","class":"checkbox-big","name":"e20","title":"20. Źródło","style":"font-size:20px;display:block","state":"{{e20}}"},</v>
      </c>
      <c r="AW24" s="36" t="str">
        <f t="shared" ca="1" si="25"/>
        <v>{"type":"h4","title":"20. Źródło","style":"width:85%;float:left"},{"type":"input","title":"папка","name":"e20","state":"{{e20}}","pattern":"[0-9]{1,2}","style":"width:15%;display:inline"},{"type":"hr"},</v>
      </c>
      <c r="AX24" s="36" t="str">
        <f t="shared" ca="1" si="26"/>
        <v>"20": "20.Źródło",</v>
      </c>
      <c r="AY24" s="36" t="str">
        <f t="shared" ca="1" si="27"/>
        <v>"20":"20",</v>
      </c>
      <c r="AZ24" s="36" t="str">
        <f t="shared" ca="1" si="28"/>
        <v>20. Źródło,99,252,1,100,0;</v>
      </c>
      <c r="BA24" s="36" t="str">
        <f t="shared" ca="1" si="29"/>
        <v>{"type":"checkbox","class":"checkbox-big","name":"e20","title":"20. Fuente","style":"font-size:20px;display:block","state":"{{e20}}"},</v>
      </c>
      <c r="BB24" s="36" t="str">
        <f t="shared" ca="1" si="30"/>
        <v>{"type":"h4","title":"20. Fuente","style":"width:85%;float:left"},{"type":"input","title":"папка","name":"e20","state":"{{e20}}","pattern":"[0-9]{1,2}","style":"width:15%;display:inline"},{"type":"hr"},</v>
      </c>
      <c r="BC24" s="36" t="str">
        <f t="shared" ca="1" si="31"/>
        <v>"20": "20.Fuente",</v>
      </c>
      <c r="BD24" s="36" t="str">
        <f t="shared" ca="1" si="32"/>
        <v>"20":"20",</v>
      </c>
      <c r="BE24" s="36" t="str">
        <f t="shared" ca="1" si="33"/>
        <v>20. Fuente,99,252,1,100,0;</v>
      </c>
      <c r="BF24" s="36" t="str">
        <f t="shared" ca="1" si="34"/>
        <v>{"type":"checkbox","class":"checkbox-big","name":"e20","title":"20. Источник","style":"font-size:20px;display:block","state":"{{e20}}"},</v>
      </c>
      <c r="BG24" s="36" t="str">
        <f t="shared" ca="1" si="35"/>
        <v>{"type":"h4","title":"20. Источник","style":"width:85%;float:left"},{"type":"input","title":"папка","name":"e20","state":"{{e20}}","pattern":"[0-9]{1,2}","style":"width:15%;display:inline"},{"type":"hr"},</v>
      </c>
      <c r="BH24" s="36" t="str">
        <f t="shared" ca="1" si="36"/>
        <v>"20": "20.Источник",</v>
      </c>
      <c r="BI24" s="36" t="str">
        <f t="shared" ca="1" si="37"/>
        <v>"20":"20",</v>
      </c>
      <c r="BJ24" s="36" t="str">
        <f t="shared" ca="1" si="38"/>
        <v>20. Источник,99,252,1,100,0;</v>
      </c>
    </row>
    <row r="25" spans="1:62" ht="14.25" customHeight="1">
      <c r="A25" s="2">
        <f t="shared" ca="1" si="42"/>
        <v>21</v>
      </c>
      <c r="B25" s="2" t="s">
        <v>236</v>
      </c>
      <c r="C25" s="2" t="s">
        <v>237</v>
      </c>
      <c r="D25" s="2" t="s">
        <v>238</v>
      </c>
      <c r="E25" s="2" t="s">
        <v>239</v>
      </c>
      <c r="F25" s="2" t="s">
        <v>240</v>
      </c>
      <c r="G25" s="2" t="s">
        <v>241</v>
      </c>
      <c r="H25" s="2" t="s">
        <v>242</v>
      </c>
      <c r="I25" s="2">
        <v>9</v>
      </c>
      <c r="J25" s="2">
        <v>157</v>
      </c>
      <c r="K25" s="2">
        <v>100</v>
      </c>
      <c r="L25" s="5"/>
      <c r="M25" s="2">
        <v>99</v>
      </c>
      <c r="N25" s="2">
        <v>252</v>
      </c>
      <c r="O25" s="2">
        <v>1</v>
      </c>
      <c r="P25" s="2">
        <v>100</v>
      </c>
      <c r="Q25" s="2">
        <v>1</v>
      </c>
      <c r="R25" s="2" t="s">
        <v>83</v>
      </c>
      <c r="S25" s="2" t="s">
        <v>243</v>
      </c>
      <c r="T25" s="4">
        <v>2</v>
      </c>
      <c r="U25" s="2">
        <v>21</v>
      </c>
      <c r="V25" s="5"/>
      <c r="W25" s="2" t="str">
        <f t="shared" si="0"/>
        <v>#define EFF_SMOKE               ( 21U)    // Дим</v>
      </c>
      <c r="X25" s="2" t="str">
        <f t="shared" ca="1" si="1"/>
        <v>String("21. Дим,99,252,1,100,1;") +</v>
      </c>
      <c r="Y25" s="2" t="str">
        <f t="shared" ca="1" si="2"/>
        <v>String("21. Smoke,99,252,1,100,1;") +</v>
      </c>
      <c r="Z25" s="2" t="str">
        <f t="shared" ca="1" si="3"/>
        <v>String("21. Fumée,99,252,1,100,1;") +</v>
      </c>
      <c r="AA25" s="2" t="str">
        <f t="shared" si="4"/>
        <v xml:space="preserve">  {   9, 157, 100}, // Дим</v>
      </c>
      <c r="AB25" s="2" t="str">
        <f t="shared" si="5"/>
        <v xml:space="preserve">        case EFF_SMOKE:               DYNAMIC_DELAY_TICK { effTimer = millis(); MultipleStreamSmoke(false);   Eff_Tick (); }  break;  // ( 21U) Дим</v>
      </c>
      <c r="AC25" s="2" t="str">
        <f t="shared" ca="1" si="41"/>
        <v>{"name":"21. Дим","spmin":99,"spmax":252,"scmin":1,"scmax":100,"type":1},</v>
      </c>
      <c r="AD25" s="7" t="str">
        <f t="shared" si="6"/>
        <v>"e21":0,</v>
      </c>
      <c r="AE25" s="7" t="str">
        <f t="shared" si="7"/>
        <v>e21=[[e21]]&amp;</v>
      </c>
      <c r="AF25" s="7" t="str">
        <f t="shared" si="8"/>
        <v>"e21":2,</v>
      </c>
      <c r="AG25" s="2" t="str">
        <f t="shared" ca="1" si="9"/>
        <v>{"type":"checkbox","class":"checkbox-big","name":"e21","title":"21. Дим","style":"font-size:20px;display:block","state":"{{e21}}"},</v>
      </c>
      <c r="AH25" s="2" t="str">
        <f t="shared" ca="1" si="10"/>
        <v>{"type":"h4","title":"21. Дим","style":"width:85%;float:left"},{"type":"input","title":"папка","name":"e21","state":"{{e21}}","pattern":"[0-9]{1,2}","style":"width:15%;display:inline"},{"type":"hr"},</v>
      </c>
      <c r="AI25" s="2" t="str">
        <f t="shared" ca="1" si="11"/>
        <v>"21": "21.Дим",</v>
      </c>
      <c r="AJ25" s="36" t="str">
        <f t="shared" ca="1" si="12"/>
        <v>"21":"21",</v>
      </c>
      <c r="AK25" s="2" t="str">
        <f t="shared" ca="1" si="13"/>
        <v>21. Дим,99,252,1,100,1;</v>
      </c>
      <c r="AL25" s="2" t="str">
        <f t="shared" ca="1" si="14"/>
        <v>{"type":"checkbox","class":"checkbox-big","name":"e21","title":"21. Smoke","style":"font-size:20px;display:block","state":"{{e21}}"},</v>
      </c>
      <c r="AM25" s="2" t="str">
        <f t="shared" ca="1" si="15"/>
        <v>{"type":"h4","title":"21. Smoke","style":"width:85%;float:left"},{"type":"input","title":"папка","name":"e21","state":"{{e21}}","pattern":"[0-9]{1,2}","style":"width:15%;display:inline"},{"type":"hr"},</v>
      </c>
      <c r="AN25" s="2" t="str">
        <f t="shared" ca="1" si="16"/>
        <v>"21": "21.Smoke",</v>
      </c>
      <c r="AO25" s="36" t="str">
        <f t="shared" ca="1" si="17"/>
        <v>"21":"21",</v>
      </c>
      <c r="AP25" s="2" t="str">
        <f t="shared" ca="1" si="18"/>
        <v>21. Smoke,99,252,1,100,1;</v>
      </c>
      <c r="AQ25" s="2" t="str">
        <f t="shared" ca="1" si="19"/>
        <v>{"type":"checkbox","class":"checkbox-big","name":"e21","title":"21. Fumée","style":"font-size:20px;display:block","state":"{{e21}}"},</v>
      </c>
      <c r="AR25" s="2" t="str">
        <f t="shared" ca="1" si="20"/>
        <v>{"type":"h4","title":"21. Fumée","style":"width:85%;float:left"},{"type":"input","title":"папка","name":"e21","state":"{{e21}}","pattern":"[0-9]{1,2}","style":"width:15%;display:inline"},{"type":"hr"},</v>
      </c>
      <c r="AS25" s="2" t="str">
        <f t="shared" ca="1" si="21"/>
        <v>"21": "21.Fumée",</v>
      </c>
      <c r="AT25" s="36" t="str">
        <f t="shared" ca="1" si="22"/>
        <v>"21":"21",</v>
      </c>
      <c r="AU25" s="2" t="str">
        <f t="shared" ca="1" si="23"/>
        <v>21. Fumée,99,252,1,100,1;</v>
      </c>
      <c r="AV25" s="2" t="str">
        <f t="shared" ca="1" si="24"/>
        <v>{"type":"checkbox","class":"checkbox-big","name":"e21","title":"21. Palić","style":"font-size:20px;display:block","state":"{{e21}}"},</v>
      </c>
      <c r="AW25" s="36" t="str">
        <f t="shared" ca="1" si="25"/>
        <v>{"type":"h4","title":"21. Palić","style":"width:85%;float:left"},{"type":"input","title":"папка","name":"e21","state":"{{e21}}","pattern":"[0-9]{1,2}","style":"width:15%;display:inline"},{"type":"hr"},</v>
      </c>
      <c r="AX25" s="36" t="str">
        <f t="shared" ca="1" si="26"/>
        <v>"21": "21.Palić",</v>
      </c>
      <c r="AY25" s="36" t="str">
        <f t="shared" ca="1" si="27"/>
        <v>"21":"21",</v>
      </c>
      <c r="AZ25" s="36" t="str">
        <f t="shared" ca="1" si="28"/>
        <v>21. Palić,99,252,1,100,1;</v>
      </c>
      <c r="BA25" s="36" t="str">
        <f t="shared" ca="1" si="29"/>
        <v>{"type":"checkbox","class":"checkbox-big","name":"e21","title":"21. Fumar","style":"font-size:20px;display:block","state":"{{e21}}"},</v>
      </c>
      <c r="BB25" s="36" t="str">
        <f t="shared" ca="1" si="30"/>
        <v>{"type":"h4","title":"21. Fumar","style":"width:85%;float:left"},{"type":"input","title":"папка","name":"e21","state":"{{e21}}","pattern":"[0-9]{1,2}","style":"width:15%;display:inline"},{"type":"hr"},</v>
      </c>
      <c r="BC25" s="36" t="str">
        <f t="shared" ca="1" si="31"/>
        <v>"21": "21.Fumar",</v>
      </c>
      <c r="BD25" s="36" t="str">
        <f t="shared" ca="1" si="32"/>
        <v>"21":"21",</v>
      </c>
      <c r="BE25" s="36" t="str">
        <f t="shared" ca="1" si="33"/>
        <v>21. Fumar,99,252,1,100,1;</v>
      </c>
      <c r="BF25" s="36" t="str">
        <f t="shared" ca="1" si="34"/>
        <v>{"type":"checkbox","class":"checkbox-big","name":"e21","title":"21. Дым","style":"font-size:20px;display:block","state":"{{e21}}"},</v>
      </c>
      <c r="BG25" s="36" t="str">
        <f t="shared" ca="1" si="35"/>
        <v>{"type":"h4","title":"21. Дым","style":"width:85%;float:left"},{"type":"input","title":"папка","name":"e21","state":"{{e21}}","pattern":"[0-9]{1,2}","style":"width:15%;display:inline"},{"type":"hr"},</v>
      </c>
      <c r="BH25" s="36" t="str">
        <f t="shared" ca="1" si="36"/>
        <v>"21": "21.Дым",</v>
      </c>
      <c r="BI25" s="36" t="str">
        <f t="shared" ca="1" si="37"/>
        <v>"21":"21",</v>
      </c>
      <c r="BJ25" s="36" t="str">
        <f t="shared" ca="1" si="38"/>
        <v>21. Дым,99,252,1,100,1;</v>
      </c>
    </row>
    <row r="26" spans="1:62" ht="14.25" customHeight="1">
      <c r="A26" s="2">
        <f t="shared" ca="1" si="42"/>
        <v>22</v>
      </c>
      <c r="B26" s="2" t="s">
        <v>244</v>
      </c>
      <c r="C26" s="2" t="s">
        <v>245</v>
      </c>
      <c r="D26" s="2" t="s">
        <v>246</v>
      </c>
      <c r="E26" s="2" t="s">
        <v>247</v>
      </c>
      <c r="F26" s="2" t="s">
        <v>248</v>
      </c>
      <c r="G26" s="2" t="s">
        <v>249</v>
      </c>
      <c r="H26" s="2" t="s">
        <v>250</v>
      </c>
      <c r="I26" s="2">
        <v>9</v>
      </c>
      <c r="J26" s="2">
        <v>157</v>
      </c>
      <c r="K26" s="2">
        <v>30</v>
      </c>
      <c r="L26" s="5"/>
      <c r="M26" s="2">
        <v>99</v>
      </c>
      <c r="N26" s="2">
        <v>252</v>
      </c>
      <c r="O26" s="2">
        <v>1</v>
      </c>
      <c r="P26" s="2">
        <v>100</v>
      </c>
      <c r="Q26" s="2">
        <v>0</v>
      </c>
      <c r="R26" s="2" t="s">
        <v>83</v>
      </c>
      <c r="S26" s="2" t="s">
        <v>251</v>
      </c>
      <c r="T26" s="4">
        <v>2</v>
      </c>
      <c r="U26" s="2">
        <v>22</v>
      </c>
      <c r="V26" s="5"/>
      <c r="W26" s="2" t="str">
        <f t="shared" si="0"/>
        <v>#define EFF_SMOKE_COLOR         ( 22U)    // Дим різнокольоровий</v>
      </c>
      <c r="X26" s="2" t="str">
        <f t="shared" ca="1" si="1"/>
        <v>String("22. Дим різнокольоровий,99,252,1,100,0;") +</v>
      </c>
      <c r="Y26" s="2" t="str">
        <f t="shared" ca="1" si="2"/>
        <v>String("22. Smoke Colors,99,252,1,100,0;") +</v>
      </c>
      <c r="Z26" s="2" t="str">
        <f t="shared" ca="1" si="3"/>
        <v>String("22. La fumée est multicolore,99,252,1,100,0;") +</v>
      </c>
      <c r="AA26" s="2" t="str">
        <f t="shared" si="4"/>
        <v xml:space="preserve">  {   9, 157,  30}, // Дим різнокольоровий</v>
      </c>
      <c r="AB26" s="2" t="str">
        <f t="shared" si="5"/>
        <v xml:space="preserve">        case EFF_SMOKE_COLOR:         DYNAMIC_DELAY_TICK { effTimer = millis(); MultipleStreamSmoke(true);    Eff_Tick (); }  break;  // ( 22U) Дим різнокольоровий</v>
      </c>
      <c r="AC26" s="2" t="str">
        <f t="shared" ca="1" si="41"/>
        <v>{"name":"22. Дим різнокольоровий","spmin":99,"spmax":252,"scmin":1,"scmax":100,"type":0},</v>
      </c>
      <c r="AD26" s="7" t="str">
        <f t="shared" si="6"/>
        <v>"e22":0,</v>
      </c>
      <c r="AE26" s="7" t="str">
        <f t="shared" si="7"/>
        <v>e22=[[e22]]&amp;</v>
      </c>
      <c r="AF26" s="7" t="str">
        <f t="shared" si="8"/>
        <v>"e22":2,</v>
      </c>
      <c r="AG26" s="2" t="str">
        <f t="shared" ca="1" si="9"/>
        <v>{"type":"checkbox","class":"checkbox-big","name":"e22","title":"22. Дим різнокольоровий","style":"font-size:20px;display:block","state":"{{e22}}"},</v>
      </c>
      <c r="AH26" s="2" t="str">
        <f t="shared" ca="1" si="10"/>
        <v>{"type":"h4","title":"22. Дим різнокольоровий","style":"width:85%;float:left"},{"type":"input","title":"папка","name":"e22","state":"{{e22}}","pattern":"[0-9]{1,2}","style":"width:15%;display:inline"},{"type":"hr"},</v>
      </c>
      <c r="AI26" s="2" t="str">
        <f t="shared" ca="1" si="11"/>
        <v>"22": "22.Дим різнокольоровий",</v>
      </c>
      <c r="AJ26" s="36" t="str">
        <f t="shared" ca="1" si="12"/>
        <v>"22":"22",</v>
      </c>
      <c r="AK26" s="2" t="str">
        <f t="shared" ca="1" si="13"/>
        <v>22. Дим різнокольоровий,99,252,1,100,0;</v>
      </c>
      <c r="AL26" s="2" t="str">
        <f t="shared" ca="1" si="14"/>
        <v>{"type":"checkbox","class":"checkbox-big","name":"e22","title":"22. Smoke Colors","style":"font-size:20px;display:block","state":"{{e22}}"},</v>
      </c>
      <c r="AM26" s="2" t="str">
        <f t="shared" ca="1" si="15"/>
        <v>{"type":"h4","title":"22. Smoke Colors","style":"width:85%;float:left"},{"type":"input","title":"папка","name":"e22","state":"{{e22}}","pattern":"[0-9]{1,2}","style":"width:15%;display:inline"},{"type":"hr"},</v>
      </c>
      <c r="AN26" s="2" t="str">
        <f t="shared" ca="1" si="16"/>
        <v>"22": "22.Smoke Colors",</v>
      </c>
      <c r="AO26" s="36" t="str">
        <f t="shared" ca="1" si="17"/>
        <v>"22":"22",</v>
      </c>
      <c r="AP26" s="2" t="str">
        <f t="shared" ca="1" si="18"/>
        <v>22. Smoke Colors,99,252,1,100,0;</v>
      </c>
      <c r="AQ26" s="2" t="str">
        <f t="shared" ca="1" si="19"/>
        <v>{"type":"checkbox","class":"checkbox-big","name":"e22","title":"22. La fumée est multicolore","style":"font-size:20px;display:block","state":"{{e22}}"},</v>
      </c>
      <c r="AR26" s="2" t="str">
        <f t="shared" ca="1" si="20"/>
        <v>{"type":"h4","title":"22. La fumée est multicolore","style":"width:85%;float:left"},{"type":"input","title":"папка","name":"e22","state":"{{e22}}","pattern":"[0-9]{1,2}","style":"width:15%;display:inline"},{"type":"hr"},</v>
      </c>
      <c r="AS26" s="2" t="str">
        <f t="shared" ca="1" si="21"/>
        <v>"22": "22.La fumée est multicolore",</v>
      </c>
      <c r="AT26" s="36" t="str">
        <f t="shared" ca="1" si="22"/>
        <v>"22":"22",</v>
      </c>
      <c r="AU26" s="2" t="str">
        <f t="shared" ca="1" si="23"/>
        <v>22. La fumée est multicolore,99,252,1,100,0;</v>
      </c>
      <c r="AV26" s="2" t="str">
        <f t="shared" ca="1" si="24"/>
        <v>{"type":"checkbox","class":"checkbox-big","name":"e22","title":"22. Dym jest wielokolorowy","style":"font-size:20px;display:block","state":"{{e22}}"},</v>
      </c>
      <c r="AW26" s="36" t="str">
        <f t="shared" ca="1" si="25"/>
        <v>{"type":"h4","title":"22. Dym jest wielokolorowy","style":"width:85%;float:left"},{"type":"input","title":"папка","name":"e22","state":"{{e22}}","pattern":"[0-9]{1,2}","style":"width:15%;display:inline"},{"type":"hr"},</v>
      </c>
      <c r="AX26" s="36" t="str">
        <f t="shared" ca="1" si="26"/>
        <v>"22": "22.Dym jest wielokolorowy",</v>
      </c>
      <c r="AY26" s="36" t="str">
        <f t="shared" ca="1" si="27"/>
        <v>"22":"22",</v>
      </c>
      <c r="AZ26" s="36" t="str">
        <f t="shared" ca="1" si="28"/>
        <v>22. Dym jest wielokolorowy,99,252,1,100,0;</v>
      </c>
      <c r="BA26" s="36" t="str">
        <f t="shared" ca="1" si="29"/>
        <v>{"type":"checkbox","class":"checkbox-big","name":"e22","title":"22. El humo es multicolor.","style":"font-size:20px;display:block","state":"{{e22}}"},</v>
      </c>
      <c r="BB26" s="36" t="str">
        <f t="shared" ca="1" si="30"/>
        <v>{"type":"h4","title":"22. El humo es multicolor.","style":"width:85%;float:left"},{"type":"input","title":"папка","name":"e22","state":"{{e22}}","pattern":"[0-9]{1,2}","style":"width:15%;display:inline"},{"type":"hr"},</v>
      </c>
      <c r="BC26" s="36" t="str">
        <f t="shared" ca="1" si="31"/>
        <v>"22": "22.El humo es multicolor.",</v>
      </c>
      <c r="BD26" s="36" t="str">
        <f t="shared" ca="1" si="32"/>
        <v>"22":"22",</v>
      </c>
      <c r="BE26" s="36" t="str">
        <f t="shared" ca="1" si="33"/>
        <v>22. El humo es multicolor.,99,252,1,100,0;</v>
      </c>
      <c r="BF26" s="36" t="str">
        <f t="shared" ca="1" si="34"/>
        <v>{"type":"checkbox","class":"checkbox-big","name":"e22","title":"22. Дым разноцветный","style":"font-size:20px;display:block","state":"{{e22}}"},</v>
      </c>
      <c r="BG26" s="36" t="str">
        <f t="shared" ca="1" si="35"/>
        <v>{"type":"h4","title":"22. Дым разноцветный","style":"width:85%;float:left"},{"type":"input","title":"папка","name":"e22","state":"{{e22}}","pattern":"[0-9]{1,2}","style":"width:15%;display:inline"},{"type":"hr"},</v>
      </c>
      <c r="BH26" s="36" t="str">
        <f t="shared" ca="1" si="36"/>
        <v>"22": "22.Дым разноцветный",</v>
      </c>
      <c r="BI26" s="36" t="str">
        <f t="shared" ca="1" si="37"/>
        <v>"22":"22",</v>
      </c>
      <c r="BJ26" s="36" t="str">
        <f t="shared" ca="1" si="38"/>
        <v>22. Дым разноцветный,99,252,1,100,0;</v>
      </c>
    </row>
    <row r="27" spans="1:62" ht="14.25" customHeight="1">
      <c r="A27" s="2">
        <f t="shared" ca="1" si="42"/>
        <v>23</v>
      </c>
      <c r="B27" s="2" t="s">
        <v>252</v>
      </c>
      <c r="C27" s="2" t="s">
        <v>253</v>
      </c>
      <c r="D27" s="2" t="s">
        <v>254</v>
      </c>
      <c r="E27" s="2" t="s">
        <v>255</v>
      </c>
      <c r="F27" s="2" t="s">
        <v>256</v>
      </c>
      <c r="G27" s="2" t="s">
        <v>257</v>
      </c>
      <c r="H27" s="2" t="s">
        <v>258</v>
      </c>
      <c r="I27" s="2">
        <v>12</v>
      </c>
      <c r="J27" s="2">
        <v>44</v>
      </c>
      <c r="K27" s="2">
        <v>17</v>
      </c>
      <c r="L27" s="5"/>
      <c r="M27" s="2">
        <v>1</v>
      </c>
      <c r="N27" s="2">
        <v>255</v>
      </c>
      <c r="O27" s="2">
        <v>1</v>
      </c>
      <c r="P27" s="2">
        <v>100</v>
      </c>
      <c r="Q27" s="2">
        <v>0</v>
      </c>
      <c r="R27" s="2" t="s">
        <v>75</v>
      </c>
      <c r="S27" s="2" t="s">
        <v>259</v>
      </c>
      <c r="T27" s="4">
        <v>2</v>
      </c>
      <c r="U27" s="2">
        <v>23</v>
      </c>
      <c r="V27" s="5"/>
      <c r="W27" s="2" t="str">
        <f t="shared" si="0"/>
        <v>#define EFF_SMOKEBALLS          ( 23U)    // Димові шашки</v>
      </c>
      <c r="X27" s="2" t="str">
        <f t="shared" ca="1" si="1"/>
        <v>String("23. Димові шашки,1,255,1,100,0;") +</v>
      </c>
      <c r="Y27" s="2" t="str">
        <f t="shared" ca="1" si="2"/>
        <v>String("23. Smoke Balls,1,255,1,100,0;") +</v>
      </c>
      <c r="Z27" s="2" t="str">
        <f t="shared" ca="1" si="3"/>
        <v>String("23. Grenades fumigènes,1,255,1,100,0;") +</v>
      </c>
      <c r="AA27" s="2" t="str">
        <f t="shared" si="4"/>
        <v xml:space="preserve">  {  12,  44,  17}, // Димові шашки</v>
      </c>
      <c r="AB27" s="2" t="str">
        <f t="shared" si="5"/>
        <v xml:space="preserve">        case EFF_SMOKEBALLS:          LOW_DELAY_TICK     { effTimer = millis(); smokeballsRoutine();          Eff_Tick (); }  break;  // ( 23U) Димові шашки</v>
      </c>
      <c r="AC27" s="2" t="str">
        <f t="shared" ca="1" si="41"/>
        <v>{"name":"23. Димові шашки","spmin":1,"spmax":255,"scmin":1,"scmax":100,"type":0},</v>
      </c>
      <c r="AD27" s="7" t="str">
        <f t="shared" si="6"/>
        <v>"e23":0,</v>
      </c>
      <c r="AE27" s="7" t="str">
        <f t="shared" si="7"/>
        <v>e23=[[e23]]&amp;</v>
      </c>
      <c r="AF27" s="7" t="str">
        <f t="shared" si="8"/>
        <v>"e23":2,</v>
      </c>
      <c r="AG27" s="2" t="str">
        <f t="shared" ca="1" si="9"/>
        <v>{"type":"checkbox","class":"checkbox-big","name":"e23","title":"23. Димові шашки","style":"font-size:20px;display:block","state":"{{e23}}"},</v>
      </c>
      <c r="AH27" s="2" t="str">
        <f t="shared" ca="1" si="10"/>
        <v>{"type":"h4","title":"23. Димові шашки","style":"width:85%;float:left"},{"type":"input","title":"папка","name":"e23","state":"{{e23}}","pattern":"[0-9]{1,2}","style":"width:15%;display:inline"},{"type":"hr"},</v>
      </c>
      <c r="AI27" s="2" t="str">
        <f t="shared" ca="1" si="11"/>
        <v>"23": "23.Димові шашки",</v>
      </c>
      <c r="AJ27" s="36" t="str">
        <f t="shared" ca="1" si="12"/>
        <v>"23":"23",</v>
      </c>
      <c r="AK27" s="2" t="str">
        <f t="shared" ca="1" si="13"/>
        <v>23. Димові шашки,1,255,1,100,0;</v>
      </c>
      <c r="AL27" s="2" t="str">
        <f t="shared" ca="1" si="14"/>
        <v>{"type":"checkbox","class":"checkbox-big","name":"e23","title":"23. Smoke Balls","style":"font-size:20px;display:block","state":"{{e23}}"},</v>
      </c>
      <c r="AM27" s="2" t="str">
        <f t="shared" ca="1" si="15"/>
        <v>{"type":"h4","title":"23. Smoke Balls","style":"width:85%;float:left"},{"type":"input","title":"папка","name":"e23","state":"{{e23}}","pattern":"[0-9]{1,2}","style":"width:15%;display:inline"},{"type":"hr"},</v>
      </c>
      <c r="AN27" s="2" t="str">
        <f t="shared" ca="1" si="16"/>
        <v>"23": "23.Smoke Balls",</v>
      </c>
      <c r="AO27" s="36" t="str">
        <f t="shared" ca="1" si="17"/>
        <v>"23":"23",</v>
      </c>
      <c r="AP27" s="2" t="str">
        <f t="shared" ca="1" si="18"/>
        <v>23. Smoke Balls,1,255,1,100,0;</v>
      </c>
      <c r="AQ27" s="2" t="str">
        <f t="shared" ca="1" si="19"/>
        <v>{"type":"checkbox","class":"checkbox-big","name":"e23","title":"23. Grenades fumigènes","style":"font-size:20px;display:block","state":"{{e23}}"},</v>
      </c>
      <c r="AR27" s="2" t="str">
        <f t="shared" ca="1" si="20"/>
        <v>{"type":"h4","title":"23. Grenades fumigènes","style":"width:85%;float:left"},{"type":"input","title":"папка","name":"e23","state":"{{e23}}","pattern":"[0-9]{1,2}","style":"width:15%;display:inline"},{"type":"hr"},</v>
      </c>
      <c r="AS27" s="2" t="str">
        <f t="shared" ca="1" si="21"/>
        <v>"23": "23.Grenades fumigènes",</v>
      </c>
      <c r="AT27" s="36" t="str">
        <f t="shared" ca="1" si="22"/>
        <v>"23":"23",</v>
      </c>
      <c r="AU27" s="2" t="str">
        <f t="shared" ca="1" si="23"/>
        <v>23. Grenades fumigènes,1,255,1,100,0;</v>
      </c>
      <c r="AV27" s="2" t="str">
        <f t="shared" ca="1" si="24"/>
        <v>{"type":"checkbox","class":"checkbox-big","name":"e23","title":"23. Granaty dymne","style":"font-size:20px;display:block","state":"{{e23}}"},</v>
      </c>
      <c r="AW27" s="36" t="str">
        <f t="shared" ca="1" si="25"/>
        <v>{"type":"h4","title":"23. Granaty dymne","style":"width:85%;float:left"},{"type":"input","title":"папка","name":"e23","state":"{{e23}}","pattern":"[0-9]{1,2}","style":"width:15%;display:inline"},{"type":"hr"},</v>
      </c>
      <c r="AX27" s="36" t="str">
        <f t="shared" ca="1" si="26"/>
        <v>"23": "23.Granaty dymne",</v>
      </c>
      <c r="AY27" s="36" t="str">
        <f t="shared" ca="1" si="27"/>
        <v>"23":"23",</v>
      </c>
      <c r="AZ27" s="36" t="str">
        <f t="shared" ca="1" si="28"/>
        <v>23. Granaty dymne,1,255,1,100,0;</v>
      </c>
      <c r="BA27" s="36" t="str">
        <f t="shared" ca="1" si="29"/>
        <v>{"type":"checkbox","class":"checkbox-big","name":"e23","title":"23. Granadas de humo","style":"font-size:20px;display:block","state":"{{e23}}"},</v>
      </c>
      <c r="BB27" s="36" t="str">
        <f t="shared" ca="1" si="30"/>
        <v>{"type":"h4","title":"23. Granadas de humo","style":"width:85%;float:left"},{"type":"input","title":"папка","name":"e23","state":"{{e23}}","pattern":"[0-9]{1,2}","style":"width:15%;display:inline"},{"type":"hr"},</v>
      </c>
      <c r="BC27" s="36" t="str">
        <f t="shared" ca="1" si="31"/>
        <v>"23": "23.Granadas de humo",</v>
      </c>
      <c r="BD27" s="36" t="str">
        <f t="shared" ca="1" si="32"/>
        <v>"23":"23",</v>
      </c>
      <c r="BE27" s="36" t="str">
        <f t="shared" ca="1" si="33"/>
        <v>23. Granadas de humo,1,255,1,100,0;</v>
      </c>
      <c r="BF27" s="36" t="str">
        <f t="shared" ca="1" si="34"/>
        <v>{"type":"checkbox","class":"checkbox-big","name":"e23","title":"23. Дымовые шашки","style":"font-size:20px;display:block","state":"{{e23}}"},</v>
      </c>
      <c r="BG27" s="36" t="str">
        <f t="shared" ca="1" si="35"/>
        <v>{"type":"h4","title":"23. Дымовые шашки","style":"width:85%;float:left"},{"type":"input","title":"папка","name":"e23","state":"{{e23}}","pattern":"[0-9]{1,2}","style":"width:15%;display:inline"},{"type":"hr"},</v>
      </c>
      <c r="BH27" s="36" t="str">
        <f t="shared" ca="1" si="36"/>
        <v>"23": "23.Дымовые шашки",</v>
      </c>
      <c r="BI27" s="36" t="str">
        <f t="shared" ca="1" si="37"/>
        <v>"23":"23",</v>
      </c>
      <c r="BJ27" s="36" t="str">
        <f t="shared" ca="1" si="38"/>
        <v>23. Дымовые шашки,1,255,1,100,0;</v>
      </c>
    </row>
    <row r="28" spans="1:62" ht="14.25" customHeight="1">
      <c r="A28" s="2">
        <f t="shared" ca="1" si="42"/>
        <v>24</v>
      </c>
      <c r="B28" s="2" t="s">
        <v>260</v>
      </c>
      <c r="C28" s="2" t="s">
        <v>261</v>
      </c>
      <c r="D28" s="2" t="s">
        <v>260</v>
      </c>
      <c r="E28" s="2" t="s">
        <v>262</v>
      </c>
      <c r="F28" s="2" t="s">
        <v>260</v>
      </c>
      <c r="G28" s="2" t="s">
        <v>262</v>
      </c>
      <c r="H28" s="2" t="s">
        <v>261</v>
      </c>
      <c r="I28" s="2">
        <v>15</v>
      </c>
      <c r="J28" s="2">
        <v>77</v>
      </c>
      <c r="K28" s="2">
        <v>95</v>
      </c>
      <c r="L28" s="5"/>
      <c r="M28" s="2">
        <v>1</v>
      </c>
      <c r="N28" s="2">
        <v>255</v>
      </c>
      <c r="O28" s="2">
        <v>1</v>
      </c>
      <c r="P28" s="2">
        <v>100</v>
      </c>
      <c r="Q28" s="2">
        <v>0</v>
      </c>
      <c r="R28" s="2" t="s">
        <v>75</v>
      </c>
      <c r="S28" s="2" t="s">
        <v>263</v>
      </c>
      <c r="T28" s="4">
        <v>2</v>
      </c>
      <c r="U28" s="2">
        <v>24</v>
      </c>
      <c r="V28" s="5"/>
      <c r="W28" s="2" t="str">
        <f t="shared" si="0"/>
        <v>#define EFF_DNA                 ( 24U)    // ДНК</v>
      </c>
      <c r="X28" s="2" t="str">
        <f t="shared" ca="1" si="1"/>
        <v>String("24. ДНК,1,255,1,100,0;") +</v>
      </c>
      <c r="Y28" s="2" t="str">
        <f t="shared" ca="1" si="2"/>
        <v>String("24. DNA,1,255,1,100,0;") +</v>
      </c>
      <c r="Z28" s="2" t="str">
        <f t="shared" ca="1" si="3"/>
        <v>String("24. ADN,1,255,1,100,0;") +</v>
      </c>
      <c r="AA28" s="2" t="str">
        <f t="shared" si="4"/>
        <v xml:space="preserve">  {  15,  77,  95}, // ДНК</v>
      </c>
      <c r="AB28" s="2" t="str">
        <f t="shared" si="5"/>
        <v xml:space="preserve">        case EFF_DNA:                 LOW_DELAY_TICK     { effTimer = millis(); DNARoutine();                 Eff_Tick (); }  break;  // ( 24U) ДНК</v>
      </c>
      <c r="AC28" s="2" t="str">
        <f t="shared" ca="1" si="41"/>
        <v>{"name":"24. ДНК","spmin":1,"spmax":255,"scmin":1,"scmax":100,"type":0},</v>
      </c>
      <c r="AD28" s="7" t="str">
        <f t="shared" si="6"/>
        <v>"e24":0,</v>
      </c>
      <c r="AE28" s="7" t="str">
        <f t="shared" si="7"/>
        <v>e24=[[e24]]&amp;</v>
      </c>
      <c r="AF28" s="7" t="str">
        <f t="shared" si="8"/>
        <v>"e24":2,</v>
      </c>
      <c r="AG28" s="2" t="str">
        <f t="shared" ca="1" si="9"/>
        <v>{"type":"checkbox","class":"checkbox-big","name":"e24","title":"24. ДНК","style":"font-size:20px;display:block","state":"{{e24}}"},</v>
      </c>
      <c r="AH28" s="2" t="str">
        <f t="shared" ca="1" si="10"/>
        <v>{"type":"h4","title":"24. ДНК","style":"width:85%;float:left"},{"type":"input","title":"папка","name":"e24","state":"{{e24}}","pattern":"[0-9]{1,2}","style":"width:15%;display:inline"},{"type":"hr"},</v>
      </c>
      <c r="AI28" s="2" t="str">
        <f t="shared" ca="1" si="11"/>
        <v>"24": "24.ДНК",</v>
      </c>
      <c r="AJ28" s="36" t="str">
        <f t="shared" ca="1" si="12"/>
        <v>"24":"24",</v>
      </c>
      <c r="AK28" s="2" t="str">
        <f t="shared" ca="1" si="13"/>
        <v>24. ДНК,1,255,1,100,0;</v>
      </c>
      <c r="AL28" s="2" t="str">
        <f t="shared" ca="1" si="14"/>
        <v>{"type":"checkbox","class":"checkbox-big","name":"e24","title":"24. DNA","style":"font-size:20px;display:block","state":"{{e24}}"},</v>
      </c>
      <c r="AM28" s="2" t="str">
        <f t="shared" ca="1" si="15"/>
        <v>{"type":"h4","title":"24. DNA","style":"width:85%;float:left"},{"type":"input","title":"папка","name":"e24","state":"{{e24}}","pattern":"[0-9]{1,2}","style":"width:15%;display:inline"},{"type":"hr"},</v>
      </c>
      <c r="AN28" s="2" t="str">
        <f t="shared" ca="1" si="16"/>
        <v>"24": "24.DNA",</v>
      </c>
      <c r="AO28" s="36" t="str">
        <f t="shared" ca="1" si="17"/>
        <v>"24":"24",</v>
      </c>
      <c r="AP28" s="2" t="str">
        <f t="shared" ca="1" si="18"/>
        <v>24. DNA,1,255,1,100,0;</v>
      </c>
      <c r="AQ28" s="2" t="str">
        <f t="shared" ca="1" si="19"/>
        <v>{"type":"checkbox","class":"checkbox-big","name":"e24","title":"24. ADN","style":"font-size:20px;display:block","state":"{{e24}}"},</v>
      </c>
      <c r="AR28" s="2" t="str">
        <f t="shared" ca="1" si="20"/>
        <v>{"type":"h4","title":"24. ADN","style":"width:85%;float:left"},{"type":"input","title":"папка","name":"e24","state":"{{e24}}","pattern":"[0-9]{1,2}","style":"width:15%;display:inline"},{"type":"hr"},</v>
      </c>
      <c r="AS28" s="2" t="str">
        <f t="shared" ca="1" si="21"/>
        <v>"24": "24.ADN",</v>
      </c>
      <c r="AT28" s="36" t="str">
        <f t="shared" ca="1" si="22"/>
        <v>"24":"24",</v>
      </c>
      <c r="AU28" s="2" t="str">
        <f t="shared" ca="1" si="23"/>
        <v>24. ADN,1,255,1,100,0;</v>
      </c>
      <c r="AV28" s="2" t="str">
        <f t="shared" ca="1" si="24"/>
        <v>{"type":"checkbox","class":"checkbox-big","name":"e24","title":"24. DNA","style":"font-size:20px;display:block","state":"{{e24}}"},</v>
      </c>
      <c r="AW28" s="36" t="str">
        <f t="shared" ca="1" si="25"/>
        <v>{"type":"h4","title":"24. DNA","style":"width:85%;float:left"},{"type":"input","title":"папка","name":"e24","state":"{{e24}}","pattern":"[0-9]{1,2}","style":"width:15%;display:inline"},{"type":"hr"},</v>
      </c>
      <c r="AX28" s="36" t="str">
        <f t="shared" ca="1" si="26"/>
        <v>"24": "24.DNA",</v>
      </c>
      <c r="AY28" s="36" t="str">
        <f t="shared" ca="1" si="27"/>
        <v>"24":"24",</v>
      </c>
      <c r="AZ28" s="36" t="str">
        <f t="shared" ca="1" si="28"/>
        <v>24. DNA,1,255,1,100,0;</v>
      </c>
      <c r="BA28" s="36" t="str">
        <f t="shared" ca="1" si="29"/>
        <v>{"type":"checkbox","class":"checkbox-big","name":"e24","title":"24. ADN","style":"font-size:20px;display:block","state":"{{e24}}"},</v>
      </c>
      <c r="BB28" s="36" t="str">
        <f t="shared" ca="1" si="30"/>
        <v>{"type":"h4","title":"24. ADN","style":"width:85%;float:left"},{"type":"input","title":"папка","name":"e24","state":"{{e24}}","pattern":"[0-9]{1,2}","style":"width:15%;display:inline"},{"type":"hr"},</v>
      </c>
      <c r="BC28" s="36" t="str">
        <f t="shared" ca="1" si="31"/>
        <v>"24": "24.ADN",</v>
      </c>
      <c r="BD28" s="36" t="str">
        <f t="shared" ca="1" si="32"/>
        <v>"24":"24",</v>
      </c>
      <c r="BE28" s="36" t="str">
        <f t="shared" ca="1" si="33"/>
        <v>24. ADN,1,255,1,100,0;</v>
      </c>
      <c r="BF28" s="36" t="str">
        <f t="shared" ca="1" si="34"/>
        <v>{"type":"checkbox","class":"checkbox-big","name":"e24","title":"24. ДНК","style":"font-size:20px;display:block","state":"{{e24}}"},</v>
      </c>
      <c r="BG28" s="36" t="str">
        <f t="shared" ca="1" si="35"/>
        <v>{"type":"h4","title":"24. ДНК","style":"width:85%;float:left"},{"type":"input","title":"папка","name":"e24","state":"{{e24}}","pattern":"[0-9]{1,2}","style":"width:15%;display:inline"},{"type":"hr"},</v>
      </c>
      <c r="BH28" s="36" t="str">
        <f t="shared" ca="1" si="36"/>
        <v>"24": "24.ДНК",</v>
      </c>
      <c r="BI28" s="36" t="str">
        <f t="shared" ca="1" si="37"/>
        <v>"24":"24",</v>
      </c>
      <c r="BJ28" s="36" t="str">
        <f t="shared" ca="1" si="38"/>
        <v>24. ДНК,1,255,1,100,0;</v>
      </c>
    </row>
    <row r="29" spans="1:62" ht="14.25" customHeight="1">
      <c r="A29" s="2">
        <f t="shared" ca="1" si="42"/>
        <v>25</v>
      </c>
      <c r="B29" s="2" t="s">
        <v>264</v>
      </c>
      <c r="C29" s="2" t="s">
        <v>265</v>
      </c>
      <c r="D29" s="2" t="s">
        <v>266</v>
      </c>
      <c r="E29" s="2" t="s">
        <v>267</v>
      </c>
      <c r="F29" s="2" t="s">
        <v>268</v>
      </c>
      <c r="G29" s="2" t="s">
        <v>269</v>
      </c>
      <c r="H29" s="2" t="s">
        <v>270</v>
      </c>
      <c r="I29" s="2">
        <v>30</v>
      </c>
      <c r="J29" s="2">
        <v>230</v>
      </c>
      <c r="K29" s="2">
        <v>50</v>
      </c>
      <c r="L29" s="5"/>
      <c r="M29" s="2">
        <v>100</v>
      </c>
      <c r="N29" s="2">
        <v>255</v>
      </c>
      <c r="O29" s="2">
        <v>1</v>
      </c>
      <c r="P29" s="2">
        <v>100</v>
      </c>
      <c r="Q29" s="2">
        <v>1</v>
      </c>
      <c r="R29" s="2" t="s">
        <v>83</v>
      </c>
      <c r="S29" s="2" t="s">
        <v>271</v>
      </c>
      <c r="T29" s="4">
        <v>2</v>
      </c>
      <c r="U29" s="2">
        <v>25</v>
      </c>
      <c r="V29" s="5"/>
      <c r="W29" s="2" t="str">
        <f t="shared" si="0"/>
        <v>#define EFF_SWIRL               ( 25U)    // Завиток</v>
      </c>
      <c r="X29" s="2" t="str">
        <f t="shared" ca="1" si="1"/>
        <v>String("25. Завиток,100,255,1,100,1;") +</v>
      </c>
      <c r="Y29" s="2" t="str">
        <f t="shared" ca="1" si="2"/>
        <v>String("25. Swirl,100,255,1,100,1;") +</v>
      </c>
      <c r="Z29" s="2" t="str">
        <f t="shared" ca="1" si="3"/>
        <v>String("25. Boucle,100,255,1,100,1;") +</v>
      </c>
      <c r="AA29" s="2" t="str">
        <f t="shared" si="4"/>
        <v xml:space="preserve">  {  30, 230,  50}, // Завиток</v>
      </c>
      <c r="AB29" s="2" t="str">
        <f t="shared" si="5"/>
        <v xml:space="preserve">        case EFF_SWIRL:               DYNAMIC_DELAY_TICK { effTimer = millis(); Swirl();                      Eff_Tick (); }  break;  // ( 25U) Завиток</v>
      </c>
      <c r="AC29" s="2" t="str">
        <f t="shared" ca="1" si="41"/>
        <v>{"name":"25. Завиток","spmin":100,"spmax":255,"scmin":1,"scmax":100,"type":1},</v>
      </c>
      <c r="AD29" s="7" t="str">
        <f t="shared" si="6"/>
        <v>"e25":0,</v>
      </c>
      <c r="AE29" s="7" t="str">
        <f t="shared" si="7"/>
        <v>e25=[[e25]]&amp;</v>
      </c>
      <c r="AF29" s="7" t="str">
        <f t="shared" si="8"/>
        <v>"e25":2,</v>
      </c>
      <c r="AG29" s="2" t="str">
        <f t="shared" ca="1" si="9"/>
        <v>{"type":"checkbox","class":"checkbox-big","name":"e25","title":"25. Завиток","style":"font-size:20px;display:block","state":"{{e25}}"},</v>
      </c>
      <c r="AH29" s="2" t="str">
        <f t="shared" ca="1" si="10"/>
        <v>{"type":"h4","title":"25. Завиток","style":"width:85%;float:left"},{"type":"input","title":"папка","name":"e25","state":"{{e25}}","pattern":"[0-9]{1,2}","style":"width:15%;display:inline"},{"type":"hr"},</v>
      </c>
      <c r="AI29" s="2" t="str">
        <f t="shared" ca="1" si="11"/>
        <v>"25": "25.Завиток",</v>
      </c>
      <c r="AJ29" s="36" t="str">
        <f t="shared" ca="1" si="12"/>
        <v>"25":"25",</v>
      </c>
      <c r="AK29" s="2" t="str">
        <f t="shared" ca="1" si="13"/>
        <v>25. Завиток,100,255,1,100,1;</v>
      </c>
      <c r="AL29" s="2" t="str">
        <f t="shared" ca="1" si="14"/>
        <v>{"type":"checkbox","class":"checkbox-big","name":"e25","title":"25. Swirl","style":"font-size:20px;display:block","state":"{{e25}}"},</v>
      </c>
      <c r="AM29" s="2" t="str">
        <f t="shared" ca="1" si="15"/>
        <v>{"type":"h4","title":"25. Swirl","style":"width:85%;float:left"},{"type":"input","title":"папка","name":"e25","state":"{{e25}}","pattern":"[0-9]{1,2}","style":"width:15%;display:inline"},{"type":"hr"},</v>
      </c>
      <c r="AN29" s="2" t="str">
        <f t="shared" ca="1" si="16"/>
        <v>"25": "25.Swirl",</v>
      </c>
      <c r="AO29" s="36" t="str">
        <f t="shared" ca="1" si="17"/>
        <v>"25":"25",</v>
      </c>
      <c r="AP29" s="2" t="str">
        <f t="shared" ca="1" si="18"/>
        <v>25. Swirl,100,255,1,100,1;</v>
      </c>
      <c r="AQ29" s="2" t="str">
        <f t="shared" ca="1" si="19"/>
        <v>{"type":"checkbox","class":"checkbox-big","name":"e25","title":"25. Boucle","style":"font-size:20px;display:block","state":"{{e25}}"},</v>
      </c>
      <c r="AR29" s="2" t="str">
        <f t="shared" ca="1" si="20"/>
        <v>{"type":"h4","title":"25. Boucle","style":"width:85%;float:left"},{"type":"input","title":"папка","name":"e25","state":"{{e25}}","pattern":"[0-9]{1,2}","style":"width:15%;display:inline"},{"type":"hr"},</v>
      </c>
      <c r="AS29" s="2" t="str">
        <f t="shared" ca="1" si="21"/>
        <v>"25": "25.Boucle",</v>
      </c>
      <c r="AT29" s="36" t="str">
        <f t="shared" ca="1" si="22"/>
        <v>"25":"25",</v>
      </c>
      <c r="AU29" s="2" t="str">
        <f t="shared" ca="1" si="23"/>
        <v>25. Boucle,100,255,1,100,1;</v>
      </c>
      <c r="AV29" s="2" t="str">
        <f t="shared" ca="1" si="24"/>
        <v>{"type":"checkbox","class":"checkbox-big","name":"e25","title":"25. Kędzior","style":"font-size:20px;display:block","state":"{{e25}}"},</v>
      </c>
      <c r="AW29" s="36" t="str">
        <f t="shared" ca="1" si="25"/>
        <v>{"type":"h4","title":"25. Kędzior","style":"width:85%;float:left"},{"type":"input","title":"папка","name":"e25","state":"{{e25}}","pattern":"[0-9]{1,2}","style":"width:15%;display:inline"},{"type":"hr"},</v>
      </c>
      <c r="AX29" s="36" t="str">
        <f t="shared" ca="1" si="26"/>
        <v>"25": "25.Kędzior",</v>
      </c>
      <c r="AY29" s="36" t="str">
        <f t="shared" ca="1" si="27"/>
        <v>"25":"25",</v>
      </c>
      <c r="AZ29" s="36" t="str">
        <f t="shared" ca="1" si="28"/>
        <v>25. Kędzior,100,255,1,100,1;</v>
      </c>
      <c r="BA29" s="36" t="str">
        <f t="shared" ca="1" si="29"/>
        <v>{"type":"checkbox","class":"checkbox-big","name":"e25","title":"25. Rizo","style":"font-size:20px;display:block","state":"{{e25}}"},</v>
      </c>
      <c r="BB29" s="36" t="str">
        <f t="shared" ca="1" si="30"/>
        <v>{"type":"h4","title":"25. Rizo","style":"width:85%;float:left"},{"type":"input","title":"папка","name":"e25","state":"{{e25}}","pattern":"[0-9]{1,2}","style":"width:15%;display:inline"},{"type":"hr"},</v>
      </c>
      <c r="BC29" s="36" t="str">
        <f t="shared" ca="1" si="31"/>
        <v>"25": "25.Rizo",</v>
      </c>
      <c r="BD29" s="36" t="str">
        <f t="shared" ca="1" si="32"/>
        <v>"25":"25",</v>
      </c>
      <c r="BE29" s="36" t="str">
        <f t="shared" ca="1" si="33"/>
        <v>25. Rizo,100,255,1,100,1;</v>
      </c>
      <c r="BF29" s="36" t="str">
        <f t="shared" ca="1" si="34"/>
        <v>{"type":"checkbox","class":"checkbox-big","name":"e25","title":"25. Вихрь","style":"font-size:20px;display:block","state":"{{e25}}"},</v>
      </c>
      <c r="BG29" s="36" t="str">
        <f t="shared" ca="1" si="35"/>
        <v>{"type":"h4","title":"25. Вихрь","style":"width:85%;float:left"},{"type":"input","title":"папка","name":"e25","state":"{{e25}}","pattern":"[0-9]{1,2}","style":"width:15%;display:inline"},{"type":"hr"},</v>
      </c>
      <c r="BH29" s="36" t="str">
        <f t="shared" ca="1" si="36"/>
        <v>"25": "25.Вихрь",</v>
      </c>
      <c r="BI29" s="36" t="str">
        <f t="shared" ca="1" si="37"/>
        <v>"25":"25",</v>
      </c>
      <c r="BJ29" s="36" t="str">
        <f t="shared" ca="1" si="38"/>
        <v>25. Вихрь,100,255,1,100,1;</v>
      </c>
    </row>
    <row r="30" spans="1:62" ht="14.25" customHeight="1">
      <c r="A30" s="2">
        <f t="shared" ca="1" si="42"/>
        <v>26</v>
      </c>
      <c r="B30" s="2" t="s">
        <v>272</v>
      </c>
      <c r="C30" s="2" t="s">
        <v>273</v>
      </c>
      <c r="D30" s="2" t="s">
        <v>274</v>
      </c>
      <c r="E30" s="2" t="s">
        <v>275</v>
      </c>
      <c r="F30" s="2" t="s">
        <v>276</v>
      </c>
      <c r="G30" s="2" t="s">
        <v>277</v>
      </c>
      <c r="H30" s="2" t="s">
        <v>278</v>
      </c>
      <c r="I30" s="2">
        <v>20</v>
      </c>
      <c r="J30" s="2">
        <v>199</v>
      </c>
      <c r="K30" s="2">
        <v>54</v>
      </c>
      <c r="L30" s="5"/>
      <c r="M30" s="2">
        <v>99</v>
      </c>
      <c r="N30" s="2">
        <v>252</v>
      </c>
      <c r="O30" s="2">
        <v>1</v>
      </c>
      <c r="P30" s="2">
        <v>100</v>
      </c>
      <c r="Q30" s="2">
        <v>0</v>
      </c>
      <c r="R30" s="2" t="s">
        <v>83</v>
      </c>
      <c r="S30" s="2" t="s">
        <v>279</v>
      </c>
      <c r="T30" s="4">
        <v>6</v>
      </c>
      <c r="U30" s="2">
        <v>26</v>
      </c>
      <c r="V30" s="5"/>
      <c r="W30" s="2" t="str">
        <f t="shared" si="0"/>
        <v>#define EFF_STARFALL            ( 26U)    // Завірюха</v>
      </c>
      <c r="X30" s="2" t="str">
        <f t="shared" ca="1" si="1"/>
        <v>String("26. Завірюха,99,252,1,100,0;") +</v>
      </c>
      <c r="Y30" s="2" t="str">
        <f t="shared" ca="1" si="2"/>
        <v>String("26. Starfall,99,252,1,100,0;") +</v>
      </c>
      <c r="Z30" s="2" t="str">
        <f t="shared" ca="1" si="3"/>
        <v>String("26. Tempête De Neige,99,252,1,100,0;") +</v>
      </c>
      <c r="AA30" s="2" t="str">
        <f t="shared" si="4"/>
        <v xml:space="preserve">  {  20, 199,  54}, // Завірюха</v>
      </c>
      <c r="AB30" s="2" t="str">
        <f t="shared" si="5"/>
        <v xml:space="preserve">        case EFF_STARFALL:            DYNAMIC_DELAY_TICK { effTimer = millis(); stormRoutine2();              Eff_Tick (); }  break;  // ( 26U) Завірюха</v>
      </c>
      <c r="AC30" s="2" t="str">
        <f t="shared" ca="1" si="41"/>
        <v>{"name":"26. Завірюха","spmin":99,"spmax":252,"scmin":1,"scmax":100,"type":0},</v>
      </c>
      <c r="AD30" s="7" t="str">
        <f t="shared" si="6"/>
        <v>"e26":0,</v>
      </c>
      <c r="AE30" s="7" t="str">
        <f t="shared" si="7"/>
        <v>e26=[[e26]]&amp;</v>
      </c>
      <c r="AF30" s="7" t="str">
        <f t="shared" si="8"/>
        <v>"e26":6,</v>
      </c>
      <c r="AG30" s="2" t="str">
        <f t="shared" ca="1" si="9"/>
        <v>{"type":"checkbox","class":"checkbox-big","name":"e26","title":"26. Завірюха","style":"font-size:20px;display:block","state":"{{e26}}"},</v>
      </c>
      <c r="AH30" s="2" t="str">
        <f t="shared" ca="1" si="10"/>
        <v>{"type":"h4","title":"26. Завірюха","style":"width:85%;float:left"},{"type":"input","title":"папка","name":"e26","state":"{{e26}}","pattern":"[0-9]{1,2}","style":"width:15%;display:inline"},{"type":"hr"},</v>
      </c>
      <c r="AI30" s="2" t="str">
        <f t="shared" ca="1" si="11"/>
        <v>"26": "26.Завірюха",</v>
      </c>
      <c r="AJ30" s="36" t="str">
        <f t="shared" ca="1" si="12"/>
        <v>"26":"26",</v>
      </c>
      <c r="AK30" s="2" t="str">
        <f t="shared" ca="1" si="13"/>
        <v>26. Завірюха,99,252,1,100,0;</v>
      </c>
      <c r="AL30" s="2" t="str">
        <f t="shared" ca="1" si="14"/>
        <v>{"type":"checkbox","class":"checkbox-big","name":"e26","title":"26. Starfall","style":"font-size:20px;display:block","state":"{{e26}}"},</v>
      </c>
      <c r="AM30" s="2" t="str">
        <f t="shared" ca="1" si="15"/>
        <v>{"type":"h4","title":"26. Starfall","style":"width:85%;float:left"},{"type":"input","title":"папка","name":"e26","state":"{{e26}}","pattern":"[0-9]{1,2}","style":"width:15%;display:inline"},{"type":"hr"},</v>
      </c>
      <c r="AN30" s="2" t="str">
        <f t="shared" ca="1" si="16"/>
        <v>"26": "26.Starfall",</v>
      </c>
      <c r="AO30" s="36" t="str">
        <f t="shared" ca="1" si="17"/>
        <v>"26":"26",</v>
      </c>
      <c r="AP30" s="2" t="str">
        <f t="shared" ca="1" si="18"/>
        <v>26. Starfall,99,252,1,100,0;</v>
      </c>
      <c r="AQ30" s="2" t="str">
        <f t="shared" ca="1" si="19"/>
        <v>{"type":"checkbox","class":"checkbox-big","name":"e26","title":"26. Tempête De Neige","style":"font-size:20px;display:block","state":"{{e26}}"},</v>
      </c>
      <c r="AR30" s="2" t="str">
        <f t="shared" ca="1" si="20"/>
        <v>{"type":"h4","title":"26. Tempête De Neige","style":"width:85%;float:left"},{"type":"input","title":"папка","name":"e26","state":"{{e26}}","pattern":"[0-9]{1,2}","style":"width:15%;display:inline"},{"type":"hr"},</v>
      </c>
      <c r="AS30" s="2" t="str">
        <f t="shared" ca="1" si="21"/>
        <v>"26": "26.Tempête De Neige",</v>
      </c>
      <c r="AT30" s="36" t="str">
        <f t="shared" ca="1" si="22"/>
        <v>"26":"26",</v>
      </c>
      <c r="AU30" s="2" t="str">
        <f t="shared" ca="1" si="23"/>
        <v>26. Tempête De Neige,99,252,1,100,0;</v>
      </c>
      <c r="AV30" s="2" t="str">
        <f t="shared" ca="1" si="24"/>
        <v>{"type":"checkbox","class":"checkbox-big","name":"e26","title":"26. Zamieć","style":"font-size:20px;display:block","state":"{{e26}}"},</v>
      </c>
      <c r="AW30" s="36" t="str">
        <f t="shared" ca="1" si="25"/>
        <v>{"type":"h4","title":"26. Zamieć","style":"width:85%;float:left"},{"type":"input","title":"папка","name":"e26","state":"{{e26}}","pattern":"[0-9]{1,2}","style":"width:15%;display:inline"},{"type":"hr"},</v>
      </c>
      <c r="AX30" s="36" t="str">
        <f t="shared" ca="1" si="26"/>
        <v>"26": "26.Zamieć",</v>
      </c>
      <c r="AY30" s="36" t="str">
        <f t="shared" ca="1" si="27"/>
        <v>"26":"26",</v>
      </c>
      <c r="AZ30" s="36" t="str">
        <f t="shared" ca="1" si="28"/>
        <v>26. Zamieć,99,252,1,100,0;</v>
      </c>
      <c r="BA30" s="36" t="str">
        <f t="shared" ca="1" si="29"/>
        <v>{"type":"checkbox","class":"checkbox-big","name":"e26","title":"26. Tormenta de nieve","style":"font-size:20px;display:block","state":"{{e26}}"},</v>
      </c>
      <c r="BB30" s="36" t="str">
        <f t="shared" ca="1" si="30"/>
        <v>{"type":"h4","title":"26. Tormenta de nieve","style":"width:85%;float:left"},{"type":"input","title":"папка","name":"e26","state":"{{e26}}","pattern":"[0-9]{1,2}","style":"width:15%;display:inline"},{"type":"hr"},</v>
      </c>
      <c r="BC30" s="36" t="str">
        <f t="shared" ca="1" si="31"/>
        <v>"26": "26.Tormenta de nieve",</v>
      </c>
      <c r="BD30" s="36" t="str">
        <f t="shared" ca="1" si="32"/>
        <v>"26":"26",</v>
      </c>
      <c r="BE30" s="36" t="str">
        <f t="shared" ca="1" si="33"/>
        <v>26. Tormenta de nieve,99,252,1,100,0;</v>
      </c>
      <c r="BF30" s="36" t="str">
        <f t="shared" ca="1" si="34"/>
        <v>{"type":"checkbox","class":"checkbox-big","name":"e26","title":"26. Завирюха","style":"font-size:20px;display:block","state":"{{e26}}"},</v>
      </c>
      <c r="BG30" s="36" t="str">
        <f t="shared" ca="1" si="35"/>
        <v>{"type":"h4","title":"26. Завирюха","style":"width:85%;float:left"},{"type":"input","title":"папка","name":"e26","state":"{{e26}}","pattern":"[0-9]{1,2}","style":"width:15%;display:inline"},{"type":"hr"},</v>
      </c>
      <c r="BH30" s="36" t="str">
        <f t="shared" ca="1" si="36"/>
        <v>"26": "26.Завирюха",</v>
      </c>
      <c r="BI30" s="36" t="str">
        <f t="shared" ca="1" si="37"/>
        <v>"26":"26",</v>
      </c>
      <c r="BJ30" s="36" t="str">
        <f t="shared" ca="1" si="38"/>
        <v>26. Завирюха,99,252,1,100,0;</v>
      </c>
    </row>
    <row r="31" spans="1:62" ht="14.25" customHeight="1">
      <c r="A31" s="2">
        <f t="shared" ca="1" si="42"/>
        <v>27</v>
      </c>
      <c r="B31" s="2" t="s">
        <v>280</v>
      </c>
      <c r="C31" s="2" t="s">
        <v>281</v>
      </c>
      <c r="D31" s="2" t="s">
        <v>282</v>
      </c>
      <c r="E31" s="2" t="s">
        <v>283</v>
      </c>
      <c r="F31" s="2" t="s">
        <v>284</v>
      </c>
      <c r="G31" s="2" t="s">
        <v>285</v>
      </c>
      <c r="H31" s="2" t="s">
        <v>286</v>
      </c>
      <c r="I31" s="2">
        <v>15</v>
      </c>
      <c r="J31" s="2">
        <v>136</v>
      </c>
      <c r="K31" s="2">
        <v>4</v>
      </c>
      <c r="L31" s="5"/>
      <c r="M31" s="2">
        <v>1</v>
      </c>
      <c r="N31" s="2">
        <v>255</v>
      </c>
      <c r="O31" s="2">
        <v>1</v>
      </c>
      <c r="P31" s="2">
        <v>100</v>
      </c>
      <c r="Q31" s="2">
        <v>0</v>
      </c>
      <c r="R31" s="2" t="s">
        <v>75</v>
      </c>
      <c r="S31" s="2" t="s">
        <v>287</v>
      </c>
      <c r="T31" s="4">
        <v>2</v>
      </c>
      <c r="U31" s="2">
        <v>27</v>
      </c>
      <c r="V31" s="5"/>
      <c r="W31" s="2" t="str">
        <f t="shared" si="0"/>
        <v>#define EFF_FLOCK               ( 27U)    // Зграя</v>
      </c>
      <c r="X31" s="2" t="str">
        <f t="shared" ca="1" si="1"/>
        <v>String("27. Зграя,1,255,1,100,0;") +</v>
      </c>
      <c r="Y31" s="2" t="str">
        <f t="shared" ca="1" si="2"/>
        <v>String("27. Flock,1,255,1,100,0;") +</v>
      </c>
      <c r="Z31" s="2" t="str">
        <f t="shared" ca="1" si="3"/>
        <v>String("27. Troupeau,1,255,1,100,0;") +</v>
      </c>
      <c r="AA31" s="2" t="str">
        <f t="shared" si="4"/>
        <v xml:space="preserve">  {  15, 136,   4}, // Зграя</v>
      </c>
      <c r="AB31" s="2" t="str">
        <f t="shared" si="5"/>
        <v xml:space="preserve">        case EFF_FLOCK:               LOW_DELAY_TICK     { effTimer = millis(); flockRoutine(false);          Eff_Tick (); }  break;  // ( 27U) Зграя</v>
      </c>
      <c r="AC31" s="2" t="str">
        <f t="shared" ca="1" si="41"/>
        <v>{"name":"27. Зграя","spmin":1,"spmax":255,"scmin":1,"scmax":100,"type":0},</v>
      </c>
      <c r="AD31" s="7" t="str">
        <f t="shared" si="6"/>
        <v>"e27":0,</v>
      </c>
      <c r="AE31" s="7" t="str">
        <f t="shared" si="7"/>
        <v>e27=[[e27]]&amp;</v>
      </c>
      <c r="AF31" s="7" t="str">
        <f t="shared" si="8"/>
        <v>"e27":2,</v>
      </c>
      <c r="AG31" s="2" t="str">
        <f t="shared" ca="1" si="9"/>
        <v>{"type":"checkbox","class":"checkbox-big","name":"e27","title":"27. Зграя","style":"font-size:20px;display:block","state":"{{e27}}"},</v>
      </c>
      <c r="AH31" s="2" t="str">
        <f t="shared" ca="1" si="10"/>
        <v>{"type":"h4","title":"27. Зграя","style":"width:85%;float:left"},{"type":"input","title":"папка","name":"e27","state":"{{e27}}","pattern":"[0-9]{1,2}","style":"width:15%;display:inline"},{"type":"hr"},</v>
      </c>
      <c r="AI31" s="2" t="str">
        <f t="shared" ca="1" si="11"/>
        <v>"27": "27.Зграя",</v>
      </c>
      <c r="AJ31" s="36" t="str">
        <f t="shared" ca="1" si="12"/>
        <v>"27":"27",</v>
      </c>
      <c r="AK31" s="2" t="str">
        <f t="shared" ca="1" si="13"/>
        <v>27. Зграя,1,255,1,100,0;</v>
      </c>
      <c r="AL31" s="2" t="str">
        <f t="shared" ca="1" si="14"/>
        <v>{"type":"checkbox","class":"checkbox-big","name":"e27","title":"27. Flock","style":"font-size:20px;display:block","state":"{{e27}}"},</v>
      </c>
      <c r="AM31" s="2" t="str">
        <f t="shared" ca="1" si="15"/>
        <v>{"type":"h4","title":"27. Flock","style":"width:85%;float:left"},{"type":"input","title":"папка","name":"e27","state":"{{e27}}","pattern":"[0-9]{1,2}","style":"width:15%;display:inline"},{"type":"hr"},</v>
      </c>
      <c r="AN31" s="2" t="str">
        <f t="shared" ca="1" si="16"/>
        <v>"27": "27.Flock",</v>
      </c>
      <c r="AO31" s="36" t="str">
        <f t="shared" ca="1" si="17"/>
        <v>"27":"27",</v>
      </c>
      <c r="AP31" s="2" t="str">
        <f t="shared" ca="1" si="18"/>
        <v>27. Flock,1,255,1,100,0;</v>
      </c>
      <c r="AQ31" s="2" t="str">
        <f t="shared" ca="1" si="19"/>
        <v>{"type":"checkbox","class":"checkbox-big","name":"e27","title":"27. Troupeau","style":"font-size:20px;display:block","state":"{{e27}}"},</v>
      </c>
      <c r="AR31" s="2" t="str">
        <f t="shared" ca="1" si="20"/>
        <v>{"type":"h4","title":"27. Troupeau","style":"width:85%;float:left"},{"type":"input","title":"папка","name":"e27","state":"{{e27}}","pattern":"[0-9]{1,2}","style":"width:15%;display:inline"},{"type":"hr"},</v>
      </c>
      <c r="AS31" s="2" t="str">
        <f t="shared" ca="1" si="21"/>
        <v>"27": "27.Troupeau",</v>
      </c>
      <c r="AT31" s="36" t="str">
        <f t="shared" ca="1" si="22"/>
        <v>"27":"27",</v>
      </c>
      <c r="AU31" s="2" t="str">
        <f t="shared" ca="1" si="23"/>
        <v>27. Troupeau,1,255,1,100,0;</v>
      </c>
      <c r="AV31" s="2" t="str">
        <f t="shared" ca="1" si="24"/>
        <v>{"type":"checkbox","class":"checkbox-big","name":"e27","title":"27. Trzoda","style":"font-size:20px;display:block","state":"{{e27}}"},</v>
      </c>
      <c r="AW31" s="36" t="str">
        <f t="shared" ca="1" si="25"/>
        <v>{"type":"h4","title":"27. Trzoda","style":"width:85%;float:left"},{"type":"input","title":"папка","name":"e27","state":"{{e27}}","pattern":"[0-9]{1,2}","style":"width:15%;display:inline"},{"type":"hr"},</v>
      </c>
      <c r="AX31" s="36" t="str">
        <f t="shared" ca="1" si="26"/>
        <v>"27": "27.Trzoda",</v>
      </c>
      <c r="AY31" s="36" t="str">
        <f t="shared" ca="1" si="27"/>
        <v>"27":"27",</v>
      </c>
      <c r="AZ31" s="36" t="str">
        <f t="shared" ca="1" si="28"/>
        <v>27. Trzoda,1,255,1,100,0;</v>
      </c>
      <c r="BA31" s="36" t="str">
        <f t="shared" ca="1" si="29"/>
        <v>{"type":"checkbox","class":"checkbox-big","name":"e27","title":"27. Rebaño","style":"font-size:20px;display:block","state":"{{e27}}"},</v>
      </c>
      <c r="BB31" s="36" t="str">
        <f t="shared" ca="1" si="30"/>
        <v>{"type":"h4","title":"27. Rebaño","style":"width:85%;float:left"},{"type":"input","title":"папка","name":"e27","state":"{{e27}}","pattern":"[0-9]{1,2}","style":"width:15%;display:inline"},{"type":"hr"},</v>
      </c>
      <c r="BC31" s="36" t="str">
        <f t="shared" ca="1" si="31"/>
        <v>"27": "27.Rebaño",</v>
      </c>
      <c r="BD31" s="36" t="str">
        <f t="shared" ca="1" si="32"/>
        <v>"27":"27",</v>
      </c>
      <c r="BE31" s="36" t="str">
        <f t="shared" ca="1" si="33"/>
        <v>27. Rebaño,1,255,1,100,0;</v>
      </c>
      <c r="BF31" s="36" t="str">
        <f t="shared" ca="1" si="34"/>
        <v>{"type":"checkbox","class":"checkbox-big","name":"e27","title":"27. Стая","style":"font-size:20px;display:block","state":"{{e27}}"},</v>
      </c>
      <c r="BG31" s="36" t="str">
        <f t="shared" ca="1" si="35"/>
        <v>{"type":"h4","title":"27. Стая","style":"width:85%;float:left"},{"type":"input","title":"папка","name":"e27","state":"{{e27}}","pattern":"[0-9]{1,2}","style":"width:15%;display:inline"},{"type":"hr"},</v>
      </c>
      <c r="BH31" s="36" t="str">
        <f t="shared" ca="1" si="36"/>
        <v>"27": "27.Стая",</v>
      </c>
      <c r="BI31" s="36" t="str">
        <f t="shared" ca="1" si="37"/>
        <v>"27":"27",</v>
      </c>
      <c r="BJ31" s="36" t="str">
        <f t="shared" ca="1" si="38"/>
        <v>27. Стая,1,255,1,100,0;</v>
      </c>
    </row>
    <row r="32" spans="1:62" ht="14.25" customHeight="1">
      <c r="A32" s="2">
        <f t="shared" ca="1" si="42"/>
        <v>28</v>
      </c>
      <c r="B32" s="2" t="s">
        <v>288</v>
      </c>
      <c r="C32" s="2" t="s">
        <v>289</v>
      </c>
      <c r="D32" s="2" t="s">
        <v>290</v>
      </c>
      <c r="E32" s="2" t="s">
        <v>291</v>
      </c>
      <c r="F32" s="2" t="s">
        <v>292</v>
      </c>
      <c r="G32" s="2" t="s">
        <v>293</v>
      </c>
      <c r="H32" s="2" t="s">
        <v>294</v>
      </c>
      <c r="I32" s="2">
        <v>15</v>
      </c>
      <c r="J32" s="2">
        <v>128</v>
      </c>
      <c r="K32" s="2">
        <v>80</v>
      </c>
      <c r="L32" s="5"/>
      <c r="M32" s="2">
        <v>1</v>
      </c>
      <c r="N32" s="2">
        <v>255</v>
      </c>
      <c r="O32" s="2">
        <v>1</v>
      </c>
      <c r="P32" s="2">
        <v>100</v>
      </c>
      <c r="Q32" s="2">
        <v>0</v>
      </c>
      <c r="R32" s="2" t="s">
        <v>75</v>
      </c>
      <c r="S32" s="2" t="s">
        <v>295</v>
      </c>
      <c r="T32" s="4">
        <v>2</v>
      </c>
      <c r="U32" s="2">
        <v>28</v>
      </c>
      <c r="V32" s="5"/>
      <c r="W32" s="2" t="str">
        <f t="shared" si="0"/>
        <v>#define EFF_FLOCK_N_PR          ( 28U)    // Зграя та хижак</v>
      </c>
      <c r="X32" s="2" t="str">
        <f t="shared" ca="1" si="1"/>
        <v>String("28. Зграя та хижак,1,255,1,100,0;") +</v>
      </c>
      <c r="Y32" s="2" t="str">
        <f t="shared" ca="1" si="2"/>
        <v>String("28. Flock &amp; Predator,1,255,1,100,0;") +</v>
      </c>
      <c r="Z32" s="2" t="str">
        <f t="shared" ca="1" si="3"/>
        <v>String("28. La meute et le prédateur,1,255,1,100,0;") +</v>
      </c>
      <c r="AA32" s="2" t="str">
        <f t="shared" si="4"/>
        <v xml:space="preserve">  {  15, 128,  80}, // Зграя та хижак</v>
      </c>
      <c r="AB32" s="2" t="str">
        <f t="shared" si="5"/>
        <v xml:space="preserve">        case EFF_FLOCK_N_PR:          LOW_DELAY_TICK     { effTimer = millis(); flockRoutine(true);           Eff_Tick (); }  break;  // ( 28U) Зграя та хижак</v>
      </c>
      <c r="AC32" s="2" t="str">
        <f t="shared" ca="1" si="41"/>
        <v>{"name":"28. Зграя та хижак","spmin":1,"spmax":255,"scmin":1,"scmax":100,"type":0},</v>
      </c>
      <c r="AD32" s="7" t="str">
        <f t="shared" si="6"/>
        <v>"e28":0,</v>
      </c>
      <c r="AE32" s="7" t="str">
        <f t="shared" si="7"/>
        <v>e28=[[e28]]&amp;</v>
      </c>
      <c r="AF32" s="7" t="str">
        <f t="shared" si="8"/>
        <v>"e28":2,</v>
      </c>
      <c r="AG32" s="2" t="str">
        <f t="shared" ca="1" si="9"/>
        <v>{"type":"checkbox","class":"checkbox-big","name":"e28","title":"28. Зграя та хижак","style":"font-size:20px;display:block","state":"{{e28}}"},</v>
      </c>
      <c r="AH32" s="2" t="str">
        <f t="shared" ca="1" si="10"/>
        <v>{"type":"h4","title":"28. Зграя та хижак","style":"width:85%;float:left"},{"type":"input","title":"папка","name":"e28","state":"{{e28}}","pattern":"[0-9]{1,2}","style":"width:15%;display:inline"},{"type":"hr"},</v>
      </c>
      <c r="AI32" s="2" t="str">
        <f t="shared" ca="1" si="11"/>
        <v>"28": "28.Зграя та хижак",</v>
      </c>
      <c r="AJ32" s="36" t="str">
        <f t="shared" ca="1" si="12"/>
        <v>"28":"28",</v>
      </c>
      <c r="AK32" s="2" t="str">
        <f t="shared" ca="1" si="13"/>
        <v>28. Зграя та хижак,1,255,1,100,0;</v>
      </c>
      <c r="AL32" s="2" t="str">
        <f t="shared" ca="1" si="14"/>
        <v>{"type":"checkbox","class":"checkbox-big","name":"e28","title":"28. Flock &amp; Predator","style":"font-size:20px;display:block","state":"{{e28}}"},</v>
      </c>
      <c r="AM32" s="2" t="str">
        <f t="shared" ca="1" si="15"/>
        <v>{"type":"h4","title":"28. Flock &amp; Predator","style":"width:85%;float:left"},{"type":"input","title":"папка","name":"e28","state":"{{e28}}","pattern":"[0-9]{1,2}","style":"width:15%;display:inline"},{"type":"hr"},</v>
      </c>
      <c r="AN32" s="2" t="str">
        <f t="shared" ca="1" si="16"/>
        <v>"28": "28.Flock &amp; Predator",</v>
      </c>
      <c r="AO32" s="36" t="str">
        <f t="shared" ca="1" si="17"/>
        <v>"28":"28",</v>
      </c>
      <c r="AP32" s="2" t="str">
        <f t="shared" ca="1" si="18"/>
        <v>28. Flock &amp; Predator,1,255,1,100,0;</v>
      </c>
      <c r="AQ32" s="2" t="str">
        <f t="shared" ca="1" si="19"/>
        <v>{"type":"checkbox","class":"checkbox-big","name":"e28","title":"28. La meute et le prédateur","style":"font-size:20px;display:block","state":"{{e28}}"},</v>
      </c>
      <c r="AR32" s="2" t="str">
        <f t="shared" ca="1" si="20"/>
        <v>{"type":"h4","title":"28. La meute et le prédateur","style":"width:85%;float:left"},{"type":"input","title":"папка","name":"e28","state":"{{e28}}","pattern":"[0-9]{1,2}","style":"width:15%;display:inline"},{"type":"hr"},</v>
      </c>
      <c r="AS32" s="2" t="str">
        <f t="shared" ca="1" si="21"/>
        <v>"28": "28.La meute et le prédateur",</v>
      </c>
      <c r="AT32" s="36" t="str">
        <f t="shared" ca="1" si="22"/>
        <v>"28":"28",</v>
      </c>
      <c r="AU32" s="2" t="str">
        <f t="shared" ca="1" si="23"/>
        <v>28. La meute et le prédateur,1,255,1,100,0;</v>
      </c>
      <c r="AV32" s="2" t="str">
        <f t="shared" ca="1" si="24"/>
        <v>{"type":"checkbox","class":"checkbox-big","name":"e28","title":"28. Wataha i drapieżnik","style":"font-size:20px;display:block","state":"{{e28}}"},</v>
      </c>
      <c r="AW32" s="36" t="str">
        <f t="shared" ca="1" si="25"/>
        <v>{"type":"h4","title":"28. Wataha i drapieżnik","style":"width:85%;float:left"},{"type":"input","title":"папка","name":"e28","state":"{{e28}}","pattern":"[0-9]{1,2}","style":"width:15%;display:inline"},{"type":"hr"},</v>
      </c>
      <c r="AX32" s="36" t="str">
        <f t="shared" ca="1" si="26"/>
        <v>"28": "28.Wataha i drapieżnik",</v>
      </c>
      <c r="AY32" s="36" t="str">
        <f t="shared" ca="1" si="27"/>
        <v>"28":"28",</v>
      </c>
      <c r="AZ32" s="36" t="str">
        <f t="shared" ca="1" si="28"/>
        <v>28. Wataha i drapieżnik,1,255,1,100,0;</v>
      </c>
      <c r="BA32" s="36" t="str">
        <f t="shared" ca="1" si="29"/>
        <v>{"type":"checkbox","class":"checkbox-big","name":"e28","title":"28. La manada y el depredador","style":"font-size:20px;display:block","state":"{{e28}}"},</v>
      </c>
      <c r="BB32" s="36" t="str">
        <f t="shared" ca="1" si="30"/>
        <v>{"type":"h4","title":"28. La manada y el depredador","style":"width:85%;float:left"},{"type":"input","title":"папка","name":"e28","state":"{{e28}}","pattern":"[0-9]{1,2}","style":"width:15%;display:inline"},{"type":"hr"},</v>
      </c>
      <c r="BC32" s="36" t="str">
        <f t="shared" ca="1" si="31"/>
        <v>"28": "28.La manada y el depredador",</v>
      </c>
      <c r="BD32" s="36" t="str">
        <f t="shared" ca="1" si="32"/>
        <v>"28":"28",</v>
      </c>
      <c r="BE32" s="36" t="str">
        <f t="shared" ca="1" si="33"/>
        <v>28. La manada y el depredador,1,255,1,100,0;</v>
      </c>
      <c r="BF32" s="36" t="str">
        <f t="shared" ca="1" si="34"/>
        <v>{"type":"checkbox","class":"checkbox-big","name":"e28","title":"28. Стая и хищник","style":"font-size:20px;display:block","state":"{{e28}}"},</v>
      </c>
      <c r="BG32" s="36" t="str">
        <f t="shared" ca="1" si="35"/>
        <v>{"type":"h4","title":"28. Стая и хищник","style":"width:85%;float:left"},{"type":"input","title":"папка","name":"e28","state":"{{e28}}","pattern":"[0-9]{1,2}","style":"width:15%;display:inline"},{"type":"hr"},</v>
      </c>
      <c r="BH32" s="36" t="str">
        <f t="shared" ca="1" si="36"/>
        <v>"28": "28.Стая и хищник",</v>
      </c>
      <c r="BI32" s="36" t="str">
        <f t="shared" ca="1" si="37"/>
        <v>"28":"28",</v>
      </c>
      <c r="BJ32" s="36" t="str">
        <f t="shared" ca="1" si="38"/>
        <v>28. Стая и хищник,1,255,1,100,0;</v>
      </c>
    </row>
    <row r="33" spans="1:62" ht="14.25" customHeight="1">
      <c r="A33" s="2">
        <f t="shared" ca="1" si="42"/>
        <v>29</v>
      </c>
      <c r="B33" s="2" t="s">
        <v>296</v>
      </c>
      <c r="C33" s="2" t="s">
        <v>297</v>
      </c>
      <c r="D33" s="2" t="s">
        <v>298</v>
      </c>
      <c r="E33" s="2" t="s">
        <v>299</v>
      </c>
      <c r="F33" s="2" t="s">
        <v>298</v>
      </c>
      <c r="G33" s="2" t="s">
        <v>300</v>
      </c>
      <c r="H33" s="2" t="s">
        <v>297</v>
      </c>
      <c r="I33" s="2">
        <v>7</v>
      </c>
      <c r="J33" s="2">
        <v>8</v>
      </c>
      <c r="K33" s="2">
        <v>21</v>
      </c>
      <c r="L33" s="5"/>
      <c r="M33" s="2">
        <v>1</v>
      </c>
      <c r="N33" s="2">
        <v>30</v>
      </c>
      <c r="O33" s="2">
        <v>7</v>
      </c>
      <c r="P33" s="2">
        <v>40</v>
      </c>
      <c r="Q33" s="2">
        <v>0</v>
      </c>
      <c r="R33" s="2" t="s">
        <v>99</v>
      </c>
      <c r="S33" s="2" t="s">
        <v>301</v>
      </c>
      <c r="T33" s="4">
        <v>2</v>
      </c>
      <c r="U33" s="2">
        <v>29</v>
      </c>
      <c r="V33" s="5"/>
      <c r="W33" s="2" t="str">
        <f t="shared" si="0"/>
        <v>#define EFF_ZEBRA               ( 29U)    // Зебра</v>
      </c>
      <c r="X33" s="2" t="str">
        <f t="shared" ca="1" si="1"/>
        <v>String("29. Зебра,1,30,7,40,0;") +</v>
      </c>
      <c r="Y33" s="2" t="str">
        <f t="shared" ca="1" si="2"/>
        <v>String("29. Zebra,1,30,7,40,0;") +</v>
      </c>
      <c r="Z33" s="2" t="str">
        <f t="shared" ca="1" si="3"/>
        <v>String("29. Zèbre,1,30,7,40,0;") +</v>
      </c>
      <c r="AA33" s="2" t="str">
        <f t="shared" si="4"/>
        <v xml:space="preserve">  {   7,   8,  21}, // Зебра</v>
      </c>
      <c r="AB33" s="2" t="str">
        <f t="shared" si="5"/>
        <v xml:space="preserve">        case EFF_ZEBRA:               HIGH_DELAY_TICK    { effTimer = millis(); zebraNoiseRoutine();          Eff_Tick (); }  break;  // ( 29U) Зебра</v>
      </c>
      <c r="AC33" s="2" t="str">
        <f t="shared" ca="1" si="41"/>
        <v>{"name":"29. Зебра","spmin":1,"spmax":30,"scmin":7,"scmax":40,"type":0},</v>
      </c>
      <c r="AD33" s="7" t="str">
        <f t="shared" si="6"/>
        <v>"e29":0,</v>
      </c>
      <c r="AE33" s="7" t="str">
        <f t="shared" si="7"/>
        <v>e29=[[e29]]&amp;</v>
      </c>
      <c r="AF33" s="7" t="str">
        <f t="shared" si="8"/>
        <v>"e29":2,</v>
      </c>
      <c r="AG33" s="2" t="str">
        <f t="shared" ca="1" si="9"/>
        <v>{"type":"checkbox","class":"checkbox-big","name":"e29","title":"29. Зебра","style":"font-size:20px;display:block","state":"{{e29}}"},</v>
      </c>
      <c r="AH33" s="2" t="str">
        <f t="shared" ca="1" si="10"/>
        <v>{"type":"h4","title":"29. Зебра","style":"width:85%;float:left"},{"type":"input","title":"папка","name":"e29","state":"{{e29}}","pattern":"[0-9]{1,2}","style":"width:15%;display:inline"},{"type":"hr"},</v>
      </c>
      <c r="AI33" s="2" t="str">
        <f t="shared" ca="1" si="11"/>
        <v>"29": "29.Зебра",</v>
      </c>
      <c r="AJ33" s="36" t="str">
        <f t="shared" ca="1" si="12"/>
        <v>"29":"29",</v>
      </c>
      <c r="AK33" s="2" t="str">
        <f t="shared" ca="1" si="13"/>
        <v>29. Зебра,1,30,7,40,0;</v>
      </c>
      <c r="AL33" s="2" t="str">
        <f t="shared" ca="1" si="14"/>
        <v>{"type":"checkbox","class":"checkbox-big","name":"e29","title":"29. Zebra","style":"font-size:20px;display:block","state":"{{e29}}"},</v>
      </c>
      <c r="AM33" s="2" t="str">
        <f t="shared" ca="1" si="15"/>
        <v>{"type":"h4","title":"29. Zebra","style":"width:85%;float:left"},{"type":"input","title":"папка","name":"e29","state":"{{e29}}","pattern":"[0-9]{1,2}","style":"width:15%;display:inline"},{"type":"hr"},</v>
      </c>
      <c r="AN33" s="2" t="str">
        <f t="shared" ca="1" si="16"/>
        <v>"29": "29.Zebra",</v>
      </c>
      <c r="AO33" s="36" t="str">
        <f t="shared" ca="1" si="17"/>
        <v>"29":"29",</v>
      </c>
      <c r="AP33" s="2" t="str">
        <f t="shared" ca="1" si="18"/>
        <v>29. Zebra,1,30,7,40,0;</v>
      </c>
      <c r="AQ33" s="2" t="str">
        <f t="shared" ca="1" si="19"/>
        <v>{"type":"checkbox","class":"checkbox-big","name":"e29","title":"29. Zèbre","style":"font-size:20px;display:block","state":"{{e29}}"},</v>
      </c>
      <c r="AR33" s="2" t="str">
        <f t="shared" ca="1" si="20"/>
        <v>{"type":"h4","title":"29. Zèbre","style":"width:85%;float:left"},{"type":"input","title":"папка","name":"e29","state":"{{e29}}","pattern":"[0-9]{1,2}","style":"width:15%;display:inline"},{"type":"hr"},</v>
      </c>
      <c r="AS33" s="2" t="str">
        <f t="shared" ca="1" si="21"/>
        <v>"29": "29.Zèbre",</v>
      </c>
      <c r="AT33" s="36" t="str">
        <f t="shared" ca="1" si="22"/>
        <v>"29":"29",</v>
      </c>
      <c r="AU33" s="2" t="str">
        <f t="shared" ca="1" si="23"/>
        <v>29. Zèbre,1,30,7,40,0;</v>
      </c>
      <c r="AV33" s="2" t="str">
        <f t="shared" ca="1" si="24"/>
        <v>{"type":"checkbox","class":"checkbox-big","name":"e29","title":"29. Zebra","style":"font-size:20px;display:block","state":"{{e29}}"},</v>
      </c>
      <c r="AW33" s="36" t="str">
        <f t="shared" ca="1" si="25"/>
        <v>{"type":"h4","title":"29. Zebra","style":"width:85%;float:left"},{"type":"input","title":"папка","name":"e29","state":"{{e29}}","pattern":"[0-9]{1,2}","style":"width:15%;display:inline"},{"type":"hr"},</v>
      </c>
      <c r="AX33" s="36" t="str">
        <f t="shared" ca="1" si="26"/>
        <v>"29": "29.Zebra",</v>
      </c>
      <c r="AY33" s="36" t="str">
        <f t="shared" ca="1" si="27"/>
        <v>"29":"29",</v>
      </c>
      <c r="AZ33" s="36" t="str">
        <f t="shared" ca="1" si="28"/>
        <v>29. Zebra,1,30,7,40,0;</v>
      </c>
      <c r="BA33" s="36" t="str">
        <f t="shared" ca="1" si="29"/>
        <v>{"type":"checkbox","class":"checkbox-big","name":"e29","title":"29. Cebra","style":"font-size:20px;display:block","state":"{{e29}}"},</v>
      </c>
      <c r="BB33" s="36" t="str">
        <f t="shared" ca="1" si="30"/>
        <v>{"type":"h4","title":"29. Cebra","style":"width:85%;float:left"},{"type":"input","title":"папка","name":"e29","state":"{{e29}}","pattern":"[0-9]{1,2}","style":"width:15%;display:inline"},{"type":"hr"},</v>
      </c>
      <c r="BC33" s="36" t="str">
        <f t="shared" ca="1" si="31"/>
        <v>"29": "29.Cebra",</v>
      </c>
      <c r="BD33" s="36" t="str">
        <f t="shared" ca="1" si="32"/>
        <v>"29":"29",</v>
      </c>
      <c r="BE33" s="36" t="str">
        <f t="shared" ca="1" si="33"/>
        <v>29. Cebra,1,30,7,40,0;</v>
      </c>
      <c r="BF33" s="36" t="str">
        <f t="shared" ca="1" si="34"/>
        <v>{"type":"checkbox","class":"checkbox-big","name":"e29","title":"29. Зебра","style":"font-size:20px;display:block","state":"{{e29}}"},</v>
      </c>
      <c r="BG33" s="36" t="str">
        <f t="shared" ca="1" si="35"/>
        <v>{"type":"h4","title":"29. Зебра","style":"width:85%;float:left"},{"type":"input","title":"папка","name":"e29","state":"{{e29}}","pattern":"[0-9]{1,2}","style":"width:15%;display:inline"},{"type":"hr"},</v>
      </c>
      <c r="BH33" s="36" t="str">
        <f t="shared" ca="1" si="36"/>
        <v>"29": "29.Зебра",</v>
      </c>
      <c r="BI33" s="36" t="str">
        <f t="shared" ca="1" si="37"/>
        <v>"29":"29",</v>
      </c>
      <c r="BJ33" s="36" t="str">
        <f t="shared" ca="1" si="38"/>
        <v>29. Зебра,1,30,7,40,0;</v>
      </c>
    </row>
    <row r="34" spans="1:62" ht="14.25" customHeight="1">
      <c r="A34" s="2">
        <f t="shared" ca="1" si="42"/>
        <v>30</v>
      </c>
      <c r="B34" s="2" t="s">
        <v>302</v>
      </c>
      <c r="C34" s="2" t="s">
        <v>303</v>
      </c>
      <c r="D34" s="2" t="s">
        <v>304</v>
      </c>
      <c r="E34" s="2" t="s">
        <v>305</v>
      </c>
      <c r="F34" s="2" t="s">
        <v>306</v>
      </c>
      <c r="G34" s="2" t="s">
        <v>307</v>
      </c>
      <c r="H34" s="2" t="s">
        <v>308</v>
      </c>
      <c r="I34" s="2">
        <v>9</v>
      </c>
      <c r="J34" s="2">
        <v>96</v>
      </c>
      <c r="K34" s="2">
        <v>31</v>
      </c>
      <c r="L34" s="5"/>
      <c r="M34" s="2">
        <v>1</v>
      </c>
      <c r="N34" s="2">
        <v>255</v>
      </c>
      <c r="O34" s="2">
        <v>1</v>
      </c>
      <c r="P34" s="2">
        <v>100</v>
      </c>
      <c r="Q34" s="2">
        <v>0</v>
      </c>
      <c r="R34" s="2" t="s">
        <v>75</v>
      </c>
      <c r="S34" s="2" t="s">
        <v>309</v>
      </c>
      <c r="T34" s="4">
        <v>2</v>
      </c>
      <c r="U34" s="2">
        <v>30</v>
      </c>
      <c r="V34" s="5"/>
      <c r="W34" s="2" t="str">
        <f t="shared" si="0"/>
        <v>#define EFF_SNAKES              ( 30U)    // Змійка</v>
      </c>
      <c r="X34" s="2" t="str">
        <f t="shared" ca="1" si="1"/>
        <v>String("30. Змійка,1,255,1,100,0;") +</v>
      </c>
      <c r="Y34" s="2" t="str">
        <f t="shared" ca="1" si="2"/>
        <v>String("30. Sakess,1,255,1,100,0;") +</v>
      </c>
      <c r="Z34" s="2" t="str">
        <f t="shared" ca="1" si="3"/>
        <v>String("30. Serpent,1,255,1,100,0;") +</v>
      </c>
      <c r="AA34" s="2" t="str">
        <f t="shared" si="4"/>
        <v xml:space="preserve">  {   9,  96,  31}, // Змійка</v>
      </c>
      <c r="AB34" s="2" t="str">
        <f t="shared" si="5"/>
        <v xml:space="preserve">        case EFF_SNAKES:              LOW_DELAY_TICK     { effTimer = millis(); snakesRoutine();              Eff_Tick (); }  break;  // ( 30U) Змійка</v>
      </c>
      <c r="AC34" s="37"/>
      <c r="AD34" s="7" t="str">
        <f t="shared" si="6"/>
        <v>"e30":0,</v>
      </c>
      <c r="AE34" s="7" t="str">
        <f t="shared" si="7"/>
        <v>e30=[[e30]]&amp;</v>
      </c>
      <c r="AF34" s="7" t="str">
        <f t="shared" si="8"/>
        <v>"e30":2,</v>
      </c>
      <c r="AG34" s="2" t="str">
        <f t="shared" ca="1" si="9"/>
        <v>{"type":"checkbox","class":"checkbox-big","name":"e30","title":"30. Змійка","style":"font-size:20px;display:block","state":"{{e30}}"},</v>
      </c>
      <c r="AH34" s="2" t="str">
        <f t="shared" ca="1" si="10"/>
        <v>{"type":"h4","title":"30. Змійка","style":"width:85%;float:left"},{"type":"input","title":"папка","name":"e30","state":"{{e30}}","pattern":"[0-9]{1,2}","style":"width:15%;display:inline"},{"type":"hr"},</v>
      </c>
      <c r="AI34" s="2" t="str">
        <f t="shared" ca="1" si="11"/>
        <v>"30": "30.Змійка",</v>
      </c>
      <c r="AJ34" s="36" t="str">
        <f t="shared" ca="1" si="12"/>
        <v>"30":"30",</v>
      </c>
      <c r="AK34" s="2" t="str">
        <f t="shared" ca="1" si="13"/>
        <v>30. Змійка,1,255,1,100,0;</v>
      </c>
      <c r="AL34" s="2" t="str">
        <f t="shared" ca="1" si="14"/>
        <v>{"type":"checkbox","class":"checkbox-big","name":"e30","title":"30. Sakess","style":"font-size:20px;display:block","state":"{{e30}}"},</v>
      </c>
      <c r="AM34" s="2" t="str">
        <f t="shared" ca="1" si="15"/>
        <v>{"type":"h4","title":"30. Sakess","style":"width:85%;float:left"},{"type":"input","title":"папка","name":"e30","state":"{{e30}}","pattern":"[0-9]{1,2}","style":"width:15%;display:inline"},{"type":"hr"},</v>
      </c>
      <c r="AN34" s="2" t="str">
        <f t="shared" ca="1" si="16"/>
        <v>"30": "30.Sakess",</v>
      </c>
      <c r="AO34" s="36" t="str">
        <f t="shared" ca="1" si="17"/>
        <v>"30":"30",</v>
      </c>
      <c r="AP34" s="2" t="str">
        <f t="shared" ca="1" si="18"/>
        <v>30. Sakess,1,255,1,100,0;</v>
      </c>
      <c r="AQ34" s="2" t="str">
        <f t="shared" ca="1" si="19"/>
        <v>{"type":"checkbox","class":"checkbox-big","name":"e30","title":"30. Serpent","style":"font-size:20px;display:block","state":"{{e30}}"},</v>
      </c>
      <c r="AR34" s="2" t="str">
        <f t="shared" ca="1" si="20"/>
        <v>{"type":"h4","title":"30. Serpent","style":"width:85%;float:left"},{"type":"input","title":"папка","name":"e30","state":"{{e30}}","pattern":"[0-9]{1,2}","style":"width:15%;display:inline"},{"type":"hr"},</v>
      </c>
      <c r="AS34" s="2" t="str">
        <f t="shared" ca="1" si="21"/>
        <v>"30": "30.Serpent",</v>
      </c>
      <c r="AT34" s="36" t="str">
        <f t="shared" ca="1" si="22"/>
        <v>"30":"30",</v>
      </c>
      <c r="AU34" s="2" t="str">
        <f t="shared" ca="1" si="23"/>
        <v>30. Serpent,1,255,1,100,0;</v>
      </c>
      <c r="AV34" s="2" t="str">
        <f t="shared" ca="1" si="24"/>
        <v>{"type":"checkbox","class":"checkbox-big","name":"e30","title":"30. Wąż","style":"font-size:20px;display:block","state":"{{e30}}"},</v>
      </c>
      <c r="AW34" s="36" t="str">
        <f t="shared" ca="1" si="25"/>
        <v>{"type":"h4","title":"30. Wąż","style":"width:85%;float:left"},{"type":"input","title":"папка","name":"e30","state":"{{e30}}","pattern":"[0-9]{1,2}","style":"width:15%;display:inline"},{"type":"hr"},</v>
      </c>
      <c r="AX34" s="36" t="str">
        <f t="shared" ca="1" si="26"/>
        <v>"30": "30.Wąż",</v>
      </c>
      <c r="AY34" s="36" t="str">
        <f t="shared" ca="1" si="27"/>
        <v>"30":"30",</v>
      </c>
      <c r="AZ34" s="36" t="str">
        <f t="shared" ca="1" si="28"/>
        <v>30. Wąż,1,255,1,100,0;</v>
      </c>
      <c r="BA34" s="36" t="str">
        <f t="shared" ca="1" si="29"/>
        <v>{"type":"checkbox","class":"checkbox-big","name":"e30","title":"30. Serpiente","style":"font-size:20px;display:block","state":"{{e30}}"},</v>
      </c>
      <c r="BB34" s="36" t="str">
        <f t="shared" ca="1" si="30"/>
        <v>{"type":"h4","title":"30. Serpiente","style":"width:85%;float:left"},{"type":"input","title":"папка","name":"e30","state":"{{e30}}","pattern":"[0-9]{1,2}","style":"width:15%;display:inline"},{"type":"hr"},</v>
      </c>
      <c r="BC34" s="36" t="str">
        <f t="shared" ca="1" si="31"/>
        <v>"30": "30.Serpiente",</v>
      </c>
      <c r="BD34" s="36" t="str">
        <f t="shared" ca="1" si="32"/>
        <v>"30":"30",</v>
      </c>
      <c r="BE34" s="36" t="str">
        <f t="shared" ca="1" si="33"/>
        <v>30. Serpiente,1,255,1,100,0;</v>
      </c>
      <c r="BF34" s="36" t="str">
        <f t="shared" ca="1" si="34"/>
        <v>{"type":"checkbox","class":"checkbox-big","name":"e30","title":"30. Змейка","style":"font-size:20px;display:block","state":"{{e30}}"},</v>
      </c>
      <c r="BG34" s="36" t="str">
        <f t="shared" ca="1" si="35"/>
        <v>{"type":"h4","title":"30. Змейка","style":"width:85%;float:left"},{"type":"input","title":"папка","name":"e30","state":"{{e30}}","pattern":"[0-9]{1,2}","style":"width:15%;display:inline"},{"type":"hr"},</v>
      </c>
      <c r="BH34" s="36" t="str">
        <f t="shared" ca="1" si="36"/>
        <v>"30": "30.Змейка",</v>
      </c>
      <c r="BI34" s="36" t="str">
        <f t="shared" ca="1" si="37"/>
        <v>"30":"30",</v>
      </c>
      <c r="BJ34" s="36" t="str">
        <f t="shared" ca="1" si="38"/>
        <v>30. Змейка,1,255,1,100,0;</v>
      </c>
    </row>
    <row r="35" spans="1:62" ht="14.25" customHeight="1">
      <c r="A35" s="2">
        <f t="shared" ca="1" si="42"/>
        <v>31</v>
      </c>
      <c r="B35" s="2" t="s">
        <v>310</v>
      </c>
      <c r="C35" s="2" t="s">
        <v>311</v>
      </c>
      <c r="D35" s="2" t="s">
        <v>312</v>
      </c>
      <c r="E35" s="2" t="s">
        <v>313</v>
      </c>
      <c r="F35" s="2" t="s">
        <v>314</v>
      </c>
      <c r="G35" s="2" t="s">
        <v>315</v>
      </c>
      <c r="H35" s="2" t="s">
        <v>316</v>
      </c>
      <c r="I35" s="2">
        <v>10</v>
      </c>
      <c r="J35" s="2">
        <v>252</v>
      </c>
      <c r="K35" s="2">
        <v>32</v>
      </c>
      <c r="L35" s="5"/>
      <c r="M35" s="2">
        <v>1</v>
      </c>
      <c r="N35" s="2">
        <v>255</v>
      </c>
      <c r="O35" s="2">
        <v>1</v>
      </c>
      <c r="P35" s="2">
        <v>255</v>
      </c>
      <c r="Q35" s="2">
        <v>0</v>
      </c>
      <c r="R35" s="2" t="s">
        <v>99</v>
      </c>
      <c r="S35" s="2" t="s">
        <v>317</v>
      </c>
      <c r="T35" s="4">
        <v>2</v>
      </c>
      <c r="U35" s="2">
        <v>31</v>
      </c>
      <c r="V35" s="5"/>
      <c r="W35" s="2" t="str">
        <f t="shared" si="0"/>
        <v>#define EFF_COLORS              ( 31U)    // Зміна кольору</v>
      </c>
      <c r="X35" s="2" t="str">
        <f t="shared" ca="1" si="1"/>
        <v>String("31. Зміна кольору,1,255,1,255,0;") +</v>
      </c>
      <c r="Y35" s="2" t="str">
        <f t="shared" ca="1" si="2"/>
        <v>String("31. Color Shift,1,255,1,255,0;") +</v>
      </c>
      <c r="Z35" s="2" t="str">
        <f t="shared" ca="1" si="3"/>
        <v>String("31. Changement de couleur,1,255,1,255,0;") +</v>
      </c>
      <c r="AA35" s="2" t="str">
        <f t="shared" si="4"/>
        <v xml:space="preserve">  {  10, 252,  32}, // Зміна кольору</v>
      </c>
      <c r="AB35" s="2" t="str">
        <f t="shared" si="5"/>
        <v xml:space="preserve">        case EFF_COLORS:              HIGH_DELAY_TICK    { effTimer = millis(); colorsRoutine2();             Eff_Tick (); }  break;  // ( 31U) Зміна кольору</v>
      </c>
      <c r="AC35" s="2" t="str">
        <f t="shared" ref="AC35:AC41" ca="1" si="43">CONCATENATE("{""name"":""",A35,". ",C35,""",""spmin"":",M35,",""spmax"":",N35,",""scmin"":",O35,",""scmax"":",P35,",""type"":",Q35,"},")</f>
        <v>{"name":"31. Зміна кольору","spmin":1,"spmax":255,"scmin":1,"scmax":255,"type":0},</v>
      </c>
      <c r="AD35" s="7" t="str">
        <f t="shared" si="6"/>
        <v>"e31":0,</v>
      </c>
      <c r="AE35" s="7" t="str">
        <f t="shared" si="7"/>
        <v>e31=[[e31]]&amp;</v>
      </c>
      <c r="AF35" s="7" t="str">
        <f t="shared" si="8"/>
        <v>"e31":2,</v>
      </c>
      <c r="AG35" s="2" t="str">
        <f t="shared" ca="1" si="9"/>
        <v>{"type":"checkbox","class":"checkbox-big","name":"e31","title":"31. Зміна кольору","style":"font-size:20px;display:block","state":"{{e31}}"},</v>
      </c>
      <c r="AH35" s="2" t="str">
        <f t="shared" ca="1" si="10"/>
        <v>{"type":"h4","title":"31. Зміна кольору","style":"width:85%;float:left"},{"type":"input","title":"папка","name":"e31","state":"{{e31}}","pattern":"[0-9]{1,2}","style":"width:15%;display:inline"},{"type":"hr"},</v>
      </c>
      <c r="AI35" s="2" t="str">
        <f t="shared" ca="1" si="11"/>
        <v>"31": "31.Зміна кольору",</v>
      </c>
      <c r="AJ35" s="36" t="str">
        <f t="shared" ca="1" si="12"/>
        <v>"31":"31",</v>
      </c>
      <c r="AK35" s="2" t="str">
        <f t="shared" ca="1" si="13"/>
        <v>31. Зміна кольору,1,255,1,255,0;</v>
      </c>
      <c r="AL35" s="2" t="str">
        <f t="shared" ca="1" si="14"/>
        <v>{"type":"checkbox","class":"checkbox-big","name":"e31","title":"31. Color Shift","style":"font-size:20px;display:block","state":"{{e31}}"},</v>
      </c>
      <c r="AM35" s="2" t="str">
        <f t="shared" ca="1" si="15"/>
        <v>{"type":"h4","title":"31. Color Shift","style":"width:85%;float:left"},{"type":"input","title":"папка","name":"e31","state":"{{e31}}","pattern":"[0-9]{1,2}","style":"width:15%;display:inline"},{"type":"hr"},</v>
      </c>
      <c r="AN35" s="2" t="str">
        <f t="shared" ca="1" si="16"/>
        <v>"31": "31.Color Shift",</v>
      </c>
      <c r="AO35" s="36" t="str">
        <f t="shared" ca="1" si="17"/>
        <v>"31":"31",</v>
      </c>
      <c r="AP35" s="2" t="str">
        <f t="shared" ca="1" si="18"/>
        <v>31. Color Shift,1,255,1,255,0;</v>
      </c>
      <c r="AQ35" s="2" t="str">
        <f t="shared" ca="1" si="19"/>
        <v>{"type":"checkbox","class":"checkbox-big","name":"e31","title":"31. Changement de couleur","style":"font-size:20px;display:block","state":"{{e31}}"},</v>
      </c>
      <c r="AR35" s="2" t="str">
        <f t="shared" ca="1" si="20"/>
        <v>{"type":"h4","title":"31. Changement de couleur","style":"width:85%;float:left"},{"type":"input","title":"папка","name":"e31","state":"{{e31}}","pattern":"[0-9]{1,2}","style":"width:15%;display:inline"},{"type":"hr"},</v>
      </c>
      <c r="AS35" s="2" t="str">
        <f t="shared" ca="1" si="21"/>
        <v>"31": "31.Changement de couleur",</v>
      </c>
      <c r="AT35" s="36" t="str">
        <f t="shared" ca="1" si="22"/>
        <v>"31":"31",</v>
      </c>
      <c r="AU35" s="2" t="str">
        <f t="shared" ca="1" si="23"/>
        <v>31. Changement de couleur,1,255,1,255,0;</v>
      </c>
      <c r="AV35" s="2" t="str">
        <f t="shared" ca="1" si="24"/>
        <v>{"type":"checkbox","class":"checkbox-big","name":"e31","title":"31. Zmiana koloru","style":"font-size:20px;display:block","state":"{{e31}}"},</v>
      </c>
      <c r="AW35" s="36" t="str">
        <f t="shared" ca="1" si="25"/>
        <v>{"type":"h4","title":"31. Zmiana koloru","style":"width:85%;float:left"},{"type":"input","title":"папка","name":"e31","state":"{{e31}}","pattern":"[0-9]{1,2}","style":"width:15%;display:inline"},{"type":"hr"},</v>
      </c>
      <c r="AX35" s="36" t="str">
        <f t="shared" ca="1" si="26"/>
        <v>"31": "31.Zmiana koloru",</v>
      </c>
      <c r="AY35" s="36" t="str">
        <f t="shared" ca="1" si="27"/>
        <v>"31":"31",</v>
      </c>
      <c r="AZ35" s="36" t="str">
        <f t="shared" ca="1" si="28"/>
        <v>31. Zmiana koloru,1,255,1,255,0;</v>
      </c>
      <c r="BA35" s="36" t="str">
        <f t="shared" ca="1" si="29"/>
        <v>{"type":"checkbox","class":"checkbox-big","name":"e31","title":"31. Cambio de color","style":"font-size:20px;display:block","state":"{{e31}}"},</v>
      </c>
      <c r="BB35" s="36" t="str">
        <f t="shared" ca="1" si="30"/>
        <v>{"type":"h4","title":"31. Cambio de color","style":"width:85%;float:left"},{"type":"input","title":"папка","name":"e31","state":"{{e31}}","pattern":"[0-9]{1,2}","style":"width:15%;display:inline"},{"type":"hr"},</v>
      </c>
      <c r="BC35" s="36" t="str">
        <f t="shared" ca="1" si="31"/>
        <v>"31": "31.Cambio de color",</v>
      </c>
      <c r="BD35" s="36" t="str">
        <f t="shared" ca="1" si="32"/>
        <v>"31":"31",</v>
      </c>
      <c r="BE35" s="36" t="str">
        <f t="shared" ca="1" si="33"/>
        <v>31. Cambio de color,1,255,1,255,0;</v>
      </c>
      <c r="BF35" s="36" t="str">
        <f t="shared" ca="1" si="34"/>
        <v>{"type":"checkbox","class":"checkbox-big","name":"e31","title":"31. Смена цвета","style":"font-size:20px;display:block","state":"{{e31}}"},</v>
      </c>
      <c r="BG35" s="36" t="str">
        <f t="shared" ca="1" si="35"/>
        <v>{"type":"h4","title":"31. Смена цвета","style":"width:85%;float:left"},{"type":"input","title":"папка","name":"e31","state":"{{e31}}","pattern":"[0-9]{1,2}","style":"width:15%;display:inline"},{"type":"hr"},</v>
      </c>
      <c r="BH35" s="36" t="str">
        <f t="shared" ca="1" si="36"/>
        <v>"31": "31.Смена цвета",</v>
      </c>
      <c r="BI35" s="36" t="str">
        <f t="shared" ca="1" si="37"/>
        <v>"31":"31",</v>
      </c>
      <c r="BJ35" s="36" t="str">
        <f t="shared" ca="1" si="38"/>
        <v>31. Смена цвета,1,255,1,255,0;</v>
      </c>
    </row>
    <row r="36" spans="1:62" ht="14.25" customHeight="1">
      <c r="A36" s="2">
        <f t="shared" ca="1" si="42"/>
        <v>32</v>
      </c>
      <c r="B36" s="2" t="s">
        <v>318</v>
      </c>
      <c r="C36" s="2" t="s">
        <v>319</v>
      </c>
      <c r="D36" s="2" t="s">
        <v>320</v>
      </c>
      <c r="E36" s="2" t="s">
        <v>321</v>
      </c>
      <c r="F36" s="2" t="s">
        <v>322</v>
      </c>
      <c r="G36" s="2" t="s">
        <v>323</v>
      </c>
      <c r="H36" s="2" t="s">
        <v>324</v>
      </c>
      <c r="I36" s="2">
        <v>55</v>
      </c>
      <c r="J36" s="2">
        <v>150</v>
      </c>
      <c r="K36" s="2">
        <v>70</v>
      </c>
      <c r="L36" s="5"/>
      <c r="M36" s="2">
        <v>50</v>
      </c>
      <c r="N36" s="2">
        <v>240</v>
      </c>
      <c r="O36" s="2">
        <v>1</v>
      </c>
      <c r="P36" s="2">
        <v>100</v>
      </c>
      <c r="Q36" s="2">
        <v>1</v>
      </c>
      <c r="R36" s="2" t="s">
        <v>83</v>
      </c>
      <c r="S36" s="2" t="s">
        <v>325</v>
      </c>
      <c r="T36" s="4">
        <v>2</v>
      </c>
      <c r="U36" s="2">
        <v>32</v>
      </c>
      <c r="V36" s="5"/>
      <c r="W36" s="2" t="str">
        <f t="shared" si="0"/>
        <v>#define EFF_LOTUS               ( 32U)    // Квітка лотоса</v>
      </c>
      <c r="X36" s="2" t="str">
        <f t="shared" ca="1" si="1"/>
        <v>String("32. Квітка лотоса,50,240,1,100,1;") +</v>
      </c>
      <c r="Y36" s="2" t="str">
        <f t="shared" ca="1" si="2"/>
        <v>String("32. Lotos,50,240,1,100,1;") +</v>
      </c>
      <c r="Z36" s="2" t="str">
        <f t="shared" ca="1" si="3"/>
        <v>String("32. fleur de lotus,50,240,1,100,1;") +</v>
      </c>
      <c r="AA36" s="2" t="str">
        <f t="shared" si="4"/>
        <v xml:space="preserve">  {  55, 150,  70}, // Квітка лотоса</v>
      </c>
      <c r="AB36" s="2" t="str">
        <f t="shared" si="5"/>
        <v xml:space="preserve">        case EFF_LOTUS:               DYNAMIC_DELAY_TICK { effTimer = millis(); LotusFlower();                Eff_Tick (); }  break;  // ( 32U) Квітка лотоса</v>
      </c>
      <c r="AC36" s="2" t="str">
        <f t="shared" ca="1" si="43"/>
        <v>{"name":"32. Квітка лотоса","spmin":50,"spmax":240,"scmin":1,"scmax":100,"type":1},</v>
      </c>
      <c r="AD36" s="7" t="str">
        <f t="shared" si="6"/>
        <v>"e32":0,</v>
      </c>
      <c r="AE36" s="7" t="str">
        <f t="shared" si="7"/>
        <v>e32=[[e32]]&amp;</v>
      </c>
      <c r="AF36" s="7" t="str">
        <f t="shared" si="8"/>
        <v>"e32":2,</v>
      </c>
      <c r="AG36" s="2" t="str">
        <f t="shared" ca="1" si="9"/>
        <v>{"type":"checkbox","class":"checkbox-big","name":"e32","title":"32. Квітка лотоса","style":"font-size:20px;display:block","state":"{{e32}}"},</v>
      </c>
      <c r="AH36" s="2" t="str">
        <f t="shared" ca="1" si="10"/>
        <v>{"type":"h4","title":"32. Квітка лотоса","style":"width:85%;float:left"},{"type":"input","title":"папка","name":"e32","state":"{{e32}}","pattern":"[0-9]{1,2}","style":"width:15%;display:inline"},{"type":"hr"},</v>
      </c>
      <c r="AI36" s="2" t="str">
        <f t="shared" ca="1" si="11"/>
        <v>"32": "32.Квітка лотоса",</v>
      </c>
      <c r="AJ36" s="36" t="str">
        <f t="shared" ca="1" si="12"/>
        <v>"32":"32",</v>
      </c>
      <c r="AK36" s="2" t="str">
        <f t="shared" ca="1" si="13"/>
        <v>32. Квітка лотоса,50,240,1,100,1;</v>
      </c>
      <c r="AL36" s="2" t="str">
        <f t="shared" ca="1" si="14"/>
        <v>{"type":"checkbox","class":"checkbox-big","name":"e32","title":"32. Lotos","style":"font-size:20px;display:block","state":"{{e32}}"},</v>
      </c>
      <c r="AM36" s="2" t="str">
        <f t="shared" ca="1" si="15"/>
        <v>{"type":"h4","title":"32. Lotos","style":"width:85%;float:left"},{"type":"input","title":"папка","name":"e32","state":"{{e32}}","pattern":"[0-9]{1,2}","style":"width:15%;display:inline"},{"type":"hr"},</v>
      </c>
      <c r="AN36" s="2" t="str">
        <f t="shared" ca="1" si="16"/>
        <v>"32": "32.Lotos",</v>
      </c>
      <c r="AO36" s="36" t="str">
        <f t="shared" ca="1" si="17"/>
        <v>"32":"32",</v>
      </c>
      <c r="AP36" s="2" t="str">
        <f t="shared" ca="1" si="18"/>
        <v>32. Lotos,50,240,1,100,1;</v>
      </c>
      <c r="AQ36" s="2" t="str">
        <f t="shared" ca="1" si="19"/>
        <v>{"type":"checkbox","class":"checkbox-big","name":"e32","title":"32. fleur de lotus","style":"font-size:20px;display:block","state":"{{e32}}"},</v>
      </c>
      <c r="AR36" s="2" t="str">
        <f t="shared" ca="1" si="20"/>
        <v>{"type":"h4","title":"32. fleur de lotus","style":"width:85%;float:left"},{"type":"input","title":"папка","name":"e32","state":"{{e32}}","pattern":"[0-9]{1,2}","style":"width:15%;display:inline"},{"type":"hr"},</v>
      </c>
      <c r="AS36" s="2" t="str">
        <f t="shared" ca="1" si="21"/>
        <v>"32": "32.fleur de lotus",</v>
      </c>
      <c r="AT36" s="36" t="str">
        <f t="shared" ca="1" si="22"/>
        <v>"32":"32",</v>
      </c>
      <c r="AU36" s="2" t="str">
        <f t="shared" ca="1" si="23"/>
        <v>32. fleur de lotus,50,240,1,100,1;</v>
      </c>
      <c r="AV36" s="2" t="str">
        <f t="shared" ca="1" si="24"/>
        <v>{"type":"checkbox","class":"checkbox-big","name":"e32","title":"32. Kwiat lotosu","style":"font-size:20px;display:block","state":"{{e32}}"},</v>
      </c>
      <c r="AW36" s="36" t="str">
        <f t="shared" ca="1" si="25"/>
        <v>{"type":"h4","title":"32. Kwiat lotosu","style":"width:85%;float:left"},{"type":"input","title":"папка","name":"e32","state":"{{e32}}","pattern":"[0-9]{1,2}","style":"width:15%;display:inline"},{"type":"hr"},</v>
      </c>
      <c r="AX36" s="36" t="str">
        <f t="shared" ca="1" si="26"/>
        <v>"32": "32.Kwiat lotosu",</v>
      </c>
      <c r="AY36" s="36" t="str">
        <f t="shared" ca="1" si="27"/>
        <v>"32":"32",</v>
      </c>
      <c r="AZ36" s="36" t="str">
        <f t="shared" ca="1" si="28"/>
        <v>32. Kwiat lotosu,50,240,1,100,1;</v>
      </c>
      <c r="BA36" s="36" t="str">
        <f t="shared" ca="1" si="29"/>
        <v>{"type":"checkbox","class":"checkbox-big","name":"e32","title":"32. Flor de loto","style":"font-size:20px;display:block","state":"{{e32}}"},</v>
      </c>
      <c r="BB36" s="36" t="str">
        <f t="shared" ca="1" si="30"/>
        <v>{"type":"h4","title":"32. Flor de loto","style":"width:85%;float:left"},{"type":"input","title":"папка","name":"e32","state":"{{e32}}","pattern":"[0-9]{1,2}","style":"width:15%;display:inline"},{"type":"hr"},</v>
      </c>
      <c r="BC36" s="36" t="str">
        <f t="shared" ca="1" si="31"/>
        <v>"32": "32.Flor de loto",</v>
      </c>
      <c r="BD36" s="36" t="str">
        <f t="shared" ca="1" si="32"/>
        <v>"32":"32",</v>
      </c>
      <c r="BE36" s="36" t="str">
        <f t="shared" ca="1" si="33"/>
        <v>32. Flor de loto,50,240,1,100,1;</v>
      </c>
      <c r="BF36" s="36" t="str">
        <f t="shared" ca="1" si="34"/>
        <v>{"type":"checkbox","class":"checkbox-big","name":"e32","title":"32. Цветок лотоса","style":"font-size:20px;display:block","state":"{{e32}}"},</v>
      </c>
      <c r="BG36" s="36" t="str">
        <f t="shared" ca="1" si="35"/>
        <v>{"type":"h4","title":"32. Цветок лотоса","style":"width:85%;float:left"},{"type":"input","title":"папка","name":"e32","state":"{{e32}}","pattern":"[0-9]{1,2}","style":"width:15%;display:inline"},{"type":"hr"},</v>
      </c>
      <c r="BH36" s="36" t="str">
        <f t="shared" ca="1" si="36"/>
        <v>"32": "32.Цветок лотоса",</v>
      </c>
      <c r="BI36" s="36" t="str">
        <f t="shared" ca="1" si="37"/>
        <v>"32":"32",</v>
      </c>
      <c r="BJ36" s="36" t="str">
        <f t="shared" ca="1" si="38"/>
        <v>32. Цветок лотоса,50,240,1,100,1;</v>
      </c>
    </row>
    <row r="37" spans="1:62" ht="14.25" customHeight="1">
      <c r="A37" s="2">
        <f t="shared" ca="1" si="42"/>
        <v>33</v>
      </c>
      <c r="B37" s="2" t="s">
        <v>326</v>
      </c>
      <c r="C37" s="2" t="s">
        <v>327</v>
      </c>
      <c r="D37" s="2" t="s">
        <v>328</v>
      </c>
      <c r="E37" s="2" t="s">
        <v>329</v>
      </c>
      <c r="F37" s="2" t="s">
        <v>330</v>
      </c>
      <c r="G37" s="2" t="s">
        <v>331</v>
      </c>
      <c r="H37" s="2" t="s">
        <v>332</v>
      </c>
      <c r="I37" s="2">
        <v>7</v>
      </c>
      <c r="J37" s="2">
        <v>240</v>
      </c>
      <c r="K37" s="2">
        <v>18</v>
      </c>
      <c r="L37" s="5"/>
      <c r="M37" s="2">
        <v>170</v>
      </c>
      <c r="N37" s="2">
        <v>252</v>
      </c>
      <c r="O37" s="2">
        <v>1</v>
      </c>
      <c r="P37" s="2">
        <v>100</v>
      </c>
      <c r="Q37" s="2">
        <v>0</v>
      </c>
      <c r="R37" s="2" t="s">
        <v>83</v>
      </c>
      <c r="S37" s="2" t="s">
        <v>333</v>
      </c>
      <c r="T37" s="4">
        <v>2</v>
      </c>
      <c r="U37" s="2">
        <v>33</v>
      </c>
      <c r="V37" s="5"/>
      <c r="W37" s="2" t="str">
        <f t="shared" si="0"/>
        <v>#define EFF_LLAND               ( 33U)    // Кипіння</v>
      </c>
      <c r="X37" s="2" t="str">
        <f t="shared" ca="1" si="1"/>
        <v>String("33. Кипіння,170,252,1,100,0;") +</v>
      </c>
      <c r="Y37" s="2" t="str">
        <f t="shared" ca="1" si="2"/>
        <v>String("33. Boiling,170,252,1,100,0;") +</v>
      </c>
      <c r="Z37" s="2" t="str">
        <f t="shared" ca="1" si="3"/>
        <v>String("33. Ébullition,170,252,1,100,0;") +</v>
      </c>
      <c r="AA37" s="2" t="str">
        <f t="shared" si="4"/>
        <v xml:space="preserve">  {   7, 240,  18}, // Кипіння</v>
      </c>
      <c r="AB37" s="2" t="str">
        <f t="shared" si="5"/>
        <v xml:space="preserve">        case EFF_LLAND:               DYNAMIC_DELAY_TICK { effTimer = millis(); LLandRoutine();               Eff_Tick (); }  break;  // ( 33U) Кипіння</v>
      </c>
      <c r="AC37" s="2" t="str">
        <f t="shared" ca="1" si="43"/>
        <v>{"name":"33. Кипіння","spmin":170,"spmax":252,"scmin":1,"scmax":100,"type":0},</v>
      </c>
      <c r="AD37" s="7" t="str">
        <f t="shared" si="6"/>
        <v>"e33":0,</v>
      </c>
      <c r="AE37" s="7" t="str">
        <f t="shared" si="7"/>
        <v>e33=[[e33]]&amp;</v>
      </c>
      <c r="AF37" s="7" t="str">
        <f t="shared" si="8"/>
        <v>"e33":2,</v>
      </c>
      <c r="AG37" s="2" t="str">
        <f t="shared" ca="1" si="9"/>
        <v>{"type":"checkbox","class":"checkbox-big","name":"e33","title":"33. Кипіння","style":"font-size:20px;display:block","state":"{{e33}}"},</v>
      </c>
      <c r="AH37" s="2" t="str">
        <f t="shared" ca="1" si="10"/>
        <v>{"type":"h4","title":"33. Кипіння","style":"width:85%;float:left"},{"type":"input","title":"папка","name":"e33","state":"{{e33}}","pattern":"[0-9]{1,2}","style":"width:15%;display:inline"},{"type":"hr"},</v>
      </c>
      <c r="AI37" s="2" t="str">
        <f t="shared" ca="1" si="11"/>
        <v>"33": "33.Кипіння",</v>
      </c>
      <c r="AJ37" s="36" t="str">
        <f t="shared" ca="1" si="12"/>
        <v>"33":"33",</v>
      </c>
      <c r="AK37" s="2" t="str">
        <f t="shared" ca="1" si="13"/>
        <v>33. Кипіння,170,252,1,100,0;</v>
      </c>
      <c r="AL37" s="2" t="str">
        <f t="shared" ca="1" si="14"/>
        <v>{"type":"checkbox","class":"checkbox-big","name":"e33","title":"33. Boiling","style":"font-size:20px;display:block","state":"{{e33}}"},</v>
      </c>
      <c r="AM37" s="2" t="str">
        <f t="shared" ca="1" si="15"/>
        <v>{"type":"h4","title":"33. Boiling","style":"width:85%;float:left"},{"type":"input","title":"папка","name":"e33","state":"{{e33}}","pattern":"[0-9]{1,2}","style":"width:15%;display:inline"},{"type":"hr"},</v>
      </c>
      <c r="AN37" s="2" t="str">
        <f t="shared" ca="1" si="16"/>
        <v>"33": "33.Boiling",</v>
      </c>
      <c r="AO37" s="36" t="str">
        <f t="shared" ca="1" si="17"/>
        <v>"33":"33",</v>
      </c>
      <c r="AP37" s="2" t="str">
        <f t="shared" ca="1" si="18"/>
        <v>33. Boiling,170,252,1,100,0;</v>
      </c>
      <c r="AQ37" s="2" t="str">
        <f t="shared" ca="1" si="19"/>
        <v>{"type":"checkbox","class":"checkbox-big","name":"e33","title":"33. Ébullition","style":"font-size:20px;display:block","state":"{{e33}}"},</v>
      </c>
      <c r="AR37" s="2" t="str">
        <f t="shared" ca="1" si="20"/>
        <v>{"type":"h4","title":"33. Ébullition","style":"width:85%;float:left"},{"type":"input","title":"папка","name":"e33","state":"{{e33}}","pattern":"[0-9]{1,2}","style":"width:15%;display:inline"},{"type":"hr"},</v>
      </c>
      <c r="AS37" s="2" t="str">
        <f t="shared" ca="1" si="21"/>
        <v>"33": "33.Ébullition",</v>
      </c>
      <c r="AT37" s="36" t="str">
        <f t="shared" ca="1" si="22"/>
        <v>"33":"33",</v>
      </c>
      <c r="AU37" s="2" t="str">
        <f t="shared" ca="1" si="23"/>
        <v>33. Ébullition,170,252,1,100,0;</v>
      </c>
      <c r="AV37" s="2" t="str">
        <f t="shared" ca="1" si="24"/>
        <v>{"type":"checkbox","class":"checkbox-big","name":"e33","title":"33. Wrzenie","style":"font-size:20px;display:block","state":"{{e33}}"},</v>
      </c>
      <c r="AW37" s="36" t="str">
        <f t="shared" ca="1" si="25"/>
        <v>{"type":"h4","title":"33. Wrzenie","style":"width:85%;float:left"},{"type":"input","title":"папка","name":"e33","state":"{{e33}}","pattern":"[0-9]{1,2}","style":"width:15%;display:inline"},{"type":"hr"},</v>
      </c>
      <c r="AX37" s="36" t="str">
        <f t="shared" ca="1" si="26"/>
        <v>"33": "33.Wrzenie",</v>
      </c>
      <c r="AY37" s="36" t="str">
        <f t="shared" ca="1" si="27"/>
        <v>"33":"33",</v>
      </c>
      <c r="AZ37" s="36" t="str">
        <f t="shared" ca="1" si="28"/>
        <v>33. Wrzenie,170,252,1,100,0;</v>
      </c>
      <c r="BA37" s="36" t="str">
        <f t="shared" ca="1" si="29"/>
        <v>{"type":"checkbox","class":"checkbox-big","name":"e33","title":"33. Hirviendo","style":"font-size:20px;display:block","state":"{{e33}}"},</v>
      </c>
      <c r="BB37" s="36" t="str">
        <f t="shared" ca="1" si="30"/>
        <v>{"type":"h4","title":"33. Hirviendo","style":"width:85%;float:left"},{"type":"input","title":"папка","name":"e33","state":"{{e33}}","pattern":"[0-9]{1,2}","style":"width:15%;display:inline"},{"type":"hr"},</v>
      </c>
      <c r="BC37" s="36" t="str">
        <f t="shared" ca="1" si="31"/>
        <v>"33": "33.Hirviendo",</v>
      </c>
      <c r="BD37" s="36" t="str">
        <f t="shared" ca="1" si="32"/>
        <v>"33":"33",</v>
      </c>
      <c r="BE37" s="36" t="str">
        <f t="shared" ca="1" si="33"/>
        <v>33. Hirviendo,170,252,1,100,0;</v>
      </c>
      <c r="BF37" s="36" t="str">
        <f t="shared" ca="1" si="34"/>
        <v>{"type":"checkbox","class":"checkbox-big","name":"e33","title":"33. Кипение","style":"font-size:20px;display:block","state":"{{e33}}"},</v>
      </c>
      <c r="BG37" s="36" t="str">
        <f t="shared" ca="1" si="35"/>
        <v>{"type":"h4","title":"33. Кипение","style":"width:85%;float:left"},{"type":"input","title":"папка","name":"e33","state":"{{e33}}","pattern":"[0-9]{1,2}","style":"width:15%;display:inline"},{"type":"hr"},</v>
      </c>
      <c r="BH37" s="36" t="str">
        <f t="shared" ca="1" si="36"/>
        <v>"33": "33.Кипение",</v>
      </c>
      <c r="BI37" s="36" t="str">
        <f t="shared" ca="1" si="37"/>
        <v>"33":"33",</v>
      </c>
      <c r="BJ37" s="36" t="str">
        <f t="shared" ca="1" si="38"/>
        <v>33. Кипение,170,252,1,100,0;</v>
      </c>
    </row>
    <row r="38" spans="1:62" ht="14.25" customHeight="1">
      <c r="A38" s="2">
        <f t="shared" ca="1" si="42"/>
        <v>34</v>
      </c>
      <c r="B38" s="2" t="s">
        <v>334</v>
      </c>
      <c r="C38" s="2" t="s">
        <v>335</v>
      </c>
      <c r="D38" s="2" t="s">
        <v>336</v>
      </c>
      <c r="E38" s="2" t="s">
        <v>337</v>
      </c>
      <c r="F38" s="2" t="s">
        <v>338</v>
      </c>
      <c r="G38" s="2" t="s">
        <v>339</v>
      </c>
      <c r="H38" s="2" t="s">
        <v>340</v>
      </c>
      <c r="I38" s="2">
        <v>10</v>
      </c>
      <c r="J38" s="2">
        <v>220</v>
      </c>
      <c r="K38" s="2">
        <v>91</v>
      </c>
      <c r="L38" s="5"/>
      <c r="M38" s="2">
        <v>99</v>
      </c>
      <c r="N38" s="2">
        <v>252</v>
      </c>
      <c r="O38" s="2">
        <v>1</v>
      </c>
      <c r="P38" s="2">
        <v>100</v>
      </c>
      <c r="Q38" s="2">
        <v>0</v>
      </c>
      <c r="R38" s="2" t="s">
        <v>83</v>
      </c>
      <c r="S38" s="2" t="s">
        <v>341</v>
      </c>
      <c r="T38" s="4">
        <v>2</v>
      </c>
      <c r="U38" s="2">
        <v>34</v>
      </c>
      <c r="V38" s="5"/>
      <c r="W38" s="2" t="str">
        <f t="shared" si="0"/>
        <v>#define EFF_RINGS               ( 34U)    // Кодовий замок</v>
      </c>
      <c r="X38" s="2" t="str">
        <f t="shared" ca="1" si="1"/>
        <v>String("34. Кодовий замок,99,252,1,100,0;") +</v>
      </c>
      <c r="Y38" s="2" t="str">
        <f t="shared" ca="1" si="2"/>
        <v>String("34. Rings,99,252,1,100,0;") +</v>
      </c>
      <c r="Z38" s="2" t="str">
        <f t="shared" ca="1" si="3"/>
        <v>String("34. Serrure à code,99,252,1,100,0;") +</v>
      </c>
      <c r="AA38" s="2" t="str">
        <f t="shared" si="4"/>
        <v xml:space="preserve">  {  10, 220,  91}, // Кодовий замок</v>
      </c>
      <c r="AB38" s="2" t="str">
        <f t="shared" si="5"/>
        <v xml:space="preserve">        case EFF_RINGS:               DYNAMIC_DELAY_TICK { effTimer = millis(); ringsRoutine();               Eff_Tick (); }  break;  // ( 34U) Кодовий замок</v>
      </c>
      <c r="AC38" s="2" t="str">
        <f t="shared" ca="1" si="43"/>
        <v>{"name":"34. Кодовий замок","spmin":99,"spmax":252,"scmin":1,"scmax":100,"type":0},</v>
      </c>
      <c r="AD38" s="7" t="str">
        <f t="shared" si="6"/>
        <v>"e34":0,</v>
      </c>
      <c r="AE38" s="7" t="str">
        <f t="shared" si="7"/>
        <v>e34=[[e34]]&amp;</v>
      </c>
      <c r="AF38" s="7" t="str">
        <f t="shared" si="8"/>
        <v>"e34":2,</v>
      </c>
      <c r="AG38" s="2" t="str">
        <f t="shared" ca="1" si="9"/>
        <v>{"type":"checkbox","class":"checkbox-big","name":"e34","title":"34. Кодовий замок","style":"font-size:20px;display:block","state":"{{e34}}"},</v>
      </c>
      <c r="AH38" s="2" t="str">
        <f t="shared" ca="1" si="10"/>
        <v>{"type":"h4","title":"34. Кодовий замок","style":"width:85%;float:left"},{"type":"input","title":"папка","name":"e34","state":"{{e34}}","pattern":"[0-9]{1,2}","style":"width:15%;display:inline"},{"type":"hr"},</v>
      </c>
      <c r="AI38" s="2" t="str">
        <f t="shared" ca="1" si="11"/>
        <v>"34": "34.Кодовий замок",</v>
      </c>
      <c r="AJ38" s="36" t="str">
        <f t="shared" ca="1" si="12"/>
        <v>"34":"34",</v>
      </c>
      <c r="AK38" s="2" t="str">
        <f t="shared" ca="1" si="13"/>
        <v>34. Кодовий замок,99,252,1,100,0;</v>
      </c>
      <c r="AL38" s="2" t="str">
        <f t="shared" ca="1" si="14"/>
        <v>{"type":"checkbox","class":"checkbox-big","name":"e34","title":"34. Rings","style":"font-size:20px;display:block","state":"{{e34}}"},</v>
      </c>
      <c r="AM38" s="2" t="str">
        <f t="shared" ca="1" si="15"/>
        <v>{"type":"h4","title":"34. Rings","style":"width:85%;float:left"},{"type":"input","title":"папка","name":"e34","state":"{{e34}}","pattern":"[0-9]{1,2}","style":"width:15%;display:inline"},{"type":"hr"},</v>
      </c>
      <c r="AN38" s="2" t="str">
        <f t="shared" ca="1" si="16"/>
        <v>"34": "34.Rings",</v>
      </c>
      <c r="AO38" s="36" t="str">
        <f t="shared" ca="1" si="17"/>
        <v>"34":"34",</v>
      </c>
      <c r="AP38" s="2" t="str">
        <f t="shared" ca="1" si="18"/>
        <v>34. Rings,99,252,1,100,0;</v>
      </c>
      <c r="AQ38" s="2" t="str">
        <f t="shared" ca="1" si="19"/>
        <v>{"type":"checkbox","class":"checkbox-big","name":"e34","title":"34. Serrure à code","style":"font-size:20px;display:block","state":"{{e34}}"},</v>
      </c>
      <c r="AR38" s="2" t="str">
        <f t="shared" ca="1" si="20"/>
        <v>{"type":"h4","title":"34. Serrure à code","style":"width:85%;float:left"},{"type":"input","title":"папка","name":"e34","state":"{{e34}}","pattern":"[0-9]{1,2}","style":"width:15%;display:inline"},{"type":"hr"},</v>
      </c>
      <c r="AS38" s="2" t="str">
        <f t="shared" ca="1" si="21"/>
        <v>"34": "34.Serrure à code",</v>
      </c>
      <c r="AT38" s="36" t="str">
        <f t="shared" ca="1" si="22"/>
        <v>"34":"34",</v>
      </c>
      <c r="AU38" s="2" t="str">
        <f t="shared" ca="1" si="23"/>
        <v>34. Serrure à code,99,252,1,100,0;</v>
      </c>
      <c r="AV38" s="2" t="str">
        <f t="shared" ca="1" si="24"/>
        <v>{"type":"checkbox","class":"checkbox-big","name":"e34","title":"34. Zamek szyfrowy","style":"font-size:20px;display:block","state":"{{e34}}"},</v>
      </c>
      <c r="AW38" s="36" t="str">
        <f t="shared" ca="1" si="25"/>
        <v>{"type":"h4","title":"34. Zamek szyfrowy","style":"width:85%;float:left"},{"type":"input","title":"папка","name":"e34","state":"{{e34}}","pattern":"[0-9]{1,2}","style":"width:15%;display:inline"},{"type":"hr"},</v>
      </c>
      <c r="AX38" s="36" t="str">
        <f t="shared" ca="1" si="26"/>
        <v>"34": "34.Zamek szyfrowy",</v>
      </c>
      <c r="AY38" s="36" t="str">
        <f t="shared" ca="1" si="27"/>
        <v>"34":"34",</v>
      </c>
      <c r="AZ38" s="36" t="str">
        <f t="shared" ca="1" si="28"/>
        <v>34. Zamek szyfrowy,99,252,1,100,0;</v>
      </c>
      <c r="BA38" s="36" t="str">
        <f t="shared" ca="1" si="29"/>
        <v>{"type":"checkbox","class":"checkbox-big","name":"e34","title":"34. Bloqueo de código","style":"font-size:20px;display:block","state":"{{e34}}"},</v>
      </c>
      <c r="BB38" s="36" t="str">
        <f t="shared" ca="1" si="30"/>
        <v>{"type":"h4","title":"34. Bloqueo de código","style":"width:85%;float:left"},{"type":"input","title":"папка","name":"e34","state":"{{e34}}","pattern":"[0-9]{1,2}","style":"width:15%;display:inline"},{"type":"hr"},</v>
      </c>
      <c r="BC38" s="36" t="str">
        <f t="shared" ca="1" si="31"/>
        <v>"34": "34.Bloqueo de código",</v>
      </c>
      <c r="BD38" s="36" t="str">
        <f t="shared" ca="1" si="32"/>
        <v>"34":"34",</v>
      </c>
      <c r="BE38" s="36" t="str">
        <f t="shared" ca="1" si="33"/>
        <v>34. Bloqueo de código,99,252,1,100,0;</v>
      </c>
      <c r="BF38" s="36" t="str">
        <f t="shared" ca="1" si="34"/>
        <v>{"type":"checkbox","class":"checkbox-big","name":"e34","title":"34. Кодовый замок","style":"font-size:20px;display:block","state":"{{e34}}"},</v>
      </c>
      <c r="BG38" s="36" t="str">
        <f t="shared" ca="1" si="35"/>
        <v>{"type":"h4","title":"34. Кодовый замок","style":"width:85%;float:left"},{"type":"input","title":"папка","name":"e34","state":"{{e34}}","pattern":"[0-9]{1,2}","style":"width:15%;display:inline"},{"type":"hr"},</v>
      </c>
      <c r="BH38" s="36" t="str">
        <f t="shared" ca="1" si="36"/>
        <v>"34": "34.Кодовый замок",</v>
      </c>
      <c r="BI38" s="36" t="str">
        <f t="shared" ca="1" si="37"/>
        <v>"34":"34",</v>
      </c>
      <c r="BJ38" s="36" t="str">
        <f t="shared" ca="1" si="38"/>
        <v>34. Кодовый замок,99,252,1,100,0;</v>
      </c>
    </row>
    <row r="39" spans="1:62" ht="14.25" customHeight="1">
      <c r="A39" s="2">
        <f t="shared" ca="1" si="42"/>
        <v>35</v>
      </c>
      <c r="B39" s="2" t="s">
        <v>342</v>
      </c>
      <c r="C39" s="2" t="s">
        <v>343</v>
      </c>
      <c r="D39" s="2" t="s">
        <v>344</v>
      </c>
      <c r="E39" s="2" t="s">
        <v>345</v>
      </c>
      <c r="F39" s="2" t="s">
        <v>346</v>
      </c>
      <c r="G39" s="2" t="s">
        <v>344</v>
      </c>
      <c r="H39" s="2" t="s">
        <v>347</v>
      </c>
      <c r="I39" s="2">
        <v>9</v>
      </c>
      <c r="J39" s="2">
        <v>200</v>
      </c>
      <c r="K39" s="2">
        <v>50</v>
      </c>
      <c r="L39" s="5"/>
      <c r="M39" s="2">
        <v>1</v>
      </c>
      <c r="N39" s="2">
        <v>255</v>
      </c>
      <c r="O39" s="2">
        <v>1</v>
      </c>
      <c r="P39" s="2">
        <v>100</v>
      </c>
      <c r="Q39" s="2">
        <v>1</v>
      </c>
      <c r="R39" s="2" t="s">
        <v>348</v>
      </c>
      <c r="S39" s="2" t="s">
        <v>349</v>
      </c>
      <c r="T39" s="4">
        <v>2</v>
      </c>
      <c r="U39" s="2">
        <v>35</v>
      </c>
      <c r="V39" s="5"/>
      <c r="W39" s="2" t="str">
        <f t="shared" si="0"/>
        <v>#define EFF_COLOR               ( 35U)    // Колір</v>
      </c>
      <c r="X39" s="2" t="str">
        <f t="shared" ca="1" si="1"/>
        <v>String("35. Колір,1,255,1,100,1;") +</v>
      </c>
      <c r="Y39" s="2" t="str">
        <f t="shared" ca="1" si="2"/>
        <v>String("35. Color,1,255,1,100,1;") +</v>
      </c>
      <c r="Z39" s="2" t="str">
        <f t="shared" ca="1" si="3"/>
        <v>String("35. Couleur,1,255,1,100,1;") +</v>
      </c>
      <c r="AA39" s="2" t="str">
        <f t="shared" si="4"/>
        <v xml:space="preserve">  {   9, 200,  50}, // Колір</v>
      </c>
      <c r="AB39" s="2" t="str">
        <f t="shared" si="5"/>
        <v xml:space="preserve">        case EFF_COLOR:               LOW_DELAY_TICK    { effTimer = millis(); colorRoutine();               Eff_Tick (); }  break;  // ( 35U) Колір</v>
      </c>
      <c r="AC39" s="2" t="str">
        <f t="shared" ca="1" si="43"/>
        <v>{"name":"35. Колір","spmin":1,"spmax":255,"scmin":1,"scmax":100,"type":1},</v>
      </c>
      <c r="AD39" s="7" t="str">
        <f t="shared" si="6"/>
        <v>"e35":0,</v>
      </c>
      <c r="AE39" s="7" t="str">
        <f t="shared" si="7"/>
        <v>e35=[[e35]]&amp;</v>
      </c>
      <c r="AF39" s="7" t="str">
        <f t="shared" si="8"/>
        <v>"e35":2,</v>
      </c>
      <c r="AG39" s="2" t="str">
        <f t="shared" ca="1" si="9"/>
        <v>{"type":"checkbox","class":"checkbox-big","name":"e35","title":"35. Колір","style":"font-size:20px;display:block","state":"{{e35}}"},</v>
      </c>
      <c r="AH39" s="2" t="str">
        <f t="shared" ca="1" si="10"/>
        <v>{"type":"h4","title":"35. Колір","style":"width:85%;float:left"},{"type":"input","title":"папка","name":"e35","state":"{{e35}}","pattern":"[0-9]{1,2}","style":"width:15%;display:inline"},{"type":"hr"},</v>
      </c>
      <c r="AI39" s="2" t="str">
        <f t="shared" ca="1" si="11"/>
        <v>"35": "35.Колір",</v>
      </c>
      <c r="AJ39" s="36" t="str">
        <f t="shared" ca="1" si="12"/>
        <v>"35":"35",</v>
      </c>
      <c r="AK39" s="2" t="str">
        <f t="shared" ca="1" si="13"/>
        <v>35. Колір,1,255,1,100,1;</v>
      </c>
      <c r="AL39" s="2" t="str">
        <f t="shared" ca="1" si="14"/>
        <v>{"type":"checkbox","class":"checkbox-big","name":"e35","title":"35. Color","style":"font-size:20px;display:block","state":"{{e35}}"},</v>
      </c>
      <c r="AM39" s="2" t="str">
        <f t="shared" ca="1" si="15"/>
        <v>{"type":"h4","title":"35. Color","style":"width:85%;float:left"},{"type":"input","title":"папка","name":"e35","state":"{{e35}}","pattern":"[0-9]{1,2}","style":"width:15%;display:inline"},{"type":"hr"},</v>
      </c>
      <c r="AN39" s="2" t="str">
        <f t="shared" ca="1" si="16"/>
        <v>"35": "35.Color",</v>
      </c>
      <c r="AO39" s="36" t="str">
        <f t="shared" ca="1" si="17"/>
        <v>"35":"35",</v>
      </c>
      <c r="AP39" s="2" t="str">
        <f t="shared" ca="1" si="18"/>
        <v>35. Color,1,255,1,100,1;</v>
      </c>
      <c r="AQ39" s="2" t="str">
        <f t="shared" ca="1" si="19"/>
        <v>{"type":"checkbox","class":"checkbox-big","name":"e35","title":"35. Couleur","style":"font-size:20px;display:block","state":"{{e35}}"},</v>
      </c>
      <c r="AR39" s="2" t="str">
        <f t="shared" ca="1" si="20"/>
        <v>{"type":"h4","title":"35. Couleur","style":"width:85%;float:left"},{"type":"input","title":"папка","name":"e35","state":"{{e35}}","pattern":"[0-9]{1,2}","style":"width:15%;display:inline"},{"type":"hr"},</v>
      </c>
      <c r="AS39" s="2" t="str">
        <f t="shared" ca="1" si="21"/>
        <v>"35": "35.Couleur",</v>
      </c>
      <c r="AT39" s="36" t="str">
        <f t="shared" ca="1" si="22"/>
        <v>"35":"35",</v>
      </c>
      <c r="AU39" s="2" t="str">
        <f t="shared" ca="1" si="23"/>
        <v>35. Couleur,1,255,1,100,1;</v>
      </c>
      <c r="AV39" s="2" t="str">
        <f t="shared" ca="1" si="24"/>
        <v>{"type":"checkbox","class":"checkbox-big","name":"e35","title":"35. Kolor","style":"font-size:20px;display:block","state":"{{e35}}"},</v>
      </c>
      <c r="AW39" s="36" t="str">
        <f t="shared" ca="1" si="25"/>
        <v>{"type":"h4","title":"35. Kolor","style":"width:85%;float:left"},{"type":"input","title":"папка","name":"e35","state":"{{e35}}","pattern":"[0-9]{1,2}","style":"width:15%;display:inline"},{"type":"hr"},</v>
      </c>
      <c r="AX39" s="36" t="str">
        <f t="shared" ca="1" si="26"/>
        <v>"35": "35.Kolor",</v>
      </c>
      <c r="AY39" s="36" t="str">
        <f t="shared" ca="1" si="27"/>
        <v>"35":"35",</v>
      </c>
      <c r="AZ39" s="36" t="str">
        <f t="shared" ca="1" si="28"/>
        <v>35. Kolor,1,255,1,100,1;</v>
      </c>
      <c r="BA39" s="36" t="str">
        <f t="shared" ca="1" si="29"/>
        <v>{"type":"checkbox","class":"checkbox-big","name":"e35","title":"35. Color","style":"font-size:20px;display:block","state":"{{e35}}"},</v>
      </c>
      <c r="BB39" s="36" t="str">
        <f t="shared" ca="1" si="30"/>
        <v>{"type":"h4","title":"35. Color","style":"width:85%;float:left"},{"type":"input","title":"папка","name":"e35","state":"{{e35}}","pattern":"[0-9]{1,2}","style":"width:15%;display:inline"},{"type":"hr"},</v>
      </c>
      <c r="BC39" s="36" t="str">
        <f t="shared" ca="1" si="31"/>
        <v>"35": "35.Color",</v>
      </c>
      <c r="BD39" s="36" t="str">
        <f t="shared" ca="1" si="32"/>
        <v>"35":"35",</v>
      </c>
      <c r="BE39" s="36" t="str">
        <f t="shared" ca="1" si="33"/>
        <v>35. Color,1,255,1,100,1;</v>
      </c>
      <c r="BF39" s="36" t="str">
        <f t="shared" ca="1" si="34"/>
        <v>{"type":"checkbox","class":"checkbox-big","name":"e35","title":"35. Цвет","style":"font-size:20px;display:block","state":"{{e35}}"},</v>
      </c>
      <c r="BG39" s="36" t="str">
        <f t="shared" ca="1" si="35"/>
        <v>{"type":"h4","title":"35. Цвет","style":"width:85%;float:left"},{"type":"input","title":"папка","name":"e35","state":"{{e35}}","pattern":"[0-9]{1,2}","style":"width:15%;display:inline"},{"type":"hr"},</v>
      </c>
      <c r="BH39" s="36" t="str">
        <f t="shared" ca="1" si="36"/>
        <v>"35": "35.Цвет",</v>
      </c>
      <c r="BI39" s="36" t="str">
        <f t="shared" ca="1" si="37"/>
        <v>"35":"35",</v>
      </c>
      <c r="BJ39" s="36" t="str">
        <f t="shared" ca="1" si="38"/>
        <v>35. Цвет,1,255,1,100,1;</v>
      </c>
    </row>
    <row r="40" spans="1:62" ht="14.25" customHeight="1">
      <c r="A40" s="2">
        <f t="shared" ca="1" si="42"/>
        <v>36</v>
      </c>
      <c r="B40" s="2" t="s">
        <v>350</v>
      </c>
      <c r="C40" s="2" t="s">
        <v>351</v>
      </c>
      <c r="D40" s="2" t="s">
        <v>352</v>
      </c>
      <c r="E40" s="2" t="s">
        <v>353</v>
      </c>
      <c r="F40" s="2" t="s">
        <v>354</v>
      </c>
      <c r="G40" s="2" t="s">
        <v>355</v>
      </c>
      <c r="H40" s="2" t="s">
        <v>356</v>
      </c>
      <c r="I40" s="2">
        <v>9</v>
      </c>
      <c r="J40" s="2">
        <v>195</v>
      </c>
      <c r="K40" s="2">
        <v>80</v>
      </c>
      <c r="L40" s="5"/>
      <c r="M40" s="2">
        <v>99</v>
      </c>
      <c r="N40" s="2">
        <v>252</v>
      </c>
      <c r="O40" s="2">
        <v>1</v>
      </c>
      <c r="P40" s="2">
        <v>100</v>
      </c>
      <c r="Q40" s="2">
        <v>0</v>
      </c>
      <c r="R40" s="2" t="s">
        <v>83</v>
      </c>
      <c r="S40" s="2" t="s">
        <v>357</v>
      </c>
      <c r="T40" s="4">
        <v>2</v>
      </c>
      <c r="U40" s="2">
        <v>36</v>
      </c>
      <c r="V40" s="5"/>
      <c r="W40" s="2" t="str">
        <f t="shared" si="0"/>
        <v>#define EFF_SAND                ( 36U)    // Кольорові драже</v>
      </c>
      <c r="X40" s="2" t="str">
        <f t="shared" ca="1" si="1"/>
        <v>String("36. Кольорові драже,99,252,1,100,0;") +</v>
      </c>
      <c r="Y40" s="2" t="str">
        <f t="shared" ca="1" si="2"/>
        <v>String("36. Sand,99,252,1,100,0;") +</v>
      </c>
      <c r="Z40" s="2" t="str">
        <f t="shared" ca="1" si="3"/>
        <v>String("36. Dragées colorées,99,252,1,100,0;") +</v>
      </c>
      <c r="AA40" s="2" t="str">
        <f t="shared" si="4"/>
        <v xml:space="preserve">  {   9, 195,  80}, // Кольорові драже</v>
      </c>
      <c r="AB40" s="2" t="str">
        <f t="shared" si="5"/>
        <v xml:space="preserve">        case EFF_SAND:                DYNAMIC_DELAY_TICK { effTimer = millis(); sandRoutine();                Eff_Tick (); }  break;  // ( 36U) Кольорові драже</v>
      </c>
      <c r="AC40" s="2" t="str">
        <f t="shared" ca="1" si="43"/>
        <v>{"name":"36. Кольорові драже","spmin":99,"spmax":252,"scmin":1,"scmax":100,"type":0},</v>
      </c>
      <c r="AD40" s="7" t="str">
        <f t="shared" si="6"/>
        <v>"e36":0,</v>
      </c>
      <c r="AE40" s="7" t="str">
        <f t="shared" si="7"/>
        <v>e36=[[e36]]&amp;</v>
      </c>
      <c r="AF40" s="7" t="str">
        <f t="shared" si="8"/>
        <v>"e36":2,</v>
      </c>
      <c r="AG40" s="2" t="str">
        <f t="shared" ca="1" si="9"/>
        <v>{"type":"checkbox","class":"checkbox-big","name":"e36","title":"36. Кольорові драже","style":"font-size:20px;display:block","state":"{{e36}}"},</v>
      </c>
      <c r="AH40" s="2" t="str">
        <f t="shared" ca="1" si="10"/>
        <v>{"type":"h4","title":"36. Кольорові драже","style":"width:85%;float:left"},{"type":"input","title":"папка","name":"e36","state":"{{e36}}","pattern":"[0-9]{1,2}","style":"width:15%;display:inline"},{"type":"hr"},</v>
      </c>
      <c r="AI40" s="2" t="str">
        <f t="shared" ca="1" si="11"/>
        <v>"36": "36.Кольорові драже",</v>
      </c>
      <c r="AJ40" s="36" t="str">
        <f t="shared" ca="1" si="12"/>
        <v>"36":"36",</v>
      </c>
      <c r="AK40" s="2" t="str">
        <f t="shared" ca="1" si="13"/>
        <v>36. Кольорові драже,99,252,1,100,0;</v>
      </c>
      <c r="AL40" s="2" t="str">
        <f t="shared" ca="1" si="14"/>
        <v>{"type":"checkbox","class":"checkbox-big","name":"e36","title":"36. Sand","style":"font-size:20px;display:block","state":"{{e36}}"},</v>
      </c>
      <c r="AM40" s="2" t="str">
        <f t="shared" ca="1" si="15"/>
        <v>{"type":"h4","title":"36. Sand","style":"width:85%;float:left"},{"type":"input","title":"папка","name":"e36","state":"{{e36}}","pattern":"[0-9]{1,2}","style":"width:15%;display:inline"},{"type":"hr"},</v>
      </c>
      <c r="AN40" s="2" t="str">
        <f t="shared" ca="1" si="16"/>
        <v>"36": "36.Sand",</v>
      </c>
      <c r="AO40" s="36" t="str">
        <f t="shared" ca="1" si="17"/>
        <v>"36":"36",</v>
      </c>
      <c r="AP40" s="2" t="str">
        <f t="shared" ca="1" si="18"/>
        <v>36. Sand,99,252,1,100,0;</v>
      </c>
      <c r="AQ40" s="2" t="str">
        <f t="shared" ca="1" si="19"/>
        <v>{"type":"checkbox","class":"checkbox-big","name":"e36","title":"36. Dragées colorées","style":"font-size:20px;display:block","state":"{{e36}}"},</v>
      </c>
      <c r="AR40" s="2" t="str">
        <f t="shared" ca="1" si="20"/>
        <v>{"type":"h4","title":"36. Dragées colorées","style":"width:85%;float:left"},{"type":"input","title":"папка","name":"e36","state":"{{e36}}","pattern":"[0-9]{1,2}","style":"width:15%;display:inline"},{"type":"hr"},</v>
      </c>
      <c r="AS40" s="2" t="str">
        <f t="shared" ca="1" si="21"/>
        <v>"36": "36.Dragées colorées",</v>
      </c>
      <c r="AT40" s="36" t="str">
        <f t="shared" ca="1" si="22"/>
        <v>"36":"36",</v>
      </c>
      <c r="AU40" s="2" t="str">
        <f t="shared" ca="1" si="23"/>
        <v>36. Dragées colorées,99,252,1,100,0;</v>
      </c>
      <c r="AV40" s="2" t="str">
        <f t="shared" ca="1" si="24"/>
        <v>{"type":"checkbox","class":"checkbox-big","name":"e36","title":"36. Kolorowe drażetki","style":"font-size:20px;display:block","state":"{{e36}}"},</v>
      </c>
      <c r="AW40" s="36" t="str">
        <f t="shared" ca="1" si="25"/>
        <v>{"type":"h4","title":"36. Kolorowe drażetki","style":"width:85%;float:left"},{"type":"input","title":"папка","name":"e36","state":"{{e36}}","pattern":"[0-9]{1,2}","style":"width:15%;display:inline"},{"type":"hr"},</v>
      </c>
      <c r="AX40" s="36" t="str">
        <f t="shared" ca="1" si="26"/>
        <v>"36": "36.Kolorowe drażetki",</v>
      </c>
      <c r="AY40" s="36" t="str">
        <f t="shared" ca="1" si="27"/>
        <v>"36":"36",</v>
      </c>
      <c r="AZ40" s="36" t="str">
        <f t="shared" ca="1" si="28"/>
        <v>36. Kolorowe drażetki,99,252,1,100,0;</v>
      </c>
      <c r="BA40" s="36" t="str">
        <f t="shared" ca="1" si="29"/>
        <v>{"type":"checkbox","class":"checkbox-big","name":"e36","title":"36. Grageas de colores","style":"font-size:20px;display:block","state":"{{e36}}"},</v>
      </c>
      <c r="BB40" s="36" t="str">
        <f t="shared" ca="1" si="30"/>
        <v>{"type":"h4","title":"36. Grageas de colores","style":"width:85%;float:left"},{"type":"input","title":"папка","name":"e36","state":"{{e36}}","pattern":"[0-9]{1,2}","style":"width:15%;display:inline"},{"type":"hr"},</v>
      </c>
      <c r="BC40" s="36" t="str">
        <f t="shared" ca="1" si="31"/>
        <v>"36": "36.Grageas de colores",</v>
      </c>
      <c r="BD40" s="36" t="str">
        <f t="shared" ca="1" si="32"/>
        <v>"36":"36",</v>
      </c>
      <c r="BE40" s="36" t="str">
        <f t="shared" ca="1" si="33"/>
        <v>36. Grageas de colores,99,252,1,100,0;</v>
      </c>
      <c r="BF40" s="36" t="str">
        <f t="shared" ca="1" si="34"/>
        <v>{"type":"checkbox","class":"checkbox-big","name":"e36","title":"36. Цветное драже","style":"font-size:20px;display:block","state":"{{e36}}"},</v>
      </c>
      <c r="BG40" s="36" t="str">
        <f t="shared" ca="1" si="35"/>
        <v>{"type":"h4","title":"36. Цветное драже","style":"width:85%;float:left"},{"type":"input","title":"папка","name":"e36","state":"{{e36}}","pattern":"[0-9]{1,2}","style":"width:15%;display:inline"},{"type":"hr"},</v>
      </c>
      <c r="BH40" s="36" t="str">
        <f t="shared" ca="1" si="36"/>
        <v>"36": "36.Цветное драже",</v>
      </c>
      <c r="BI40" s="36" t="str">
        <f t="shared" ca="1" si="37"/>
        <v>"36":"36",</v>
      </c>
      <c r="BJ40" s="36" t="str">
        <f t="shared" ca="1" si="38"/>
        <v>36. Цветное драже,99,252,1,100,0;</v>
      </c>
    </row>
    <row r="41" spans="1:62" ht="14.25" customHeight="1">
      <c r="A41" s="2">
        <f t="shared" ca="1" si="42"/>
        <v>37</v>
      </c>
      <c r="B41" s="2" t="s">
        <v>358</v>
      </c>
      <c r="C41" s="2" t="s">
        <v>359</v>
      </c>
      <c r="D41" s="2" t="s">
        <v>360</v>
      </c>
      <c r="E41" s="2" t="s">
        <v>361</v>
      </c>
      <c r="F41" s="2" t="s">
        <v>362</v>
      </c>
      <c r="G41" s="2" t="s">
        <v>363</v>
      </c>
      <c r="H41" s="2" t="s">
        <v>364</v>
      </c>
      <c r="I41" s="2">
        <v>20</v>
      </c>
      <c r="J41" s="2">
        <v>128</v>
      </c>
      <c r="K41" s="2">
        <v>25</v>
      </c>
      <c r="L41" s="5"/>
      <c r="M41" s="2">
        <v>128</v>
      </c>
      <c r="N41" s="2">
        <v>128</v>
      </c>
      <c r="O41" s="2">
        <v>10</v>
      </c>
      <c r="P41" s="2">
        <v>90</v>
      </c>
      <c r="Q41" s="2">
        <v>0</v>
      </c>
      <c r="R41" s="2" t="s">
        <v>365</v>
      </c>
      <c r="S41" s="2" t="s">
        <v>366</v>
      </c>
      <c r="T41" s="4">
        <v>2</v>
      </c>
      <c r="U41" s="2">
        <v>37</v>
      </c>
      <c r="V41" s="5"/>
      <c r="W41" s="2" t="str">
        <f t="shared" si="0"/>
        <v>#define EFF_COLOR_FRIZZLES      ( 37U)    // Кольорові кучері</v>
      </c>
      <c r="X41" s="2" t="str">
        <f t="shared" ca="1" si="1"/>
        <v>String("37. Кольорові кучері,128,128,10,90,0;") +</v>
      </c>
      <c r="Y41" s="2" t="str">
        <f t="shared" ca="1" si="2"/>
        <v>String("37. Color Frizzless,128,128,10,90,0;") +</v>
      </c>
      <c r="Z41" s="2" t="str">
        <f t="shared" ca="1" si="3"/>
        <v>String("37. Boucles colorées,128,128,10,90,0;") +</v>
      </c>
      <c r="AA41" s="2" t="str">
        <f t="shared" si="4"/>
        <v xml:space="preserve">  {  20, 128,  25}, // Кольорові кучері</v>
      </c>
      <c r="AB41" s="2" t="str">
        <f t="shared" si="5"/>
        <v xml:space="preserve">        case EFF_COLOR_FRIZZLES:      SOFT_DELAY_TICK    { effTimer = millis(); ColorFrizzles();              Eff_Tick (); }  break;  // ( 37U) Кольорові кучері</v>
      </c>
      <c r="AC41" s="2" t="str">
        <f t="shared" ca="1" si="43"/>
        <v>{"name":"37. Кольорові кучері","spmin":128,"spmax":128,"scmin":10,"scmax":90,"type":0},</v>
      </c>
      <c r="AD41" s="7" t="str">
        <f t="shared" si="6"/>
        <v>"e37":0,</v>
      </c>
      <c r="AE41" s="7" t="str">
        <f t="shared" si="7"/>
        <v>e37=[[e37]]&amp;</v>
      </c>
      <c r="AF41" s="7" t="str">
        <f t="shared" si="8"/>
        <v>"e37":2,</v>
      </c>
      <c r="AG41" s="2" t="str">
        <f t="shared" ca="1" si="9"/>
        <v>{"type":"checkbox","class":"checkbox-big","name":"e37","title":"37. Кольорові кучері","style":"font-size:20px;display:block","state":"{{e37}}"},</v>
      </c>
      <c r="AH41" s="2" t="str">
        <f t="shared" ca="1" si="10"/>
        <v>{"type":"h4","title":"37. Кольорові кучері","style":"width:85%;float:left"},{"type":"input","title":"папка","name":"e37","state":"{{e37}}","pattern":"[0-9]{1,2}","style":"width:15%;display:inline"},{"type":"hr"},</v>
      </c>
      <c r="AI41" s="2" t="str">
        <f t="shared" ca="1" si="11"/>
        <v>"37": "37.Кольорові кучері",</v>
      </c>
      <c r="AJ41" s="36" t="str">
        <f t="shared" ca="1" si="12"/>
        <v>"37":"37",</v>
      </c>
      <c r="AK41" s="2" t="str">
        <f t="shared" ca="1" si="13"/>
        <v>37. Кольорові кучері,128,128,10,90,0;</v>
      </c>
      <c r="AL41" s="2" t="str">
        <f t="shared" ca="1" si="14"/>
        <v>{"type":"checkbox","class":"checkbox-big","name":"e37","title":"37. Color Frizzless","style":"font-size:20px;display:block","state":"{{e37}}"},</v>
      </c>
      <c r="AM41" s="2" t="str">
        <f t="shared" ca="1" si="15"/>
        <v>{"type":"h4","title":"37. Color Frizzless","style":"width:85%;float:left"},{"type":"input","title":"папка","name":"e37","state":"{{e37}}","pattern":"[0-9]{1,2}","style":"width:15%;display:inline"},{"type":"hr"},</v>
      </c>
      <c r="AN41" s="2" t="str">
        <f t="shared" ca="1" si="16"/>
        <v>"37": "37.Color Frizzless",</v>
      </c>
      <c r="AO41" s="36" t="str">
        <f t="shared" ca="1" si="17"/>
        <v>"37":"37",</v>
      </c>
      <c r="AP41" s="2" t="str">
        <f t="shared" ca="1" si="18"/>
        <v>37. Color Frizzless,128,128,10,90,0;</v>
      </c>
      <c r="AQ41" s="2" t="str">
        <f t="shared" ca="1" si="19"/>
        <v>{"type":"checkbox","class":"checkbox-big","name":"e37","title":"37. Boucles colorées","style":"font-size:20px;display:block","state":"{{e37}}"},</v>
      </c>
      <c r="AR41" s="2" t="str">
        <f t="shared" ca="1" si="20"/>
        <v>{"type":"h4","title":"37. Boucles colorées","style":"width:85%;float:left"},{"type":"input","title":"папка","name":"e37","state":"{{e37}}","pattern":"[0-9]{1,2}","style":"width:15%;display:inline"},{"type":"hr"},</v>
      </c>
      <c r="AS41" s="2" t="str">
        <f t="shared" ca="1" si="21"/>
        <v>"37": "37.Boucles colorées",</v>
      </c>
      <c r="AT41" s="36" t="str">
        <f t="shared" ca="1" si="22"/>
        <v>"37":"37",</v>
      </c>
      <c r="AU41" s="2" t="str">
        <f t="shared" ca="1" si="23"/>
        <v>37. Boucles colorées,128,128,10,90,0;</v>
      </c>
      <c r="AV41" s="2" t="str">
        <f t="shared" ca="1" si="24"/>
        <v>{"type":"checkbox","class":"checkbox-big","name":"e37","title":"37. Kolorowe loki","style":"font-size:20px;display:block","state":"{{e37}}"},</v>
      </c>
      <c r="AW41" s="36" t="str">
        <f t="shared" ca="1" si="25"/>
        <v>{"type":"h4","title":"37. Kolorowe loki","style":"width:85%;float:left"},{"type":"input","title":"папка","name":"e37","state":"{{e37}}","pattern":"[0-9]{1,2}","style":"width:15%;display:inline"},{"type":"hr"},</v>
      </c>
      <c r="AX41" s="36" t="str">
        <f t="shared" ca="1" si="26"/>
        <v>"37": "37.Kolorowe loki",</v>
      </c>
      <c r="AY41" s="36" t="str">
        <f t="shared" ca="1" si="27"/>
        <v>"37":"37",</v>
      </c>
      <c r="AZ41" s="36" t="str">
        <f t="shared" ca="1" si="28"/>
        <v>37. Kolorowe loki,128,128,10,90,0;</v>
      </c>
      <c r="BA41" s="36" t="str">
        <f t="shared" ca="1" si="29"/>
        <v>{"type":"checkbox","class":"checkbox-big","name":"e37","title":"37. Rizos de colores","style":"font-size:20px;display:block","state":"{{e37}}"},</v>
      </c>
      <c r="BB41" s="36" t="str">
        <f t="shared" ca="1" si="30"/>
        <v>{"type":"h4","title":"37. Rizos de colores","style":"width:85%;float:left"},{"type":"input","title":"папка","name":"e37","state":"{{e37}}","pattern":"[0-9]{1,2}","style":"width:15%;display:inline"},{"type":"hr"},</v>
      </c>
      <c r="BC41" s="36" t="str">
        <f t="shared" ca="1" si="31"/>
        <v>"37": "37.Rizos de colores",</v>
      </c>
      <c r="BD41" s="36" t="str">
        <f t="shared" ca="1" si="32"/>
        <v>"37":"37",</v>
      </c>
      <c r="BE41" s="36" t="str">
        <f t="shared" ca="1" si="33"/>
        <v>37. Rizos de colores,128,128,10,90,0;</v>
      </c>
      <c r="BF41" s="36" t="str">
        <f t="shared" ca="1" si="34"/>
        <v>{"type":"checkbox","class":"checkbox-big","name":"e37","title":"37. Цветные кучери","style":"font-size:20px;display:block","state":"{{e37}}"},</v>
      </c>
      <c r="BG41" s="36" t="str">
        <f t="shared" ca="1" si="35"/>
        <v>{"type":"h4","title":"37. Цветные кучери","style":"width:85%;float:left"},{"type":"input","title":"папка","name":"e37","state":"{{e37}}","pattern":"[0-9]{1,2}","style":"width:15%;display:inline"},{"type":"hr"},</v>
      </c>
      <c r="BH41" s="36" t="str">
        <f t="shared" ca="1" si="36"/>
        <v>"37": "37.Цветные кучери",</v>
      </c>
      <c r="BI41" s="36" t="str">
        <f t="shared" ca="1" si="37"/>
        <v>"37":"37",</v>
      </c>
      <c r="BJ41" s="36" t="str">
        <f t="shared" ca="1" si="38"/>
        <v>37. Цветные кучери,128,128,10,90,0;</v>
      </c>
    </row>
    <row r="42" spans="1:62" ht="14.25" hidden="1" customHeight="1">
      <c r="A42" s="38"/>
      <c r="B42" s="38"/>
      <c r="C42" s="38"/>
      <c r="D42" s="38"/>
      <c r="E42" s="38"/>
      <c r="F42" s="38"/>
      <c r="G42" s="38"/>
      <c r="I42" s="38"/>
      <c r="J42" s="38"/>
      <c r="K42" s="38"/>
      <c r="L42" s="5"/>
      <c r="M42" s="38"/>
      <c r="N42" s="38"/>
      <c r="O42" s="38"/>
      <c r="P42" s="38"/>
      <c r="Q42" s="38"/>
      <c r="R42" s="38"/>
      <c r="S42" s="38"/>
      <c r="T42" s="39"/>
      <c r="U42" s="38"/>
      <c r="V42" s="5"/>
      <c r="W42" s="38"/>
      <c r="X42" s="38" t="s">
        <v>367</v>
      </c>
      <c r="Y42" s="38" t="s">
        <v>367</v>
      </c>
      <c r="Z42" s="38" t="s">
        <v>367</v>
      </c>
      <c r="AA42" s="38"/>
      <c r="AB42" s="38"/>
      <c r="AC42" s="38"/>
      <c r="AD42" s="40"/>
      <c r="AE42" s="40"/>
      <c r="AF42" s="40"/>
      <c r="AG42" s="38"/>
      <c r="AH42" s="38"/>
      <c r="AI42" s="38"/>
      <c r="AJ42" s="41"/>
      <c r="AK42" s="42" t="s">
        <v>368</v>
      </c>
      <c r="AL42" s="38"/>
      <c r="AM42" s="38"/>
      <c r="AN42" s="40"/>
      <c r="AO42" s="41"/>
      <c r="AP42" s="43" t="s">
        <v>369</v>
      </c>
      <c r="AQ42" s="38"/>
      <c r="AR42" s="38"/>
      <c r="AS42" s="40"/>
      <c r="AT42" s="41"/>
      <c r="AU42" s="44" t="s">
        <v>370</v>
      </c>
      <c r="AV42" s="45"/>
      <c r="AW42" s="45"/>
      <c r="AX42" s="45"/>
      <c r="AY42" s="45"/>
      <c r="AZ42" s="46" t="s">
        <v>371</v>
      </c>
      <c r="BA42" s="45"/>
      <c r="BB42" s="45"/>
      <c r="BC42" s="45"/>
      <c r="BD42" s="45"/>
      <c r="BE42" s="47" t="s">
        <v>372</v>
      </c>
      <c r="BF42" s="45"/>
      <c r="BG42" s="45"/>
      <c r="BH42" s="45"/>
      <c r="BI42" s="45"/>
      <c r="BJ42" s="47" t="s">
        <v>373</v>
      </c>
    </row>
    <row r="43" spans="1:62" ht="14.25" hidden="1" customHeight="1">
      <c r="A43" s="38"/>
      <c r="B43" s="38"/>
      <c r="C43" s="38"/>
      <c r="D43" s="38"/>
      <c r="E43" s="38"/>
      <c r="F43" s="38"/>
      <c r="G43" s="38"/>
      <c r="I43" s="38"/>
      <c r="J43" s="38"/>
      <c r="K43" s="38"/>
      <c r="L43" s="5"/>
      <c r="M43" s="38"/>
      <c r="N43" s="38"/>
      <c r="O43" s="38"/>
      <c r="P43" s="38"/>
      <c r="Q43" s="38"/>
      <c r="R43" s="38"/>
      <c r="S43" s="38"/>
      <c r="T43" s="39"/>
      <c r="U43" s="38"/>
      <c r="V43" s="5"/>
      <c r="W43" s="38"/>
      <c r="X43" s="38" t="s">
        <v>374</v>
      </c>
      <c r="Y43" s="38" t="s">
        <v>374</v>
      </c>
      <c r="Z43" s="38" t="s">
        <v>374</v>
      </c>
      <c r="AA43" s="38"/>
      <c r="AB43" s="38"/>
      <c r="AC43" s="38"/>
      <c r="AD43" s="40"/>
      <c r="AE43" s="40"/>
      <c r="AF43" s="40"/>
      <c r="AG43" s="38"/>
      <c r="AH43" s="38"/>
      <c r="AI43" s="38"/>
      <c r="AJ43" s="48"/>
      <c r="AK43" s="41" t="s">
        <v>375</v>
      </c>
      <c r="AL43" s="38"/>
      <c r="AM43" s="38"/>
      <c r="AN43" s="40"/>
      <c r="AO43" s="48"/>
      <c r="AP43" s="41" t="s">
        <v>375</v>
      </c>
      <c r="AQ43" s="38"/>
      <c r="AR43" s="38"/>
      <c r="AS43" s="40"/>
      <c r="AT43" s="48"/>
      <c r="AU43" s="41" t="s">
        <v>375</v>
      </c>
      <c r="AV43" s="41"/>
      <c r="AW43" s="41"/>
      <c r="AX43" s="41"/>
      <c r="AY43" s="41"/>
      <c r="AZ43" s="41" t="s">
        <v>375</v>
      </c>
      <c r="BA43" s="41"/>
      <c r="BB43" s="41"/>
      <c r="BC43" s="41"/>
      <c r="BD43" s="41"/>
      <c r="BE43" s="41" t="s">
        <v>375</v>
      </c>
      <c r="BF43" s="41"/>
      <c r="BG43" s="41"/>
      <c r="BH43" s="41"/>
      <c r="BI43" s="41"/>
      <c r="BJ43" s="41" t="s">
        <v>375</v>
      </c>
    </row>
    <row r="44" spans="1:62" ht="14.25" customHeight="1">
      <c r="A44" s="2">
        <f t="shared" ref="A44:A79" ca="1" si="44">MAX(OFFSET(A44,-4,0,4,1))+1</f>
        <v>38</v>
      </c>
      <c r="B44" s="2" t="s">
        <v>376</v>
      </c>
      <c r="C44" s="2" t="s">
        <v>377</v>
      </c>
      <c r="D44" s="2" t="s">
        <v>378</v>
      </c>
      <c r="E44" s="2" t="s">
        <v>379</v>
      </c>
      <c r="F44" s="2" t="s">
        <v>380</v>
      </c>
      <c r="G44" s="2" t="s">
        <v>381</v>
      </c>
      <c r="H44" s="2" t="s">
        <v>377</v>
      </c>
      <c r="I44" s="2">
        <v>16</v>
      </c>
      <c r="J44" s="2">
        <v>220</v>
      </c>
      <c r="K44" s="2">
        <v>28</v>
      </c>
      <c r="L44" s="5"/>
      <c r="M44" s="2">
        <v>99</v>
      </c>
      <c r="N44" s="2">
        <v>252</v>
      </c>
      <c r="O44" s="2">
        <v>1</v>
      </c>
      <c r="P44" s="2">
        <v>100</v>
      </c>
      <c r="Q44" s="2">
        <v>0</v>
      </c>
      <c r="R44" s="2" t="s">
        <v>83</v>
      </c>
      <c r="S44" s="2" t="s">
        <v>382</v>
      </c>
      <c r="T44" s="4">
        <v>2</v>
      </c>
      <c r="U44" s="2">
        <v>38</v>
      </c>
      <c r="V44" s="5"/>
      <c r="W44" s="2" t="str">
        <f t="shared" ref="W44:W79" si="45">CONCATENATE("#define EFF_",B44,REPT(" ",20-LEN(B44)),"(",REPT(" ",3-LEN(U44)),U44,"U)    // ",C44)</f>
        <v>#define EFF_COMET               ( 38U)    // Комета</v>
      </c>
      <c r="X44" s="2" t="str">
        <f t="shared" ref="X44:X79" ca="1" si="46">CONCATENATE("String(""",A44,". ",C44,",",M44,",",N44,",",O44,",",P44,",",Q44,";"") +")</f>
        <v>String("38. Комета,99,252,1,100,0;") +</v>
      </c>
      <c r="Y44" s="2" t="str">
        <f t="shared" ref="Y44:Y79" ca="1" si="47">CONCATENATE("String(""",A44,". ",D44,",",M44,",",N44,",",O44,",",P44,",",Q44,";"") +")</f>
        <v>String("38. Comet,99,252,1,100,0;") +</v>
      </c>
      <c r="Z44" s="2" t="str">
        <f t="shared" ref="Z44:Z79" ca="1" si="48">CONCATENATE("String(""",A44,". ",E44,",",M44,",",N44,",",O44,",",P44,",",Q44,";"") +")</f>
        <v>String("38. Comète,99,252,1,100,0;") +</v>
      </c>
      <c r="AA44" s="2" t="str">
        <f t="shared" ref="AA44:AA79" si="49">CONCATENATE("  {",REPT(" ",4-LEN(I44)),I44,",",REPT(" ",4-LEN(J44)),J44,",",REPT(" ",4-LEN(K44)),K44,"}, // ",C44)</f>
        <v xml:space="preserve">  {  16, 220,  28}, // Комета</v>
      </c>
      <c r="AB44" s="2" t="str">
        <f t="shared" ref="AB44:AB79" si="50">CONCATENATE("        case EFF_",B44,":",REPT(" ",20-LEN(B44)),R44," { effTimer = millis(); ",S44,REPT(" ",30-LEN(S44)),"Eff_Tick (); }","  break;  // (",REPT(" ",3-LEN(U44)),U44,"U) ",C44)</f>
        <v xml:space="preserve">        case EFF_COMET:               DYNAMIC_DELAY_TICK { effTimer = millis(); RainbowCometRoutine();        Eff_Tick (); }  break;  // ( 38U) Комета</v>
      </c>
      <c r="AC44" s="2" t="str">
        <f t="shared" ref="AC44:AC62" ca="1" si="51">CONCATENATE("{""name"":""",A44,". ",C44,""",""spmin"":",M44,",""spmax"":",N44,",""scmin"":",O44,",""scmax"":",P44,",""type"":",Q44,"},")</f>
        <v>{"name":"38. Комета","spmin":99,"spmax":252,"scmin":1,"scmax":100,"type":0},</v>
      </c>
      <c r="AD44" s="7" t="str">
        <f t="shared" ref="AD44:AD79" si="52">CONCATENATE("""","e",U44,"""",":0,")</f>
        <v>"e38":0,</v>
      </c>
      <c r="AE44" s="7" t="str">
        <f t="shared" ref="AE44:AE79" si="53">CONCATENATE("e",U44,"=[[e",U44,"]]&amp;")</f>
        <v>e38=[[e38]]&amp;</v>
      </c>
      <c r="AF44" s="7" t="str">
        <f t="shared" ref="AF44:AF79" si="54">CONCATENATE("""","e",U44,"""",":",T44,",")</f>
        <v>"e38":2,</v>
      </c>
      <c r="AG44" s="2" t="str">
        <f t="shared" ref="AG44:AG79" ca="1" si="55">CONCATENATE("{""type"":""checkbox"",""class"":""checkbox-big"",""name"":""e",U44,""",""title"":""",A44,". ",C44,""",""style"":""font-size:20px;display:block"",""state"":""{{e",U44,"}}""},")</f>
        <v>{"type":"checkbox","class":"checkbox-big","name":"e38","title":"38. Комета","style":"font-size:20px;display:block","state":"{{e38}}"},</v>
      </c>
      <c r="AH44" s="2" t="str">
        <f t="shared" ref="AH44:AH79" ca="1" si="56">CONCATENATE("{""type"":""h4"",""title"":""",A44,". ",C44,""",""style"":""width:85%;float:left""},{""type"":""input"",""title"":""папка"",""name"":""e",U44,""",""state"":""{{e",U44,"}}"",""pattern"":""[0-9]{1,2}"",""style"":""width:15%;display:inline""},{""type"":""hr""},")</f>
        <v>{"type":"h4","title":"38. Комета","style":"width:85%;float:left"},{"type":"input","title":"папка","name":"e38","state":"{{e38}}","pattern":"[0-9]{1,2}","style":"width:15%;display:inline"},{"type":"hr"},</v>
      </c>
      <c r="AI44" s="2" t="str">
        <f t="shared" ref="AI44:AI79" ca="1" si="57">CONCATENATE("""",A44,"""",": """,A44,".",C44,""",")</f>
        <v>"38": "38.Комета",</v>
      </c>
      <c r="AJ44" s="36" t="str">
        <f t="shared" ref="AJ44:AJ79" ca="1" si="58">CONCATENATE("""",A44,"""",":""",U44,""",")</f>
        <v>"38":"38",</v>
      </c>
      <c r="AK44" s="2" t="str">
        <f t="shared" ref="AK44:AK79" ca="1" si="59">CONCATENATE(A44,". ",C44,",",M44,",",N44,",",O44,",",P44,",",Q44,";")</f>
        <v>38. Комета,99,252,1,100,0;</v>
      </c>
      <c r="AL44" s="2" t="str">
        <f t="shared" ref="AL44:AL79" ca="1" si="60">CONCATENATE("{""type"":""checkbox"",""class"":""checkbox-big"",""name"":""e",U44,""",""title"":""",A44,". ",D44,""",""style"":""font-size:20px;display:block"",""state"":""{{e",U44,"}}""},")</f>
        <v>{"type":"checkbox","class":"checkbox-big","name":"e38","title":"38. Comet","style":"font-size:20px;display:block","state":"{{e38}}"},</v>
      </c>
      <c r="AM44" s="2" t="str">
        <f t="shared" ref="AM44:AM79" ca="1" si="61">CONCATENATE("{""type"":""h4"",""title"":""",A44,". ",D44,""",""style"":""width:85%;float:left""},{""type"":""input"",""title"":""папка"",""name"":""e",U44,""",""state"":""{{e",U44,"}}"",""pattern"":""[0-9]{1,2}"",""style"":""width:15%;display:inline""},{""type"":""hr""},")</f>
        <v>{"type":"h4","title":"38. Comet","style":"width:85%;float:left"},{"type":"input","title":"папка","name":"e38","state":"{{e38}}","pattern":"[0-9]{1,2}","style":"width:15%;display:inline"},{"type":"hr"},</v>
      </c>
      <c r="AN44" s="2" t="str">
        <f t="shared" ref="AN44:AN79" ca="1" si="62">CONCATENATE("""",A44,"""",": """,A44,".",D44,""",")</f>
        <v>"38": "38.Comet",</v>
      </c>
      <c r="AO44" s="36" t="str">
        <f t="shared" ref="AO44:AO79" ca="1" si="63">CONCATENATE("""",A44,"""",":""",U44,""",")</f>
        <v>"38":"38",</v>
      </c>
      <c r="AP44" s="2" t="str">
        <f t="shared" ref="AP44:AP79" ca="1" si="64">CONCATENATE(A44,". ",D44,",",M44,",",N44,",",O44,",",P44,",",Q44,";")</f>
        <v>38. Comet,99,252,1,100,0;</v>
      </c>
      <c r="AQ44" s="2" t="str">
        <f t="shared" ref="AQ44:AQ79" ca="1" si="65">CONCATENATE("{""type"":""checkbox"",""class"":""checkbox-big"",""name"":""e",U44,""",""title"":""",A44,". ",E44,""",""style"":""font-size:20px;display:block"",""state"":""{{e",U44,"}}""},")</f>
        <v>{"type":"checkbox","class":"checkbox-big","name":"e38","title":"38. Comète","style":"font-size:20px;display:block","state":"{{e38}}"},</v>
      </c>
      <c r="AR44" s="2" t="str">
        <f t="shared" ref="AR44:AR79" ca="1" si="66">CONCATENATE("{""type"":""h4"",""title"":""",A44,". ",E44,""",""style"":""width:85%;float:left""},{""type"":""input"",""title"":""папка"",""name"":""e",U44,""",""state"":""{{e",U44,"}}"",""pattern"":""[0-9]{1,2}"",""style"":""width:15%;display:inline""},{""type"":""hr""},")</f>
        <v>{"type":"h4","title":"38. Comète","style":"width:85%;float:left"},{"type":"input","title":"папка","name":"e38","state":"{{e38}}","pattern":"[0-9]{1,2}","style":"width:15%;display:inline"},{"type":"hr"},</v>
      </c>
      <c r="AS44" s="2" t="str">
        <f t="shared" ref="AS44:AS79" ca="1" si="67">CONCATENATE("""",A44,"""",": """,A44,".",E44,""",")</f>
        <v>"38": "38.Comète",</v>
      </c>
      <c r="AT44" s="36" t="str">
        <f t="shared" ref="AT44:AT79" ca="1" si="68">CONCATENATE("""",A44,"""",":""",U44,""",")</f>
        <v>"38":"38",</v>
      </c>
      <c r="AU44" s="2" t="str">
        <f t="shared" ref="AU44:AU79" ca="1" si="69">CONCATENATE(A44,". ",E44,",",M44,",",N44,",",O44,",",P44,",",Q44,";")</f>
        <v>38. Comète,99,252,1,100,0;</v>
      </c>
      <c r="AV44" s="2" t="str">
        <f t="shared" ref="AV44:AV79" ca="1" si="70">CONCATENATE("{""type"":""checkbox"",""class"":""checkbox-big"",""name"":""e",U44,""",""title"":""",A44,". ",F44,""",""style"":""font-size:20px;display:block"",""state"":""{{e",U44,"}}""},")</f>
        <v>{"type":"checkbox","class":"checkbox-big","name":"e38","title":"38. Kometa","style":"font-size:20px;display:block","state":"{{e38}}"},</v>
      </c>
      <c r="AW44" s="36" t="str">
        <f t="shared" ref="AW44:AW79" ca="1" si="71">CONCATENATE("{""type"":""h4"",""title"":""",A44,". ",F44,""",""style"":""width:85%;float:left""},{""type"":""input"",""title"":""папка"",""name"":""e",U44,""",""state"":""{{e",U44,"}}"",""pattern"":""[0-9]{1,2}"",""style"":""width:15%;display:inline""},{""type"":""hr""},")</f>
        <v>{"type":"h4","title":"38. Kometa","style":"width:85%;float:left"},{"type":"input","title":"папка","name":"e38","state":"{{e38}}","pattern":"[0-9]{1,2}","style":"width:15%;display:inline"},{"type":"hr"},</v>
      </c>
      <c r="AX44" s="36" t="str">
        <f t="shared" ref="AX44:AX79" ca="1" si="72">CONCATENATE("""",A44,"""",": """,A44,".",F44,""",")</f>
        <v>"38": "38.Kometa",</v>
      </c>
      <c r="AY44" s="36" t="str">
        <f t="shared" ref="AY44:AY79" ca="1" si="73">CONCATENATE("""",A44,"""",":""",U44,""",")</f>
        <v>"38":"38",</v>
      </c>
      <c r="AZ44" s="36" t="str">
        <f t="shared" ref="AZ44:AZ79" ca="1" si="74">CONCATENATE(A44,". ",F44,",",M44,",",N44,",",O44,",",P44,",",Q44,";")</f>
        <v>38. Kometa,99,252,1,100,0;</v>
      </c>
      <c r="BA44" s="36" t="str">
        <f t="shared" ref="BA44:BA79" ca="1" si="75">CONCATENATE("{""type"":""checkbox"",""class"":""checkbox-big"",""name"":""e",U44,""",""title"":""",A44,". ",G44,""",""style"":""font-size:20px;display:block"",""state"":""{{e",U44,"}}""},")</f>
        <v>{"type":"checkbox","class":"checkbox-big","name":"e38","title":"38. Cometa","style":"font-size:20px;display:block","state":"{{e38}}"},</v>
      </c>
      <c r="BB44" s="36" t="str">
        <f t="shared" ref="BB44:BB79" ca="1" si="76">CONCATENATE("{""type"":""h4"",""title"":""",A44,". ",G44,""",""style"":""width:85%;float:left""},{""type"":""input"",""title"":""папка"",""name"":""e",U44,""",""state"":""{{e",U44,"}}"",""pattern"":""[0-9]{1,2}"",""style"":""width:15%;display:inline""},{""type"":""hr""},")</f>
        <v>{"type":"h4","title":"38. Cometa","style":"width:85%;float:left"},{"type":"input","title":"папка","name":"e38","state":"{{e38}}","pattern":"[0-9]{1,2}","style":"width:15%;display:inline"},{"type":"hr"},</v>
      </c>
      <c r="BC44" s="36" t="str">
        <f t="shared" ref="BC44:BC79" ca="1" si="77">CONCATENATE("""",A44,"""",": """,A44,".",G44,""",")</f>
        <v>"38": "38.Cometa",</v>
      </c>
      <c r="BD44" s="36" t="str">
        <f t="shared" ref="BD44:BD79" ca="1" si="78">CONCATENATE("""",A44,"""",":""",U44,""",")</f>
        <v>"38":"38",</v>
      </c>
      <c r="BE44" s="36" t="str">
        <f t="shared" ref="BE44:BE79" ca="1" si="79">CONCATENATE(A44,". ",G44,",",M44,",",N44,",",O44,",",P44,",",Q44,";")</f>
        <v>38. Cometa,99,252,1,100,0;</v>
      </c>
      <c r="BF44" s="36" t="str">
        <f t="shared" ref="BF44:BF79" ca="1" si="80">CONCATENATE("{""type"":""checkbox"",""class"":""checkbox-big"",""name"":""e",U44,""",""title"":""",A44,". ",H44,""",""style"":""font-size:20px;display:block"",""state"":""{{e",U44,"}}""},")</f>
        <v>{"type":"checkbox","class":"checkbox-big","name":"e38","title":"38. Комета","style":"font-size:20px;display:block","state":"{{e38}}"},</v>
      </c>
      <c r="BG44" s="36" t="str">
        <f t="shared" ref="BG44:BG79" ca="1" si="81">CONCATENATE("{""type"":""h4"",""title"":""",A44,". ",H44,""",""style"":""width:85%;float:left""},{""type"":""input"",""title"":""папка"",""name"":""e",U44,""",""state"":""{{e",U44,"}}"",""pattern"":""[0-9]{1,2}"",""style"":""width:15%;display:inline""},{""type"":""hr""},")</f>
        <v>{"type":"h4","title":"38. Комета","style":"width:85%;float:left"},{"type":"input","title":"папка","name":"e38","state":"{{e38}}","pattern":"[0-9]{1,2}","style":"width:15%;display:inline"},{"type":"hr"},</v>
      </c>
      <c r="BH44" s="36" t="str">
        <f t="shared" ref="BH44:BH79" ca="1" si="82">CONCATENATE("""",A44,"""",": """,A44,".",H44,""",")</f>
        <v>"38": "38.Комета",</v>
      </c>
      <c r="BI44" s="36" t="str">
        <f t="shared" ref="BI44:BI79" ca="1" si="83">CONCATENATE("""",A44,"""",":""",U44,""",")</f>
        <v>"38":"38",</v>
      </c>
      <c r="BJ44" s="36" t="str">
        <f t="shared" ref="BJ44:BJ79" ca="1" si="84">CONCATENATE(A44,". ",H44,",",M44,",",N44,",",O44,",",P44,",",Q44,";")</f>
        <v>38. Комета,99,252,1,100,0;</v>
      </c>
    </row>
    <row r="45" spans="1:62" ht="14.25" customHeight="1">
      <c r="A45" s="2">
        <f t="shared" ca="1" si="44"/>
        <v>39</v>
      </c>
      <c r="B45" s="2" t="s">
        <v>383</v>
      </c>
      <c r="C45" s="2" t="s">
        <v>384</v>
      </c>
      <c r="D45" s="2" t="s">
        <v>385</v>
      </c>
      <c r="E45" s="2" t="s">
        <v>386</v>
      </c>
      <c r="F45" s="2" t="s">
        <v>387</v>
      </c>
      <c r="G45" s="2" t="s">
        <v>388</v>
      </c>
      <c r="H45" s="2" t="s">
        <v>389</v>
      </c>
      <c r="I45" s="2">
        <v>14</v>
      </c>
      <c r="J45" s="2">
        <v>212</v>
      </c>
      <c r="K45" s="2">
        <v>69</v>
      </c>
      <c r="L45" s="5"/>
      <c r="M45" s="2">
        <v>99</v>
      </c>
      <c r="N45" s="2">
        <v>252</v>
      </c>
      <c r="O45" s="2">
        <v>1</v>
      </c>
      <c r="P45" s="2">
        <v>100</v>
      </c>
      <c r="Q45" s="2">
        <v>1</v>
      </c>
      <c r="R45" s="2" t="s">
        <v>83</v>
      </c>
      <c r="S45" s="2" t="s">
        <v>390</v>
      </c>
      <c r="T45" s="4">
        <v>2</v>
      </c>
      <c r="U45" s="2">
        <v>39</v>
      </c>
      <c r="V45" s="5"/>
      <c r="W45" s="2" t="str">
        <f t="shared" si="45"/>
        <v>#define EFF_COMET_COLOR         ( 39U)    // Комета однокольорова</v>
      </c>
      <c r="X45" s="2" t="str">
        <f t="shared" ca="1" si="46"/>
        <v>String("39. Комета однокольорова,99,252,1,100,1;") +</v>
      </c>
      <c r="Y45" s="2" t="str">
        <f t="shared" ca="1" si="47"/>
        <v>String("39. Comet Colored,99,252,1,100,1;") +</v>
      </c>
      <c r="Z45" s="2" t="str">
        <f t="shared" ca="1" si="48"/>
        <v>String("39. La comète est monochromatique,99,252,1,100,1;") +</v>
      </c>
      <c r="AA45" s="2" t="str">
        <f t="shared" si="49"/>
        <v xml:space="preserve">  {  14, 212,  69}, // Комета однокольорова</v>
      </c>
      <c r="AB45" s="2" t="str">
        <f t="shared" si="50"/>
        <v xml:space="preserve">        case EFF_COMET_COLOR:         DYNAMIC_DELAY_TICK { effTimer = millis(); ColorCometRoutine();          Eff_Tick (); }  break;  // ( 39U) Комета однокольорова</v>
      </c>
      <c r="AC45" s="2" t="str">
        <f t="shared" ca="1" si="51"/>
        <v>{"name":"39. Комета однокольорова","spmin":99,"spmax":252,"scmin":1,"scmax":100,"type":1},</v>
      </c>
      <c r="AD45" s="7" t="str">
        <f t="shared" si="52"/>
        <v>"e39":0,</v>
      </c>
      <c r="AE45" s="7" t="str">
        <f t="shared" si="53"/>
        <v>e39=[[e39]]&amp;</v>
      </c>
      <c r="AF45" s="7" t="str">
        <f t="shared" si="54"/>
        <v>"e39":2,</v>
      </c>
      <c r="AG45" s="2" t="str">
        <f t="shared" ca="1" si="55"/>
        <v>{"type":"checkbox","class":"checkbox-big","name":"e39","title":"39. Комета однокольорова","style":"font-size:20px;display:block","state":"{{e39}}"},</v>
      </c>
      <c r="AH45" s="2" t="str">
        <f t="shared" ca="1" si="56"/>
        <v>{"type":"h4","title":"39. Комета однокольорова","style":"width:85%;float:left"},{"type":"input","title":"папка","name":"e39","state":"{{e39}}","pattern":"[0-9]{1,2}","style":"width:15%;display:inline"},{"type":"hr"},</v>
      </c>
      <c r="AI45" s="2" t="str">
        <f t="shared" ca="1" si="57"/>
        <v>"39": "39.Комета однокольорова",</v>
      </c>
      <c r="AJ45" s="36" t="str">
        <f t="shared" ca="1" si="58"/>
        <v>"39":"39",</v>
      </c>
      <c r="AK45" s="2" t="str">
        <f t="shared" ca="1" si="59"/>
        <v>39. Комета однокольорова,99,252,1,100,1;</v>
      </c>
      <c r="AL45" s="2" t="str">
        <f t="shared" ca="1" si="60"/>
        <v>{"type":"checkbox","class":"checkbox-big","name":"e39","title":"39. Comet Colored","style":"font-size:20px;display:block","state":"{{e39}}"},</v>
      </c>
      <c r="AM45" s="2" t="str">
        <f t="shared" ca="1" si="61"/>
        <v>{"type":"h4","title":"39. Comet Colored","style":"width:85%;float:left"},{"type":"input","title":"папка","name":"e39","state":"{{e39}}","pattern":"[0-9]{1,2}","style":"width:15%;display:inline"},{"type":"hr"},</v>
      </c>
      <c r="AN45" s="2" t="str">
        <f t="shared" ca="1" si="62"/>
        <v>"39": "39.Comet Colored",</v>
      </c>
      <c r="AO45" s="36" t="str">
        <f t="shared" ca="1" si="63"/>
        <v>"39":"39",</v>
      </c>
      <c r="AP45" s="2" t="str">
        <f t="shared" ca="1" si="64"/>
        <v>39. Comet Colored,99,252,1,100,1;</v>
      </c>
      <c r="AQ45" s="2" t="str">
        <f t="shared" ca="1" si="65"/>
        <v>{"type":"checkbox","class":"checkbox-big","name":"e39","title":"39. La comète est monochromatique","style":"font-size:20px;display:block","state":"{{e39}}"},</v>
      </c>
      <c r="AR45" s="2" t="str">
        <f t="shared" ca="1" si="66"/>
        <v>{"type":"h4","title":"39. La comète est monochromatique","style":"width:85%;float:left"},{"type":"input","title":"папка","name":"e39","state":"{{e39}}","pattern":"[0-9]{1,2}","style":"width:15%;display:inline"},{"type":"hr"},</v>
      </c>
      <c r="AS45" s="2" t="str">
        <f t="shared" ca="1" si="67"/>
        <v>"39": "39.La comète est monochromatique",</v>
      </c>
      <c r="AT45" s="36" t="str">
        <f t="shared" ca="1" si="68"/>
        <v>"39":"39",</v>
      </c>
      <c r="AU45" s="2" t="str">
        <f t="shared" ca="1" si="69"/>
        <v>39. La comète est monochromatique,99,252,1,100,1;</v>
      </c>
      <c r="AV45" s="2" t="str">
        <f t="shared" ca="1" si="70"/>
        <v>{"type":"checkbox","class":"checkbox-big","name":"e39","title":"39. Kometa jest monochromatyczna","style":"font-size:20px;display:block","state":"{{e39}}"},</v>
      </c>
      <c r="AW45" s="36" t="str">
        <f t="shared" ca="1" si="71"/>
        <v>{"type":"h4","title":"39. Kometa jest monochromatyczna","style":"width:85%;float:left"},{"type":"input","title":"папка","name":"e39","state":"{{e39}}","pattern":"[0-9]{1,2}","style":"width:15%;display:inline"},{"type":"hr"},</v>
      </c>
      <c r="AX45" s="36" t="str">
        <f t="shared" ca="1" si="72"/>
        <v>"39": "39.Kometa jest monochromatyczna",</v>
      </c>
      <c r="AY45" s="36" t="str">
        <f t="shared" ca="1" si="73"/>
        <v>"39":"39",</v>
      </c>
      <c r="AZ45" s="36" t="str">
        <f t="shared" ca="1" si="74"/>
        <v>39. Kometa jest monochromatyczna,99,252,1,100,1;</v>
      </c>
      <c r="BA45" s="36" t="str">
        <f t="shared" ca="1" si="75"/>
        <v>{"type":"checkbox","class":"checkbox-big","name":"e39","title":"39. El cometa es monocromático.","style":"font-size:20px;display:block","state":"{{e39}}"},</v>
      </c>
      <c r="BB45" s="36" t="str">
        <f t="shared" ca="1" si="76"/>
        <v>{"type":"h4","title":"39. El cometa es monocromático.","style":"width:85%;float:left"},{"type":"input","title":"папка","name":"e39","state":"{{e39}}","pattern":"[0-9]{1,2}","style":"width:15%;display:inline"},{"type":"hr"},</v>
      </c>
      <c r="BC45" s="36" t="str">
        <f t="shared" ca="1" si="77"/>
        <v>"39": "39.El cometa es monocromático.",</v>
      </c>
      <c r="BD45" s="36" t="str">
        <f t="shared" ca="1" si="78"/>
        <v>"39":"39",</v>
      </c>
      <c r="BE45" s="36" t="str">
        <f t="shared" ca="1" si="79"/>
        <v>39. El cometa es monocromático.,99,252,1,100,1;</v>
      </c>
      <c r="BF45" s="36" t="str">
        <f t="shared" ca="1" si="80"/>
        <v>{"type":"checkbox","class":"checkbox-big","name":"e39","title":"39. Комета одноцветная","style":"font-size:20px;display:block","state":"{{e39}}"},</v>
      </c>
      <c r="BG45" s="36" t="str">
        <f t="shared" ca="1" si="81"/>
        <v>{"type":"h4","title":"39. Комета одноцветная","style":"width:85%;float:left"},{"type":"input","title":"папка","name":"e39","state":"{{e39}}","pattern":"[0-9]{1,2}","style":"width:15%;display:inline"},{"type":"hr"},</v>
      </c>
      <c r="BH45" s="36" t="str">
        <f t="shared" ca="1" si="82"/>
        <v>"39": "39.Комета одноцветная",</v>
      </c>
      <c r="BI45" s="36" t="str">
        <f t="shared" ca="1" si="83"/>
        <v>"39":"39",</v>
      </c>
      <c r="BJ45" s="36" t="str">
        <f t="shared" ca="1" si="84"/>
        <v>39. Комета одноцветная,99,252,1,100,1;</v>
      </c>
    </row>
    <row r="46" spans="1:62" ht="14.25" customHeight="1">
      <c r="A46" s="2">
        <f t="shared" ca="1" si="44"/>
        <v>40</v>
      </c>
      <c r="B46" s="2" t="s">
        <v>391</v>
      </c>
      <c r="C46" s="2" t="s">
        <v>392</v>
      </c>
      <c r="D46" s="2" t="s">
        <v>393</v>
      </c>
      <c r="E46" s="2" t="s">
        <v>394</v>
      </c>
      <c r="F46" s="2" t="s">
        <v>395</v>
      </c>
      <c r="G46" s="2" t="s">
        <v>396</v>
      </c>
      <c r="H46" s="2" t="s">
        <v>397</v>
      </c>
      <c r="I46" s="2">
        <v>27</v>
      </c>
      <c r="J46" s="2">
        <v>186</v>
      </c>
      <c r="K46" s="2">
        <v>19</v>
      </c>
      <c r="L46" s="5"/>
      <c r="M46" s="2">
        <v>99</v>
      </c>
      <c r="N46" s="2">
        <v>252</v>
      </c>
      <c r="O46" s="2">
        <v>1</v>
      </c>
      <c r="P46" s="2">
        <v>100</v>
      </c>
      <c r="Q46" s="2">
        <v>0</v>
      </c>
      <c r="R46" s="2" t="s">
        <v>83</v>
      </c>
      <c r="S46" s="2" t="s">
        <v>398</v>
      </c>
      <c r="T46" s="4">
        <v>2</v>
      </c>
      <c r="U46" s="2">
        <v>40</v>
      </c>
      <c r="V46" s="5"/>
      <c r="W46" s="2" t="str">
        <f t="shared" si="45"/>
        <v>#define EFF_COMET_TWO           ( 40U)    // Комета подвійна</v>
      </c>
      <c r="X46" s="2" t="str">
        <f t="shared" ca="1" si="46"/>
        <v>String("40. Комета подвійна,99,252,1,100,0;") +</v>
      </c>
      <c r="Y46" s="2" t="str">
        <f t="shared" ca="1" si="47"/>
        <v>String("40. Comet x 2,99,252,1,100,0;") +</v>
      </c>
      <c r="Z46" s="2" t="str">
        <f t="shared" ca="1" si="48"/>
        <v>String("40. La comète est double,99,252,1,100,0;") +</v>
      </c>
      <c r="AA46" s="2" t="str">
        <f t="shared" si="49"/>
        <v xml:space="preserve">  {  27, 186,  19}, // Комета подвійна</v>
      </c>
      <c r="AB46" s="2" t="str">
        <f t="shared" si="50"/>
        <v xml:space="preserve">        case EFF_COMET_TWO:           DYNAMIC_DELAY_TICK { effTimer = millis(); MultipleStream();             Eff_Tick (); }  break;  // ( 40U) Комета подвійна</v>
      </c>
      <c r="AC46" s="2" t="str">
        <f t="shared" ca="1" si="51"/>
        <v>{"name":"40. Комета подвійна","spmin":99,"spmax":252,"scmin":1,"scmax":100,"type":0},</v>
      </c>
      <c r="AD46" s="7" t="str">
        <f t="shared" si="52"/>
        <v>"e40":0,</v>
      </c>
      <c r="AE46" s="7" t="str">
        <f t="shared" si="53"/>
        <v>e40=[[e40]]&amp;</v>
      </c>
      <c r="AF46" s="7" t="str">
        <f t="shared" si="54"/>
        <v>"e40":2,</v>
      </c>
      <c r="AG46" s="2" t="str">
        <f t="shared" ca="1" si="55"/>
        <v>{"type":"checkbox","class":"checkbox-big","name":"e40","title":"40. Комета подвійна","style":"font-size:20px;display:block","state":"{{e40}}"},</v>
      </c>
      <c r="AH46" s="2" t="str">
        <f t="shared" ca="1" si="56"/>
        <v>{"type":"h4","title":"40. Комета подвійна","style":"width:85%;float:left"},{"type":"input","title":"папка","name":"e40","state":"{{e40}}","pattern":"[0-9]{1,2}","style":"width:15%;display:inline"},{"type":"hr"},</v>
      </c>
      <c r="AI46" s="2" t="str">
        <f t="shared" ca="1" si="57"/>
        <v>"40": "40.Комета подвійна",</v>
      </c>
      <c r="AJ46" s="36" t="str">
        <f t="shared" ca="1" si="58"/>
        <v>"40":"40",</v>
      </c>
      <c r="AK46" s="2" t="str">
        <f t="shared" ca="1" si="59"/>
        <v>40. Комета подвійна,99,252,1,100,0;</v>
      </c>
      <c r="AL46" s="2" t="str">
        <f t="shared" ca="1" si="60"/>
        <v>{"type":"checkbox","class":"checkbox-big","name":"e40","title":"40. Comet x 2","style":"font-size:20px;display:block","state":"{{e40}}"},</v>
      </c>
      <c r="AM46" s="2" t="str">
        <f t="shared" ca="1" si="61"/>
        <v>{"type":"h4","title":"40. Comet x 2","style":"width:85%;float:left"},{"type":"input","title":"папка","name":"e40","state":"{{e40}}","pattern":"[0-9]{1,2}","style":"width:15%;display:inline"},{"type":"hr"},</v>
      </c>
      <c r="AN46" s="2" t="str">
        <f t="shared" ca="1" si="62"/>
        <v>"40": "40.Comet x 2",</v>
      </c>
      <c r="AO46" s="36" t="str">
        <f t="shared" ca="1" si="63"/>
        <v>"40":"40",</v>
      </c>
      <c r="AP46" s="2" t="str">
        <f t="shared" ca="1" si="64"/>
        <v>40. Comet x 2,99,252,1,100,0;</v>
      </c>
      <c r="AQ46" s="2" t="str">
        <f t="shared" ca="1" si="65"/>
        <v>{"type":"checkbox","class":"checkbox-big","name":"e40","title":"40. La comète est double","style":"font-size:20px;display:block","state":"{{e40}}"},</v>
      </c>
      <c r="AR46" s="2" t="str">
        <f t="shared" ca="1" si="66"/>
        <v>{"type":"h4","title":"40. La comète est double","style":"width:85%;float:left"},{"type":"input","title":"папка","name":"e40","state":"{{e40}}","pattern":"[0-9]{1,2}","style":"width:15%;display:inline"},{"type":"hr"},</v>
      </c>
      <c r="AS46" s="2" t="str">
        <f t="shared" ca="1" si="67"/>
        <v>"40": "40.La comète est double",</v>
      </c>
      <c r="AT46" s="36" t="str">
        <f t="shared" ca="1" si="68"/>
        <v>"40":"40",</v>
      </c>
      <c r="AU46" s="2" t="str">
        <f t="shared" ca="1" si="69"/>
        <v>40. La comète est double,99,252,1,100,0;</v>
      </c>
      <c r="AV46" s="2" t="str">
        <f t="shared" ca="1" si="70"/>
        <v>{"type":"checkbox","class":"checkbox-big","name":"e40","title":"40. Kometa jest podwójna","style":"font-size:20px;display:block","state":"{{e40}}"},</v>
      </c>
      <c r="AW46" s="36" t="str">
        <f t="shared" ca="1" si="71"/>
        <v>{"type":"h4","title":"40. Kometa jest podwójna","style":"width:85%;float:left"},{"type":"input","title":"папка","name":"e40","state":"{{e40}}","pattern":"[0-9]{1,2}","style":"width:15%;display:inline"},{"type":"hr"},</v>
      </c>
      <c r="AX46" s="36" t="str">
        <f t="shared" ca="1" si="72"/>
        <v>"40": "40.Kometa jest podwójna",</v>
      </c>
      <c r="AY46" s="36" t="str">
        <f t="shared" ca="1" si="73"/>
        <v>"40":"40",</v>
      </c>
      <c r="AZ46" s="36" t="str">
        <f t="shared" ca="1" si="74"/>
        <v>40. Kometa jest podwójna,99,252,1,100,0;</v>
      </c>
      <c r="BA46" s="36" t="str">
        <f t="shared" ca="1" si="75"/>
        <v>{"type":"checkbox","class":"checkbox-big","name":"e40","title":"40. El cometa es doble","style":"font-size:20px;display:block","state":"{{e40}}"},</v>
      </c>
      <c r="BB46" s="36" t="str">
        <f t="shared" ca="1" si="76"/>
        <v>{"type":"h4","title":"40. El cometa es doble","style":"width:85%;float:left"},{"type":"input","title":"папка","name":"e40","state":"{{e40}}","pattern":"[0-9]{1,2}","style":"width:15%;display:inline"},{"type":"hr"},</v>
      </c>
      <c r="BC46" s="36" t="str">
        <f t="shared" ca="1" si="77"/>
        <v>"40": "40.El cometa es doble",</v>
      </c>
      <c r="BD46" s="36" t="str">
        <f t="shared" ca="1" si="78"/>
        <v>"40":"40",</v>
      </c>
      <c r="BE46" s="36" t="str">
        <f t="shared" ca="1" si="79"/>
        <v>40. El cometa es doble,99,252,1,100,0;</v>
      </c>
      <c r="BF46" s="36" t="str">
        <f t="shared" ca="1" si="80"/>
        <v>{"type":"checkbox","class":"checkbox-big","name":"e40","title":"40. Комета двойная","style":"font-size:20px;display:block","state":"{{e40}}"},</v>
      </c>
      <c r="BG46" s="36" t="str">
        <f t="shared" ca="1" si="81"/>
        <v>{"type":"h4","title":"40. Комета двойная","style":"width:85%;float:left"},{"type":"input","title":"папка","name":"e40","state":"{{e40}}","pattern":"[0-9]{1,2}","style":"width:15%;display:inline"},{"type":"hr"},</v>
      </c>
      <c r="BH46" s="36" t="str">
        <f t="shared" ca="1" si="82"/>
        <v>"40": "40.Комета двойная",</v>
      </c>
      <c r="BI46" s="36" t="str">
        <f t="shared" ca="1" si="83"/>
        <v>"40":"40",</v>
      </c>
      <c r="BJ46" s="36" t="str">
        <f t="shared" ca="1" si="84"/>
        <v>40. Комета двойная,99,252,1,100,0;</v>
      </c>
    </row>
    <row r="47" spans="1:62" ht="14.25" customHeight="1">
      <c r="A47" s="2">
        <f t="shared" ca="1" si="44"/>
        <v>41</v>
      </c>
      <c r="B47" s="2" t="s">
        <v>399</v>
      </c>
      <c r="C47" s="2" t="s">
        <v>400</v>
      </c>
      <c r="D47" s="2" t="s">
        <v>401</v>
      </c>
      <c r="E47" s="2" t="s">
        <v>402</v>
      </c>
      <c r="F47" s="2" t="s">
        <v>403</v>
      </c>
      <c r="G47" s="2" t="s">
        <v>404</v>
      </c>
      <c r="H47" s="2" t="s">
        <v>405</v>
      </c>
      <c r="I47" s="2">
        <v>24</v>
      </c>
      <c r="J47" s="2">
        <v>186</v>
      </c>
      <c r="K47" s="2">
        <v>9</v>
      </c>
      <c r="L47" s="5"/>
      <c r="M47" s="2">
        <v>99</v>
      </c>
      <c r="N47" s="2">
        <v>252</v>
      </c>
      <c r="O47" s="2">
        <v>1</v>
      </c>
      <c r="P47" s="2">
        <v>100</v>
      </c>
      <c r="Q47" s="2">
        <v>0</v>
      </c>
      <c r="R47" s="2" t="s">
        <v>83</v>
      </c>
      <c r="S47" s="2" t="s">
        <v>406</v>
      </c>
      <c r="T47" s="4">
        <v>2</v>
      </c>
      <c r="U47" s="2">
        <v>41</v>
      </c>
      <c r="V47" s="5"/>
      <c r="W47" s="2" t="str">
        <f t="shared" si="45"/>
        <v>#define EFF_COMET_THREE         ( 41U)    // Комета потрійна</v>
      </c>
      <c r="X47" s="2" t="str">
        <f t="shared" ca="1" si="46"/>
        <v>String("41. Комета потрійна,99,252,1,100,0;") +</v>
      </c>
      <c r="Y47" s="2" t="str">
        <f t="shared" ca="1" si="47"/>
        <v>String("41. Comet x 3,99,252,1,100,0;") +</v>
      </c>
      <c r="Z47" s="2" t="str">
        <f t="shared" ca="1" si="48"/>
        <v>String("41. La comète est triple,99,252,1,100,0;") +</v>
      </c>
      <c r="AA47" s="2" t="str">
        <f t="shared" si="49"/>
        <v xml:space="preserve">  {  24, 186,   9}, // Комета потрійна</v>
      </c>
      <c r="AB47" s="2" t="str">
        <f t="shared" si="50"/>
        <v xml:space="preserve">        case EFF_COMET_THREE:         DYNAMIC_DELAY_TICK { effTimer = millis(); MultipleStream2();            Eff_Tick (); }  break;  // ( 41U) Комета потрійна</v>
      </c>
      <c r="AC47" s="2" t="str">
        <f t="shared" ca="1" si="51"/>
        <v>{"name":"41. Комета потрійна","spmin":99,"spmax":252,"scmin":1,"scmax":100,"type":0},</v>
      </c>
      <c r="AD47" s="7" t="str">
        <f t="shared" si="52"/>
        <v>"e41":0,</v>
      </c>
      <c r="AE47" s="7" t="str">
        <f t="shared" si="53"/>
        <v>e41=[[e41]]&amp;</v>
      </c>
      <c r="AF47" s="7" t="str">
        <f t="shared" si="54"/>
        <v>"e41":2,</v>
      </c>
      <c r="AG47" s="2" t="str">
        <f t="shared" ca="1" si="55"/>
        <v>{"type":"checkbox","class":"checkbox-big","name":"e41","title":"41. Комета потрійна","style":"font-size:20px;display:block","state":"{{e41}}"},</v>
      </c>
      <c r="AH47" s="2" t="str">
        <f t="shared" ca="1" si="56"/>
        <v>{"type":"h4","title":"41. Комета потрійна","style":"width:85%;float:left"},{"type":"input","title":"папка","name":"e41","state":"{{e41}}","pattern":"[0-9]{1,2}","style":"width:15%;display:inline"},{"type":"hr"},</v>
      </c>
      <c r="AI47" s="2" t="str">
        <f t="shared" ca="1" si="57"/>
        <v>"41": "41.Комета потрійна",</v>
      </c>
      <c r="AJ47" s="36" t="str">
        <f t="shared" ca="1" si="58"/>
        <v>"41":"41",</v>
      </c>
      <c r="AK47" s="2" t="str">
        <f t="shared" ca="1" si="59"/>
        <v>41. Комета потрійна,99,252,1,100,0;</v>
      </c>
      <c r="AL47" s="2" t="str">
        <f t="shared" ca="1" si="60"/>
        <v>{"type":"checkbox","class":"checkbox-big","name":"e41","title":"41. Comet x 3","style":"font-size:20px;display:block","state":"{{e41}}"},</v>
      </c>
      <c r="AM47" s="2" t="str">
        <f t="shared" ca="1" si="61"/>
        <v>{"type":"h4","title":"41. Comet x 3","style":"width:85%;float:left"},{"type":"input","title":"папка","name":"e41","state":"{{e41}}","pattern":"[0-9]{1,2}","style":"width:15%;display:inline"},{"type":"hr"},</v>
      </c>
      <c r="AN47" s="2" t="str">
        <f t="shared" ca="1" si="62"/>
        <v>"41": "41.Comet x 3",</v>
      </c>
      <c r="AO47" s="36" t="str">
        <f t="shared" ca="1" si="63"/>
        <v>"41":"41",</v>
      </c>
      <c r="AP47" s="2" t="str">
        <f t="shared" ca="1" si="64"/>
        <v>41. Comet x 3,99,252,1,100,0;</v>
      </c>
      <c r="AQ47" s="2" t="str">
        <f t="shared" ca="1" si="65"/>
        <v>{"type":"checkbox","class":"checkbox-big","name":"e41","title":"41. La comète est triple","style":"font-size:20px;display:block","state":"{{e41}}"},</v>
      </c>
      <c r="AR47" s="2" t="str">
        <f t="shared" ca="1" si="66"/>
        <v>{"type":"h4","title":"41. La comète est triple","style":"width:85%;float:left"},{"type":"input","title":"папка","name":"e41","state":"{{e41}}","pattern":"[0-9]{1,2}","style":"width:15%;display:inline"},{"type":"hr"},</v>
      </c>
      <c r="AS47" s="2" t="str">
        <f t="shared" ca="1" si="67"/>
        <v>"41": "41.La comète est triple",</v>
      </c>
      <c r="AT47" s="36" t="str">
        <f t="shared" ca="1" si="68"/>
        <v>"41":"41",</v>
      </c>
      <c r="AU47" s="2" t="str">
        <f t="shared" ca="1" si="69"/>
        <v>41. La comète est triple,99,252,1,100,0;</v>
      </c>
      <c r="AV47" s="2" t="str">
        <f t="shared" ca="1" si="70"/>
        <v>{"type":"checkbox","class":"checkbox-big","name":"e41","title":"41. Kometa jest potrójna","style":"font-size:20px;display:block","state":"{{e41}}"},</v>
      </c>
      <c r="AW47" s="36" t="str">
        <f t="shared" ca="1" si="71"/>
        <v>{"type":"h4","title":"41. Kometa jest potrójna","style":"width:85%;float:left"},{"type":"input","title":"папка","name":"e41","state":"{{e41}}","pattern":"[0-9]{1,2}","style":"width:15%;display:inline"},{"type":"hr"},</v>
      </c>
      <c r="AX47" s="36" t="str">
        <f t="shared" ca="1" si="72"/>
        <v>"41": "41.Kometa jest potrójna",</v>
      </c>
      <c r="AY47" s="36" t="str">
        <f t="shared" ca="1" si="73"/>
        <v>"41":"41",</v>
      </c>
      <c r="AZ47" s="36" t="str">
        <f t="shared" ca="1" si="74"/>
        <v>41. Kometa jest potrójna,99,252,1,100,0;</v>
      </c>
      <c r="BA47" s="36" t="str">
        <f t="shared" ca="1" si="75"/>
        <v>{"type":"checkbox","class":"checkbox-big","name":"e41","title":"41. El cometa es triple","style":"font-size:20px;display:block","state":"{{e41}}"},</v>
      </c>
      <c r="BB47" s="36" t="str">
        <f t="shared" ca="1" si="76"/>
        <v>{"type":"h4","title":"41. El cometa es triple","style":"width:85%;float:left"},{"type":"input","title":"папка","name":"e41","state":"{{e41}}","pattern":"[0-9]{1,2}","style":"width:15%;display:inline"},{"type":"hr"},</v>
      </c>
      <c r="BC47" s="36" t="str">
        <f t="shared" ca="1" si="77"/>
        <v>"41": "41.El cometa es triple",</v>
      </c>
      <c r="BD47" s="36" t="str">
        <f t="shared" ca="1" si="78"/>
        <v>"41":"41",</v>
      </c>
      <c r="BE47" s="36" t="str">
        <f t="shared" ca="1" si="79"/>
        <v>41. El cometa es triple,99,252,1,100,0;</v>
      </c>
      <c r="BF47" s="36" t="str">
        <f t="shared" ca="1" si="80"/>
        <v>{"type":"checkbox","class":"checkbox-big","name":"e41","title":"41. Комета тройная","style":"font-size:20px;display:block","state":"{{e41}}"},</v>
      </c>
      <c r="BG47" s="36" t="str">
        <f t="shared" ca="1" si="81"/>
        <v>{"type":"h4","title":"41. Комета тройная","style":"width:85%;float:left"},{"type":"input","title":"папка","name":"e41","state":"{{e41}}","pattern":"[0-9]{1,2}","style":"width:15%;display:inline"},{"type":"hr"},</v>
      </c>
      <c r="BH47" s="36" t="str">
        <f t="shared" ca="1" si="82"/>
        <v>"41": "41.Комета тройная",</v>
      </c>
      <c r="BI47" s="36" t="str">
        <f t="shared" ca="1" si="83"/>
        <v>"41":"41",</v>
      </c>
      <c r="BJ47" s="36" t="str">
        <f t="shared" ca="1" si="84"/>
        <v>41. Комета тройная,99,252,1,100,0;</v>
      </c>
    </row>
    <row r="48" spans="1:62" ht="14.25" customHeight="1">
      <c r="A48" s="2">
        <f t="shared" ca="1" si="44"/>
        <v>42</v>
      </c>
      <c r="B48" s="2" t="s">
        <v>407</v>
      </c>
      <c r="C48" s="2" t="s">
        <v>408</v>
      </c>
      <c r="D48" s="2" t="s">
        <v>409</v>
      </c>
      <c r="E48" s="2" t="s">
        <v>410</v>
      </c>
      <c r="F48" s="2" t="s">
        <v>411</v>
      </c>
      <c r="G48" s="2" t="s">
        <v>412</v>
      </c>
      <c r="H48" s="2" t="s">
        <v>413</v>
      </c>
      <c r="I48" s="2">
        <v>16</v>
      </c>
      <c r="J48" s="2">
        <v>142</v>
      </c>
      <c r="K48" s="2">
        <v>63</v>
      </c>
      <c r="L48" s="5"/>
      <c r="M48" s="2">
        <v>99</v>
      </c>
      <c r="N48" s="2">
        <v>252</v>
      </c>
      <c r="O48" s="2">
        <v>1</v>
      </c>
      <c r="P48" s="2">
        <v>100</v>
      </c>
      <c r="Q48" s="2">
        <v>0</v>
      </c>
      <c r="R48" s="2" t="s">
        <v>83</v>
      </c>
      <c r="S48" s="2" t="s">
        <v>414</v>
      </c>
      <c r="T48" s="4">
        <v>2</v>
      </c>
      <c r="U48" s="2">
        <v>42</v>
      </c>
      <c r="V48" s="5"/>
      <c r="W48" s="2" t="str">
        <f t="shared" si="45"/>
        <v>#define EFF_SPARKLES            ( 42U)    // Конфетті</v>
      </c>
      <c r="X48" s="2" t="str">
        <f t="shared" ca="1" si="46"/>
        <v>String("42. Конфетті,99,252,1,100,0;") +</v>
      </c>
      <c r="Y48" s="2" t="str">
        <f t="shared" ca="1" si="47"/>
        <v>String("42. Sparkles,99,252,1,100,0;") +</v>
      </c>
      <c r="Z48" s="2" t="str">
        <f t="shared" ca="1" si="48"/>
        <v>String("42. Confettis,99,252,1,100,0;") +</v>
      </c>
      <c r="AA48" s="2" t="str">
        <f t="shared" si="49"/>
        <v xml:space="preserve">  {  16, 142,  63}, // Конфетті</v>
      </c>
      <c r="AB48" s="2" t="str">
        <f t="shared" si="50"/>
        <v xml:space="preserve">        case EFF_SPARKLES:            DYNAMIC_DELAY_TICK { effTimer = millis(); sparklesRoutine();            Eff_Tick (); }  break;  // ( 42U) Конфетті</v>
      </c>
      <c r="AC48" s="2" t="str">
        <f t="shared" ca="1" si="51"/>
        <v>{"name":"42. Конфетті","spmin":99,"spmax":252,"scmin":1,"scmax":100,"type":0},</v>
      </c>
      <c r="AD48" s="7" t="str">
        <f t="shared" si="52"/>
        <v>"e42":0,</v>
      </c>
      <c r="AE48" s="7" t="str">
        <f t="shared" si="53"/>
        <v>e42=[[e42]]&amp;</v>
      </c>
      <c r="AF48" s="7" t="str">
        <f t="shared" si="54"/>
        <v>"e42":2,</v>
      </c>
      <c r="AG48" s="2" t="str">
        <f t="shared" ca="1" si="55"/>
        <v>{"type":"checkbox","class":"checkbox-big","name":"e42","title":"42. Конфетті","style":"font-size:20px;display:block","state":"{{e42}}"},</v>
      </c>
      <c r="AH48" s="2" t="str">
        <f t="shared" ca="1" si="56"/>
        <v>{"type":"h4","title":"42. Конфетті","style":"width:85%;float:left"},{"type":"input","title":"папка","name":"e42","state":"{{e42}}","pattern":"[0-9]{1,2}","style":"width:15%;display:inline"},{"type":"hr"},</v>
      </c>
      <c r="AI48" s="2" t="str">
        <f t="shared" ca="1" si="57"/>
        <v>"42": "42.Конфетті",</v>
      </c>
      <c r="AJ48" s="36" t="str">
        <f t="shared" ca="1" si="58"/>
        <v>"42":"42",</v>
      </c>
      <c r="AK48" s="2" t="str">
        <f t="shared" ca="1" si="59"/>
        <v>42. Конфетті,99,252,1,100,0;</v>
      </c>
      <c r="AL48" s="2" t="str">
        <f t="shared" ca="1" si="60"/>
        <v>{"type":"checkbox","class":"checkbox-big","name":"e42","title":"42. Sparkles","style":"font-size:20px;display:block","state":"{{e42}}"},</v>
      </c>
      <c r="AM48" s="2" t="str">
        <f t="shared" ca="1" si="61"/>
        <v>{"type":"h4","title":"42. Sparkles","style":"width:85%;float:left"},{"type":"input","title":"папка","name":"e42","state":"{{e42}}","pattern":"[0-9]{1,2}","style":"width:15%;display:inline"},{"type":"hr"},</v>
      </c>
      <c r="AN48" s="2" t="str">
        <f t="shared" ca="1" si="62"/>
        <v>"42": "42.Sparkles",</v>
      </c>
      <c r="AO48" s="36" t="str">
        <f t="shared" ca="1" si="63"/>
        <v>"42":"42",</v>
      </c>
      <c r="AP48" s="2" t="str">
        <f t="shared" ca="1" si="64"/>
        <v>42. Sparkles,99,252,1,100,0;</v>
      </c>
      <c r="AQ48" s="2" t="str">
        <f t="shared" ca="1" si="65"/>
        <v>{"type":"checkbox","class":"checkbox-big","name":"e42","title":"42. Confettis","style":"font-size:20px;display:block","state":"{{e42}}"},</v>
      </c>
      <c r="AR48" s="2" t="str">
        <f t="shared" ca="1" si="66"/>
        <v>{"type":"h4","title":"42. Confettis","style":"width:85%;float:left"},{"type":"input","title":"папка","name":"e42","state":"{{e42}}","pattern":"[0-9]{1,2}","style":"width:15%;display:inline"},{"type":"hr"},</v>
      </c>
      <c r="AS48" s="2" t="str">
        <f t="shared" ca="1" si="67"/>
        <v>"42": "42.Confettis",</v>
      </c>
      <c r="AT48" s="36" t="str">
        <f t="shared" ca="1" si="68"/>
        <v>"42":"42",</v>
      </c>
      <c r="AU48" s="2" t="str">
        <f t="shared" ca="1" si="69"/>
        <v>42. Confettis,99,252,1,100,0;</v>
      </c>
      <c r="AV48" s="2" t="str">
        <f t="shared" ca="1" si="70"/>
        <v>{"type":"checkbox","class":"checkbox-big","name":"e42","title":"42. Konfetti","style":"font-size:20px;display:block","state":"{{e42}}"},</v>
      </c>
      <c r="AW48" s="36" t="str">
        <f t="shared" ca="1" si="71"/>
        <v>{"type":"h4","title":"42. Konfetti","style":"width:85%;float:left"},{"type":"input","title":"папка","name":"e42","state":"{{e42}}","pattern":"[0-9]{1,2}","style":"width:15%;display:inline"},{"type":"hr"},</v>
      </c>
      <c r="AX48" s="36" t="str">
        <f t="shared" ca="1" si="72"/>
        <v>"42": "42.Konfetti",</v>
      </c>
      <c r="AY48" s="36" t="str">
        <f t="shared" ca="1" si="73"/>
        <v>"42":"42",</v>
      </c>
      <c r="AZ48" s="36" t="str">
        <f t="shared" ca="1" si="74"/>
        <v>42. Konfetti,99,252,1,100,0;</v>
      </c>
      <c r="BA48" s="36" t="str">
        <f t="shared" ca="1" si="75"/>
        <v>{"type":"checkbox","class":"checkbox-big","name":"e42","title":"42. Papel picado","style":"font-size:20px;display:block","state":"{{e42}}"},</v>
      </c>
      <c r="BB48" s="36" t="str">
        <f t="shared" ca="1" si="76"/>
        <v>{"type":"h4","title":"42. Papel picado","style":"width:85%;float:left"},{"type":"input","title":"папка","name":"e42","state":"{{e42}}","pattern":"[0-9]{1,2}","style":"width:15%;display:inline"},{"type":"hr"},</v>
      </c>
      <c r="BC48" s="36" t="str">
        <f t="shared" ca="1" si="77"/>
        <v>"42": "42.Papel picado",</v>
      </c>
      <c r="BD48" s="36" t="str">
        <f t="shared" ca="1" si="78"/>
        <v>"42":"42",</v>
      </c>
      <c r="BE48" s="36" t="str">
        <f t="shared" ca="1" si="79"/>
        <v>42. Papel picado,99,252,1,100,0;</v>
      </c>
      <c r="BF48" s="36" t="str">
        <f t="shared" ca="1" si="80"/>
        <v>{"type":"checkbox","class":"checkbox-big","name":"e42","title":"42. Конфетти","style":"font-size:20px;display:block","state":"{{e42}}"},</v>
      </c>
      <c r="BG48" s="36" t="str">
        <f t="shared" ca="1" si="81"/>
        <v>{"type":"h4","title":"42. Конфетти","style":"width:85%;float:left"},{"type":"input","title":"папка","name":"e42","state":"{{e42}}","pattern":"[0-9]{1,2}","style":"width:15%;display:inline"},{"type":"hr"},</v>
      </c>
      <c r="BH48" s="36" t="str">
        <f t="shared" ca="1" si="82"/>
        <v>"42": "42.Конфетти",</v>
      </c>
      <c r="BI48" s="36" t="str">
        <f t="shared" ca="1" si="83"/>
        <v>"42":"42",</v>
      </c>
      <c r="BJ48" s="36" t="str">
        <f t="shared" ca="1" si="84"/>
        <v>42. Конфетти,99,252,1,100,0;</v>
      </c>
    </row>
    <row r="49" spans="1:62" ht="14.25" customHeight="1">
      <c r="A49" s="2">
        <f t="shared" ca="1" si="44"/>
        <v>43</v>
      </c>
      <c r="B49" s="2" t="s">
        <v>415</v>
      </c>
      <c r="C49" s="2" t="s">
        <v>416</v>
      </c>
      <c r="D49" s="2" t="s">
        <v>417</v>
      </c>
      <c r="E49" s="2" t="s">
        <v>418</v>
      </c>
      <c r="F49" s="2" t="s">
        <v>419</v>
      </c>
      <c r="G49" s="2" t="s">
        <v>420</v>
      </c>
      <c r="H49" s="2" t="s">
        <v>421</v>
      </c>
      <c r="I49" s="2">
        <v>23</v>
      </c>
      <c r="J49" s="2">
        <v>71</v>
      </c>
      <c r="K49" s="2">
        <v>59</v>
      </c>
      <c r="L49" s="5"/>
      <c r="M49" s="2">
        <v>1</v>
      </c>
      <c r="N49" s="2">
        <v>255</v>
      </c>
      <c r="O49" s="2">
        <v>1</v>
      </c>
      <c r="P49" s="2">
        <v>100</v>
      </c>
      <c r="Q49" s="2">
        <v>1</v>
      </c>
      <c r="R49" s="2" t="s">
        <v>75</v>
      </c>
      <c r="S49" s="2" t="s">
        <v>422</v>
      </c>
      <c r="T49" s="4">
        <v>4</v>
      </c>
      <c r="U49" s="2">
        <v>43</v>
      </c>
      <c r="V49" s="5"/>
      <c r="W49" s="2" t="str">
        <f t="shared" si="45"/>
        <v>#define EFF_DROPS               ( 43U)    // Краплі на склі</v>
      </c>
      <c r="X49" s="2" t="str">
        <f t="shared" ca="1" si="46"/>
        <v>String("43. Краплі на склі,1,255,1,100,1;") +</v>
      </c>
      <c r="Y49" s="2" t="str">
        <f t="shared" ca="1" si="47"/>
        <v>String("43. Drops,1,255,1,100,1;") +</v>
      </c>
      <c r="Z49" s="2" t="str">
        <f t="shared" ca="1" si="48"/>
        <v>String("43. Gouttes sur le verre,1,255,1,100,1;") +</v>
      </c>
      <c r="AA49" s="2" t="str">
        <f t="shared" si="49"/>
        <v xml:space="preserve">  {  23,  71,  59}, // Краплі на склі</v>
      </c>
      <c r="AB49" s="2" t="str">
        <f t="shared" si="50"/>
        <v xml:space="preserve">        case EFF_DROPS:               LOW_DELAY_TICK     { effTimer = millis(); newMatrixRoutine();           Eff_Tick (); }  break;  // ( 43U) Краплі на склі</v>
      </c>
      <c r="AC49" s="2" t="str">
        <f t="shared" ca="1" si="51"/>
        <v>{"name":"43. Краплі на склі","spmin":1,"spmax":255,"scmin":1,"scmax":100,"type":1},</v>
      </c>
      <c r="AD49" s="7" t="str">
        <f t="shared" si="52"/>
        <v>"e43":0,</v>
      </c>
      <c r="AE49" s="7" t="str">
        <f t="shared" si="53"/>
        <v>e43=[[e43]]&amp;</v>
      </c>
      <c r="AF49" s="7" t="str">
        <f t="shared" si="54"/>
        <v>"e43":4,</v>
      </c>
      <c r="AG49" s="2" t="str">
        <f t="shared" ca="1" si="55"/>
        <v>{"type":"checkbox","class":"checkbox-big","name":"e43","title":"43. Краплі на склі","style":"font-size:20px;display:block","state":"{{e43}}"},</v>
      </c>
      <c r="AH49" s="2" t="str">
        <f t="shared" ca="1" si="56"/>
        <v>{"type":"h4","title":"43. Краплі на склі","style":"width:85%;float:left"},{"type":"input","title":"папка","name":"e43","state":"{{e43}}","pattern":"[0-9]{1,2}","style":"width:15%;display:inline"},{"type":"hr"},</v>
      </c>
      <c r="AI49" s="2" t="str">
        <f t="shared" ca="1" si="57"/>
        <v>"43": "43.Краплі на склі",</v>
      </c>
      <c r="AJ49" s="36" t="str">
        <f t="shared" ca="1" si="58"/>
        <v>"43":"43",</v>
      </c>
      <c r="AK49" s="2" t="str">
        <f t="shared" ca="1" si="59"/>
        <v>43. Краплі на склі,1,255,1,100,1;</v>
      </c>
      <c r="AL49" s="2" t="str">
        <f t="shared" ca="1" si="60"/>
        <v>{"type":"checkbox","class":"checkbox-big","name":"e43","title":"43. Drops","style":"font-size:20px;display:block","state":"{{e43}}"},</v>
      </c>
      <c r="AM49" s="2" t="str">
        <f t="shared" ca="1" si="61"/>
        <v>{"type":"h4","title":"43. Drops","style":"width:85%;float:left"},{"type":"input","title":"папка","name":"e43","state":"{{e43}}","pattern":"[0-9]{1,2}","style":"width:15%;display:inline"},{"type":"hr"},</v>
      </c>
      <c r="AN49" s="2" t="str">
        <f t="shared" ca="1" si="62"/>
        <v>"43": "43.Drops",</v>
      </c>
      <c r="AO49" s="36" t="str">
        <f t="shared" ca="1" si="63"/>
        <v>"43":"43",</v>
      </c>
      <c r="AP49" s="2" t="str">
        <f t="shared" ca="1" si="64"/>
        <v>43. Drops,1,255,1,100,1;</v>
      </c>
      <c r="AQ49" s="2" t="str">
        <f t="shared" ca="1" si="65"/>
        <v>{"type":"checkbox","class":"checkbox-big","name":"e43","title":"43. Gouttes sur le verre","style":"font-size:20px;display:block","state":"{{e43}}"},</v>
      </c>
      <c r="AR49" s="2" t="str">
        <f t="shared" ca="1" si="66"/>
        <v>{"type":"h4","title":"43. Gouttes sur le verre","style":"width:85%;float:left"},{"type":"input","title":"папка","name":"e43","state":"{{e43}}","pattern":"[0-9]{1,2}","style":"width:15%;display:inline"},{"type":"hr"},</v>
      </c>
      <c r="AS49" s="2" t="str">
        <f t="shared" ca="1" si="67"/>
        <v>"43": "43.Gouttes sur le verre",</v>
      </c>
      <c r="AT49" s="36" t="str">
        <f t="shared" ca="1" si="68"/>
        <v>"43":"43",</v>
      </c>
      <c r="AU49" s="2" t="str">
        <f t="shared" ca="1" si="69"/>
        <v>43. Gouttes sur le verre,1,255,1,100,1;</v>
      </c>
      <c r="AV49" s="2" t="str">
        <f t="shared" ca="1" si="70"/>
        <v>{"type":"checkbox","class":"checkbox-big","name":"e43","title":"43. Krople na szkle","style":"font-size:20px;display:block","state":"{{e43}}"},</v>
      </c>
      <c r="AW49" s="36" t="str">
        <f t="shared" ca="1" si="71"/>
        <v>{"type":"h4","title":"43. Krople na szkle","style":"width:85%;float:left"},{"type":"input","title":"папка","name":"e43","state":"{{e43}}","pattern":"[0-9]{1,2}","style":"width:15%;display:inline"},{"type":"hr"},</v>
      </c>
      <c r="AX49" s="36" t="str">
        <f t="shared" ca="1" si="72"/>
        <v>"43": "43.Krople na szkle",</v>
      </c>
      <c r="AY49" s="36" t="str">
        <f t="shared" ca="1" si="73"/>
        <v>"43":"43",</v>
      </c>
      <c r="AZ49" s="36" t="str">
        <f t="shared" ca="1" si="74"/>
        <v>43. Krople na szkle,1,255,1,100,1;</v>
      </c>
      <c r="BA49" s="36" t="str">
        <f t="shared" ca="1" si="75"/>
        <v>{"type":"checkbox","class":"checkbox-big","name":"e43","title":"43. Gotas en el cristal","style":"font-size:20px;display:block","state":"{{e43}}"},</v>
      </c>
      <c r="BB49" s="36" t="str">
        <f t="shared" ca="1" si="76"/>
        <v>{"type":"h4","title":"43. Gotas en el cristal","style":"width:85%;float:left"},{"type":"input","title":"папка","name":"e43","state":"{{e43}}","pattern":"[0-9]{1,2}","style":"width:15%;display:inline"},{"type":"hr"},</v>
      </c>
      <c r="BC49" s="36" t="str">
        <f t="shared" ca="1" si="77"/>
        <v>"43": "43.Gotas en el cristal",</v>
      </c>
      <c r="BD49" s="36" t="str">
        <f t="shared" ca="1" si="78"/>
        <v>"43":"43",</v>
      </c>
      <c r="BE49" s="36" t="str">
        <f t="shared" ca="1" si="79"/>
        <v>43. Gotas en el cristal,1,255,1,100,1;</v>
      </c>
      <c r="BF49" s="36" t="str">
        <f t="shared" ca="1" si="80"/>
        <v>{"type":"checkbox","class":"checkbox-big","name":"e43","title":"43. Капля на стекле","style":"font-size:20px;display:block","state":"{{e43}}"},</v>
      </c>
      <c r="BG49" s="36" t="str">
        <f t="shared" ca="1" si="81"/>
        <v>{"type":"h4","title":"43. Капля на стекле","style":"width:85%;float:left"},{"type":"input","title":"папка","name":"e43","state":"{{e43}}","pattern":"[0-9]{1,2}","style":"width:15%;display:inline"},{"type":"hr"},</v>
      </c>
      <c r="BH49" s="36" t="str">
        <f t="shared" ca="1" si="82"/>
        <v>"43": "43.Капля на стекле",</v>
      </c>
      <c r="BI49" s="36" t="str">
        <f t="shared" ca="1" si="83"/>
        <v>"43":"43",</v>
      </c>
      <c r="BJ49" s="36" t="str">
        <f t="shared" ca="1" si="84"/>
        <v>43. Капля на стекле,1,255,1,100,1;</v>
      </c>
    </row>
    <row r="50" spans="1:62" ht="14.25" customHeight="1">
      <c r="A50" s="2">
        <f t="shared" ca="1" si="44"/>
        <v>44</v>
      </c>
      <c r="B50" s="2" t="s">
        <v>423</v>
      </c>
      <c r="C50" s="2" t="s">
        <v>424</v>
      </c>
      <c r="D50" s="2" t="s">
        <v>425</v>
      </c>
      <c r="E50" s="2" t="s">
        <v>426</v>
      </c>
      <c r="F50" s="2" t="s">
        <v>427</v>
      </c>
      <c r="G50" s="2" t="s">
        <v>428</v>
      </c>
      <c r="H50" s="2" t="s">
        <v>424</v>
      </c>
      <c r="I50" s="2">
        <v>10</v>
      </c>
      <c r="J50" s="2">
        <v>222</v>
      </c>
      <c r="K50" s="2">
        <v>92</v>
      </c>
      <c r="L50" s="5"/>
      <c r="M50" s="2">
        <v>99</v>
      </c>
      <c r="N50" s="2">
        <v>252</v>
      </c>
      <c r="O50" s="2">
        <v>1</v>
      </c>
      <c r="P50" s="2">
        <v>100</v>
      </c>
      <c r="Q50" s="2">
        <v>0</v>
      </c>
      <c r="R50" s="2" t="s">
        <v>83</v>
      </c>
      <c r="S50" s="2" t="s">
        <v>429</v>
      </c>
      <c r="T50" s="4">
        <v>2</v>
      </c>
      <c r="U50" s="2">
        <v>44</v>
      </c>
      <c r="V50" s="5"/>
      <c r="W50" s="2" t="str">
        <f t="shared" si="45"/>
        <v>#define EFF_CUBE2D              ( 44U)    // Кубик Рубика</v>
      </c>
      <c r="X50" s="2" t="str">
        <f t="shared" ca="1" si="46"/>
        <v>String("44. Кубик Рубика,99,252,1,100,0;") +</v>
      </c>
      <c r="Y50" s="2" t="str">
        <f t="shared" ca="1" si="47"/>
        <v>String("44. Cube 2D,99,252,1,100,0;") +</v>
      </c>
      <c r="Z50" s="2" t="str">
        <f t="shared" ca="1" si="48"/>
        <v>String("44. Rubik's Cube,99,252,1,100,0;") +</v>
      </c>
      <c r="AA50" s="2" t="str">
        <f t="shared" si="49"/>
        <v xml:space="preserve">  {  10, 222,  92}, // Кубик Рубика</v>
      </c>
      <c r="AB50" s="2" t="str">
        <f t="shared" si="50"/>
        <v xml:space="preserve">        case EFF_CUBE2D:              DYNAMIC_DELAY_TICK { effTimer = millis(); cube2dRoutine();              Eff_Tick (); }  break;  // ( 44U) Кубик Рубика</v>
      </c>
      <c r="AC50" s="2" t="str">
        <f t="shared" ca="1" si="51"/>
        <v>{"name":"44. Кубик Рубика","spmin":99,"spmax":252,"scmin":1,"scmax":100,"type":0},</v>
      </c>
      <c r="AD50" s="7" t="str">
        <f t="shared" si="52"/>
        <v>"e44":0,</v>
      </c>
      <c r="AE50" s="7" t="str">
        <f t="shared" si="53"/>
        <v>e44=[[e44]]&amp;</v>
      </c>
      <c r="AF50" s="7" t="str">
        <f t="shared" si="54"/>
        <v>"e44":2,</v>
      </c>
      <c r="AG50" s="2" t="str">
        <f t="shared" ca="1" si="55"/>
        <v>{"type":"checkbox","class":"checkbox-big","name":"e44","title":"44. Кубик Рубика","style":"font-size:20px;display:block","state":"{{e44}}"},</v>
      </c>
      <c r="AH50" s="2" t="str">
        <f t="shared" ca="1" si="56"/>
        <v>{"type":"h4","title":"44. Кубик Рубика","style":"width:85%;float:left"},{"type":"input","title":"папка","name":"e44","state":"{{e44}}","pattern":"[0-9]{1,2}","style":"width:15%;display:inline"},{"type":"hr"},</v>
      </c>
      <c r="AI50" s="2" t="str">
        <f t="shared" ca="1" si="57"/>
        <v>"44": "44.Кубик Рубика",</v>
      </c>
      <c r="AJ50" s="36" t="str">
        <f t="shared" ca="1" si="58"/>
        <v>"44":"44",</v>
      </c>
      <c r="AK50" s="2" t="str">
        <f t="shared" ca="1" si="59"/>
        <v>44. Кубик Рубика,99,252,1,100,0;</v>
      </c>
      <c r="AL50" s="2" t="str">
        <f t="shared" ca="1" si="60"/>
        <v>{"type":"checkbox","class":"checkbox-big","name":"e44","title":"44. Cube 2D","style":"font-size:20px;display:block","state":"{{e44}}"},</v>
      </c>
      <c r="AM50" s="2" t="str">
        <f t="shared" ca="1" si="61"/>
        <v>{"type":"h4","title":"44. Cube 2D","style":"width:85%;float:left"},{"type":"input","title":"папка","name":"e44","state":"{{e44}}","pattern":"[0-9]{1,2}","style":"width:15%;display:inline"},{"type":"hr"},</v>
      </c>
      <c r="AN50" s="2" t="str">
        <f t="shared" ca="1" si="62"/>
        <v>"44": "44.Cube 2D",</v>
      </c>
      <c r="AO50" s="36" t="str">
        <f t="shared" ca="1" si="63"/>
        <v>"44":"44",</v>
      </c>
      <c r="AP50" s="2" t="str">
        <f t="shared" ca="1" si="64"/>
        <v>44. Cube 2D,99,252,1,100,0;</v>
      </c>
      <c r="AQ50" s="2" t="str">
        <f t="shared" ca="1" si="65"/>
        <v>{"type":"checkbox","class":"checkbox-big","name":"e44","title":"44. Rubik's Cube","style":"font-size:20px;display:block","state":"{{e44}}"},</v>
      </c>
      <c r="AR50" s="2" t="str">
        <f t="shared" ca="1" si="66"/>
        <v>{"type":"h4","title":"44. Rubik's Cube","style":"width:85%;float:left"},{"type":"input","title":"папка","name":"e44","state":"{{e44}}","pattern":"[0-9]{1,2}","style":"width:15%;display:inline"},{"type":"hr"},</v>
      </c>
      <c r="AS50" s="2" t="str">
        <f t="shared" ca="1" si="67"/>
        <v>"44": "44.Rubik's Cube",</v>
      </c>
      <c r="AT50" s="36" t="str">
        <f t="shared" ca="1" si="68"/>
        <v>"44":"44",</v>
      </c>
      <c r="AU50" s="2" t="str">
        <f t="shared" ca="1" si="69"/>
        <v>44. Rubik's Cube,99,252,1,100,0;</v>
      </c>
      <c r="AV50" s="2" t="str">
        <f t="shared" ca="1" si="70"/>
        <v>{"type":"checkbox","class":"checkbox-big","name":"e44","title":"44. Kostka Rubika","style":"font-size:20px;display:block","state":"{{e44}}"},</v>
      </c>
      <c r="AW50" s="36" t="str">
        <f t="shared" ca="1" si="71"/>
        <v>{"type":"h4","title":"44. Kostka Rubika","style":"width:85%;float:left"},{"type":"input","title":"папка","name":"e44","state":"{{e44}}","pattern":"[0-9]{1,2}","style":"width:15%;display:inline"},{"type":"hr"},</v>
      </c>
      <c r="AX50" s="36" t="str">
        <f t="shared" ca="1" si="72"/>
        <v>"44": "44.Kostka Rubika",</v>
      </c>
      <c r="AY50" s="36" t="str">
        <f t="shared" ca="1" si="73"/>
        <v>"44":"44",</v>
      </c>
      <c r="AZ50" s="36" t="str">
        <f t="shared" ca="1" si="74"/>
        <v>44. Kostka Rubika,99,252,1,100,0;</v>
      </c>
      <c r="BA50" s="36" t="str">
        <f t="shared" ca="1" si="75"/>
        <v>{"type":"checkbox","class":"checkbox-big","name":"e44","title":"44. Cubo de rubik","style":"font-size:20px;display:block","state":"{{e44}}"},</v>
      </c>
      <c r="BB50" s="36" t="str">
        <f t="shared" ca="1" si="76"/>
        <v>{"type":"h4","title":"44. Cubo de rubik","style":"width:85%;float:left"},{"type":"input","title":"папка","name":"e44","state":"{{e44}}","pattern":"[0-9]{1,2}","style":"width:15%;display:inline"},{"type":"hr"},</v>
      </c>
      <c r="BC50" s="36" t="str">
        <f t="shared" ca="1" si="77"/>
        <v>"44": "44.Cubo de rubik",</v>
      </c>
      <c r="BD50" s="36" t="str">
        <f t="shared" ca="1" si="78"/>
        <v>"44":"44",</v>
      </c>
      <c r="BE50" s="36" t="str">
        <f t="shared" ca="1" si="79"/>
        <v>44. Cubo de rubik,99,252,1,100,0;</v>
      </c>
      <c r="BF50" s="36" t="str">
        <f t="shared" ca="1" si="80"/>
        <v>{"type":"checkbox","class":"checkbox-big","name":"e44","title":"44. Кубик Рубика","style":"font-size:20px;display:block","state":"{{e44}}"},</v>
      </c>
      <c r="BG50" s="36" t="str">
        <f t="shared" ca="1" si="81"/>
        <v>{"type":"h4","title":"44. Кубик Рубика","style":"width:85%;float:left"},{"type":"input","title":"папка","name":"e44","state":"{{e44}}","pattern":"[0-9]{1,2}","style":"width:15%;display:inline"},{"type":"hr"},</v>
      </c>
      <c r="BH50" s="36" t="str">
        <f t="shared" ca="1" si="82"/>
        <v>"44": "44.Кубик Рубика",</v>
      </c>
      <c r="BI50" s="36" t="str">
        <f t="shared" ca="1" si="83"/>
        <v>"44":"44",</v>
      </c>
      <c r="BJ50" s="36" t="str">
        <f t="shared" ca="1" si="84"/>
        <v>44. Кубик Рубика,99,252,1,100,0;</v>
      </c>
    </row>
    <row r="51" spans="1:62" ht="14.25" customHeight="1">
      <c r="A51" s="2">
        <f t="shared" ca="1" si="44"/>
        <v>45</v>
      </c>
      <c r="B51" s="2" t="s">
        <v>430</v>
      </c>
      <c r="C51" s="2" t="s">
        <v>431</v>
      </c>
      <c r="D51" s="2" t="s">
        <v>432</v>
      </c>
      <c r="E51" s="2" t="s">
        <v>433</v>
      </c>
      <c r="F51" s="2" t="s">
        <v>434</v>
      </c>
      <c r="G51" s="2" t="s">
        <v>435</v>
      </c>
      <c r="H51" s="2" t="s">
        <v>436</v>
      </c>
      <c r="I51" s="2">
        <v>9</v>
      </c>
      <c r="J51" s="2">
        <v>85</v>
      </c>
      <c r="K51" s="2">
        <v>85</v>
      </c>
      <c r="L51" s="5"/>
      <c r="M51" s="2">
        <v>1</v>
      </c>
      <c r="N51" s="2">
        <v>255</v>
      </c>
      <c r="O51" s="2">
        <v>1</v>
      </c>
      <c r="P51" s="2">
        <v>100</v>
      </c>
      <c r="Q51" s="2">
        <v>0</v>
      </c>
      <c r="R51" s="2" t="s">
        <v>75</v>
      </c>
      <c r="S51" s="2" t="s">
        <v>437</v>
      </c>
      <c r="T51" s="4">
        <v>2</v>
      </c>
      <c r="U51" s="2">
        <v>45</v>
      </c>
      <c r="V51" s="5"/>
      <c r="W51" s="2" t="str">
        <f t="shared" si="45"/>
        <v>#define EFF_SPHERES             ( 45U)    // Кулі</v>
      </c>
      <c r="X51" s="2" t="str">
        <f t="shared" ca="1" si="46"/>
        <v>String("45. Кулі,1,255,1,100,0;") +</v>
      </c>
      <c r="Y51" s="2" t="str">
        <f t="shared" ca="1" si="47"/>
        <v>String("45. Spheres,1,255,1,100,0;") +</v>
      </c>
      <c r="Z51" s="2" t="str">
        <f t="shared" ca="1" si="48"/>
        <v>String("45. Balles,1,255,1,100,0;") +</v>
      </c>
      <c r="AA51" s="2" t="str">
        <f t="shared" si="49"/>
        <v xml:space="preserve">  {   9,  85,  85}, // Кулі</v>
      </c>
      <c r="AB51" s="2" t="str">
        <f t="shared" si="50"/>
        <v xml:space="preserve">        case EFF_SPHERES:             LOW_DELAY_TICK     { effTimer = millis(); spheresRoutine();             Eff_Tick (); }  break;  // ( 45U) Кулі</v>
      </c>
      <c r="AC51" s="2" t="str">
        <f t="shared" ca="1" si="51"/>
        <v>{"name":"45. Кулі","spmin":1,"spmax":255,"scmin":1,"scmax":100,"type":0},</v>
      </c>
      <c r="AD51" s="7" t="str">
        <f t="shared" si="52"/>
        <v>"e45":0,</v>
      </c>
      <c r="AE51" s="7" t="str">
        <f t="shared" si="53"/>
        <v>e45=[[e45]]&amp;</v>
      </c>
      <c r="AF51" s="7" t="str">
        <f t="shared" si="54"/>
        <v>"e45":2,</v>
      </c>
      <c r="AG51" s="2" t="str">
        <f t="shared" ca="1" si="55"/>
        <v>{"type":"checkbox","class":"checkbox-big","name":"e45","title":"45. Кулі","style":"font-size:20px;display:block","state":"{{e45}}"},</v>
      </c>
      <c r="AH51" s="2" t="str">
        <f t="shared" ca="1" si="56"/>
        <v>{"type":"h4","title":"45. Кулі","style":"width:85%;float:left"},{"type":"input","title":"папка","name":"e45","state":"{{e45}}","pattern":"[0-9]{1,2}","style":"width:15%;display:inline"},{"type":"hr"},</v>
      </c>
      <c r="AI51" s="2" t="str">
        <f t="shared" ca="1" si="57"/>
        <v>"45": "45.Кулі",</v>
      </c>
      <c r="AJ51" s="36" t="str">
        <f t="shared" ca="1" si="58"/>
        <v>"45":"45",</v>
      </c>
      <c r="AK51" s="2" t="str">
        <f t="shared" ca="1" si="59"/>
        <v>45. Кулі,1,255,1,100,0;</v>
      </c>
      <c r="AL51" s="2" t="str">
        <f t="shared" ca="1" si="60"/>
        <v>{"type":"checkbox","class":"checkbox-big","name":"e45","title":"45. Spheres","style":"font-size:20px;display:block","state":"{{e45}}"},</v>
      </c>
      <c r="AM51" s="2" t="str">
        <f t="shared" ca="1" si="61"/>
        <v>{"type":"h4","title":"45. Spheres","style":"width:85%;float:left"},{"type":"input","title":"папка","name":"e45","state":"{{e45}}","pattern":"[0-9]{1,2}","style":"width:15%;display:inline"},{"type":"hr"},</v>
      </c>
      <c r="AN51" s="2" t="str">
        <f t="shared" ca="1" si="62"/>
        <v>"45": "45.Spheres",</v>
      </c>
      <c r="AO51" s="36" t="str">
        <f t="shared" ca="1" si="63"/>
        <v>"45":"45",</v>
      </c>
      <c r="AP51" s="2" t="str">
        <f t="shared" ca="1" si="64"/>
        <v>45. Spheres,1,255,1,100,0;</v>
      </c>
      <c r="AQ51" s="2" t="str">
        <f t="shared" ca="1" si="65"/>
        <v>{"type":"checkbox","class":"checkbox-big","name":"e45","title":"45. Balles","style":"font-size:20px;display:block","state":"{{e45}}"},</v>
      </c>
      <c r="AR51" s="2" t="str">
        <f t="shared" ca="1" si="66"/>
        <v>{"type":"h4","title":"45. Balles","style":"width:85%;float:left"},{"type":"input","title":"папка","name":"e45","state":"{{e45}}","pattern":"[0-9]{1,2}","style":"width:15%;display:inline"},{"type":"hr"},</v>
      </c>
      <c r="AS51" s="2" t="str">
        <f t="shared" ca="1" si="67"/>
        <v>"45": "45.Balles",</v>
      </c>
      <c r="AT51" s="36" t="str">
        <f t="shared" ca="1" si="68"/>
        <v>"45":"45",</v>
      </c>
      <c r="AU51" s="2" t="str">
        <f t="shared" ca="1" si="69"/>
        <v>45. Balles,1,255,1,100,0;</v>
      </c>
      <c r="AV51" s="2" t="str">
        <f t="shared" ca="1" si="70"/>
        <v>{"type":"checkbox","class":"checkbox-big","name":"e45","title":"45. Kule","style":"font-size:20px;display:block","state":"{{e45}}"},</v>
      </c>
      <c r="AW51" s="36" t="str">
        <f t="shared" ca="1" si="71"/>
        <v>{"type":"h4","title":"45. Kule","style":"width:85%;float:left"},{"type":"input","title":"папка","name":"e45","state":"{{e45}}","pattern":"[0-9]{1,2}","style":"width:15%;display:inline"},{"type":"hr"},</v>
      </c>
      <c r="AX51" s="36" t="str">
        <f t="shared" ca="1" si="72"/>
        <v>"45": "45.Kule",</v>
      </c>
      <c r="AY51" s="36" t="str">
        <f t="shared" ca="1" si="73"/>
        <v>"45":"45",</v>
      </c>
      <c r="AZ51" s="36" t="str">
        <f t="shared" ca="1" si="74"/>
        <v>45. Kule,1,255,1,100,0;</v>
      </c>
      <c r="BA51" s="36" t="str">
        <f t="shared" ca="1" si="75"/>
        <v>{"type":"checkbox","class":"checkbox-big","name":"e45","title":"45. Balas","style":"font-size:20px;display:block","state":"{{e45}}"},</v>
      </c>
      <c r="BB51" s="36" t="str">
        <f t="shared" ca="1" si="76"/>
        <v>{"type":"h4","title":"45. Balas","style":"width:85%;float:left"},{"type":"input","title":"папка","name":"e45","state":"{{e45}}","pattern":"[0-9]{1,2}","style":"width:15%;display:inline"},{"type":"hr"},</v>
      </c>
      <c r="BC51" s="36" t="str">
        <f t="shared" ca="1" si="77"/>
        <v>"45": "45.Balas",</v>
      </c>
      <c r="BD51" s="36" t="str">
        <f t="shared" ca="1" si="78"/>
        <v>"45":"45",</v>
      </c>
      <c r="BE51" s="36" t="str">
        <f t="shared" ca="1" si="79"/>
        <v>45. Balas,1,255,1,100,0;</v>
      </c>
      <c r="BF51" s="36" t="str">
        <f t="shared" ca="1" si="80"/>
        <v>{"type":"checkbox","class":"checkbox-big","name":"e45","title":"45. Шары","style":"font-size:20px;display:block","state":"{{e45}}"},</v>
      </c>
      <c r="BG51" s="36" t="str">
        <f t="shared" ca="1" si="81"/>
        <v>{"type":"h4","title":"45. Шары","style":"width:85%;float:left"},{"type":"input","title":"папка","name":"e45","state":"{{e45}}","pattern":"[0-9]{1,2}","style":"width:15%;display:inline"},{"type":"hr"},</v>
      </c>
      <c r="BH51" s="36" t="str">
        <f t="shared" ca="1" si="82"/>
        <v>"45": "45.Шары",</v>
      </c>
      <c r="BI51" s="36" t="str">
        <f t="shared" ca="1" si="83"/>
        <v>"45":"45",</v>
      </c>
      <c r="BJ51" s="36" t="str">
        <f t="shared" ca="1" si="84"/>
        <v>45. Шары,1,255,1,100,0;</v>
      </c>
    </row>
    <row r="52" spans="1:62" ht="14.25" customHeight="1">
      <c r="A52" s="2">
        <f t="shared" ca="1" si="44"/>
        <v>46</v>
      </c>
      <c r="B52" s="2" t="s">
        <v>438</v>
      </c>
      <c r="C52" s="2" t="s">
        <v>439</v>
      </c>
      <c r="D52" s="2" t="s">
        <v>440</v>
      </c>
      <c r="E52" s="2" t="s">
        <v>441</v>
      </c>
      <c r="F52" s="2" t="s">
        <v>442</v>
      </c>
      <c r="G52" s="2" t="s">
        <v>440</v>
      </c>
      <c r="H52" s="2" t="s">
        <v>439</v>
      </c>
      <c r="I52" s="2">
        <v>8</v>
      </c>
      <c r="J52" s="2">
        <v>9</v>
      </c>
      <c r="K52" s="2">
        <v>24</v>
      </c>
      <c r="L52" s="5"/>
      <c r="M52" s="2">
        <v>5</v>
      </c>
      <c r="N52" s="2">
        <v>60</v>
      </c>
      <c r="O52" s="2">
        <v>1</v>
      </c>
      <c r="P52" s="2">
        <v>100</v>
      </c>
      <c r="Q52" s="2">
        <v>0</v>
      </c>
      <c r="R52" s="2" t="s">
        <v>99</v>
      </c>
      <c r="S52" s="2" t="s">
        <v>443</v>
      </c>
      <c r="T52" s="4">
        <v>2</v>
      </c>
      <c r="U52" s="2">
        <v>46</v>
      </c>
      <c r="V52" s="5"/>
      <c r="W52" s="2" t="str">
        <f t="shared" si="45"/>
        <v>#define EFF_LAVA                ( 46U)    // Лава</v>
      </c>
      <c r="X52" s="2" t="str">
        <f t="shared" ca="1" si="46"/>
        <v>String("46. Лава,5,60,1,100,0;") +</v>
      </c>
      <c r="Y52" s="2" t="str">
        <f t="shared" ca="1" si="47"/>
        <v>String("46. Lava,5,60,1,100,0;") +</v>
      </c>
      <c r="Z52" s="2" t="str">
        <f t="shared" ca="1" si="48"/>
        <v>String("46. Lave,5,60,1,100,0;") +</v>
      </c>
      <c r="AA52" s="2" t="str">
        <f t="shared" si="49"/>
        <v xml:space="preserve">  {   8,   9,  24}, // Лава</v>
      </c>
      <c r="AB52" s="2" t="str">
        <f t="shared" si="50"/>
        <v xml:space="preserve">        case EFF_LAVA:                HIGH_DELAY_TICK    { effTimer = millis(); lavaNoiseRoutine();           Eff_Tick (); }  break;  // ( 46U) Лава</v>
      </c>
      <c r="AC52" s="2" t="str">
        <f t="shared" ca="1" si="51"/>
        <v>{"name":"46. Лава","spmin":5,"spmax":60,"scmin":1,"scmax":100,"type":0},</v>
      </c>
      <c r="AD52" s="7" t="str">
        <f t="shared" si="52"/>
        <v>"e46":0,</v>
      </c>
      <c r="AE52" s="7" t="str">
        <f t="shared" si="53"/>
        <v>e46=[[e46]]&amp;</v>
      </c>
      <c r="AF52" s="7" t="str">
        <f t="shared" si="54"/>
        <v>"e46":2,</v>
      </c>
      <c r="AG52" s="2" t="str">
        <f t="shared" ca="1" si="55"/>
        <v>{"type":"checkbox","class":"checkbox-big","name":"e46","title":"46. Лава","style":"font-size:20px;display:block","state":"{{e46}}"},</v>
      </c>
      <c r="AH52" s="2" t="str">
        <f t="shared" ca="1" si="56"/>
        <v>{"type":"h4","title":"46. Лава","style":"width:85%;float:left"},{"type":"input","title":"папка","name":"e46","state":"{{e46}}","pattern":"[0-9]{1,2}","style":"width:15%;display:inline"},{"type":"hr"},</v>
      </c>
      <c r="AI52" s="2" t="str">
        <f t="shared" ca="1" si="57"/>
        <v>"46": "46.Лава",</v>
      </c>
      <c r="AJ52" s="36" t="str">
        <f t="shared" ca="1" si="58"/>
        <v>"46":"46",</v>
      </c>
      <c r="AK52" s="2" t="str">
        <f t="shared" ca="1" si="59"/>
        <v>46. Лава,5,60,1,100,0;</v>
      </c>
      <c r="AL52" s="2" t="str">
        <f t="shared" ca="1" si="60"/>
        <v>{"type":"checkbox","class":"checkbox-big","name":"e46","title":"46. Lava","style":"font-size:20px;display:block","state":"{{e46}}"},</v>
      </c>
      <c r="AM52" s="2" t="str">
        <f t="shared" ca="1" si="61"/>
        <v>{"type":"h4","title":"46. Lava","style":"width:85%;float:left"},{"type":"input","title":"папка","name":"e46","state":"{{e46}}","pattern":"[0-9]{1,2}","style":"width:15%;display:inline"},{"type":"hr"},</v>
      </c>
      <c r="AN52" s="2" t="str">
        <f t="shared" ca="1" si="62"/>
        <v>"46": "46.Lava",</v>
      </c>
      <c r="AO52" s="36" t="str">
        <f t="shared" ca="1" si="63"/>
        <v>"46":"46",</v>
      </c>
      <c r="AP52" s="2" t="str">
        <f t="shared" ca="1" si="64"/>
        <v>46. Lava,5,60,1,100,0;</v>
      </c>
      <c r="AQ52" s="2" t="str">
        <f t="shared" ca="1" si="65"/>
        <v>{"type":"checkbox","class":"checkbox-big","name":"e46","title":"46. Lave","style":"font-size:20px;display:block","state":"{{e46}}"},</v>
      </c>
      <c r="AR52" s="2" t="str">
        <f t="shared" ca="1" si="66"/>
        <v>{"type":"h4","title":"46. Lave","style":"width:85%;float:left"},{"type":"input","title":"папка","name":"e46","state":"{{e46}}","pattern":"[0-9]{1,2}","style":"width:15%;display:inline"},{"type":"hr"},</v>
      </c>
      <c r="AS52" s="2" t="str">
        <f t="shared" ca="1" si="67"/>
        <v>"46": "46.Lave",</v>
      </c>
      <c r="AT52" s="36" t="str">
        <f t="shared" ca="1" si="68"/>
        <v>"46":"46",</v>
      </c>
      <c r="AU52" s="2" t="str">
        <f t="shared" ca="1" si="69"/>
        <v>46. Lave,5,60,1,100,0;</v>
      </c>
      <c r="AV52" s="2" t="str">
        <f t="shared" ca="1" si="70"/>
        <v>{"type":"checkbox","class":"checkbox-big","name":"e46","title":"46. Lawa","style":"font-size:20px;display:block","state":"{{e46}}"},</v>
      </c>
      <c r="AW52" s="36" t="str">
        <f t="shared" ca="1" si="71"/>
        <v>{"type":"h4","title":"46. Lawa","style":"width:85%;float:left"},{"type":"input","title":"папка","name":"e46","state":"{{e46}}","pattern":"[0-9]{1,2}","style":"width:15%;display:inline"},{"type":"hr"},</v>
      </c>
      <c r="AX52" s="36" t="str">
        <f t="shared" ca="1" si="72"/>
        <v>"46": "46.Lawa",</v>
      </c>
      <c r="AY52" s="36" t="str">
        <f t="shared" ca="1" si="73"/>
        <v>"46":"46",</v>
      </c>
      <c r="AZ52" s="36" t="str">
        <f t="shared" ca="1" si="74"/>
        <v>46. Lawa,5,60,1,100,0;</v>
      </c>
      <c r="BA52" s="36" t="str">
        <f t="shared" ca="1" si="75"/>
        <v>{"type":"checkbox","class":"checkbox-big","name":"e46","title":"46. Lava","style":"font-size:20px;display:block","state":"{{e46}}"},</v>
      </c>
      <c r="BB52" s="36" t="str">
        <f t="shared" ca="1" si="76"/>
        <v>{"type":"h4","title":"46. Lava","style":"width:85%;float:left"},{"type":"input","title":"папка","name":"e46","state":"{{e46}}","pattern":"[0-9]{1,2}","style":"width:15%;display:inline"},{"type":"hr"},</v>
      </c>
      <c r="BC52" s="36" t="str">
        <f t="shared" ca="1" si="77"/>
        <v>"46": "46.Lava",</v>
      </c>
      <c r="BD52" s="36" t="str">
        <f t="shared" ca="1" si="78"/>
        <v>"46":"46",</v>
      </c>
      <c r="BE52" s="36" t="str">
        <f t="shared" ca="1" si="79"/>
        <v>46. Lava,5,60,1,100,0;</v>
      </c>
      <c r="BF52" s="36" t="str">
        <f t="shared" ca="1" si="80"/>
        <v>{"type":"checkbox","class":"checkbox-big","name":"e46","title":"46. Лава","style":"font-size:20px;display:block","state":"{{e46}}"},</v>
      </c>
      <c r="BG52" s="36" t="str">
        <f t="shared" ca="1" si="81"/>
        <v>{"type":"h4","title":"46. Лава","style":"width:85%;float:left"},{"type":"input","title":"папка","name":"e46","state":"{{e46}}","pattern":"[0-9]{1,2}","style":"width:15%;display:inline"},{"type":"hr"},</v>
      </c>
      <c r="BH52" s="36" t="str">
        <f t="shared" ca="1" si="82"/>
        <v>"46": "46.Лава",</v>
      </c>
      <c r="BI52" s="36" t="str">
        <f t="shared" ca="1" si="83"/>
        <v>"46":"46",</v>
      </c>
      <c r="BJ52" s="36" t="str">
        <f t="shared" ca="1" si="84"/>
        <v>46. Лава,5,60,1,100,0;</v>
      </c>
    </row>
    <row r="53" spans="1:62" ht="14.25" customHeight="1">
      <c r="A53" s="2">
        <f t="shared" ca="1" si="44"/>
        <v>47</v>
      </c>
      <c r="B53" s="2" t="s">
        <v>444</v>
      </c>
      <c r="C53" s="2" t="s">
        <v>445</v>
      </c>
      <c r="D53" s="2" t="s">
        <v>446</v>
      </c>
      <c r="E53" s="2" t="s">
        <v>447</v>
      </c>
      <c r="F53" s="2" t="s">
        <v>448</v>
      </c>
      <c r="G53" s="2" t="s">
        <v>449</v>
      </c>
      <c r="H53" s="2" t="s">
        <v>450</v>
      </c>
      <c r="I53" s="2">
        <v>23</v>
      </c>
      <c r="J53" s="2">
        <v>203</v>
      </c>
      <c r="K53" s="2">
        <v>1</v>
      </c>
      <c r="L53" s="5"/>
      <c r="M53" s="2">
        <v>1</v>
      </c>
      <c r="N53" s="2">
        <v>255</v>
      </c>
      <c r="O53" s="2">
        <v>1</v>
      </c>
      <c r="P53" s="2">
        <v>100</v>
      </c>
      <c r="Q53" s="2">
        <v>1</v>
      </c>
      <c r="R53" s="2" t="s">
        <v>75</v>
      </c>
      <c r="S53" s="2" t="s">
        <v>451</v>
      </c>
      <c r="T53" s="4">
        <v>2</v>
      </c>
      <c r="U53" s="2">
        <v>47</v>
      </c>
      <c r="V53" s="5"/>
      <c r="W53" s="2" t="str">
        <f t="shared" si="45"/>
        <v>#define EFF_LAVALAMP            ( 47U)    // Лавова лампа</v>
      </c>
      <c r="X53" s="2" t="str">
        <f t="shared" ca="1" si="46"/>
        <v>String("47. Лавова лампа,1,255,1,100,1;") +</v>
      </c>
      <c r="Y53" s="2" t="str">
        <f t="shared" ca="1" si="47"/>
        <v>String("47. Lava Lamp,1,255,1,100,1;") +</v>
      </c>
      <c r="Z53" s="2" t="str">
        <f t="shared" ca="1" si="48"/>
        <v>String("47. Lampe à lave,1,255,1,100,1;") +</v>
      </c>
      <c r="AA53" s="2" t="str">
        <f t="shared" si="49"/>
        <v xml:space="preserve">  {  23, 203,   1}, // Лавова лампа</v>
      </c>
      <c r="AB53" s="2" t="str">
        <f t="shared" si="50"/>
        <v xml:space="preserve">        case EFF_LAVALAMP:            LOW_DELAY_TICK     { effTimer = millis(); LavaLampRoutine();            Eff_Tick (); }  break;  // ( 47U) Лавова лампа</v>
      </c>
      <c r="AC53" s="2" t="str">
        <f t="shared" ca="1" si="51"/>
        <v>{"name":"47. Лавова лампа","spmin":1,"spmax":255,"scmin":1,"scmax":100,"type":1},</v>
      </c>
      <c r="AD53" s="7" t="str">
        <f t="shared" si="52"/>
        <v>"e47":0,</v>
      </c>
      <c r="AE53" s="7" t="str">
        <f t="shared" si="53"/>
        <v>e47=[[e47]]&amp;</v>
      </c>
      <c r="AF53" s="7" t="str">
        <f t="shared" si="54"/>
        <v>"e47":2,</v>
      </c>
      <c r="AG53" s="2" t="str">
        <f t="shared" ca="1" si="55"/>
        <v>{"type":"checkbox","class":"checkbox-big","name":"e47","title":"47. Лавова лампа","style":"font-size:20px;display:block","state":"{{e47}}"},</v>
      </c>
      <c r="AH53" s="2" t="str">
        <f t="shared" ca="1" si="56"/>
        <v>{"type":"h4","title":"47. Лавова лампа","style":"width:85%;float:left"},{"type":"input","title":"папка","name":"e47","state":"{{e47}}","pattern":"[0-9]{1,2}","style":"width:15%;display:inline"},{"type":"hr"},</v>
      </c>
      <c r="AI53" s="2" t="str">
        <f t="shared" ca="1" si="57"/>
        <v>"47": "47.Лавова лампа",</v>
      </c>
      <c r="AJ53" s="36" t="str">
        <f t="shared" ca="1" si="58"/>
        <v>"47":"47",</v>
      </c>
      <c r="AK53" s="2" t="str">
        <f t="shared" ca="1" si="59"/>
        <v>47. Лавова лампа,1,255,1,100,1;</v>
      </c>
      <c r="AL53" s="2" t="str">
        <f t="shared" ca="1" si="60"/>
        <v>{"type":"checkbox","class":"checkbox-big","name":"e47","title":"47. Lava Lamp","style":"font-size:20px;display:block","state":"{{e47}}"},</v>
      </c>
      <c r="AM53" s="2" t="str">
        <f t="shared" ca="1" si="61"/>
        <v>{"type":"h4","title":"47. Lava Lamp","style":"width:85%;float:left"},{"type":"input","title":"папка","name":"e47","state":"{{e47}}","pattern":"[0-9]{1,2}","style":"width:15%;display:inline"},{"type":"hr"},</v>
      </c>
      <c r="AN53" s="2" t="str">
        <f t="shared" ca="1" si="62"/>
        <v>"47": "47.Lava Lamp",</v>
      </c>
      <c r="AO53" s="36" t="str">
        <f t="shared" ca="1" si="63"/>
        <v>"47":"47",</v>
      </c>
      <c r="AP53" s="2" t="str">
        <f t="shared" ca="1" si="64"/>
        <v>47. Lava Lamp,1,255,1,100,1;</v>
      </c>
      <c r="AQ53" s="2" t="str">
        <f t="shared" ca="1" si="65"/>
        <v>{"type":"checkbox","class":"checkbox-big","name":"e47","title":"47. Lampe à lave","style":"font-size:20px;display:block","state":"{{e47}}"},</v>
      </c>
      <c r="AR53" s="2" t="str">
        <f t="shared" ca="1" si="66"/>
        <v>{"type":"h4","title":"47. Lampe à lave","style":"width:85%;float:left"},{"type":"input","title":"папка","name":"e47","state":"{{e47}}","pattern":"[0-9]{1,2}","style":"width:15%;display:inline"},{"type":"hr"},</v>
      </c>
      <c r="AS53" s="2" t="str">
        <f t="shared" ca="1" si="67"/>
        <v>"47": "47.Lampe à lave",</v>
      </c>
      <c r="AT53" s="36" t="str">
        <f t="shared" ca="1" si="68"/>
        <v>"47":"47",</v>
      </c>
      <c r="AU53" s="2" t="str">
        <f t="shared" ca="1" si="69"/>
        <v>47. Lampe à lave,1,255,1,100,1;</v>
      </c>
      <c r="AV53" s="2" t="str">
        <f t="shared" ca="1" si="70"/>
        <v>{"type":"checkbox","class":"checkbox-big","name":"e47","title":"47. Lampa lawowa","style":"font-size:20px;display:block","state":"{{e47}}"},</v>
      </c>
      <c r="AW53" s="36" t="str">
        <f t="shared" ca="1" si="71"/>
        <v>{"type":"h4","title":"47. Lampa lawowa","style":"width:85%;float:left"},{"type":"input","title":"папка","name":"e47","state":"{{e47}}","pattern":"[0-9]{1,2}","style":"width:15%;display:inline"},{"type":"hr"},</v>
      </c>
      <c r="AX53" s="36" t="str">
        <f t="shared" ca="1" si="72"/>
        <v>"47": "47.Lampa lawowa",</v>
      </c>
      <c r="AY53" s="36" t="str">
        <f t="shared" ca="1" si="73"/>
        <v>"47":"47",</v>
      </c>
      <c r="AZ53" s="36" t="str">
        <f t="shared" ca="1" si="74"/>
        <v>47. Lampa lawowa,1,255,1,100,1;</v>
      </c>
      <c r="BA53" s="36" t="str">
        <f t="shared" ca="1" si="75"/>
        <v>{"type":"checkbox","class":"checkbox-big","name":"e47","title":"47. Lámpara de lava","style":"font-size:20px;display:block","state":"{{e47}}"},</v>
      </c>
      <c r="BB53" s="36" t="str">
        <f t="shared" ca="1" si="76"/>
        <v>{"type":"h4","title":"47. Lámpara de lava","style":"width:85%;float:left"},{"type":"input","title":"папка","name":"e47","state":"{{e47}}","pattern":"[0-9]{1,2}","style":"width:15%;display:inline"},{"type":"hr"},</v>
      </c>
      <c r="BC53" s="36" t="str">
        <f t="shared" ca="1" si="77"/>
        <v>"47": "47.Lámpara de lava",</v>
      </c>
      <c r="BD53" s="36" t="str">
        <f t="shared" ca="1" si="78"/>
        <v>"47":"47",</v>
      </c>
      <c r="BE53" s="36" t="str">
        <f t="shared" ca="1" si="79"/>
        <v>47. Lámpara de lava,1,255,1,100,1;</v>
      </c>
      <c r="BF53" s="36" t="str">
        <f t="shared" ca="1" si="80"/>
        <v>{"type":"checkbox","class":"checkbox-big","name":"e47","title":"47. Лава лампа","style":"font-size:20px;display:block","state":"{{e47}}"},</v>
      </c>
      <c r="BG53" s="36" t="str">
        <f t="shared" ca="1" si="81"/>
        <v>{"type":"h4","title":"47. Лава лампа","style":"width:85%;float:left"},{"type":"input","title":"папка","name":"e47","state":"{{e47}}","pattern":"[0-9]{1,2}","style":"width:15%;display:inline"},{"type":"hr"},</v>
      </c>
      <c r="BH53" s="36" t="str">
        <f t="shared" ca="1" si="82"/>
        <v>"47": "47.Лава лампа",</v>
      </c>
      <c r="BI53" s="36" t="str">
        <f t="shared" ca="1" si="83"/>
        <v>"47":"47",</v>
      </c>
      <c r="BJ53" s="36" t="str">
        <f t="shared" ca="1" si="84"/>
        <v>47. Лава лампа,1,255,1,100,1;</v>
      </c>
    </row>
    <row r="54" spans="1:62" ht="14.25" customHeight="1">
      <c r="A54" s="2">
        <f t="shared" ca="1" si="44"/>
        <v>48</v>
      </c>
      <c r="B54" s="2" t="s">
        <v>452</v>
      </c>
      <c r="C54" s="2" t="s">
        <v>453</v>
      </c>
      <c r="D54" s="2" t="s">
        <v>454</v>
      </c>
      <c r="E54" s="2" t="s">
        <v>455</v>
      </c>
      <c r="F54" s="2" t="s">
        <v>456</v>
      </c>
      <c r="G54" s="2" t="s">
        <v>457</v>
      </c>
      <c r="H54" s="2" t="s">
        <v>458</v>
      </c>
      <c r="I54" s="2">
        <v>7</v>
      </c>
      <c r="J54" s="2">
        <v>61</v>
      </c>
      <c r="K54" s="2">
        <v>100</v>
      </c>
      <c r="L54" s="5"/>
      <c r="M54" s="2">
        <v>1</v>
      </c>
      <c r="N54" s="2">
        <v>255</v>
      </c>
      <c r="O54" s="2">
        <v>1</v>
      </c>
      <c r="P54" s="2">
        <v>100</v>
      </c>
      <c r="Q54" s="2">
        <v>1</v>
      </c>
      <c r="R54" s="2" t="s">
        <v>75</v>
      </c>
      <c r="S54" s="2" t="s">
        <v>459</v>
      </c>
      <c r="T54" s="4">
        <v>2</v>
      </c>
      <c r="U54" s="2">
        <v>48</v>
      </c>
      <c r="V54" s="5"/>
      <c r="W54" s="2" t="str">
        <f t="shared" si="45"/>
        <v>#define EFF_BUTTERFLYS_LAMP     ( 48U)    // Лампа з метеликами</v>
      </c>
      <c r="X54" s="2" t="str">
        <f t="shared" ca="1" si="46"/>
        <v>String("48. Лампа з метеликами,1,255,1,100,1;") +</v>
      </c>
      <c r="Y54" s="2" t="str">
        <f t="shared" ca="1" si="47"/>
        <v>String("48. Butterflys Lamp,1,255,1,100,1;") +</v>
      </c>
      <c r="Z54" s="2" t="str">
        <f t="shared" ca="1" si="48"/>
        <v>String("48. Lampe aux papillons,1,255,1,100,1;") +</v>
      </c>
      <c r="AA54" s="2" t="str">
        <f t="shared" si="49"/>
        <v xml:space="preserve">  {   7,  61, 100}, // Лампа з метеликами</v>
      </c>
      <c r="AB54" s="2" t="str">
        <f t="shared" si="50"/>
        <v xml:space="preserve">        case EFF_BUTTERFLYS_LAMP:     LOW_DELAY_TICK     { effTimer = millis(); butterflysRoutine(false);     Eff_Tick (); }  break;  // ( 48U) Лампа з метеликами</v>
      </c>
      <c r="AC54" s="2" t="str">
        <f t="shared" ca="1" si="51"/>
        <v>{"name":"48. Лампа з метеликами","spmin":1,"spmax":255,"scmin":1,"scmax":100,"type":1},</v>
      </c>
      <c r="AD54" s="7" t="str">
        <f t="shared" si="52"/>
        <v>"e48":0,</v>
      </c>
      <c r="AE54" s="7" t="str">
        <f t="shared" si="53"/>
        <v>e48=[[e48]]&amp;</v>
      </c>
      <c r="AF54" s="7" t="str">
        <f t="shared" si="54"/>
        <v>"e48":2,</v>
      </c>
      <c r="AG54" s="2" t="str">
        <f t="shared" ca="1" si="55"/>
        <v>{"type":"checkbox","class":"checkbox-big","name":"e48","title":"48. Лампа з метеликами","style":"font-size:20px;display:block","state":"{{e48}}"},</v>
      </c>
      <c r="AH54" s="2" t="str">
        <f t="shared" ca="1" si="56"/>
        <v>{"type":"h4","title":"48. Лампа з метеликами","style":"width:85%;float:left"},{"type":"input","title":"папка","name":"e48","state":"{{e48}}","pattern":"[0-9]{1,2}","style":"width:15%;display:inline"},{"type":"hr"},</v>
      </c>
      <c r="AI54" s="2" t="str">
        <f t="shared" ca="1" si="57"/>
        <v>"48": "48.Лампа з метеликами",</v>
      </c>
      <c r="AJ54" s="36" t="str">
        <f t="shared" ca="1" si="58"/>
        <v>"48":"48",</v>
      </c>
      <c r="AK54" s="2" t="str">
        <f t="shared" ca="1" si="59"/>
        <v>48. Лампа з метеликами,1,255,1,100,1;</v>
      </c>
      <c r="AL54" s="2" t="str">
        <f t="shared" ca="1" si="60"/>
        <v>{"type":"checkbox","class":"checkbox-big","name":"e48","title":"48. Butterflys Lamp","style":"font-size:20px;display:block","state":"{{e48}}"},</v>
      </c>
      <c r="AM54" s="2" t="str">
        <f t="shared" ca="1" si="61"/>
        <v>{"type":"h4","title":"48. Butterflys Lamp","style":"width:85%;float:left"},{"type":"input","title":"папка","name":"e48","state":"{{e48}}","pattern":"[0-9]{1,2}","style":"width:15%;display:inline"},{"type":"hr"},</v>
      </c>
      <c r="AN54" s="2" t="str">
        <f t="shared" ca="1" si="62"/>
        <v>"48": "48.Butterflys Lamp",</v>
      </c>
      <c r="AO54" s="36" t="str">
        <f t="shared" ca="1" si="63"/>
        <v>"48":"48",</v>
      </c>
      <c r="AP54" s="2" t="str">
        <f t="shared" ca="1" si="64"/>
        <v>48. Butterflys Lamp,1,255,1,100,1;</v>
      </c>
      <c r="AQ54" s="2" t="str">
        <f t="shared" ca="1" si="65"/>
        <v>{"type":"checkbox","class":"checkbox-big","name":"e48","title":"48. Lampe aux papillons","style":"font-size:20px;display:block","state":"{{e48}}"},</v>
      </c>
      <c r="AR54" s="2" t="str">
        <f t="shared" ca="1" si="66"/>
        <v>{"type":"h4","title":"48. Lampe aux papillons","style":"width:85%;float:left"},{"type":"input","title":"папка","name":"e48","state":"{{e48}}","pattern":"[0-9]{1,2}","style":"width:15%;display:inline"},{"type":"hr"},</v>
      </c>
      <c r="AS54" s="2" t="str">
        <f t="shared" ca="1" si="67"/>
        <v>"48": "48.Lampe aux papillons",</v>
      </c>
      <c r="AT54" s="36" t="str">
        <f t="shared" ca="1" si="68"/>
        <v>"48":"48",</v>
      </c>
      <c r="AU54" s="2" t="str">
        <f t="shared" ca="1" si="69"/>
        <v>48. Lampe aux papillons,1,255,1,100,1;</v>
      </c>
      <c r="AV54" s="2" t="str">
        <f t="shared" ca="1" si="70"/>
        <v>{"type":"checkbox","class":"checkbox-big","name":"e48","title":"48. Lampa z motylami","style":"font-size:20px;display:block","state":"{{e48}}"},</v>
      </c>
      <c r="AW54" s="36" t="str">
        <f t="shared" ca="1" si="71"/>
        <v>{"type":"h4","title":"48. Lampa z motylami","style":"width:85%;float:left"},{"type":"input","title":"папка","name":"e48","state":"{{e48}}","pattern":"[0-9]{1,2}","style":"width:15%;display:inline"},{"type":"hr"},</v>
      </c>
      <c r="AX54" s="36" t="str">
        <f t="shared" ca="1" si="72"/>
        <v>"48": "48.Lampa z motylami",</v>
      </c>
      <c r="AY54" s="36" t="str">
        <f t="shared" ca="1" si="73"/>
        <v>"48":"48",</v>
      </c>
      <c r="AZ54" s="36" t="str">
        <f t="shared" ca="1" si="74"/>
        <v>48. Lampa z motylami,1,255,1,100,1;</v>
      </c>
      <c r="BA54" s="36" t="str">
        <f t="shared" ca="1" si="75"/>
        <v>{"type":"checkbox","class":"checkbox-big","name":"e48","title":"48. Lámpara con mariposas","style":"font-size:20px;display:block","state":"{{e48}}"},</v>
      </c>
      <c r="BB54" s="36" t="str">
        <f t="shared" ca="1" si="76"/>
        <v>{"type":"h4","title":"48. Lámpara con mariposas","style":"width:85%;float:left"},{"type":"input","title":"папка","name":"e48","state":"{{e48}}","pattern":"[0-9]{1,2}","style":"width:15%;display:inline"},{"type":"hr"},</v>
      </c>
      <c r="BC54" s="36" t="str">
        <f t="shared" ca="1" si="77"/>
        <v>"48": "48.Lámpara con mariposas",</v>
      </c>
      <c r="BD54" s="36" t="str">
        <f t="shared" ca="1" si="78"/>
        <v>"48":"48",</v>
      </c>
      <c r="BE54" s="36" t="str">
        <f t="shared" ca="1" si="79"/>
        <v>48. Lámpara con mariposas,1,255,1,100,1;</v>
      </c>
      <c r="BF54" s="36" t="str">
        <f t="shared" ca="1" si="80"/>
        <v>{"type":"checkbox","class":"checkbox-big","name":"e48","title":"48. Лампа с мотыльками","style":"font-size:20px;display:block","state":"{{e48}}"},</v>
      </c>
      <c r="BG54" s="36" t="str">
        <f t="shared" ca="1" si="81"/>
        <v>{"type":"h4","title":"48. Лампа с мотыльками","style":"width:85%;float:left"},{"type":"input","title":"папка","name":"e48","state":"{{e48}}","pattern":"[0-9]{1,2}","style":"width:15%;display:inline"},{"type":"hr"},</v>
      </c>
      <c r="BH54" s="36" t="str">
        <f t="shared" ca="1" si="82"/>
        <v>"48": "48.Лампа с мотыльками",</v>
      </c>
      <c r="BI54" s="36" t="str">
        <f t="shared" ca="1" si="83"/>
        <v>"48":"48",</v>
      </c>
      <c r="BJ54" s="36" t="str">
        <f t="shared" ca="1" si="84"/>
        <v>48. Лампа с мотыльками,1,255,1,100,1;</v>
      </c>
    </row>
    <row r="55" spans="1:62" ht="14.25" customHeight="1">
      <c r="A55" s="2">
        <f t="shared" ca="1" si="44"/>
        <v>49</v>
      </c>
      <c r="B55" s="2" t="s">
        <v>460</v>
      </c>
      <c r="C55" s="2" t="s">
        <v>461</v>
      </c>
      <c r="D55" s="2" t="s">
        <v>462</v>
      </c>
      <c r="E55" s="2" t="s">
        <v>463</v>
      </c>
      <c r="F55" s="2" t="s">
        <v>464</v>
      </c>
      <c r="G55" s="2" t="s">
        <v>465</v>
      </c>
      <c r="H55" s="2" t="s">
        <v>466</v>
      </c>
      <c r="I55" s="2">
        <v>7</v>
      </c>
      <c r="J55" s="2">
        <v>8</v>
      </c>
      <c r="K55" s="2">
        <v>95</v>
      </c>
      <c r="L55" s="5"/>
      <c r="M55" s="2">
        <v>2</v>
      </c>
      <c r="N55" s="2">
        <v>30</v>
      </c>
      <c r="O55" s="2">
        <v>70</v>
      </c>
      <c r="P55" s="2">
        <v>100</v>
      </c>
      <c r="Q55" s="2">
        <v>0</v>
      </c>
      <c r="R55" s="2" t="s">
        <v>99</v>
      </c>
      <c r="S55" s="2" t="s">
        <v>467</v>
      </c>
      <c r="T55" s="4">
        <v>1</v>
      </c>
      <c r="U55" s="2">
        <v>49</v>
      </c>
      <c r="V55" s="5"/>
      <c r="W55" s="2" t="str">
        <f t="shared" si="45"/>
        <v>#define EFF_FOREST              ( 49U)    // Ліс</v>
      </c>
      <c r="X55" s="2" t="str">
        <f t="shared" ca="1" si="46"/>
        <v>String("49. Ліс,2,30,70,100,0;") +</v>
      </c>
      <c r="Y55" s="2" t="str">
        <f t="shared" ca="1" si="47"/>
        <v>String("49. Forest,2,30,70,100,0;") +</v>
      </c>
      <c r="Z55" s="2" t="str">
        <f t="shared" ca="1" si="48"/>
        <v>String("49. Forêt,2,30,70,100,0;") +</v>
      </c>
      <c r="AA55" s="2" t="str">
        <f t="shared" si="49"/>
        <v xml:space="preserve">  {   7,   8,  95}, // Ліс</v>
      </c>
      <c r="AB55" s="2" t="str">
        <f t="shared" si="50"/>
        <v xml:space="preserve">        case EFF_FOREST:              HIGH_DELAY_TICK    { effTimer = millis(); forestNoiseRoutine();         Eff_Tick (); }  break;  // ( 49U) Ліс</v>
      </c>
      <c r="AC55" s="2" t="str">
        <f t="shared" ca="1" si="51"/>
        <v>{"name":"49. Ліс","spmin":2,"spmax":30,"scmin":70,"scmax":100,"type":0},</v>
      </c>
      <c r="AD55" s="7" t="str">
        <f t="shared" si="52"/>
        <v>"e49":0,</v>
      </c>
      <c r="AE55" s="7" t="str">
        <f t="shared" si="53"/>
        <v>e49=[[e49]]&amp;</v>
      </c>
      <c r="AF55" s="7" t="str">
        <f t="shared" si="54"/>
        <v>"e49":1,</v>
      </c>
      <c r="AG55" s="2" t="str">
        <f t="shared" ca="1" si="55"/>
        <v>{"type":"checkbox","class":"checkbox-big","name":"e49","title":"49. Ліс","style":"font-size:20px;display:block","state":"{{e49}}"},</v>
      </c>
      <c r="AH55" s="2" t="str">
        <f t="shared" ca="1" si="56"/>
        <v>{"type":"h4","title":"49. Ліс","style":"width:85%;float:left"},{"type":"input","title":"папка","name":"e49","state":"{{e49}}","pattern":"[0-9]{1,2}","style":"width:15%;display:inline"},{"type":"hr"},</v>
      </c>
      <c r="AI55" s="2" t="str">
        <f t="shared" ca="1" si="57"/>
        <v>"49": "49.Ліс",</v>
      </c>
      <c r="AJ55" s="36" t="str">
        <f t="shared" ca="1" si="58"/>
        <v>"49":"49",</v>
      </c>
      <c r="AK55" s="2" t="str">
        <f t="shared" ca="1" si="59"/>
        <v>49. Ліс,2,30,70,100,0;</v>
      </c>
      <c r="AL55" s="2" t="str">
        <f t="shared" ca="1" si="60"/>
        <v>{"type":"checkbox","class":"checkbox-big","name":"e49","title":"49. Forest","style":"font-size:20px;display:block","state":"{{e49}}"},</v>
      </c>
      <c r="AM55" s="2" t="str">
        <f t="shared" ca="1" si="61"/>
        <v>{"type":"h4","title":"49. Forest","style":"width:85%;float:left"},{"type":"input","title":"папка","name":"e49","state":"{{e49}}","pattern":"[0-9]{1,2}","style":"width:15%;display:inline"},{"type":"hr"},</v>
      </c>
      <c r="AN55" s="2" t="str">
        <f t="shared" ca="1" si="62"/>
        <v>"49": "49.Forest",</v>
      </c>
      <c r="AO55" s="36" t="str">
        <f t="shared" ca="1" si="63"/>
        <v>"49":"49",</v>
      </c>
      <c r="AP55" s="2" t="str">
        <f t="shared" ca="1" si="64"/>
        <v>49. Forest,2,30,70,100,0;</v>
      </c>
      <c r="AQ55" s="2" t="str">
        <f t="shared" ca="1" si="65"/>
        <v>{"type":"checkbox","class":"checkbox-big","name":"e49","title":"49. Forêt","style":"font-size:20px;display:block","state":"{{e49}}"},</v>
      </c>
      <c r="AR55" s="2" t="str">
        <f t="shared" ca="1" si="66"/>
        <v>{"type":"h4","title":"49. Forêt","style":"width:85%;float:left"},{"type":"input","title":"папка","name":"e49","state":"{{e49}}","pattern":"[0-9]{1,2}","style":"width:15%;display:inline"},{"type":"hr"},</v>
      </c>
      <c r="AS55" s="2" t="str">
        <f t="shared" ca="1" si="67"/>
        <v>"49": "49.Forêt",</v>
      </c>
      <c r="AT55" s="36" t="str">
        <f t="shared" ca="1" si="68"/>
        <v>"49":"49",</v>
      </c>
      <c r="AU55" s="2" t="str">
        <f t="shared" ca="1" si="69"/>
        <v>49. Forêt,2,30,70,100,0;</v>
      </c>
      <c r="AV55" s="2" t="str">
        <f t="shared" ca="1" si="70"/>
        <v>{"type":"checkbox","class":"checkbox-big","name":"e49","title":"49. Las","style":"font-size:20px;display:block","state":"{{e49}}"},</v>
      </c>
      <c r="AW55" s="36" t="str">
        <f t="shared" ca="1" si="71"/>
        <v>{"type":"h4","title":"49. Las","style":"width:85%;float:left"},{"type":"input","title":"папка","name":"e49","state":"{{e49}}","pattern":"[0-9]{1,2}","style":"width:15%;display:inline"},{"type":"hr"},</v>
      </c>
      <c r="AX55" s="36" t="str">
        <f t="shared" ca="1" si="72"/>
        <v>"49": "49.Las",</v>
      </c>
      <c r="AY55" s="36" t="str">
        <f t="shared" ca="1" si="73"/>
        <v>"49":"49",</v>
      </c>
      <c r="AZ55" s="36" t="str">
        <f t="shared" ca="1" si="74"/>
        <v>49. Las,2,30,70,100,0;</v>
      </c>
      <c r="BA55" s="36" t="str">
        <f t="shared" ca="1" si="75"/>
        <v>{"type":"checkbox","class":"checkbox-big","name":"e49","title":"49. Bosque","style":"font-size:20px;display:block","state":"{{e49}}"},</v>
      </c>
      <c r="BB55" s="36" t="str">
        <f t="shared" ca="1" si="76"/>
        <v>{"type":"h4","title":"49. Bosque","style":"width:85%;float:left"},{"type":"input","title":"папка","name":"e49","state":"{{e49}}","pattern":"[0-9]{1,2}","style":"width:15%;display:inline"},{"type":"hr"},</v>
      </c>
      <c r="BC55" s="36" t="str">
        <f t="shared" ca="1" si="77"/>
        <v>"49": "49.Bosque",</v>
      </c>
      <c r="BD55" s="36" t="str">
        <f t="shared" ca="1" si="78"/>
        <v>"49":"49",</v>
      </c>
      <c r="BE55" s="36" t="str">
        <f t="shared" ca="1" si="79"/>
        <v>49. Bosque,2,30,70,100,0;</v>
      </c>
      <c r="BF55" s="36" t="str">
        <f t="shared" ca="1" si="80"/>
        <v>{"type":"checkbox","class":"checkbox-big","name":"e49","title":"49. Лес","style":"font-size:20px;display:block","state":"{{e49}}"},</v>
      </c>
      <c r="BG55" s="36" t="str">
        <f t="shared" ca="1" si="81"/>
        <v>{"type":"h4","title":"49. Лес","style":"width:85%;float:left"},{"type":"input","title":"папка","name":"e49","state":"{{e49}}","pattern":"[0-9]{1,2}","style":"width:15%;display:inline"},{"type":"hr"},</v>
      </c>
      <c r="BH55" s="36" t="str">
        <f t="shared" ca="1" si="82"/>
        <v>"49": "49.Лес",</v>
      </c>
      <c r="BI55" s="36" t="str">
        <f t="shared" ca="1" si="83"/>
        <v>"49":"49",</v>
      </c>
      <c r="BJ55" s="36" t="str">
        <f t="shared" ca="1" si="84"/>
        <v>49. Лес,2,30,70,100,0;</v>
      </c>
    </row>
    <row r="56" spans="1:62" ht="14.25" customHeight="1">
      <c r="A56" s="2">
        <f t="shared" ca="1" si="44"/>
        <v>50</v>
      </c>
      <c r="B56" s="2" t="s">
        <v>468</v>
      </c>
      <c r="C56" s="2" t="s">
        <v>469</v>
      </c>
      <c r="D56" s="2" t="s">
        <v>470</v>
      </c>
      <c r="E56" s="2" t="s">
        <v>471</v>
      </c>
      <c r="F56" s="2" t="s">
        <v>472</v>
      </c>
      <c r="G56" s="2" t="s">
        <v>473</v>
      </c>
      <c r="H56" s="2" t="s">
        <v>474</v>
      </c>
      <c r="I56" s="2">
        <v>14</v>
      </c>
      <c r="J56" s="2">
        <v>235</v>
      </c>
      <c r="K56" s="2">
        <v>40</v>
      </c>
      <c r="L56" s="5"/>
      <c r="M56" s="2">
        <v>1</v>
      </c>
      <c r="N56" s="2">
        <v>255</v>
      </c>
      <c r="O56" s="2">
        <v>1</v>
      </c>
      <c r="P56" s="2">
        <v>100</v>
      </c>
      <c r="Q56" s="2">
        <v>0</v>
      </c>
      <c r="R56" s="2" t="s">
        <v>83</v>
      </c>
      <c r="S56" s="2" t="s">
        <v>475</v>
      </c>
      <c r="T56" s="4">
        <v>2</v>
      </c>
      <c r="U56" s="2">
        <v>50</v>
      </c>
      <c r="V56" s="5"/>
      <c r="W56" s="2" t="str">
        <f t="shared" si="45"/>
        <v>#define EFF_LUMENJER            ( 50U)    // Люменьєр</v>
      </c>
      <c r="X56" s="2" t="str">
        <f t="shared" ca="1" si="46"/>
        <v>String("50. Люменьєр,1,255,1,100,0;") +</v>
      </c>
      <c r="Y56" s="2" t="str">
        <f t="shared" ca="1" si="47"/>
        <v>String("50. Lemenjer,1,255,1,100,0;") +</v>
      </c>
      <c r="Z56" s="2" t="str">
        <f t="shared" ca="1" si="48"/>
        <v>String("50. Lumenier,1,255,1,100,0;") +</v>
      </c>
      <c r="AA56" s="2" t="str">
        <f t="shared" si="49"/>
        <v xml:space="preserve">  {  14, 235,  40}, // Люменьєр</v>
      </c>
      <c r="AB56" s="2" t="str">
        <f t="shared" si="50"/>
        <v xml:space="preserve">        case EFF_LUMENJER:            DYNAMIC_DELAY_TICK { effTimer = millis(); lumenjerRoutine();            Eff_Tick (); }  break;  // ( 50U) Люменьєр</v>
      </c>
      <c r="AC56" s="2" t="str">
        <f t="shared" ca="1" si="51"/>
        <v>{"name":"50. Люменьєр","spmin":1,"spmax":255,"scmin":1,"scmax":100,"type":0},</v>
      </c>
      <c r="AD56" s="7" t="str">
        <f t="shared" si="52"/>
        <v>"e50":0,</v>
      </c>
      <c r="AE56" s="7" t="str">
        <f t="shared" si="53"/>
        <v>e50=[[e50]]&amp;</v>
      </c>
      <c r="AF56" s="7" t="str">
        <f t="shared" si="54"/>
        <v>"e50":2,</v>
      </c>
      <c r="AG56" s="2" t="str">
        <f t="shared" ca="1" si="55"/>
        <v>{"type":"checkbox","class":"checkbox-big","name":"e50","title":"50. Люменьєр","style":"font-size:20px;display:block","state":"{{e50}}"},</v>
      </c>
      <c r="AH56" s="2" t="str">
        <f t="shared" ca="1" si="56"/>
        <v>{"type":"h4","title":"50. Люменьєр","style":"width:85%;float:left"},{"type":"input","title":"папка","name":"e50","state":"{{e50}}","pattern":"[0-9]{1,2}","style":"width:15%;display:inline"},{"type":"hr"},</v>
      </c>
      <c r="AI56" s="2" t="str">
        <f t="shared" ca="1" si="57"/>
        <v>"50": "50.Люменьєр",</v>
      </c>
      <c r="AJ56" s="36" t="str">
        <f t="shared" ca="1" si="58"/>
        <v>"50":"50",</v>
      </c>
      <c r="AK56" s="2" t="str">
        <f t="shared" ca="1" si="59"/>
        <v>50. Люменьєр,1,255,1,100,0;</v>
      </c>
      <c r="AL56" s="2" t="str">
        <f t="shared" ca="1" si="60"/>
        <v>{"type":"checkbox","class":"checkbox-big","name":"e50","title":"50. Lemenjer","style":"font-size:20px;display:block","state":"{{e50}}"},</v>
      </c>
      <c r="AM56" s="2" t="str">
        <f t="shared" ca="1" si="61"/>
        <v>{"type":"h4","title":"50. Lemenjer","style":"width:85%;float:left"},{"type":"input","title":"папка","name":"e50","state":"{{e50}}","pattern":"[0-9]{1,2}","style":"width:15%;display:inline"},{"type":"hr"},</v>
      </c>
      <c r="AN56" s="2" t="str">
        <f t="shared" ca="1" si="62"/>
        <v>"50": "50.Lemenjer",</v>
      </c>
      <c r="AO56" s="36" t="str">
        <f t="shared" ca="1" si="63"/>
        <v>"50":"50",</v>
      </c>
      <c r="AP56" s="2" t="str">
        <f t="shared" ca="1" si="64"/>
        <v>50. Lemenjer,1,255,1,100,0;</v>
      </c>
      <c r="AQ56" s="2" t="str">
        <f t="shared" ca="1" si="65"/>
        <v>{"type":"checkbox","class":"checkbox-big","name":"e50","title":"50. Lumenier","style":"font-size:20px;display:block","state":"{{e50}}"},</v>
      </c>
      <c r="AR56" s="2" t="str">
        <f t="shared" ca="1" si="66"/>
        <v>{"type":"h4","title":"50. Lumenier","style":"width:85%;float:left"},{"type":"input","title":"папка","name":"e50","state":"{{e50}}","pattern":"[0-9]{1,2}","style":"width:15%;display:inline"},{"type":"hr"},</v>
      </c>
      <c r="AS56" s="2" t="str">
        <f t="shared" ca="1" si="67"/>
        <v>"50": "50.Lumenier",</v>
      </c>
      <c r="AT56" s="36" t="str">
        <f t="shared" ca="1" si="68"/>
        <v>"50":"50",</v>
      </c>
      <c r="AU56" s="2" t="str">
        <f t="shared" ca="1" si="69"/>
        <v>50. Lumenier,1,255,1,100,0;</v>
      </c>
      <c r="AV56" s="2" t="str">
        <f t="shared" ca="1" si="70"/>
        <v>{"type":"checkbox","class":"checkbox-big","name":"e50","title":"50. Prześwit","style":"font-size:20px;display:block","state":"{{e50}}"},</v>
      </c>
      <c r="AW56" s="36" t="str">
        <f t="shared" ca="1" si="71"/>
        <v>{"type":"h4","title":"50. Prześwit","style":"width:85%;float:left"},{"type":"input","title":"папка","name":"e50","state":"{{e50}}","pattern":"[0-9]{1,2}","style":"width:15%;display:inline"},{"type":"hr"},</v>
      </c>
      <c r="AX56" s="36" t="str">
        <f t="shared" ca="1" si="72"/>
        <v>"50": "50.Prześwit",</v>
      </c>
      <c r="AY56" s="36" t="str">
        <f t="shared" ca="1" si="73"/>
        <v>"50":"50",</v>
      </c>
      <c r="AZ56" s="36" t="str">
        <f t="shared" ca="1" si="74"/>
        <v>50. Prześwit,1,255,1,100,0;</v>
      </c>
      <c r="BA56" s="36" t="str">
        <f t="shared" ca="1" si="75"/>
        <v>{"type":"checkbox","class":"checkbox-big","name":"e50","title":"50. Lumenero","style":"font-size:20px;display:block","state":"{{e50}}"},</v>
      </c>
      <c r="BB56" s="36" t="str">
        <f t="shared" ca="1" si="76"/>
        <v>{"type":"h4","title":"50. Lumenero","style":"width:85%;float:left"},{"type":"input","title":"папка","name":"e50","state":"{{e50}}","pattern":"[0-9]{1,2}","style":"width:15%;display:inline"},{"type":"hr"},</v>
      </c>
      <c r="BC56" s="36" t="str">
        <f t="shared" ca="1" si="77"/>
        <v>"50": "50.Lumenero",</v>
      </c>
      <c r="BD56" s="36" t="str">
        <f t="shared" ca="1" si="78"/>
        <v>"50":"50",</v>
      </c>
      <c r="BE56" s="36" t="str">
        <f t="shared" ca="1" si="79"/>
        <v>50. Lumenero,1,255,1,100,0;</v>
      </c>
      <c r="BF56" s="36" t="str">
        <f t="shared" ca="1" si="80"/>
        <v>{"type":"checkbox","class":"checkbox-big","name":"e50","title":"50. Люменьер","style":"font-size:20px;display:block","state":"{{e50}}"},</v>
      </c>
      <c r="BG56" s="36" t="str">
        <f t="shared" ca="1" si="81"/>
        <v>{"type":"h4","title":"50. Люменьер","style":"width:85%;float:left"},{"type":"input","title":"папка","name":"e50","state":"{{e50}}","pattern":"[0-9]{1,2}","style":"width:15%;display:inline"},{"type":"hr"},</v>
      </c>
      <c r="BH56" s="36" t="str">
        <f t="shared" ca="1" si="82"/>
        <v>"50": "50.Люменьер",</v>
      </c>
      <c r="BI56" s="36" t="str">
        <f t="shared" ca="1" si="83"/>
        <v>"50":"50",</v>
      </c>
      <c r="BJ56" s="36" t="str">
        <f t="shared" ca="1" si="84"/>
        <v>50. Люменьер,1,255,1,100,0;</v>
      </c>
    </row>
    <row r="57" spans="1:62" ht="14.25" customHeight="1">
      <c r="A57" s="2">
        <f t="shared" ca="1" si="44"/>
        <v>51</v>
      </c>
      <c r="B57" s="2" t="s">
        <v>476</v>
      </c>
      <c r="C57" s="2" t="s">
        <v>477</v>
      </c>
      <c r="D57" s="2" t="s">
        <v>478</v>
      </c>
      <c r="E57" s="2" t="s">
        <v>479</v>
      </c>
      <c r="F57" s="2" t="s">
        <v>480</v>
      </c>
      <c r="G57" s="2" t="s">
        <v>481</v>
      </c>
      <c r="H57" s="2" t="s">
        <v>482</v>
      </c>
      <c r="I57" s="2">
        <v>24</v>
      </c>
      <c r="J57" s="2">
        <v>255</v>
      </c>
      <c r="K57" s="2">
        <v>26</v>
      </c>
      <c r="L57" s="5"/>
      <c r="M57" s="2">
        <v>1</v>
      </c>
      <c r="N57" s="2">
        <v>255</v>
      </c>
      <c r="O57" s="2">
        <v>1</v>
      </c>
      <c r="P57" s="2">
        <v>100</v>
      </c>
      <c r="Q57" s="2">
        <v>0</v>
      </c>
      <c r="R57" s="2" t="s">
        <v>75</v>
      </c>
      <c r="S57" s="2" t="s">
        <v>483</v>
      </c>
      <c r="T57" s="4">
        <v>2</v>
      </c>
      <c r="U57" s="2">
        <v>51</v>
      </c>
      <c r="V57" s="5"/>
      <c r="W57" s="2" t="str">
        <f t="shared" si="45"/>
        <v>#define EFF_BBALLS              ( 51U)    // М'ячики</v>
      </c>
      <c r="X57" s="2" t="str">
        <f t="shared" ca="1" si="46"/>
        <v>String("51. М'ячики,1,255,1,100,0;") +</v>
      </c>
      <c r="Y57" s="2" t="str">
        <f t="shared" ca="1" si="47"/>
        <v>String("51. Balls,1,255,1,100,0;") +</v>
      </c>
      <c r="Z57" s="2" t="str">
        <f t="shared" ca="1" si="48"/>
        <v>String("51. Des balles,1,255,1,100,0;") +</v>
      </c>
      <c r="AA57" s="2" t="str">
        <f t="shared" si="49"/>
        <v xml:space="preserve">  {  24, 255,  26}, // М'ячики</v>
      </c>
      <c r="AB57" s="2" t="str">
        <f t="shared" si="50"/>
        <v xml:space="preserve">        case EFF_BBALLS:              LOW_DELAY_TICK     { effTimer = millis(); BBallsRoutine();              Eff_Tick (); }  break;  // ( 51U) М'ячики</v>
      </c>
      <c r="AC57" s="2" t="str">
        <f t="shared" ca="1" si="51"/>
        <v>{"name":"51. М'ячики","spmin":1,"spmax":255,"scmin":1,"scmax":100,"type":0},</v>
      </c>
      <c r="AD57" s="7" t="str">
        <f t="shared" si="52"/>
        <v>"e51":0,</v>
      </c>
      <c r="AE57" s="7" t="str">
        <f t="shared" si="53"/>
        <v>e51=[[e51]]&amp;</v>
      </c>
      <c r="AF57" s="7" t="str">
        <f t="shared" si="54"/>
        <v>"e51":2,</v>
      </c>
      <c r="AG57" s="2" t="str">
        <f t="shared" ca="1" si="55"/>
        <v>{"type":"checkbox","class":"checkbox-big","name":"e51","title":"51. М'ячики","style":"font-size:20px;display:block","state":"{{e51}}"},</v>
      </c>
      <c r="AH57" s="2" t="str">
        <f t="shared" ca="1" si="56"/>
        <v>{"type":"h4","title":"51. М'ячики","style":"width:85%;float:left"},{"type":"input","title":"папка","name":"e51","state":"{{e51}}","pattern":"[0-9]{1,2}","style":"width:15%;display:inline"},{"type":"hr"},</v>
      </c>
      <c r="AI57" s="2" t="str">
        <f t="shared" ca="1" si="57"/>
        <v>"51": "51.М'ячики",</v>
      </c>
      <c r="AJ57" s="36" t="str">
        <f t="shared" ca="1" si="58"/>
        <v>"51":"51",</v>
      </c>
      <c r="AK57" s="2" t="str">
        <f t="shared" ca="1" si="59"/>
        <v>51. М'ячики,1,255,1,100,0;</v>
      </c>
      <c r="AL57" s="2" t="str">
        <f t="shared" ca="1" si="60"/>
        <v>{"type":"checkbox","class":"checkbox-big","name":"e51","title":"51. Balls","style":"font-size:20px;display:block","state":"{{e51}}"},</v>
      </c>
      <c r="AM57" s="2" t="str">
        <f t="shared" ca="1" si="61"/>
        <v>{"type":"h4","title":"51. Balls","style":"width:85%;float:left"},{"type":"input","title":"папка","name":"e51","state":"{{e51}}","pattern":"[0-9]{1,2}","style":"width:15%;display:inline"},{"type":"hr"},</v>
      </c>
      <c r="AN57" s="2" t="str">
        <f t="shared" ca="1" si="62"/>
        <v>"51": "51.Balls",</v>
      </c>
      <c r="AO57" s="36" t="str">
        <f t="shared" ca="1" si="63"/>
        <v>"51":"51",</v>
      </c>
      <c r="AP57" s="2" t="str">
        <f t="shared" ca="1" si="64"/>
        <v>51. Balls,1,255,1,100,0;</v>
      </c>
      <c r="AQ57" s="2" t="str">
        <f t="shared" ca="1" si="65"/>
        <v>{"type":"checkbox","class":"checkbox-big","name":"e51","title":"51. Des balles","style":"font-size:20px;display:block","state":"{{e51}}"},</v>
      </c>
      <c r="AR57" s="2" t="str">
        <f t="shared" ca="1" si="66"/>
        <v>{"type":"h4","title":"51. Des balles","style":"width:85%;float:left"},{"type":"input","title":"папка","name":"e51","state":"{{e51}}","pattern":"[0-9]{1,2}","style":"width:15%;display:inline"},{"type":"hr"},</v>
      </c>
      <c r="AS57" s="2" t="str">
        <f t="shared" ca="1" si="67"/>
        <v>"51": "51.Des balles",</v>
      </c>
      <c r="AT57" s="36" t="str">
        <f t="shared" ca="1" si="68"/>
        <v>"51":"51",</v>
      </c>
      <c r="AU57" s="2" t="str">
        <f t="shared" ca="1" si="69"/>
        <v>51. Des balles,1,255,1,100,0;</v>
      </c>
      <c r="AV57" s="2" t="str">
        <f t="shared" ca="1" si="70"/>
        <v>{"type":"checkbox","class":"checkbox-big","name":"e51","title":"51. Kulki","style":"font-size:20px;display:block","state":"{{e51}}"},</v>
      </c>
      <c r="AW57" s="36" t="str">
        <f t="shared" ca="1" si="71"/>
        <v>{"type":"h4","title":"51. Kulki","style":"width:85%;float:left"},{"type":"input","title":"папка","name":"e51","state":"{{e51}}","pattern":"[0-9]{1,2}","style":"width:15%;display:inline"},{"type":"hr"},</v>
      </c>
      <c r="AX57" s="36" t="str">
        <f t="shared" ca="1" si="72"/>
        <v>"51": "51.Kulki",</v>
      </c>
      <c r="AY57" s="36" t="str">
        <f t="shared" ca="1" si="73"/>
        <v>"51":"51",</v>
      </c>
      <c r="AZ57" s="36" t="str">
        <f t="shared" ca="1" si="74"/>
        <v>51. Kulki,1,255,1,100,0;</v>
      </c>
      <c r="BA57" s="36" t="str">
        <f t="shared" ca="1" si="75"/>
        <v>{"type":"checkbox","class":"checkbox-big","name":"e51","title":"51. Pelotas","style":"font-size:20px;display:block","state":"{{e51}}"},</v>
      </c>
      <c r="BB57" s="36" t="str">
        <f t="shared" ca="1" si="76"/>
        <v>{"type":"h4","title":"51. Pelotas","style":"width:85%;float:left"},{"type":"input","title":"папка","name":"e51","state":"{{e51}}","pattern":"[0-9]{1,2}","style":"width:15%;display:inline"},{"type":"hr"},</v>
      </c>
      <c r="BC57" s="36" t="str">
        <f t="shared" ca="1" si="77"/>
        <v>"51": "51.Pelotas",</v>
      </c>
      <c r="BD57" s="36" t="str">
        <f t="shared" ca="1" si="78"/>
        <v>"51":"51",</v>
      </c>
      <c r="BE57" s="36" t="str">
        <f t="shared" ca="1" si="79"/>
        <v>51. Pelotas,1,255,1,100,0;</v>
      </c>
      <c r="BF57" s="36" t="str">
        <f t="shared" ca="1" si="80"/>
        <v>{"type":"checkbox","class":"checkbox-big","name":"e51","title":"51. Мячики","style":"font-size:20px;display:block","state":"{{e51}}"},</v>
      </c>
      <c r="BG57" s="36" t="str">
        <f t="shared" ca="1" si="81"/>
        <v>{"type":"h4","title":"51. Мячики","style":"width:85%;float:left"},{"type":"input","title":"папка","name":"e51","state":"{{e51}}","pattern":"[0-9]{1,2}","style":"width:15%;display:inline"},{"type":"hr"},</v>
      </c>
      <c r="BH57" s="36" t="str">
        <f t="shared" ca="1" si="82"/>
        <v>"51": "51.Мячики",</v>
      </c>
      <c r="BI57" s="36" t="str">
        <f t="shared" ca="1" si="83"/>
        <v>"51":"51",</v>
      </c>
      <c r="BJ57" s="36" t="str">
        <f t="shared" ca="1" si="84"/>
        <v>51. Мячики,1,255,1,100,0;</v>
      </c>
    </row>
    <row r="58" spans="1:62" ht="14.25" customHeight="1">
      <c r="A58" s="2">
        <f t="shared" ca="1" si="44"/>
        <v>52</v>
      </c>
      <c r="B58" s="2" t="s">
        <v>484</v>
      </c>
      <c r="C58" s="2" t="s">
        <v>485</v>
      </c>
      <c r="D58" s="2" t="s">
        <v>486</v>
      </c>
      <c r="E58" s="2" t="s">
        <v>487</v>
      </c>
      <c r="F58" s="2" t="s">
        <v>488</v>
      </c>
      <c r="G58" s="2" t="s">
        <v>489</v>
      </c>
      <c r="H58" s="2" t="s">
        <v>490</v>
      </c>
      <c r="I58" s="2">
        <v>18</v>
      </c>
      <c r="J58" s="2">
        <v>11</v>
      </c>
      <c r="K58" s="2">
        <v>70</v>
      </c>
      <c r="L58" s="5"/>
      <c r="M58" s="2">
        <v>1</v>
      </c>
      <c r="N58" s="2">
        <v>255</v>
      </c>
      <c r="O58" s="2">
        <v>1</v>
      </c>
      <c r="P58" s="2">
        <v>100</v>
      </c>
      <c r="Q58" s="2">
        <v>0</v>
      </c>
      <c r="R58" s="2" t="s">
        <v>75</v>
      </c>
      <c r="S58" s="2" t="s">
        <v>491</v>
      </c>
      <c r="T58" s="4">
        <v>2</v>
      </c>
      <c r="U58" s="2">
        <v>52</v>
      </c>
      <c r="V58" s="5"/>
      <c r="W58" s="2" t="str">
        <f t="shared" si="45"/>
        <v>#define EFF_BALLS_BOUNCE        ( 52U)    // М'ячики без кордонів</v>
      </c>
      <c r="X58" s="2" t="str">
        <f t="shared" ca="1" si="46"/>
        <v>String("52. М'ячики без кордонів,1,255,1,100,0;") +</v>
      </c>
      <c r="Y58" s="2" t="str">
        <f t="shared" ca="1" si="47"/>
        <v>String("52. Balls Bounce,1,255,1,100,0;") +</v>
      </c>
      <c r="Z58" s="2" t="str">
        <f t="shared" ca="1" si="48"/>
        <v>String("52. Boules sans frontières,1,255,1,100,0;") +</v>
      </c>
      <c r="AA58" s="2" t="str">
        <f t="shared" si="49"/>
        <v xml:space="preserve">  {  18,  11,  70}, // М'ячики без кордонів</v>
      </c>
      <c r="AB58" s="2" t="str">
        <f t="shared" si="50"/>
        <v xml:space="preserve">        case EFF_BALLS_BOUNCE:        LOW_DELAY_TICK     { effTimer = millis(); bounceRoutine();              Eff_Tick (); }  break;  // ( 52U) М'ячики без кордонів</v>
      </c>
      <c r="AC58" s="2" t="str">
        <f t="shared" ca="1" si="51"/>
        <v>{"name":"52. М'ячики без кордонів","spmin":1,"spmax":255,"scmin":1,"scmax":100,"type":0},</v>
      </c>
      <c r="AD58" s="7" t="str">
        <f t="shared" si="52"/>
        <v>"e52":0,</v>
      </c>
      <c r="AE58" s="7" t="str">
        <f t="shared" si="53"/>
        <v>e52=[[e52]]&amp;</v>
      </c>
      <c r="AF58" s="7" t="str">
        <f t="shared" si="54"/>
        <v>"e52":2,</v>
      </c>
      <c r="AG58" s="2" t="str">
        <f t="shared" ca="1" si="55"/>
        <v>{"type":"checkbox","class":"checkbox-big","name":"e52","title":"52. М'ячики без кордонів","style":"font-size:20px;display:block","state":"{{e52}}"},</v>
      </c>
      <c r="AH58" s="2" t="str">
        <f t="shared" ca="1" si="56"/>
        <v>{"type":"h4","title":"52. М'ячики без кордонів","style":"width:85%;float:left"},{"type":"input","title":"папка","name":"e52","state":"{{e52}}","pattern":"[0-9]{1,2}","style":"width:15%;display:inline"},{"type":"hr"},</v>
      </c>
      <c r="AI58" s="2" t="str">
        <f t="shared" ca="1" si="57"/>
        <v>"52": "52.М'ячики без кордонів",</v>
      </c>
      <c r="AJ58" s="36" t="str">
        <f t="shared" ca="1" si="58"/>
        <v>"52":"52",</v>
      </c>
      <c r="AK58" s="2" t="str">
        <f t="shared" ca="1" si="59"/>
        <v>52. М'ячики без кордонів,1,255,1,100,0;</v>
      </c>
      <c r="AL58" s="2" t="str">
        <f t="shared" ca="1" si="60"/>
        <v>{"type":"checkbox","class":"checkbox-big","name":"e52","title":"52. Balls Bounce","style":"font-size:20px;display:block","state":"{{e52}}"},</v>
      </c>
      <c r="AM58" s="2" t="str">
        <f t="shared" ca="1" si="61"/>
        <v>{"type":"h4","title":"52. Balls Bounce","style":"width:85%;float:left"},{"type":"input","title":"папка","name":"e52","state":"{{e52}}","pattern":"[0-9]{1,2}","style":"width:15%;display:inline"},{"type":"hr"},</v>
      </c>
      <c r="AN58" s="2" t="str">
        <f t="shared" ca="1" si="62"/>
        <v>"52": "52.Balls Bounce",</v>
      </c>
      <c r="AO58" s="36" t="str">
        <f t="shared" ca="1" si="63"/>
        <v>"52":"52",</v>
      </c>
      <c r="AP58" s="2" t="str">
        <f t="shared" ca="1" si="64"/>
        <v>52. Balls Bounce,1,255,1,100,0;</v>
      </c>
      <c r="AQ58" s="2" t="str">
        <f t="shared" ca="1" si="65"/>
        <v>{"type":"checkbox","class":"checkbox-big","name":"e52","title":"52. Boules sans frontières","style":"font-size:20px;display:block","state":"{{e52}}"},</v>
      </c>
      <c r="AR58" s="2" t="str">
        <f t="shared" ca="1" si="66"/>
        <v>{"type":"h4","title":"52. Boules sans frontières","style":"width:85%;float:left"},{"type":"input","title":"папка","name":"e52","state":"{{e52}}","pattern":"[0-9]{1,2}","style":"width:15%;display:inline"},{"type":"hr"},</v>
      </c>
      <c r="AS58" s="2" t="str">
        <f t="shared" ca="1" si="67"/>
        <v>"52": "52.Boules sans frontières",</v>
      </c>
      <c r="AT58" s="36" t="str">
        <f t="shared" ca="1" si="68"/>
        <v>"52":"52",</v>
      </c>
      <c r="AU58" s="2" t="str">
        <f t="shared" ca="1" si="69"/>
        <v>52. Boules sans frontières,1,255,1,100,0;</v>
      </c>
      <c r="AV58" s="2" t="str">
        <f t="shared" ca="1" si="70"/>
        <v>{"type":"checkbox","class":"checkbox-big","name":"e52","title":"52. Piłki bez granic","style":"font-size:20px;display:block","state":"{{e52}}"},</v>
      </c>
      <c r="AW58" s="36" t="str">
        <f t="shared" ca="1" si="71"/>
        <v>{"type":"h4","title":"52. Piłki bez granic","style":"width:85%;float:left"},{"type":"input","title":"папка","name":"e52","state":"{{e52}}","pattern":"[0-9]{1,2}","style":"width:15%;display:inline"},{"type":"hr"},</v>
      </c>
      <c r="AX58" s="36" t="str">
        <f t="shared" ca="1" si="72"/>
        <v>"52": "52.Piłki bez granic",</v>
      </c>
      <c r="AY58" s="36" t="str">
        <f t="shared" ca="1" si="73"/>
        <v>"52":"52",</v>
      </c>
      <c r="AZ58" s="36" t="str">
        <f t="shared" ca="1" si="74"/>
        <v>52. Piłki bez granic,1,255,1,100,0;</v>
      </c>
      <c r="BA58" s="36" t="str">
        <f t="shared" ca="1" si="75"/>
        <v>{"type":"checkbox","class":"checkbox-big","name":"e52","title":"52. Bolas sin fronteras","style":"font-size:20px;display:block","state":"{{e52}}"},</v>
      </c>
      <c r="BB58" s="36" t="str">
        <f t="shared" ca="1" si="76"/>
        <v>{"type":"h4","title":"52. Bolas sin fronteras","style":"width:85%;float:left"},{"type":"input","title":"папка","name":"e52","state":"{{e52}}","pattern":"[0-9]{1,2}","style":"width:15%;display:inline"},{"type":"hr"},</v>
      </c>
      <c r="BC58" s="36" t="str">
        <f t="shared" ca="1" si="77"/>
        <v>"52": "52.Bolas sin fronteras",</v>
      </c>
      <c r="BD58" s="36" t="str">
        <f t="shared" ca="1" si="78"/>
        <v>"52":"52",</v>
      </c>
      <c r="BE58" s="36" t="str">
        <f t="shared" ca="1" si="79"/>
        <v>52. Bolas sin fronteras,1,255,1,100,0;</v>
      </c>
      <c r="BF58" s="36" t="str">
        <f t="shared" ca="1" si="80"/>
        <v>{"type":"checkbox","class":"checkbox-big","name":"e52","title":"52. Мячики без границ","style":"font-size:20px;display:block","state":"{{e52}}"},</v>
      </c>
      <c r="BG58" s="36" t="str">
        <f t="shared" ca="1" si="81"/>
        <v>{"type":"h4","title":"52. Мячики без границ","style":"width:85%;float:left"},{"type":"input","title":"папка","name":"e52","state":"{{e52}}","pattern":"[0-9]{1,2}","style":"width:15%;display:inline"},{"type":"hr"},</v>
      </c>
      <c r="BH58" s="36" t="str">
        <f t="shared" ca="1" si="82"/>
        <v>"52": "52.Мячики без границ",</v>
      </c>
      <c r="BI58" s="36" t="str">
        <f t="shared" ca="1" si="83"/>
        <v>"52":"52",</v>
      </c>
      <c r="BJ58" s="36" t="str">
        <f t="shared" ca="1" si="84"/>
        <v>52. Мячики без границ,1,255,1,100,0;</v>
      </c>
    </row>
    <row r="59" spans="1:62" ht="14.25" customHeight="1">
      <c r="A59" s="2">
        <f t="shared" ca="1" si="44"/>
        <v>53</v>
      </c>
      <c r="B59" s="2" t="s">
        <v>492</v>
      </c>
      <c r="C59" s="2" t="s">
        <v>493</v>
      </c>
      <c r="D59" s="2" t="s">
        <v>494</v>
      </c>
      <c r="E59" s="2" t="s">
        <v>494</v>
      </c>
      <c r="F59" s="2" t="s">
        <v>494</v>
      </c>
      <c r="G59" s="2" t="s">
        <v>494</v>
      </c>
      <c r="H59" s="2" t="s">
        <v>493</v>
      </c>
      <c r="I59" s="2">
        <v>9</v>
      </c>
      <c r="J59" s="2">
        <v>198</v>
      </c>
      <c r="K59" s="2">
        <v>20</v>
      </c>
      <c r="L59" s="5"/>
      <c r="M59" s="2">
        <v>150</v>
      </c>
      <c r="N59" s="2">
        <v>252</v>
      </c>
      <c r="O59" s="2">
        <v>1</v>
      </c>
      <c r="P59" s="2">
        <v>100</v>
      </c>
      <c r="Q59" s="2">
        <v>0</v>
      </c>
      <c r="R59" s="2" t="s">
        <v>83</v>
      </c>
      <c r="S59" s="2" t="s">
        <v>495</v>
      </c>
      <c r="T59" s="4">
        <v>2</v>
      </c>
      <c r="U59" s="2">
        <v>53</v>
      </c>
      <c r="V59" s="5"/>
      <c r="W59" s="2" t="str">
        <f t="shared" si="45"/>
        <v>#define EFF_MAGMA               ( 53U)    // Магма</v>
      </c>
      <c r="X59" s="2" t="str">
        <f t="shared" ca="1" si="46"/>
        <v>String("53. Магма,150,252,1,100,0;") +</v>
      </c>
      <c r="Y59" s="2" t="str">
        <f t="shared" ca="1" si="47"/>
        <v>String("53. Magma,150,252,1,100,0;") +</v>
      </c>
      <c r="Z59" s="2" t="str">
        <f t="shared" ca="1" si="48"/>
        <v>String("53. Magma,150,252,1,100,0;") +</v>
      </c>
      <c r="AA59" s="2" t="str">
        <f t="shared" si="49"/>
        <v xml:space="preserve">  {   9, 198,  20}, // Магма</v>
      </c>
      <c r="AB59" s="2" t="str">
        <f t="shared" si="50"/>
        <v xml:space="preserve">        case EFF_MAGMA:               DYNAMIC_DELAY_TICK { effTimer = millis(); magmaRoutine();               Eff_Tick (); }  break;  // ( 53U) Магма</v>
      </c>
      <c r="AC59" s="2" t="str">
        <f t="shared" ca="1" si="51"/>
        <v>{"name":"53. Магма","spmin":150,"spmax":252,"scmin":1,"scmax":100,"type":0},</v>
      </c>
      <c r="AD59" s="7" t="str">
        <f t="shared" si="52"/>
        <v>"e53":0,</v>
      </c>
      <c r="AE59" s="7" t="str">
        <f t="shared" si="53"/>
        <v>e53=[[e53]]&amp;</v>
      </c>
      <c r="AF59" s="7" t="str">
        <f t="shared" si="54"/>
        <v>"e53":2,</v>
      </c>
      <c r="AG59" s="2" t="str">
        <f t="shared" ca="1" si="55"/>
        <v>{"type":"checkbox","class":"checkbox-big","name":"e53","title":"53. Магма","style":"font-size:20px;display:block","state":"{{e53}}"},</v>
      </c>
      <c r="AH59" s="2" t="str">
        <f t="shared" ca="1" si="56"/>
        <v>{"type":"h4","title":"53. Магма","style":"width:85%;float:left"},{"type":"input","title":"папка","name":"e53","state":"{{e53}}","pattern":"[0-9]{1,2}","style":"width:15%;display:inline"},{"type":"hr"},</v>
      </c>
      <c r="AI59" s="2" t="str">
        <f t="shared" ca="1" si="57"/>
        <v>"53": "53.Магма",</v>
      </c>
      <c r="AJ59" s="36" t="str">
        <f t="shared" ca="1" si="58"/>
        <v>"53":"53",</v>
      </c>
      <c r="AK59" s="2" t="str">
        <f t="shared" ca="1" si="59"/>
        <v>53. Магма,150,252,1,100,0;</v>
      </c>
      <c r="AL59" s="2" t="str">
        <f t="shared" ca="1" si="60"/>
        <v>{"type":"checkbox","class":"checkbox-big","name":"e53","title":"53. Magma","style":"font-size:20px;display:block","state":"{{e53}}"},</v>
      </c>
      <c r="AM59" s="2" t="str">
        <f t="shared" ca="1" si="61"/>
        <v>{"type":"h4","title":"53. Magma","style":"width:85%;float:left"},{"type":"input","title":"папка","name":"e53","state":"{{e53}}","pattern":"[0-9]{1,2}","style":"width:15%;display:inline"},{"type":"hr"},</v>
      </c>
      <c r="AN59" s="2" t="str">
        <f t="shared" ca="1" si="62"/>
        <v>"53": "53.Magma",</v>
      </c>
      <c r="AO59" s="36" t="str">
        <f t="shared" ca="1" si="63"/>
        <v>"53":"53",</v>
      </c>
      <c r="AP59" s="2" t="str">
        <f t="shared" ca="1" si="64"/>
        <v>53. Magma,150,252,1,100,0;</v>
      </c>
      <c r="AQ59" s="2" t="str">
        <f t="shared" ca="1" si="65"/>
        <v>{"type":"checkbox","class":"checkbox-big","name":"e53","title":"53. Magma","style":"font-size:20px;display:block","state":"{{e53}}"},</v>
      </c>
      <c r="AR59" s="2" t="str">
        <f t="shared" ca="1" si="66"/>
        <v>{"type":"h4","title":"53. Magma","style":"width:85%;float:left"},{"type":"input","title":"папка","name":"e53","state":"{{e53}}","pattern":"[0-9]{1,2}","style":"width:15%;display:inline"},{"type":"hr"},</v>
      </c>
      <c r="AS59" s="2" t="str">
        <f t="shared" ca="1" si="67"/>
        <v>"53": "53.Magma",</v>
      </c>
      <c r="AT59" s="36" t="str">
        <f t="shared" ca="1" si="68"/>
        <v>"53":"53",</v>
      </c>
      <c r="AU59" s="2" t="str">
        <f t="shared" ca="1" si="69"/>
        <v>53. Magma,150,252,1,100,0;</v>
      </c>
      <c r="AV59" s="2" t="str">
        <f t="shared" ca="1" si="70"/>
        <v>{"type":"checkbox","class":"checkbox-big","name":"e53","title":"53. Magma","style":"font-size:20px;display:block","state":"{{e53}}"},</v>
      </c>
      <c r="AW59" s="36" t="str">
        <f t="shared" ca="1" si="71"/>
        <v>{"type":"h4","title":"53. Magma","style":"width:85%;float:left"},{"type":"input","title":"папка","name":"e53","state":"{{e53}}","pattern":"[0-9]{1,2}","style":"width:15%;display:inline"},{"type":"hr"},</v>
      </c>
      <c r="AX59" s="36" t="str">
        <f t="shared" ca="1" si="72"/>
        <v>"53": "53.Magma",</v>
      </c>
      <c r="AY59" s="36" t="str">
        <f t="shared" ca="1" si="73"/>
        <v>"53":"53",</v>
      </c>
      <c r="AZ59" s="36" t="str">
        <f t="shared" ca="1" si="74"/>
        <v>53. Magma,150,252,1,100,0;</v>
      </c>
      <c r="BA59" s="36" t="str">
        <f t="shared" ca="1" si="75"/>
        <v>{"type":"checkbox","class":"checkbox-big","name":"e53","title":"53. Magma","style":"font-size:20px;display:block","state":"{{e53}}"},</v>
      </c>
      <c r="BB59" s="36" t="str">
        <f t="shared" ca="1" si="76"/>
        <v>{"type":"h4","title":"53. Magma","style":"width:85%;float:left"},{"type":"input","title":"папка","name":"e53","state":"{{e53}}","pattern":"[0-9]{1,2}","style":"width:15%;display:inline"},{"type":"hr"},</v>
      </c>
      <c r="BC59" s="36" t="str">
        <f t="shared" ca="1" si="77"/>
        <v>"53": "53.Magma",</v>
      </c>
      <c r="BD59" s="36" t="str">
        <f t="shared" ca="1" si="78"/>
        <v>"53":"53",</v>
      </c>
      <c r="BE59" s="36" t="str">
        <f t="shared" ca="1" si="79"/>
        <v>53. Magma,150,252,1,100,0;</v>
      </c>
      <c r="BF59" s="36" t="str">
        <f t="shared" ca="1" si="80"/>
        <v>{"type":"checkbox","class":"checkbox-big","name":"e53","title":"53. Магма","style":"font-size:20px;display:block","state":"{{e53}}"},</v>
      </c>
      <c r="BG59" s="36" t="str">
        <f t="shared" ca="1" si="81"/>
        <v>{"type":"h4","title":"53. Магма","style":"width:85%;float:left"},{"type":"input","title":"папка","name":"e53","state":"{{e53}}","pattern":"[0-9]{1,2}","style":"width:15%;display:inline"},{"type":"hr"},</v>
      </c>
      <c r="BH59" s="36" t="str">
        <f t="shared" ca="1" si="82"/>
        <v>"53": "53.Магма",</v>
      </c>
      <c r="BI59" s="36" t="str">
        <f t="shared" ca="1" si="83"/>
        <v>"53":"53",</v>
      </c>
      <c r="BJ59" s="36" t="str">
        <f t="shared" ca="1" si="84"/>
        <v>53. Магма,150,252,1,100,0;</v>
      </c>
    </row>
    <row r="60" spans="1:62" ht="14.25" customHeight="1">
      <c r="A60" s="2">
        <f t="shared" ca="1" si="44"/>
        <v>54</v>
      </c>
      <c r="B60" s="2" t="s">
        <v>496</v>
      </c>
      <c r="C60" s="2" t="s">
        <v>497</v>
      </c>
      <c r="D60" s="2" t="s">
        <v>498</v>
      </c>
      <c r="E60" s="2" t="s">
        <v>499</v>
      </c>
      <c r="F60" s="2" t="s">
        <v>500</v>
      </c>
      <c r="G60" s="2" t="s">
        <v>501</v>
      </c>
      <c r="H60" s="2" t="s">
        <v>502</v>
      </c>
      <c r="I60" s="2">
        <v>27</v>
      </c>
      <c r="J60" s="2">
        <v>186</v>
      </c>
      <c r="K60" s="2">
        <v>23</v>
      </c>
      <c r="L60" s="5"/>
      <c r="M60" s="2">
        <v>99</v>
      </c>
      <c r="N60" s="2">
        <v>240</v>
      </c>
      <c r="O60" s="2">
        <v>1</v>
      </c>
      <c r="P60" s="2">
        <v>100</v>
      </c>
      <c r="Q60" s="2">
        <v>0</v>
      </c>
      <c r="R60" s="2" t="s">
        <v>83</v>
      </c>
      <c r="S60" s="2" t="s">
        <v>503</v>
      </c>
      <c r="T60" s="4">
        <v>2</v>
      </c>
      <c r="U60" s="2">
        <v>54</v>
      </c>
      <c r="V60" s="5"/>
      <c r="W60" s="2" t="str">
        <f t="shared" si="45"/>
        <v>#define EFF_MATRIX              ( 54U)    // Матриця</v>
      </c>
      <c r="X60" s="2" t="str">
        <f t="shared" ca="1" si="46"/>
        <v>String("54. Матриця,99,240,1,100,0;") +</v>
      </c>
      <c r="Y60" s="2" t="str">
        <f t="shared" ca="1" si="47"/>
        <v>String("54. Matrix,99,240,1,100,0;") +</v>
      </c>
      <c r="Z60" s="2" t="str">
        <f t="shared" ca="1" si="48"/>
        <v>String("54. Matrice,99,240,1,100,0;") +</v>
      </c>
      <c r="AA60" s="2" t="str">
        <f t="shared" si="49"/>
        <v xml:space="preserve">  {  27, 186,  23}, // Матриця</v>
      </c>
      <c r="AB60" s="2" t="str">
        <f t="shared" si="50"/>
        <v xml:space="preserve">        case EFF_MATRIX:              DYNAMIC_DELAY_TICK { effTimer = millis(); matrixRoutine();              Eff_Tick (); }  break;  // ( 54U) Матриця</v>
      </c>
      <c r="AC60" s="2" t="str">
        <f t="shared" ca="1" si="51"/>
        <v>{"name":"54. Матриця","spmin":99,"spmax":240,"scmin":1,"scmax":100,"type":0},</v>
      </c>
      <c r="AD60" s="7" t="str">
        <f t="shared" si="52"/>
        <v>"e54":0,</v>
      </c>
      <c r="AE60" s="7" t="str">
        <f t="shared" si="53"/>
        <v>e54=[[e54]]&amp;</v>
      </c>
      <c r="AF60" s="7" t="str">
        <f t="shared" si="54"/>
        <v>"e54":2,</v>
      </c>
      <c r="AG60" s="2" t="str">
        <f t="shared" ca="1" si="55"/>
        <v>{"type":"checkbox","class":"checkbox-big","name":"e54","title":"54. Матриця","style":"font-size:20px;display:block","state":"{{e54}}"},</v>
      </c>
      <c r="AH60" s="2" t="str">
        <f t="shared" ca="1" si="56"/>
        <v>{"type":"h4","title":"54. Матриця","style":"width:85%;float:left"},{"type":"input","title":"папка","name":"e54","state":"{{e54}}","pattern":"[0-9]{1,2}","style":"width:15%;display:inline"},{"type":"hr"},</v>
      </c>
      <c r="AI60" s="2" t="str">
        <f t="shared" ca="1" si="57"/>
        <v>"54": "54.Матриця",</v>
      </c>
      <c r="AJ60" s="36" t="str">
        <f t="shared" ca="1" si="58"/>
        <v>"54":"54",</v>
      </c>
      <c r="AK60" s="2" t="str">
        <f t="shared" ca="1" si="59"/>
        <v>54. Матриця,99,240,1,100,0;</v>
      </c>
      <c r="AL60" s="2" t="str">
        <f t="shared" ca="1" si="60"/>
        <v>{"type":"checkbox","class":"checkbox-big","name":"e54","title":"54. Matrix","style":"font-size:20px;display:block","state":"{{e54}}"},</v>
      </c>
      <c r="AM60" s="2" t="str">
        <f t="shared" ca="1" si="61"/>
        <v>{"type":"h4","title":"54. Matrix","style":"width:85%;float:left"},{"type":"input","title":"папка","name":"e54","state":"{{e54}}","pattern":"[0-9]{1,2}","style":"width:15%;display:inline"},{"type":"hr"},</v>
      </c>
      <c r="AN60" s="2" t="str">
        <f t="shared" ca="1" si="62"/>
        <v>"54": "54.Matrix",</v>
      </c>
      <c r="AO60" s="36" t="str">
        <f t="shared" ca="1" si="63"/>
        <v>"54":"54",</v>
      </c>
      <c r="AP60" s="2" t="str">
        <f t="shared" ca="1" si="64"/>
        <v>54. Matrix,99,240,1,100,0;</v>
      </c>
      <c r="AQ60" s="2" t="str">
        <f t="shared" ca="1" si="65"/>
        <v>{"type":"checkbox","class":"checkbox-big","name":"e54","title":"54. Matrice","style":"font-size:20px;display:block","state":"{{e54}}"},</v>
      </c>
      <c r="AR60" s="2" t="str">
        <f t="shared" ca="1" si="66"/>
        <v>{"type":"h4","title":"54. Matrice","style":"width:85%;float:left"},{"type":"input","title":"папка","name":"e54","state":"{{e54}}","pattern":"[0-9]{1,2}","style":"width:15%;display:inline"},{"type":"hr"},</v>
      </c>
      <c r="AS60" s="2" t="str">
        <f t="shared" ca="1" si="67"/>
        <v>"54": "54.Matrice",</v>
      </c>
      <c r="AT60" s="36" t="str">
        <f t="shared" ca="1" si="68"/>
        <v>"54":"54",</v>
      </c>
      <c r="AU60" s="2" t="str">
        <f t="shared" ca="1" si="69"/>
        <v>54. Matrice,99,240,1,100,0;</v>
      </c>
      <c r="AV60" s="2" t="str">
        <f t="shared" ca="1" si="70"/>
        <v>{"type":"checkbox","class":"checkbox-big","name":"e54","title":"54. Matryca","style":"font-size:20px;display:block","state":"{{e54}}"},</v>
      </c>
      <c r="AW60" s="36" t="str">
        <f t="shared" ca="1" si="71"/>
        <v>{"type":"h4","title":"54. Matryca","style":"width:85%;float:left"},{"type":"input","title":"папка","name":"e54","state":"{{e54}}","pattern":"[0-9]{1,2}","style":"width:15%;display:inline"},{"type":"hr"},</v>
      </c>
      <c r="AX60" s="36" t="str">
        <f t="shared" ca="1" si="72"/>
        <v>"54": "54.Matryca",</v>
      </c>
      <c r="AY60" s="36" t="str">
        <f t="shared" ca="1" si="73"/>
        <v>"54":"54",</v>
      </c>
      <c r="AZ60" s="36" t="str">
        <f t="shared" ca="1" si="74"/>
        <v>54. Matryca,99,240,1,100,0;</v>
      </c>
      <c r="BA60" s="36" t="str">
        <f t="shared" ca="1" si="75"/>
        <v>{"type":"checkbox","class":"checkbox-big","name":"e54","title":"54. Matriz","style":"font-size:20px;display:block","state":"{{e54}}"},</v>
      </c>
      <c r="BB60" s="36" t="str">
        <f t="shared" ca="1" si="76"/>
        <v>{"type":"h4","title":"54. Matriz","style":"width:85%;float:left"},{"type":"input","title":"папка","name":"e54","state":"{{e54}}","pattern":"[0-9]{1,2}","style":"width:15%;display:inline"},{"type":"hr"},</v>
      </c>
      <c r="BC60" s="36" t="str">
        <f t="shared" ca="1" si="77"/>
        <v>"54": "54.Matriz",</v>
      </c>
      <c r="BD60" s="36" t="str">
        <f t="shared" ca="1" si="78"/>
        <v>"54":"54",</v>
      </c>
      <c r="BE60" s="36" t="str">
        <f t="shared" ca="1" si="79"/>
        <v>54. Matriz,99,240,1,100,0;</v>
      </c>
      <c r="BF60" s="36" t="str">
        <f t="shared" ca="1" si="80"/>
        <v>{"type":"checkbox","class":"checkbox-big","name":"e54","title":"54. Матрица","style":"font-size:20px;display:block","state":"{{e54}}"},</v>
      </c>
      <c r="BG60" s="36" t="str">
        <f t="shared" ca="1" si="81"/>
        <v>{"type":"h4","title":"54. Матрица","style":"width:85%;float:left"},{"type":"input","title":"папка","name":"e54","state":"{{e54}}","pattern":"[0-9]{1,2}","style":"width:15%;display:inline"},{"type":"hr"},</v>
      </c>
      <c r="BH60" s="36" t="str">
        <f t="shared" ca="1" si="82"/>
        <v>"54": "54.Матрица",</v>
      </c>
      <c r="BI60" s="36" t="str">
        <f t="shared" ca="1" si="83"/>
        <v>"54":"54",</v>
      </c>
      <c r="BJ60" s="36" t="str">
        <f t="shared" ca="1" si="84"/>
        <v>54. Матрица,99,240,1,100,0;</v>
      </c>
    </row>
    <row r="61" spans="1:62" ht="14.25" customHeight="1">
      <c r="A61" s="2">
        <f t="shared" ca="1" si="44"/>
        <v>55</v>
      </c>
      <c r="B61" s="2" t="s">
        <v>504</v>
      </c>
      <c r="C61" s="2" t="s">
        <v>505</v>
      </c>
      <c r="D61" s="2" t="s">
        <v>506</v>
      </c>
      <c r="E61" s="2" t="s">
        <v>507</v>
      </c>
      <c r="F61" s="2" t="s">
        <v>508</v>
      </c>
      <c r="G61" s="2" t="s">
        <v>509</v>
      </c>
      <c r="H61" s="2" t="s">
        <v>510</v>
      </c>
      <c r="I61" s="2">
        <v>25</v>
      </c>
      <c r="J61" s="2">
        <v>236</v>
      </c>
      <c r="K61" s="2">
        <v>4</v>
      </c>
      <c r="L61" s="5"/>
      <c r="M61" s="2">
        <v>60</v>
      </c>
      <c r="N61" s="2">
        <v>252</v>
      </c>
      <c r="O61" s="2">
        <v>1</v>
      </c>
      <c r="P61" s="2">
        <v>100</v>
      </c>
      <c r="Q61" s="2">
        <v>0</v>
      </c>
      <c r="R61" s="2" t="s">
        <v>83</v>
      </c>
      <c r="S61" s="2" t="s">
        <v>511</v>
      </c>
      <c r="T61" s="4">
        <v>2</v>
      </c>
      <c r="U61" s="2">
        <v>55</v>
      </c>
      <c r="V61" s="5"/>
      <c r="W61" s="2" t="str">
        <f t="shared" si="45"/>
        <v>#define EFF_TWINKLES            ( 55U)    // Мерехтіння</v>
      </c>
      <c r="X61" s="2" t="str">
        <f t="shared" ca="1" si="46"/>
        <v>String("55. Мерехтіння,60,252,1,100,0;") +</v>
      </c>
      <c r="Y61" s="2" t="str">
        <f t="shared" ca="1" si="47"/>
        <v>String("55. Twinkles,60,252,1,100,0;") +</v>
      </c>
      <c r="Z61" s="2" t="str">
        <f t="shared" ca="1" si="48"/>
        <v>String("55. Vaciller,60,252,1,100,0;") +</v>
      </c>
      <c r="AA61" s="2" t="str">
        <f t="shared" si="49"/>
        <v xml:space="preserve">  {  25, 236,   4}, // Мерехтіння</v>
      </c>
      <c r="AB61" s="2" t="str">
        <f t="shared" si="50"/>
        <v xml:space="preserve">        case EFF_TWINKLES:            DYNAMIC_DELAY_TICK { effTimer = millis(); twinklesRoutine();            Eff_Tick (); }  break;  // ( 55U) Мерехтіння</v>
      </c>
      <c r="AC61" s="2" t="str">
        <f t="shared" ca="1" si="51"/>
        <v>{"name":"55. Мерехтіння","spmin":60,"spmax":252,"scmin":1,"scmax":100,"type":0},</v>
      </c>
      <c r="AD61" s="7" t="str">
        <f t="shared" si="52"/>
        <v>"e55":0,</v>
      </c>
      <c r="AE61" s="7" t="str">
        <f t="shared" si="53"/>
        <v>e55=[[e55]]&amp;</v>
      </c>
      <c r="AF61" s="7" t="str">
        <f t="shared" si="54"/>
        <v>"e55":2,</v>
      </c>
      <c r="AG61" s="2" t="str">
        <f t="shared" ca="1" si="55"/>
        <v>{"type":"checkbox","class":"checkbox-big","name":"e55","title":"55. Мерехтіння","style":"font-size:20px;display:block","state":"{{e55}}"},</v>
      </c>
      <c r="AH61" s="2" t="str">
        <f t="shared" ca="1" si="56"/>
        <v>{"type":"h4","title":"55. Мерехтіння","style":"width:85%;float:left"},{"type":"input","title":"папка","name":"e55","state":"{{e55}}","pattern":"[0-9]{1,2}","style":"width:15%;display:inline"},{"type":"hr"},</v>
      </c>
      <c r="AI61" s="2" t="str">
        <f t="shared" ca="1" si="57"/>
        <v>"55": "55.Мерехтіння",</v>
      </c>
      <c r="AJ61" s="36" t="str">
        <f t="shared" ca="1" si="58"/>
        <v>"55":"55",</v>
      </c>
      <c r="AK61" s="2" t="str">
        <f t="shared" ca="1" si="59"/>
        <v>55. Мерехтіння,60,252,1,100,0;</v>
      </c>
      <c r="AL61" s="2" t="str">
        <f t="shared" ca="1" si="60"/>
        <v>{"type":"checkbox","class":"checkbox-big","name":"e55","title":"55. Twinkles","style":"font-size:20px;display:block","state":"{{e55}}"},</v>
      </c>
      <c r="AM61" s="2" t="str">
        <f t="shared" ca="1" si="61"/>
        <v>{"type":"h4","title":"55. Twinkles","style":"width:85%;float:left"},{"type":"input","title":"папка","name":"e55","state":"{{e55}}","pattern":"[0-9]{1,2}","style":"width:15%;display:inline"},{"type":"hr"},</v>
      </c>
      <c r="AN61" s="2" t="str">
        <f t="shared" ca="1" si="62"/>
        <v>"55": "55.Twinkles",</v>
      </c>
      <c r="AO61" s="36" t="str">
        <f t="shared" ca="1" si="63"/>
        <v>"55":"55",</v>
      </c>
      <c r="AP61" s="2" t="str">
        <f t="shared" ca="1" si="64"/>
        <v>55. Twinkles,60,252,1,100,0;</v>
      </c>
      <c r="AQ61" s="2" t="str">
        <f t="shared" ca="1" si="65"/>
        <v>{"type":"checkbox","class":"checkbox-big","name":"e55","title":"55. Vaciller","style":"font-size:20px;display:block","state":"{{e55}}"},</v>
      </c>
      <c r="AR61" s="2" t="str">
        <f t="shared" ca="1" si="66"/>
        <v>{"type":"h4","title":"55. Vaciller","style":"width:85%;float:left"},{"type":"input","title":"папка","name":"e55","state":"{{e55}}","pattern":"[0-9]{1,2}","style":"width:15%;display:inline"},{"type":"hr"},</v>
      </c>
      <c r="AS61" s="2" t="str">
        <f t="shared" ca="1" si="67"/>
        <v>"55": "55.Vaciller",</v>
      </c>
      <c r="AT61" s="36" t="str">
        <f t="shared" ca="1" si="68"/>
        <v>"55":"55",</v>
      </c>
      <c r="AU61" s="2" t="str">
        <f t="shared" ca="1" si="69"/>
        <v>55. Vaciller,60,252,1,100,0;</v>
      </c>
      <c r="AV61" s="2" t="str">
        <f t="shared" ca="1" si="70"/>
        <v>{"type":"checkbox","class":"checkbox-big","name":"e55","title":"55. Migotanie","style":"font-size:20px;display:block","state":"{{e55}}"},</v>
      </c>
      <c r="AW61" s="36" t="str">
        <f t="shared" ca="1" si="71"/>
        <v>{"type":"h4","title":"55. Migotanie","style":"width:85%;float:left"},{"type":"input","title":"папка","name":"e55","state":"{{e55}}","pattern":"[0-9]{1,2}","style":"width:15%;display:inline"},{"type":"hr"},</v>
      </c>
      <c r="AX61" s="36" t="str">
        <f t="shared" ca="1" si="72"/>
        <v>"55": "55.Migotanie",</v>
      </c>
      <c r="AY61" s="36" t="str">
        <f t="shared" ca="1" si="73"/>
        <v>"55":"55",</v>
      </c>
      <c r="AZ61" s="36" t="str">
        <f t="shared" ca="1" si="74"/>
        <v>55. Migotanie,60,252,1,100,0;</v>
      </c>
      <c r="BA61" s="36" t="str">
        <f t="shared" ca="1" si="75"/>
        <v>{"type":"checkbox","class":"checkbox-big","name":"e55","title":"55. Parpadeo","style":"font-size:20px;display:block","state":"{{e55}}"},</v>
      </c>
      <c r="BB61" s="36" t="str">
        <f t="shared" ca="1" si="76"/>
        <v>{"type":"h4","title":"55. Parpadeo","style":"width:85%;float:left"},{"type":"input","title":"папка","name":"e55","state":"{{e55}}","pattern":"[0-9]{1,2}","style":"width:15%;display:inline"},{"type":"hr"},</v>
      </c>
      <c r="BC61" s="36" t="str">
        <f t="shared" ca="1" si="77"/>
        <v>"55": "55.Parpadeo",</v>
      </c>
      <c r="BD61" s="36" t="str">
        <f t="shared" ca="1" si="78"/>
        <v>"55":"55",</v>
      </c>
      <c r="BE61" s="36" t="str">
        <f t="shared" ca="1" si="79"/>
        <v>55. Parpadeo,60,252,1,100,0;</v>
      </c>
      <c r="BF61" s="36" t="str">
        <f t="shared" ca="1" si="80"/>
        <v>{"type":"checkbox","class":"checkbox-big","name":"e55","title":"55. Мерцание","style":"font-size:20px;display:block","state":"{{e55}}"},</v>
      </c>
      <c r="BG61" s="36" t="str">
        <f t="shared" ca="1" si="81"/>
        <v>{"type":"h4","title":"55. Мерцание","style":"width:85%;float:left"},{"type":"input","title":"папка","name":"e55","state":"{{e55}}","pattern":"[0-9]{1,2}","style":"width:15%;display:inline"},{"type":"hr"},</v>
      </c>
      <c r="BH61" s="36" t="str">
        <f t="shared" ca="1" si="82"/>
        <v>"55": "55.Мерцание",</v>
      </c>
      <c r="BI61" s="36" t="str">
        <f t="shared" ca="1" si="83"/>
        <v>"55":"55",</v>
      </c>
      <c r="BJ61" s="36" t="str">
        <f t="shared" ca="1" si="84"/>
        <v>55. Мерцание,60,252,1,100,0;</v>
      </c>
    </row>
    <row r="62" spans="1:62" ht="14.25" customHeight="1">
      <c r="A62" s="2">
        <f t="shared" ca="1" si="44"/>
        <v>56</v>
      </c>
      <c r="B62" s="2" t="s">
        <v>512</v>
      </c>
      <c r="C62" s="2" t="s">
        <v>513</v>
      </c>
      <c r="D62" s="2" t="s">
        <v>514</v>
      </c>
      <c r="E62" s="2" t="s">
        <v>515</v>
      </c>
      <c r="F62" s="2" t="s">
        <v>516</v>
      </c>
      <c r="G62" s="2" t="s">
        <v>517</v>
      </c>
      <c r="H62" s="2" t="s">
        <v>518</v>
      </c>
      <c r="I62" s="2">
        <v>7</v>
      </c>
      <c r="J62" s="2">
        <v>85</v>
      </c>
      <c r="K62" s="2">
        <v>3</v>
      </c>
      <c r="L62" s="5"/>
      <c r="M62" s="2">
        <v>1</v>
      </c>
      <c r="N62" s="2">
        <v>255</v>
      </c>
      <c r="O62" s="2">
        <v>1</v>
      </c>
      <c r="P62" s="2">
        <v>100</v>
      </c>
      <c r="Q62" s="2">
        <v>0</v>
      </c>
      <c r="R62" s="2" t="s">
        <v>75</v>
      </c>
      <c r="S62" s="2" t="s">
        <v>519</v>
      </c>
      <c r="T62" s="4">
        <v>2</v>
      </c>
      <c r="U62" s="2">
        <v>56</v>
      </c>
      <c r="V62" s="5"/>
      <c r="W62" s="2" t="str">
        <f t="shared" si="45"/>
        <v>#define EFF_METABALLS           ( 56U)    // Метаболз</v>
      </c>
      <c r="X62" s="2" t="str">
        <f t="shared" ca="1" si="46"/>
        <v>String("56. Метаболз,1,255,1,100,0;") +</v>
      </c>
      <c r="Y62" s="2" t="str">
        <f t="shared" ca="1" si="47"/>
        <v>String("56. Metaballs,1,255,1,100,0;") +</v>
      </c>
      <c r="Z62" s="2" t="str">
        <f t="shared" ca="1" si="48"/>
        <v>String("56. Métabolisme,1,255,1,100,0;") +</v>
      </c>
      <c r="AA62" s="2" t="str">
        <f t="shared" si="49"/>
        <v xml:space="preserve">  {   7,  85,   3}, // Метаболз</v>
      </c>
      <c r="AB62" s="2" t="str">
        <f t="shared" si="50"/>
        <v xml:space="preserve">        case EFF_METABALLS:           LOW_DELAY_TICK     { effTimer = millis(); MetaBallsRoutine();           Eff_Tick (); }  break;  // ( 56U) Метаболз</v>
      </c>
      <c r="AC62" s="2" t="str">
        <f t="shared" ca="1" si="51"/>
        <v>{"name":"56. Метаболз","spmin":1,"spmax":255,"scmin":1,"scmax":100,"type":0},</v>
      </c>
      <c r="AD62" s="7" t="str">
        <f t="shared" si="52"/>
        <v>"e56":0,</v>
      </c>
      <c r="AE62" s="7" t="str">
        <f t="shared" si="53"/>
        <v>e56=[[e56]]&amp;</v>
      </c>
      <c r="AF62" s="7" t="str">
        <f t="shared" si="54"/>
        <v>"e56":2,</v>
      </c>
      <c r="AG62" s="2" t="str">
        <f t="shared" ca="1" si="55"/>
        <v>{"type":"checkbox","class":"checkbox-big","name":"e56","title":"56. Метаболз","style":"font-size:20px;display:block","state":"{{e56}}"},</v>
      </c>
      <c r="AH62" s="2" t="str">
        <f t="shared" ca="1" si="56"/>
        <v>{"type":"h4","title":"56. Метаболз","style":"width:85%;float:left"},{"type":"input","title":"папка","name":"e56","state":"{{e56}}","pattern":"[0-9]{1,2}","style":"width:15%;display:inline"},{"type":"hr"},</v>
      </c>
      <c r="AI62" s="2" t="str">
        <f t="shared" ca="1" si="57"/>
        <v>"56": "56.Метаболз",</v>
      </c>
      <c r="AJ62" s="36" t="str">
        <f t="shared" ca="1" si="58"/>
        <v>"56":"56",</v>
      </c>
      <c r="AK62" s="2" t="str">
        <f t="shared" ca="1" si="59"/>
        <v>56. Метаболз,1,255,1,100,0;</v>
      </c>
      <c r="AL62" s="2" t="str">
        <f t="shared" ca="1" si="60"/>
        <v>{"type":"checkbox","class":"checkbox-big","name":"e56","title":"56. Metaballs","style":"font-size:20px;display:block","state":"{{e56}}"},</v>
      </c>
      <c r="AM62" s="2" t="str">
        <f t="shared" ca="1" si="61"/>
        <v>{"type":"h4","title":"56. Metaballs","style":"width:85%;float:left"},{"type":"input","title":"папка","name":"e56","state":"{{e56}}","pattern":"[0-9]{1,2}","style":"width:15%;display:inline"},{"type":"hr"},</v>
      </c>
      <c r="AN62" s="2" t="str">
        <f t="shared" ca="1" si="62"/>
        <v>"56": "56.Metaballs",</v>
      </c>
      <c r="AO62" s="36" t="str">
        <f t="shared" ca="1" si="63"/>
        <v>"56":"56",</v>
      </c>
      <c r="AP62" s="2" t="str">
        <f t="shared" ca="1" si="64"/>
        <v>56. Metaballs,1,255,1,100,0;</v>
      </c>
      <c r="AQ62" s="2" t="str">
        <f t="shared" ca="1" si="65"/>
        <v>{"type":"checkbox","class":"checkbox-big","name":"e56","title":"56. Métabolisme","style":"font-size:20px;display:block","state":"{{e56}}"},</v>
      </c>
      <c r="AR62" s="2" t="str">
        <f t="shared" ca="1" si="66"/>
        <v>{"type":"h4","title":"56. Métabolisme","style":"width:85%;float:left"},{"type":"input","title":"папка","name":"e56","state":"{{e56}}","pattern":"[0-9]{1,2}","style":"width:15%;display:inline"},{"type":"hr"},</v>
      </c>
      <c r="AS62" s="2" t="str">
        <f t="shared" ca="1" si="67"/>
        <v>"56": "56.Métabolisme",</v>
      </c>
      <c r="AT62" s="36" t="str">
        <f t="shared" ca="1" si="68"/>
        <v>"56":"56",</v>
      </c>
      <c r="AU62" s="2" t="str">
        <f t="shared" ca="1" si="69"/>
        <v>56. Métabolisme,1,255,1,100,0;</v>
      </c>
      <c r="AV62" s="2" t="str">
        <f t="shared" ca="1" si="70"/>
        <v>{"type":"checkbox","class":"checkbox-big","name":"e56","title":"56. Metabolizm","style":"font-size:20px;display:block","state":"{{e56}}"},</v>
      </c>
      <c r="AW62" s="36" t="str">
        <f t="shared" ca="1" si="71"/>
        <v>{"type":"h4","title":"56. Metabolizm","style":"width:85%;float:left"},{"type":"input","title":"папка","name":"e56","state":"{{e56}}","pattern":"[0-9]{1,2}","style":"width:15%;display:inline"},{"type":"hr"},</v>
      </c>
      <c r="AX62" s="36" t="str">
        <f t="shared" ca="1" si="72"/>
        <v>"56": "56.Metabolizm",</v>
      </c>
      <c r="AY62" s="36" t="str">
        <f t="shared" ca="1" si="73"/>
        <v>"56":"56",</v>
      </c>
      <c r="AZ62" s="36" t="str">
        <f t="shared" ca="1" si="74"/>
        <v>56. Metabolizm,1,255,1,100,0;</v>
      </c>
      <c r="BA62" s="36" t="str">
        <f t="shared" ca="1" si="75"/>
        <v>{"type":"checkbox","class":"checkbox-big","name":"e56","title":"56. Metabolismo","style":"font-size:20px;display:block","state":"{{e56}}"},</v>
      </c>
      <c r="BB62" s="36" t="str">
        <f t="shared" ca="1" si="76"/>
        <v>{"type":"h4","title":"56. Metabolismo","style":"width:85%;float:left"},{"type":"input","title":"папка","name":"e56","state":"{{e56}}","pattern":"[0-9]{1,2}","style":"width:15%;display:inline"},{"type":"hr"},</v>
      </c>
      <c r="BC62" s="36" t="str">
        <f t="shared" ca="1" si="77"/>
        <v>"56": "56.Metabolismo",</v>
      </c>
      <c r="BD62" s="36" t="str">
        <f t="shared" ca="1" si="78"/>
        <v>"56":"56",</v>
      </c>
      <c r="BE62" s="36" t="str">
        <f t="shared" ca="1" si="79"/>
        <v>56. Metabolismo,1,255,1,100,0;</v>
      </c>
      <c r="BF62" s="36" t="str">
        <f t="shared" ca="1" si="80"/>
        <v>{"type":"checkbox","class":"checkbox-big","name":"e56","title":"56. Матаболз","style":"font-size:20px;display:block","state":"{{e56}}"},</v>
      </c>
      <c r="BG62" s="36" t="str">
        <f t="shared" ca="1" si="81"/>
        <v>{"type":"h4","title":"56. Матаболз","style":"width:85%;float:left"},{"type":"input","title":"папка","name":"e56","state":"{{e56}}","pattern":"[0-9]{1,2}","style":"width:15%;display:inline"},{"type":"hr"},</v>
      </c>
      <c r="BH62" s="36" t="str">
        <f t="shared" ca="1" si="82"/>
        <v>"56": "56.Матаболз",</v>
      </c>
      <c r="BI62" s="36" t="str">
        <f t="shared" ca="1" si="83"/>
        <v>"56":"56",</v>
      </c>
      <c r="BJ62" s="36" t="str">
        <f t="shared" ca="1" si="84"/>
        <v>56. Матаболз,1,255,1,100,0;</v>
      </c>
    </row>
    <row r="63" spans="1:62" ht="14.25" customHeight="1">
      <c r="A63" s="2">
        <f t="shared" ca="1" si="44"/>
        <v>57</v>
      </c>
      <c r="B63" s="2" t="s">
        <v>520</v>
      </c>
      <c r="C63" s="2" t="s">
        <v>521</v>
      </c>
      <c r="D63" s="2" t="s">
        <v>522</v>
      </c>
      <c r="E63" s="2" t="s">
        <v>523</v>
      </c>
      <c r="F63" s="2" t="s">
        <v>524</v>
      </c>
      <c r="G63" s="2" t="s">
        <v>525</v>
      </c>
      <c r="H63" s="2" t="s">
        <v>526</v>
      </c>
      <c r="I63" s="2">
        <v>11</v>
      </c>
      <c r="J63" s="2">
        <v>53</v>
      </c>
      <c r="K63" s="2">
        <v>87</v>
      </c>
      <c r="L63" s="5"/>
      <c r="M63" s="2">
        <v>1</v>
      </c>
      <c r="N63" s="2">
        <v>255</v>
      </c>
      <c r="O63" s="2">
        <v>1</v>
      </c>
      <c r="P63" s="2">
        <v>100</v>
      </c>
      <c r="Q63" s="2">
        <v>0</v>
      </c>
      <c r="R63" s="2" t="s">
        <v>75</v>
      </c>
      <c r="S63" s="2" t="s">
        <v>527</v>
      </c>
      <c r="T63" s="4">
        <v>2</v>
      </c>
      <c r="U63" s="2">
        <v>57</v>
      </c>
      <c r="V63" s="5"/>
      <c r="W63" s="2" t="str">
        <f t="shared" si="45"/>
        <v>#define EFF_BUTTERFLYS          ( 57U)    // Метелики</v>
      </c>
      <c r="X63" s="2" t="str">
        <f t="shared" ca="1" si="46"/>
        <v>String("57. Метелики,1,255,1,100,0;") +</v>
      </c>
      <c r="Y63" s="2" t="str">
        <f t="shared" ca="1" si="47"/>
        <v>String("57. Butterflys,1,255,1,100,0;") +</v>
      </c>
      <c r="Z63" s="2" t="str">
        <f t="shared" ca="1" si="48"/>
        <v>String("57. Papillons,1,255,1,100,0;") +</v>
      </c>
      <c r="AA63" s="2" t="str">
        <f t="shared" si="49"/>
        <v xml:space="preserve">  {  11,  53,  87}, // Метелики</v>
      </c>
      <c r="AB63" s="2" t="str">
        <f t="shared" si="50"/>
        <v xml:space="preserve">        case EFF_BUTTERFLYS:          LOW_DELAY_TICK     { effTimer = millis(); butterflysRoutine(true);      Eff_Tick (); }  break;  // ( 57U) Метелики</v>
      </c>
      <c r="AC63" s="37"/>
      <c r="AD63" s="7" t="str">
        <f t="shared" si="52"/>
        <v>"e57":0,</v>
      </c>
      <c r="AE63" s="7" t="str">
        <f t="shared" si="53"/>
        <v>e57=[[e57]]&amp;</v>
      </c>
      <c r="AF63" s="7" t="str">
        <f t="shared" si="54"/>
        <v>"e57":2,</v>
      </c>
      <c r="AG63" s="2" t="str">
        <f t="shared" ca="1" si="55"/>
        <v>{"type":"checkbox","class":"checkbox-big","name":"e57","title":"57. Метелики","style":"font-size:20px;display:block","state":"{{e57}}"},</v>
      </c>
      <c r="AH63" s="2" t="str">
        <f t="shared" ca="1" si="56"/>
        <v>{"type":"h4","title":"57. Метелики","style":"width:85%;float:left"},{"type":"input","title":"папка","name":"e57","state":"{{e57}}","pattern":"[0-9]{1,2}","style":"width:15%;display:inline"},{"type":"hr"},</v>
      </c>
      <c r="AI63" s="2" t="str">
        <f t="shared" ca="1" si="57"/>
        <v>"57": "57.Метелики",</v>
      </c>
      <c r="AJ63" s="36" t="str">
        <f t="shared" ca="1" si="58"/>
        <v>"57":"57",</v>
      </c>
      <c r="AK63" s="2" t="str">
        <f t="shared" ca="1" si="59"/>
        <v>57. Метелики,1,255,1,100,0;</v>
      </c>
      <c r="AL63" s="2" t="str">
        <f t="shared" ca="1" si="60"/>
        <v>{"type":"checkbox","class":"checkbox-big","name":"e57","title":"57. Butterflys","style":"font-size:20px;display:block","state":"{{e57}}"},</v>
      </c>
      <c r="AM63" s="2" t="str">
        <f t="shared" ca="1" si="61"/>
        <v>{"type":"h4","title":"57. Butterflys","style":"width:85%;float:left"},{"type":"input","title":"папка","name":"e57","state":"{{e57}}","pattern":"[0-9]{1,2}","style":"width:15%;display:inline"},{"type":"hr"},</v>
      </c>
      <c r="AN63" s="2" t="str">
        <f t="shared" ca="1" si="62"/>
        <v>"57": "57.Butterflys",</v>
      </c>
      <c r="AO63" s="36" t="str">
        <f t="shared" ca="1" si="63"/>
        <v>"57":"57",</v>
      </c>
      <c r="AP63" s="2" t="str">
        <f t="shared" ca="1" si="64"/>
        <v>57. Butterflys,1,255,1,100,0;</v>
      </c>
      <c r="AQ63" s="2" t="str">
        <f t="shared" ca="1" si="65"/>
        <v>{"type":"checkbox","class":"checkbox-big","name":"e57","title":"57. Papillons","style":"font-size:20px;display:block","state":"{{e57}}"},</v>
      </c>
      <c r="AR63" s="2" t="str">
        <f t="shared" ca="1" si="66"/>
        <v>{"type":"h4","title":"57. Papillons","style":"width:85%;float:left"},{"type":"input","title":"папка","name":"e57","state":"{{e57}}","pattern":"[0-9]{1,2}","style":"width:15%;display:inline"},{"type":"hr"},</v>
      </c>
      <c r="AS63" s="2" t="str">
        <f t="shared" ca="1" si="67"/>
        <v>"57": "57.Papillons",</v>
      </c>
      <c r="AT63" s="36" t="str">
        <f t="shared" ca="1" si="68"/>
        <v>"57":"57",</v>
      </c>
      <c r="AU63" s="2" t="str">
        <f t="shared" ca="1" si="69"/>
        <v>57. Papillons,1,255,1,100,0;</v>
      </c>
      <c r="AV63" s="2" t="str">
        <f t="shared" ca="1" si="70"/>
        <v>{"type":"checkbox","class":"checkbox-big","name":"e57","title":"57. Motyle","style":"font-size:20px;display:block","state":"{{e57}}"},</v>
      </c>
      <c r="AW63" s="36" t="str">
        <f t="shared" ca="1" si="71"/>
        <v>{"type":"h4","title":"57. Motyle","style":"width:85%;float:left"},{"type":"input","title":"папка","name":"e57","state":"{{e57}}","pattern":"[0-9]{1,2}","style":"width:15%;display:inline"},{"type":"hr"},</v>
      </c>
      <c r="AX63" s="36" t="str">
        <f t="shared" ca="1" si="72"/>
        <v>"57": "57.Motyle",</v>
      </c>
      <c r="AY63" s="36" t="str">
        <f t="shared" ca="1" si="73"/>
        <v>"57":"57",</v>
      </c>
      <c r="AZ63" s="36" t="str">
        <f t="shared" ca="1" si="74"/>
        <v>57. Motyle,1,255,1,100,0;</v>
      </c>
      <c r="BA63" s="36" t="str">
        <f t="shared" ca="1" si="75"/>
        <v>{"type":"checkbox","class":"checkbox-big","name":"e57","title":"57. Mariposas","style":"font-size:20px;display:block","state":"{{e57}}"},</v>
      </c>
      <c r="BB63" s="36" t="str">
        <f t="shared" ca="1" si="76"/>
        <v>{"type":"h4","title":"57. Mariposas","style":"width:85%;float:left"},{"type":"input","title":"папка","name":"e57","state":"{{e57}}","pattern":"[0-9]{1,2}","style":"width:15%;display:inline"},{"type":"hr"},</v>
      </c>
      <c r="BC63" s="36" t="str">
        <f t="shared" ca="1" si="77"/>
        <v>"57": "57.Mariposas",</v>
      </c>
      <c r="BD63" s="36" t="str">
        <f t="shared" ca="1" si="78"/>
        <v>"57":"57",</v>
      </c>
      <c r="BE63" s="36" t="str">
        <f t="shared" ca="1" si="79"/>
        <v>57. Mariposas,1,255,1,100,0;</v>
      </c>
      <c r="BF63" s="36" t="str">
        <f t="shared" ca="1" si="80"/>
        <v>{"type":"checkbox","class":"checkbox-big","name":"e57","title":"57. Мотыльки","style":"font-size:20px;display:block","state":"{{e57}}"},</v>
      </c>
      <c r="BG63" s="36" t="str">
        <f t="shared" ca="1" si="81"/>
        <v>{"type":"h4","title":"57. Мотыльки","style":"width:85%;float:left"},{"type":"input","title":"папка","name":"e57","state":"{{e57}}","pattern":"[0-9]{1,2}","style":"width:15%;display:inline"},{"type":"hr"},</v>
      </c>
      <c r="BH63" s="36" t="str">
        <f t="shared" ca="1" si="82"/>
        <v>"57": "57.Мотыльки",</v>
      </c>
      <c r="BI63" s="36" t="str">
        <f t="shared" ca="1" si="83"/>
        <v>"57":"57",</v>
      </c>
      <c r="BJ63" s="36" t="str">
        <f t="shared" ca="1" si="84"/>
        <v>57. Мотыльки,1,255,1,100,0;</v>
      </c>
    </row>
    <row r="64" spans="1:62" ht="14.25" customHeight="1">
      <c r="A64" s="2">
        <f t="shared" ca="1" si="44"/>
        <v>58</v>
      </c>
      <c r="B64" s="2" t="s">
        <v>528</v>
      </c>
      <c r="C64" s="2" t="s">
        <v>529</v>
      </c>
      <c r="D64" s="2" t="s">
        <v>530</v>
      </c>
      <c r="E64" s="2" t="s">
        <v>531</v>
      </c>
      <c r="F64" s="2" t="s">
        <v>532</v>
      </c>
      <c r="G64" s="2" t="s">
        <v>533</v>
      </c>
      <c r="H64" s="2" t="s">
        <v>534</v>
      </c>
      <c r="I64" s="2">
        <v>15</v>
      </c>
      <c r="J64" s="2">
        <v>128</v>
      </c>
      <c r="K64" s="2">
        <v>50</v>
      </c>
      <c r="L64" s="5"/>
      <c r="M64" s="2">
        <v>0</v>
      </c>
      <c r="N64" s="2">
        <v>255</v>
      </c>
      <c r="O64" s="2">
        <v>0</v>
      </c>
      <c r="P64" s="2">
        <v>100</v>
      </c>
      <c r="Q64" s="2">
        <v>0</v>
      </c>
      <c r="R64" s="2" t="s">
        <v>365</v>
      </c>
      <c r="S64" s="2" t="s">
        <v>535</v>
      </c>
      <c r="T64" s="4">
        <v>2</v>
      </c>
      <c r="U64" s="2">
        <v>58</v>
      </c>
      <c r="V64" s="5"/>
      <c r="W64" s="2" t="str">
        <f t="shared" si="45"/>
        <v>#define EFF_WEB_TOOLS           ( 58U)    // Мрія дизайнера</v>
      </c>
      <c r="X64" s="2" t="str">
        <f t="shared" ca="1" si="46"/>
        <v>String("58. Мрія дизайнера,0,255,0,100,0;") +</v>
      </c>
      <c r="Y64" s="2" t="str">
        <f t="shared" ca="1" si="47"/>
        <v>String("58. Designer's Dream,0,255,0,100,0;") +</v>
      </c>
      <c r="Z64" s="2" t="str">
        <f t="shared" ca="1" si="48"/>
        <v>String("58. Le rêve d'un designer,0,255,0,100,0;") +</v>
      </c>
      <c r="AA64" s="2" t="str">
        <f t="shared" si="49"/>
        <v xml:space="preserve">  {  15, 128,  50}, // Мрія дизайнера</v>
      </c>
      <c r="AB64" s="2" t="str">
        <f t="shared" si="50"/>
        <v xml:space="preserve">        case EFF_WEB_TOOLS:           SOFT_DELAY_TICK    { effTimer = millis(); WebTools();                   Eff_Tick (); }  break;  // ( 58U) Мрія дизайнера</v>
      </c>
      <c r="AC64" s="2" t="str">
        <f ca="1">CONCATENATE("{""name"":""",A64,". ",C64,""",""spmin"":",M64,",""spmax"":",N64,",""scmin"":",O64,",""scmax"":",P64,",""type"":",Q64,"},")</f>
        <v>{"name":"58. Мрія дизайнера","spmin":0,"spmax":255,"scmin":0,"scmax":100,"type":0},</v>
      </c>
      <c r="AD64" s="7" t="str">
        <f t="shared" si="52"/>
        <v>"e58":0,</v>
      </c>
      <c r="AE64" s="7" t="str">
        <f t="shared" si="53"/>
        <v>e58=[[e58]]&amp;</v>
      </c>
      <c r="AF64" s="7" t="str">
        <f t="shared" si="54"/>
        <v>"e58":2,</v>
      </c>
      <c r="AG64" s="2" t="str">
        <f t="shared" ca="1" si="55"/>
        <v>{"type":"checkbox","class":"checkbox-big","name":"e58","title":"58. Мрія дизайнера","style":"font-size:20px;display:block","state":"{{e58}}"},</v>
      </c>
      <c r="AH64" s="2" t="str">
        <f t="shared" ca="1" si="56"/>
        <v>{"type":"h4","title":"58. Мрія дизайнера","style":"width:85%;float:left"},{"type":"input","title":"папка","name":"e58","state":"{{e58}}","pattern":"[0-9]{1,2}","style":"width:15%;display:inline"},{"type":"hr"},</v>
      </c>
      <c r="AI64" s="2" t="str">
        <f t="shared" ca="1" si="57"/>
        <v>"58": "58.Мрія дизайнера",</v>
      </c>
      <c r="AJ64" s="36" t="str">
        <f t="shared" ca="1" si="58"/>
        <v>"58":"58",</v>
      </c>
      <c r="AK64" s="2" t="str">
        <f t="shared" ca="1" si="59"/>
        <v>58. Мрія дизайнера,0,255,0,100,0;</v>
      </c>
      <c r="AL64" s="2" t="str">
        <f t="shared" ca="1" si="60"/>
        <v>{"type":"checkbox","class":"checkbox-big","name":"e58","title":"58. Designer's Dream","style":"font-size:20px;display:block","state":"{{e58}}"},</v>
      </c>
      <c r="AM64" s="2" t="str">
        <f t="shared" ca="1" si="61"/>
        <v>{"type":"h4","title":"58. Designer's Dream","style":"width:85%;float:left"},{"type":"input","title":"папка","name":"e58","state":"{{e58}}","pattern":"[0-9]{1,2}","style":"width:15%;display:inline"},{"type":"hr"},</v>
      </c>
      <c r="AN64" s="2" t="str">
        <f t="shared" ca="1" si="62"/>
        <v>"58": "58.Designer's Dream",</v>
      </c>
      <c r="AO64" s="36" t="str">
        <f t="shared" ca="1" si="63"/>
        <v>"58":"58",</v>
      </c>
      <c r="AP64" s="2" t="str">
        <f t="shared" ca="1" si="64"/>
        <v>58. Designer's Dream,0,255,0,100,0;</v>
      </c>
      <c r="AQ64" s="2" t="str">
        <f t="shared" ca="1" si="65"/>
        <v>{"type":"checkbox","class":"checkbox-big","name":"e58","title":"58. Le rêve d'un designer","style":"font-size:20px;display:block","state":"{{e58}}"},</v>
      </c>
      <c r="AR64" s="2" t="str">
        <f t="shared" ca="1" si="66"/>
        <v>{"type":"h4","title":"58. Le rêve d'un designer","style":"width:85%;float:left"},{"type":"input","title":"папка","name":"e58","state":"{{e58}}","pattern":"[0-9]{1,2}","style":"width:15%;display:inline"},{"type":"hr"},</v>
      </c>
      <c r="AS64" s="2" t="str">
        <f t="shared" ca="1" si="67"/>
        <v>"58": "58.Le rêve d'un designer",</v>
      </c>
      <c r="AT64" s="36" t="str">
        <f t="shared" ca="1" si="68"/>
        <v>"58":"58",</v>
      </c>
      <c r="AU64" s="2" t="str">
        <f t="shared" ca="1" si="69"/>
        <v>58. Le rêve d'un designer,0,255,0,100,0;</v>
      </c>
      <c r="AV64" s="2" t="str">
        <f t="shared" ca="1" si="70"/>
        <v>{"type":"checkbox","class":"checkbox-big","name":"e58","title":"58. Marzenie projektanta","style":"font-size:20px;display:block","state":"{{e58}}"},</v>
      </c>
      <c r="AW64" s="36" t="str">
        <f t="shared" ca="1" si="71"/>
        <v>{"type":"h4","title":"58. Marzenie projektanta","style":"width:85%;float:left"},{"type":"input","title":"папка","name":"e58","state":"{{e58}}","pattern":"[0-9]{1,2}","style":"width:15%;display:inline"},{"type":"hr"},</v>
      </c>
      <c r="AX64" s="36" t="str">
        <f t="shared" ca="1" si="72"/>
        <v>"58": "58.Marzenie projektanta",</v>
      </c>
      <c r="AY64" s="36" t="str">
        <f t="shared" ca="1" si="73"/>
        <v>"58":"58",</v>
      </c>
      <c r="AZ64" s="36" t="str">
        <f t="shared" ca="1" si="74"/>
        <v>58. Marzenie projektanta,0,255,0,100,0;</v>
      </c>
      <c r="BA64" s="36" t="str">
        <f t="shared" ca="1" si="75"/>
        <v>{"type":"checkbox","class":"checkbox-big","name":"e58","title":"58. El sueño de un diseñador","style":"font-size:20px;display:block","state":"{{e58}}"},</v>
      </c>
      <c r="BB64" s="36" t="str">
        <f t="shared" ca="1" si="76"/>
        <v>{"type":"h4","title":"58. El sueño de un diseñador","style":"width:85%;float:left"},{"type":"input","title":"папка","name":"e58","state":"{{e58}}","pattern":"[0-9]{1,2}","style":"width:15%;display:inline"},{"type":"hr"},</v>
      </c>
      <c r="BC64" s="36" t="str">
        <f t="shared" ca="1" si="77"/>
        <v>"58": "58.El sueño de un diseñador",</v>
      </c>
      <c r="BD64" s="36" t="str">
        <f t="shared" ca="1" si="78"/>
        <v>"58":"58",</v>
      </c>
      <c r="BE64" s="36" t="str">
        <f t="shared" ca="1" si="79"/>
        <v>58. El sueño de un diseñador,0,255,0,100,0;</v>
      </c>
      <c r="BF64" s="36" t="str">
        <f t="shared" ca="1" si="80"/>
        <v>{"type":"checkbox","class":"checkbox-big","name":"e58","title":"58. Мечта дизайнера","style":"font-size:20px;display:block","state":"{{e58}}"},</v>
      </c>
      <c r="BG64" s="36" t="str">
        <f t="shared" ca="1" si="81"/>
        <v>{"type":"h4","title":"58. Мечта дизайнера","style":"width:85%;float:left"},{"type":"input","title":"папка","name":"e58","state":"{{e58}}","pattern":"[0-9]{1,2}","style":"width:15%;display:inline"},{"type":"hr"},</v>
      </c>
      <c r="BH64" s="36" t="str">
        <f t="shared" ca="1" si="82"/>
        <v>"58": "58.Мечта дизайнера",</v>
      </c>
      <c r="BI64" s="36" t="str">
        <f t="shared" ca="1" si="83"/>
        <v>"58":"58",</v>
      </c>
      <c r="BJ64" s="36" t="str">
        <f t="shared" ca="1" si="84"/>
        <v>58. Мечта дизайнера,0,255,0,100,0;</v>
      </c>
    </row>
    <row r="65" spans="1:62" ht="14.25" customHeight="1">
      <c r="A65" s="2">
        <f t="shared" ca="1" si="44"/>
        <v>59</v>
      </c>
      <c r="B65" s="2" t="s">
        <v>536</v>
      </c>
      <c r="C65" s="2" t="s">
        <v>537</v>
      </c>
      <c r="D65" s="2" t="s">
        <v>538</v>
      </c>
      <c r="E65" s="2" t="s">
        <v>539</v>
      </c>
      <c r="F65" s="2" t="s">
        <v>540</v>
      </c>
      <c r="G65" s="2" t="s">
        <v>541</v>
      </c>
      <c r="H65" s="2" t="s">
        <v>542</v>
      </c>
      <c r="I65" s="2">
        <v>50</v>
      </c>
      <c r="J65" s="2">
        <v>90</v>
      </c>
      <c r="K65" s="2">
        <v>50</v>
      </c>
      <c r="L65" s="5"/>
      <c r="M65" s="2">
        <v>1</v>
      </c>
      <c r="N65" s="2">
        <v>160</v>
      </c>
      <c r="O65" s="2">
        <v>1</v>
      </c>
      <c r="P65" s="2">
        <v>100</v>
      </c>
      <c r="Q65" s="2">
        <v>0</v>
      </c>
      <c r="R65" s="2" t="s">
        <v>83</v>
      </c>
      <c r="S65" s="2" t="s">
        <v>543</v>
      </c>
      <c r="T65" s="4">
        <v>2</v>
      </c>
      <c r="U65" s="2">
        <v>59</v>
      </c>
      <c r="V65" s="5"/>
      <c r="W65" s="2" t="str">
        <f t="shared" si="45"/>
        <v>#define EFF_CHRISTMAS_TREE      ( 59U)    // Новорічна ялинка</v>
      </c>
      <c r="X65" s="2" t="str">
        <f t="shared" ca="1" si="46"/>
        <v>String("59. Новорічна ялинка,1,160,1,100,0;") +</v>
      </c>
      <c r="Y65" s="2" t="str">
        <f t="shared" ca="1" si="47"/>
        <v>String("59. Christmas Tree,1,160,1,100,0;") +</v>
      </c>
      <c r="Z65" s="2" t="str">
        <f t="shared" ca="1" si="48"/>
        <v>String("59. Sapin de Noël,1,160,1,100,0;") +</v>
      </c>
      <c r="AA65" s="2" t="str">
        <f t="shared" si="49"/>
        <v xml:space="preserve">  {  50,  90,  50}, // Новорічна ялинка</v>
      </c>
      <c r="AB65" s="2" t="str">
        <f t="shared" si="50"/>
        <v xml:space="preserve">        case EFF_CHRISTMAS_TREE:      DYNAMIC_DELAY_TICK { effTimer = millis(); ChristmasTree();              Eff_Tick (); }  break;  // ( 59U) Новорічна ялинка</v>
      </c>
      <c r="AC65" s="37"/>
      <c r="AD65" s="7" t="str">
        <f t="shared" si="52"/>
        <v>"e59":0,</v>
      </c>
      <c r="AE65" s="7" t="str">
        <f t="shared" si="53"/>
        <v>e59=[[e59]]&amp;</v>
      </c>
      <c r="AF65" s="7" t="str">
        <f t="shared" si="54"/>
        <v>"e59":2,</v>
      </c>
      <c r="AG65" s="2" t="str">
        <f t="shared" ca="1" si="55"/>
        <v>{"type":"checkbox","class":"checkbox-big","name":"e59","title":"59. Новорічна ялинка","style":"font-size:20px;display:block","state":"{{e59}}"},</v>
      </c>
      <c r="AH65" s="2" t="str">
        <f t="shared" ca="1" si="56"/>
        <v>{"type":"h4","title":"59. Новорічна ялинка","style":"width:85%;float:left"},{"type":"input","title":"папка","name":"e59","state":"{{e59}}","pattern":"[0-9]{1,2}","style":"width:15%;display:inline"},{"type":"hr"},</v>
      </c>
      <c r="AI65" s="2" t="str">
        <f t="shared" ca="1" si="57"/>
        <v>"59": "59.Новорічна ялинка",</v>
      </c>
      <c r="AJ65" s="36" t="str">
        <f t="shared" ca="1" si="58"/>
        <v>"59":"59",</v>
      </c>
      <c r="AK65" s="2" t="str">
        <f t="shared" ca="1" si="59"/>
        <v>59. Новорічна ялинка,1,160,1,100,0;</v>
      </c>
      <c r="AL65" s="2" t="str">
        <f t="shared" ca="1" si="60"/>
        <v>{"type":"checkbox","class":"checkbox-big","name":"e59","title":"59. Christmas Tree","style":"font-size:20px;display:block","state":"{{e59}}"},</v>
      </c>
      <c r="AM65" s="2" t="str">
        <f t="shared" ca="1" si="61"/>
        <v>{"type":"h4","title":"59. Christmas Tree","style":"width:85%;float:left"},{"type":"input","title":"папка","name":"e59","state":"{{e59}}","pattern":"[0-9]{1,2}","style":"width:15%;display:inline"},{"type":"hr"},</v>
      </c>
      <c r="AN65" s="2" t="str">
        <f t="shared" ca="1" si="62"/>
        <v>"59": "59.Christmas Tree",</v>
      </c>
      <c r="AO65" s="36" t="str">
        <f t="shared" ca="1" si="63"/>
        <v>"59":"59",</v>
      </c>
      <c r="AP65" s="2" t="str">
        <f t="shared" ca="1" si="64"/>
        <v>59. Christmas Tree,1,160,1,100,0;</v>
      </c>
      <c r="AQ65" s="2" t="str">
        <f t="shared" ca="1" si="65"/>
        <v>{"type":"checkbox","class":"checkbox-big","name":"e59","title":"59. Sapin de Noël","style":"font-size:20px;display:block","state":"{{e59}}"},</v>
      </c>
      <c r="AR65" s="2" t="str">
        <f t="shared" ca="1" si="66"/>
        <v>{"type":"h4","title":"59. Sapin de Noël","style":"width:85%;float:left"},{"type":"input","title":"папка","name":"e59","state":"{{e59}}","pattern":"[0-9]{1,2}","style":"width:15%;display:inline"},{"type":"hr"},</v>
      </c>
      <c r="AS65" s="2" t="str">
        <f t="shared" ca="1" si="67"/>
        <v>"59": "59.Sapin de Noël",</v>
      </c>
      <c r="AT65" s="36" t="str">
        <f t="shared" ca="1" si="68"/>
        <v>"59":"59",</v>
      </c>
      <c r="AU65" s="2" t="str">
        <f t="shared" ca="1" si="69"/>
        <v>59. Sapin de Noël,1,160,1,100,0;</v>
      </c>
      <c r="AV65" s="2" t="str">
        <f t="shared" ca="1" si="70"/>
        <v>{"type":"checkbox","class":"checkbox-big","name":"e59","title":"59. Drzewko świąteczne","style":"font-size:20px;display:block","state":"{{e59}}"},</v>
      </c>
      <c r="AW65" s="36" t="str">
        <f t="shared" ca="1" si="71"/>
        <v>{"type":"h4","title":"59. Drzewko świąteczne","style":"width:85%;float:left"},{"type":"input","title":"папка","name":"e59","state":"{{e59}}","pattern":"[0-9]{1,2}","style":"width:15%;display:inline"},{"type":"hr"},</v>
      </c>
      <c r="AX65" s="36" t="str">
        <f t="shared" ca="1" si="72"/>
        <v>"59": "59.Drzewko świąteczne",</v>
      </c>
      <c r="AY65" s="36" t="str">
        <f t="shared" ca="1" si="73"/>
        <v>"59":"59",</v>
      </c>
      <c r="AZ65" s="36" t="str">
        <f t="shared" ca="1" si="74"/>
        <v>59. Drzewko świąteczne,1,160,1,100,0;</v>
      </c>
      <c r="BA65" s="36" t="str">
        <f t="shared" ca="1" si="75"/>
        <v>{"type":"checkbox","class":"checkbox-big","name":"e59","title":"59. árbol de Navidad","style":"font-size:20px;display:block","state":"{{e59}}"},</v>
      </c>
      <c r="BB65" s="36" t="str">
        <f t="shared" ca="1" si="76"/>
        <v>{"type":"h4","title":"59. árbol de Navidad","style":"width:85%;float:left"},{"type":"input","title":"папка","name":"e59","state":"{{e59}}","pattern":"[0-9]{1,2}","style":"width:15%;display:inline"},{"type":"hr"},</v>
      </c>
      <c r="BC65" s="36" t="str">
        <f t="shared" ca="1" si="77"/>
        <v>"59": "59.árbol de Navidad",</v>
      </c>
      <c r="BD65" s="36" t="str">
        <f t="shared" ca="1" si="78"/>
        <v>"59":"59",</v>
      </c>
      <c r="BE65" s="36" t="str">
        <f t="shared" ca="1" si="79"/>
        <v>59. árbol de Navidad,1,160,1,100,0;</v>
      </c>
      <c r="BF65" s="36" t="str">
        <f t="shared" ca="1" si="80"/>
        <v>{"type":"checkbox","class":"checkbox-big","name":"e59","title":"59. Новогодняя елка","style":"font-size:20px;display:block","state":"{{e59}}"},</v>
      </c>
      <c r="BG65" s="36" t="str">
        <f t="shared" ca="1" si="81"/>
        <v>{"type":"h4","title":"59. Новогодняя елка","style":"width:85%;float:left"},{"type":"input","title":"папка","name":"e59","state":"{{e59}}","pattern":"[0-9]{1,2}","style":"width:15%;display:inline"},{"type":"hr"},</v>
      </c>
      <c r="BH65" s="36" t="str">
        <f t="shared" ca="1" si="82"/>
        <v>"59": "59.Новогодняя елка",</v>
      </c>
      <c r="BI65" s="36" t="str">
        <f t="shared" ca="1" si="83"/>
        <v>"59":"59",</v>
      </c>
      <c r="BJ65" s="36" t="str">
        <f t="shared" ca="1" si="84"/>
        <v>59. Новогодняя елка,1,160,1,100,0;</v>
      </c>
    </row>
    <row r="66" spans="1:62" ht="14.25" customHeight="1">
      <c r="A66" s="2">
        <f t="shared" ca="1" si="44"/>
        <v>60</v>
      </c>
      <c r="B66" s="2" t="s">
        <v>544</v>
      </c>
      <c r="C66" s="2" t="s">
        <v>545</v>
      </c>
      <c r="D66" s="2" t="s">
        <v>546</v>
      </c>
      <c r="E66" s="2" t="s">
        <v>547</v>
      </c>
      <c r="F66" s="2" t="s">
        <v>546</v>
      </c>
      <c r="G66" s="2" t="s">
        <v>548</v>
      </c>
      <c r="H66" s="2" t="s">
        <v>545</v>
      </c>
      <c r="I66" s="2">
        <v>7</v>
      </c>
      <c r="J66" s="2">
        <v>6</v>
      </c>
      <c r="K66" s="2">
        <v>12</v>
      </c>
      <c r="L66" s="5"/>
      <c r="M66" s="2">
        <v>2</v>
      </c>
      <c r="N66" s="2">
        <v>15</v>
      </c>
      <c r="O66" s="2">
        <v>4</v>
      </c>
      <c r="P66" s="2">
        <v>30</v>
      </c>
      <c r="Q66" s="2">
        <v>0</v>
      </c>
      <c r="R66" s="2" t="s">
        <v>99</v>
      </c>
      <c r="S66" s="2" t="s">
        <v>549</v>
      </c>
      <c r="T66" s="4">
        <v>5</v>
      </c>
      <c r="U66" s="2">
        <v>60</v>
      </c>
      <c r="V66" s="5"/>
      <c r="W66" s="2" t="str">
        <f t="shared" si="45"/>
        <v>#define EFF_OCEAN               ( 60U)    // Океан</v>
      </c>
      <c r="X66" s="2" t="str">
        <f t="shared" ca="1" si="46"/>
        <v>String("60. Океан,2,15,4,30,0;") +</v>
      </c>
      <c r="Y66" s="2" t="str">
        <f t="shared" ca="1" si="47"/>
        <v>String("60. Ocean,2,15,4,30,0;") +</v>
      </c>
      <c r="Z66" s="2" t="str">
        <f t="shared" ca="1" si="48"/>
        <v>String("60. Océan,2,15,4,30,0;") +</v>
      </c>
      <c r="AA66" s="2" t="str">
        <f t="shared" si="49"/>
        <v xml:space="preserve">  {   7,   6,  12}, // Океан</v>
      </c>
      <c r="AB66" s="2" t="str">
        <f t="shared" si="50"/>
        <v xml:space="preserve">        case EFF_OCEAN:               HIGH_DELAY_TICK    { effTimer = millis(); oceanNoiseRoutine();          Eff_Tick (); }  break;  // ( 60U) Океан</v>
      </c>
      <c r="AC66" s="2" t="str">
        <f t="shared" ref="AC66:AC71" ca="1" si="85">CONCATENATE("{""name"":""",A66,". ",C66,""",""spmin"":",M66,",""spmax"":",N66,",""scmin"":",O66,",""scmax"":",P66,",""type"":",Q66,"},")</f>
        <v>{"name":"60. Океан","spmin":2,"spmax":15,"scmin":4,"scmax":30,"type":0},</v>
      </c>
      <c r="AD66" s="7" t="str">
        <f t="shared" si="52"/>
        <v>"e60":0,</v>
      </c>
      <c r="AE66" s="7" t="str">
        <f t="shared" si="53"/>
        <v>e60=[[e60]]&amp;</v>
      </c>
      <c r="AF66" s="7" t="str">
        <f t="shared" si="54"/>
        <v>"e60":5,</v>
      </c>
      <c r="AG66" s="2" t="str">
        <f t="shared" ca="1" si="55"/>
        <v>{"type":"checkbox","class":"checkbox-big","name":"e60","title":"60. Океан","style":"font-size:20px;display:block","state":"{{e60}}"},</v>
      </c>
      <c r="AH66" s="2" t="str">
        <f t="shared" ca="1" si="56"/>
        <v>{"type":"h4","title":"60. Океан","style":"width:85%;float:left"},{"type":"input","title":"папка","name":"e60","state":"{{e60}}","pattern":"[0-9]{1,2}","style":"width:15%;display:inline"},{"type":"hr"},</v>
      </c>
      <c r="AI66" s="2" t="str">
        <f t="shared" ca="1" si="57"/>
        <v>"60": "60.Океан",</v>
      </c>
      <c r="AJ66" s="36" t="str">
        <f t="shared" ca="1" si="58"/>
        <v>"60":"60",</v>
      </c>
      <c r="AK66" s="2" t="str">
        <f t="shared" ca="1" si="59"/>
        <v>60. Океан,2,15,4,30,0;</v>
      </c>
      <c r="AL66" s="2" t="str">
        <f t="shared" ca="1" si="60"/>
        <v>{"type":"checkbox","class":"checkbox-big","name":"e60","title":"60. Ocean","style":"font-size:20px;display:block","state":"{{e60}}"},</v>
      </c>
      <c r="AM66" s="2" t="str">
        <f t="shared" ca="1" si="61"/>
        <v>{"type":"h4","title":"60. Ocean","style":"width:85%;float:left"},{"type":"input","title":"папка","name":"e60","state":"{{e60}}","pattern":"[0-9]{1,2}","style":"width:15%;display:inline"},{"type":"hr"},</v>
      </c>
      <c r="AN66" s="2" t="str">
        <f t="shared" ca="1" si="62"/>
        <v>"60": "60.Ocean",</v>
      </c>
      <c r="AO66" s="36" t="str">
        <f t="shared" ca="1" si="63"/>
        <v>"60":"60",</v>
      </c>
      <c r="AP66" s="2" t="str">
        <f t="shared" ca="1" si="64"/>
        <v>60. Ocean,2,15,4,30,0;</v>
      </c>
      <c r="AQ66" s="2" t="str">
        <f t="shared" ca="1" si="65"/>
        <v>{"type":"checkbox","class":"checkbox-big","name":"e60","title":"60. Océan","style":"font-size:20px;display:block","state":"{{e60}}"},</v>
      </c>
      <c r="AR66" s="2" t="str">
        <f t="shared" ca="1" si="66"/>
        <v>{"type":"h4","title":"60. Océan","style":"width:85%;float:left"},{"type":"input","title":"папка","name":"e60","state":"{{e60}}","pattern":"[0-9]{1,2}","style":"width:15%;display:inline"},{"type":"hr"},</v>
      </c>
      <c r="AS66" s="2" t="str">
        <f t="shared" ca="1" si="67"/>
        <v>"60": "60.Océan",</v>
      </c>
      <c r="AT66" s="36" t="str">
        <f t="shared" ca="1" si="68"/>
        <v>"60":"60",</v>
      </c>
      <c r="AU66" s="2" t="str">
        <f t="shared" ca="1" si="69"/>
        <v>60. Océan,2,15,4,30,0;</v>
      </c>
      <c r="AV66" s="2" t="str">
        <f t="shared" ca="1" si="70"/>
        <v>{"type":"checkbox","class":"checkbox-big","name":"e60","title":"60. Ocean","style":"font-size:20px;display:block","state":"{{e60}}"},</v>
      </c>
      <c r="AW66" s="36" t="str">
        <f t="shared" ca="1" si="71"/>
        <v>{"type":"h4","title":"60. Ocean","style":"width:85%;float:left"},{"type":"input","title":"папка","name":"e60","state":"{{e60}}","pattern":"[0-9]{1,2}","style":"width:15%;display:inline"},{"type":"hr"},</v>
      </c>
      <c r="AX66" s="36" t="str">
        <f t="shared" ca="1" si="72"/>
        <v>"60": "60.Ocean",</v>
      </c>
      <c r="AY66" s="36" t="str">
        <f t="shared" ca="1" si="73"/>
        <v>"60":"60",</v>
      </c>
      <c r="AZ66" s="36" t="str">
        <f t="shared" ca="1" si="74"/>
        <v>60. Ocean,2,15,4,30,0;</v>
      </c>
      <c r="BA66" s="36" t="str">
        <f t="shared" ca="1" si="75"/>
        <v>{"type":"checkbox","class":"checkbox-big","name":"e60","title":"60. Océano","style":"font-size:20px;display:block","state":"{{e60}}"},</v>
      </c>
      <c r="BB66" s="36" t="str">
        <f t="shared" ca="1" si="76"/>
        <v>{"type":"h4","title":"60. Océano","style":"width:85%;float:left"},{"type":"input","title":"папка","name":"e60","state":"{{e60}}","pattern":"[0-9]{1,2}","style":"width:15%;display:inline"},{"type":"hr"},</v>
      </c>
      <c r="BC66" s="36" t="str">
        <f t="shared" ca="1" si="77"/>
        <v>"60": "60.Océano",</v>
      </c>
      <c r="BD66" s="36" t="str">
        <f t="shared" ca="1" si="78"/>
        <v>"60":"60",</v>
      </c>
      <c r="BE66" s="36" t="str">
        <f t="shared" ca="1" si="79"/>
        <v>60. Océano,2,15,4,30,0;</v>
      </c>
      <c r="BF66" s="36" t="str">
        <f t="shared" ca="1" si="80"/>
        <v>{"type":"checkbox","class":"checkbox-big","name":"e60","title":"60. Океан","style":"font-size:20px;display:block","state":"{{e60}}"},</v>
      </c>
      <c r="BG66" s="36" t="str">
        <f t="shared" ca="1" si="81"/>
        <v>{"type":"h4","title":"60. Океан","style":"width:85%;float:left"},{"type":"input","title":"папка","name":"e60","state":"{{e60}}","pattern":"[0-9]{1,2}","style":"width:15%;display:inline"},{"type":"hr"},</v>
      </c>
      <c r="BH66" s="36" t="str">
        <f t="shared" ca="1" si="82"/>
        <v>"60": "60.Океан",</v>
      </c>
      <c r="BI66" s="36" t="str">
        <f t="shared" ca="1" si="83"/>
        <v>"60":"60",</v>
      </c>
      <c r="BJ66" s="36" t="str">
        <f t="shared" ca="1" si="84"/>
        <v>60. Океан,2,15,4,30,0;</v>
      </c>
    </row>
    <row r="67" spans="1:62" ht="14.25" customHeight="1">
      <c r="A67" s="2">
        <f t="shared" ca="1" si="44"/>
        <v>61</v>
      </c>
      <c r="B67" s="2" t="s">
        <v>550</v>
      </c>
      <c r="C67" s="2" t="s">
        <v>551</v>
      </c>
      <c r="D67" s="2" t="s">
        <v>552</v>
      </c>
      <c r="E67" s="2" t="s">
        <v>553</v>
      </c>
      <c r="F67" s="2" t="s">
        <v>554</v>
      </c>
      <c r="G67" s="2" t="s">
        <v>555</v>
      </c>
      <c r="H67" s="2" t="s">
        <v>556</v>
      </c>
      <c r="I67" s="2">
        <v>25</v>
      </c>
      <c r="J67" s="2">
        <v>195</v>
      </c>
      <c r="K67" s="2">
        <v>50</v>
      </c>
      <c r="L67" s="5"/>
      <c r="M67" s="2">
        <v>1</v>
      </c>
      <c r="N67" s="2">
        <v>245</v>
      </c>
      <c r="O67" s="2">
        <v>1</v>
      </c>
      <c r="P67" s="2">
        <v>100</v>
      </c>
      <c r="Q67" s="2">
        <v>0</v>
      </c>
      <c r="R67" s="2" t="s">
        <v>83</v>
      </c>
      <c r="S67" s="2" t="s">
        <v>557</v>
      </c>
      <c r="T67" s="4">
        <v>2</v>
      </c>
      <c r="U67" s="2">
        <v>61</v>
      </c>
      <c r="V67" s="5"/>
      <c r="W67" s="2" t="str">
        <f t="shared" si="45"/>
        <v>#define EFF_PAINTS              ( 61U)    // Олійні фарби</v>
      </c>
      <c r="X67" s="2" t="str">
        <f t="shared" ca="1" si="46"/>
        <v>String("61. Олійні фарби,1,245,1,100,0;") +</v>
      </c>
      <c r="Y67" s="2" t="str">
        <f t="shared" ca="1" si="47"/>
        <v>String("61. Paints,1,245,1,100,0;") +</v>
      </c>
      <c r="Z67" s="2" t="str">
        <f t="shared" ca="1" si="48"/>
        <v>String("61. Huiles,1,245,1,100,0;") +</v>
      </c>
      <c r="AA67" s="2" t="str">
        <f t="shared" si="49"/>
        <v xml:space="preserve">  {  25, 195,  50}, // Олійні фарби</v>
      </c>
      <c r="AB67" s="2" t="str">
        <f t="shared" si="50"/>
        <v xml:space="preserve">        case EFF_PAINTS:              DYNAMIC_DELAY_TICK { effTimer = millis(); OilPaints();                  Eff_Tick (); }  break;  // ( 61U) Олійні фарби</v>
      </c>
      <c r="AC67" s="2" t="str">
        <f t="shared" ca="1" si="85"/>
        <v>{"name":"61. Олійні фарби","spmin":1,"spmax":245,"scmin":1,"scmax":100,"type":0},</v>
      </c>
      <c r="AD67" s="7" t="str">
        <f t="shared" si="52"/>
        <v>"e61":0,</v>
      </c>
      <c r="AE67" s="7" t="str">
        <f t="shared" si="53"/>
        <v>e61=[[e61]]&amp;</v>
      </c>
      <c r="AF67" s="7" t="str">
        <f t="shared" si="54"/>
        <v>"e61":2,</v>
      </c>
      <c r="AG67" s="2" t="str">
        <f t="shared" ca="1" si="55"/>
        <v>{"type":"checkbox","class":"checkbox-big","name":"e61","title":"61. Олійні фарби","style":"font-size:20px;display:block","state":"{{e61}}"},</v>
      </c>
      <c r="AH67" s="2" t="str">
        <f t="shared" ca="1" si="56"/>
        <v>{"type":"h4","title":"61. Олійні фарби","style":"width:85%;float:left"},{"type":"input","title":"папка","name":"e61","state":"{{e61}}","pattern":"[0-9]{1,2}","style":"width:15%;display:inline"},{"type":"hr"},</v>
      </c>
      <c r="AI67" s="2" t="str">
        <f t="shared" ca="1" si="57"/>
        <v>"61": "61.Олійні фарби",</v>
      </c>
      <c r="AJ67" s="36" t="str">
        <f t="shared" ca="1" si="58"/>
        <v>"61":"61",</v>
      </c>
      <c r="AK67" s="2" t="str">
        <f t="shared" ca="1" si="59"/>
        <v>61. Олійні фарби,1,245,1,100,0;</v>
      </c>
      <c r="AL67" s="2" t="str">
        <f t="shared" ca="1" si="60"/>
        <v>{"type":"checkbox","class":"checkbox-big","name":"e61","title":"61. Paints","style":"font-size:20px;display:block","state":"{{e61}}"},</v>
      </c>
      <c r="AM67" s="2" t="str">
        <f t="shared" ca="1" si="61"/>
        <v>{"type":"h4","title":"61. Paints","style":"width:85%;float:left"},{"type":"input","title":"папка","name":"e61","state":"{{e61}}","pattern":"[0-9]{1,2}","style":"width:15%;display:inline"},{"type":"hr"},</v>
      </c>
      <c r="AN67" s="2" t="str">
        <f t="shared" ca="1" si="62"/>
        <v>"61": "61.Paints",</v>
      </c>
      <c r="AO67" s="36" t="str">
        <f t="shared" ca="1" si="63"/>
        <v>"61":"61",</v>
      </c>
      <c r="AP67" s="2" t="str">
        <f t="shared" ca="1" si="64"/>
        <v>61. Paints,1,245,1,100,0;</v>
      </c>
      <c r="AQ67" s="2" t="str">
        <f t="shared" ca="1" si="65"/>
        <v>{"type":"checkbox","class":"checkbox-big","name":"e61","title":"61. Huiles","style":"font-size:20px;display:block","state":"{{e61}}"},</v>
      </c>
      <c r="AR67" s="2" t="str">
        <f t="shared" ca="1" si="66"/>
        <v>{"type":"h4","title":"61. Huiles","style":"width:85%;float:left"},{"type":"input","title":"папка","name":"e61","state":"{{e61}}","pattern":"[0-9]{1,2}","style":"width:15%;display:inline"},{"type":"hr"},</v>
      </c>
      <c r="AS67" s="2" t="str">
        <f t="shared" ca="1" si="67"/>
        <v>"61": "61.Huiles",</v>
      </c>
      <c r="AT67" s="36" t="str">
        <f t="shared" ca="1" si="68"/>
        <v>"61":"61",</v>
      </c>
      <c r="AU67" s="2" t="str">
        <f t="shared" ca="1" si="69"/>
        <v>61. Huiles,1,245,1,100,0;</v>
      </c>
      <c r="AV67" s="2" t="str">
        <f t="shared" ca="1" si="70"/>
        <v>{"type":"checkbox","class":"checkbox-big","name":"e61","title":"61. Obrazy olejne","style":"font-size:20px;display:block","state":"{{e61}}"},</v>
      </c>
      <c r="AW67" s="36" t="str">
        <f t="shared" ca="1" si="71"/>
        <v>{"type":"h4","title":"61. Obrazy olejne","style":"width:85%;float:left"},{"type":"input","title":"папка","name":"e61","state":"{{e61}}","pattern":"[0-9]{1,2}","style":"width:15%;display:inline"},{"type":"hr"},</v>
      </c>
      <c r="AX67" s="36" t="str">
        <f t="shared" ca="1" si="72"/>
        <v>"61": "61.Obrazy olejne",</v>
      </c>
      <c r="AY67" s="36" t="str">
        <f t="shared" ca="1" si="73"/>
        <v>"61":"61",</v>
      </c>
      <c r="AZ67" s="36" t="str">
        <f t="shared" ca="1" si="74"/>
        <v>61. Obrazy olejne,1,245,1,100,0;</v>
      </c>
      <c r="BA67" s="36" t="str">
        <f t="shared" ca="1" si="75"/>
        <v>{"type":"checkbox","class":"checkbox-big","name":"e61","title":"61. Aceites","style":"font-size:20px;display:block","state":"{{e61}}"},</v>
      </c>
      <c r="BB67" s="36" t="str">
        <f t="shared" ca="1" si="76"/>
        <v>{"type":"h4","title":"61. Aceites","style":"width:85%;float:left"},{"type":"input","title":"папка","name":"e61","state":"{{e61}}","pattern":"[0-9]{1,2}","style":"width:15%;display:inline"},{"type":"hr"},</v>
      </c>
      <c r="BC67" s="36" t="str">
        <f t="shared" ca="1" si="77"/>
        <v>"61": "61.Aceites",</v>
      </c>
      <c r="BD67" s="36" t="str">
        <f t="shared" ca="1" si="78"/>
        <v>"61":"61",</v>
      </c>
      <c r="BE67" s="36" t="str">
        <f t="shared" ca="1" si="79"/>
        <v>61. Aceites,1,245,1,100,0;</v>
      </c>
      <c r="BF67" s="36" t="str">
        <f t="shared" ca="1" si="80"/>
        <v>{"type":"checkbox","class":"checkbox-big","name":"e61","title":"61. Масляные краски","style":"font-size:20px;display:block","state":"{{e61}}"},</v>
      </c>
      <c r="BG67" s="36" t="str">
        <f t="shared" ca="1" si="81"/>
        <v>{"type":"h4","title":"61. Масляные краски","style":"width:85%;float:left"},{"type":"input","title":"папка","name":"e61","state":"{{e61}}","pattern":"[0-9]{1,2}","style":"width:15%;display:inline"},{"type":"hr"},</v>
      </c>
      <c r="BH67" s="36" t="str">
        <f t="shared" ca="1" si="82"/>
        <v>"61": "61.Масляные краски",</v>
      </c>
      <c r="BI67" s="36" t="str">
        <f t="shared" ca="1" si="83"/>
        <v>"61":"61",</v>
      </c>
      <c r="BJ67" s="36" t="str">
        <f t="shared" ca="1" si="84"/>
        <v>61. Масляные краски,1,245,1,100,0;</v>
      </c>
    </row>
    <row r="68" spans="1:62" ht="14.25" customHeight="1">
      <c r="A68" s="2">
        <f t="shared" ca="1" si="44"/>
        <v>62</v>
      </c>
      <c r="B68" s="2" t="s">
        <v>558</v>
      </c>
      <c r="C68" s="2" t="s">
        <v>559</v>
      </c>
      <c r="D68" s="2" t="s">
        <v>560</v>
      </c>
      <c r="E68" s="2" t="s">
        <v>561</v>
      </c>
      <c r="F68" s="2" t="s">
        <v>562</v>
      </c>
      <c r="G68" s="2" t="s">
        <v>563</v>
      </c>
      <c r="H68" s="2" t="s">
        <v>564</v>
      </c>
      <c r="I68" s="2">
        <v>15</v>
      </c>
      <c r="J68" s="2">
        <v>198</v>
      </c>
      <c r="K68" s="2">
        <v>99</v>
      </c>
      <c r="L68" s="5"/>
      <c r="M68" s="2">
        <v>99</v>
      </c>
      <c r="N68" s="2">
        <v>252</v>
      </c>
      <c r="O68" s="2">
        <v>0</v>
      </c>
      <c r="P68" s="2">
        <v>255</v>
      </c>
      <c r="Q68" s="2">
        <v>1</v>
      </c>
      <c r="R68" s="2" t="s">
        <v>83</v>
      </c>
      <c r="S68" s="2" t="s">
        <v>565</v>
      </c>
      <c r="T68" s="4">
        <v>4</v>
      </c>
      <c r="U68" s="2">
        <v>62</v>
      </c>
      <c r="V68" s="5"/>
      <c r="W68" s="2" t="str">
        <f t="shared" si="45"/>
        <v>#define EFF_COLOR_RAIN          ( 62U)    // Опади</v>
      </c>
      <c r="X68" s="2" t="str">
        <f t="shared" ca="1" si="46"/>
        <v>String("62. Опади,99,252,0,255,1;") +</v>
      </c>
      <c r="Y68" s="2" t="str">
        <f t="shared" ca="1" si="47"/>
        <v>String("62. Rain Colored,99,252,0,255,1;") +</v>
      </c>
      <c r="Z68" s="2" t="str">
        <f t="shared" ca="1" si="48"/>
        <v>String("62. Précipitation,99,252,0,255,1;") +</v>
      </c>
      <c r="AA68" s="2" t="str">
        <f t="shared" si="49"/>
        <v xml:space="preserve">  {  15, 198,  99}, // Опади</v>
      </c>
      <c r="AB68" s="2" t="str">
        <f t="shared" si="50"/>
        <v xml:space="preserve">        case EFF_COLOR_RAIN:          DYNAMIC_DELAY_TICK { effTimer = millis(); coloredRain();                Eff_Tick (); }  break;  // ( 62U) Опади</v>
      </c>
      <c r="AC68" s="2" t="str">
        <f t="shared" ca="1" si="85"/>
        <v>{"name":"62. Опади","spmin":99,"spmax":252,"scmin":0,"scmax":255,"type":1},</v>
      </c>
      <c r="AD68" s="7" t="str">
        <f t="shared" si="52"/>
        <v>"e62":0,</v>
      </c>
      <c r="AE68" s="7" t="str">
        <f t="shared" si="53"/>
        <v>e62=[[e62]]&amp;</v>
      </c>
      <c r="AF68" s="7" t="str">
        <f t="shared" si="54"/>
        <v>"e62":4,</v>
      </c>
      <c r="AG68" s="2" t="str">
        <f t="shared" ca="1" si="55"/>
        <v>{"type":"checkbox","class":"checkbox-big","name":"e62","title":"62. Опади","style":"font-size:20px;display:block","state":"{{e62}}"},</v>
      </c>
      <c r="AH68" s="2" t="str">
        <f t="shared" ca="1" si="56"/>
        <v>{"type":"h4","title":"62. Опади","style":"width:85%;float:left"},{"type":"input","title":"папка","name":"e62","state":"{{e62}}","pattern":"[0-9]{1,2}","style":"width:15%;display:inline"},{"type":"hr"},</v>
      </c>
      <c r="AI68" s="2" t="str">
        <f t="shared" ca="1" si="57"/>
        <v>"62": "62.Опади",</v>
      </c>
      <c r="AJ68" s="36" t="str">
        <f t="shared" ca="1" si="58"/>
        <v>"62":"62",</v>
      </c>
      <c r="AK68" s="2" t="str">
        <f t="shared" ca="1" si="59"/>
        <v>62. Опади,99,252,0,255,1;</v>
      </c>
      <c r="AL68" s="2" t="str">
        <f t="shared" ca="1" si="60"/>
        <v>{"type":"checkbox","class":"checkbox-big","name":"e62","title":"62. Rain Colored","style":"font-size:20px;display:block","state":"{{e62}}"},</v>
      </c>
      <c r="AM68" s="2" t="str">
        <f t="shared" ca="1" si="61"/>
        <v>{"type":"h4","title":"62. Rain Colored","style":"width:85%;float:left"},{"type":"input","title":"папка","name":"e62","state":"{{e62}}","pattern":"[0-9]{1,2}","style":"width:15%;display:inline"},{"type":"hr"},</v>
      </c>
      <c r="AN68" s="2" t="str">
        <f t="shared" ca="1" si="62"/>
        <v>"62": "62.Rain Colored",</v>
      </c>
      <c r="AO68" s="36" t="str">
        <f t="shared" ca="1" si="63"/>
        <v>"62":"62",</v>
      </c>
      <c r="AP68" s="2" t="str">
        <f t="shared" ca="1" si="64"/>
        <v>62. Rain Colored,99,252,0,255,1;</v>
      </c>
      <c r="AQ68" s="2" t="str">
        <f t="shared" ca="1" si="65"/>
        <v>{"type":"checkbox","class":"checkbox-big","name":"e62","title":"62. Précipitation","style":"font-size:20px;display:block","state":"{{e62}}"},</v>
      </c>
      <c r="AR68" s="2" t="str">
        <f t="shared" ca="1" si="66"/>
        <v>{"type":"h4","title":"62. Précipitation","style":"width:85%;float:left"},{"type":"input","title":"папка","name":"e62","state":"{{e62}}","pattern":"[0-9]{1,2}","style":"width:15%;display:inline"},{"type":"hr"},</v>
      </c>
      <c r="AS68" s="2" t="str">
        <f t="shared" ca="1" si="67"/>
        <v>"62": "62.Précipitation",</v>
      </c>
      <c r="AT68" s="36" t="str">
        <f t="shared" ca="1" si="68"/>
        <v>"62":"62",</v>
      </c>
      <c r="AU68" s="2" t="str">
        <f t="shared" ca="1" si="69"/>
        <v>62. Précipitation,99,252,0,255,1;</v>
      </c>
      <c r="AV68" s="2" t="str">
        <f t="shared" ca="1" si="70"/>
        <v>{"type":"checkbox","class":"checkbox-big","name":"e62","title":"62. Opad atmosferyczny","style":"font-size:20px;display:block","state":"{{e62}}"},</v>
      </c>
      <c r="AW68" s="36" t="str">
        <f t="shared" ca="1" si="71"/>
        <v>{"type":"h4","title":"62. Opad atmosferyczny","style":"width:85%;float:left"},{"type":"input","title":"папка","name":"e62","state":"{{e62}}","pattern":"[0-9]{1,2}","style":"width:15%;display:inline"},{"type":"hr"},</v>
      </c>
      <c r="AX68" s="36" t="str">
        <f t="shared" ca="1" si="72"/>
        <v>"62": "62.Opad atmosferyczny",</v>
      </c>
      <c r="AY68" s="36" t="str">
        <f t="shared" ca="1" si="73"/>
        <v>"62":"62",</v>
      </c>
      <c r="AZ68" s="36" t="str">
        <f t="shared" ca="1" si="74"/>
        <v>62. Opad atmosferyczny,99,252,0,255,1;</v>
      </c>
      <c r="BA68" s="36" t="str">
        <f t="shared" ca="1" si="75"/>
        <v>{"type":"checkbox","class":"checkbox-big","name":"e62","title":"62. Precipitación","style":"font-size:20px;display:block","state":"{{e62}}"},</v>
      </c>
      <c r="BB68" s="36" t="str">
        <f t="shared" ca="1" si="76"/>
        <v>{"type":"h4","title":"62. Precipitación","style":"width:85%;float:left"},{"type":"input","title":"папка","name":"e62","state":"{{e62}}","pattern":"[0-9]{1,2}","style":"width:15%;display:inline"},{"type":"hr"},</v>
      </c>
      <c r="BC68" s="36" t="str">
        <f t="shared" ca="1" si="77"/>
        <v>"62": "62.Precipitación",</v>
      </c>
      <c r="BD68" s="36" t="str">
        <f t="shared" ca="1" si="78"/>
        <v>"62":"62",</v>
      </c>
      <c r="BE68" s="36" t="str">
        <f t="shared" ca="1" si="79"/>
        <v>62. Precipitación,99,252,0,255,1;</v>
      </c>
      <c r="BF68" s="36" t="str">
        <f t="shared" ca="1" si="80"/>
        <v>{"type":"checkbox","class":"checkbox-big","name":"e62","title":"62. Осадки","style":"font-size:20px;display:block","state":"{{e62}}"},</v>
      </c>
      <c r="BG68" s="36" t="str">
        <f t="shared" ca="1" si="81"/>
        <v>{"type":"h4","title":"62. Осадки","style":"width:85%;float:left"},{"type":"input","title":"папка","name":"e62","state":"{{e62}}","pattern":"[0-9]{1,2}","style":"width:15%;display:inline"},{"type":"hr"},</v>
      </c>
      <c r="BH68" s="36" t="str">
        <f t="shared" ca="1" si="82"/>
        <v>"62": "62.Осадки",</v>
      </c>
      <c r="BI68" s="36" t="str">
        <f t="shared" ca="1" si="83"/>
        <v>"62":"62",</v>
      </c>
      <c r="BJ68" s="36" t="str">
        <f t="shared" ca="1" si="84"/>
        <v>62. Осадки,99,252,0,255,1;</v>
      </c>
    </row>
    <row r="69" spans="1:62" ht="14.25" customHeight="1">
      <c r="A69" s="2">
        <f t="shared" ca="1" si="44"/>
        <v>63</v>
      </c>
      <c r="B69" s="2" t="s">
        <v>566</v>
      </c>
      <c r="C69" s="2" t="s">
        <v>567</v>
      </c>
      <c r="D69" s="2" t="s">
        <v>568</v>
      </c>
      <c r="E69" s="2" t="s">
        <v>569</v>
      </c>
      <c r="F69" s="2" t="s">
        <v>570</v>
      </c>
      <c r="G69" s="2" t="s">
        <v>571</v>
      </c>
      <c r="H69" s="2" t="s">
        <v>567</v>
      </c>
      <c r="I69" s="2">
        <v>8</v>
      </c>
      <c r="J69" s="2">
        <v>208</v>
      </c>
      <c r="K69" s="2">
        <v>100</v>
      </c>
      <c r="L69" s="5"/>
      <c r="M69" s="2">
        <v>99</v>
      </c>
      <c r="N69" s="2">
        <v>252</v>
      </c>
      <c r="O69" s="2">
        <v>1</v>
      </c>
      <c r="P69" s="2">
        <v>100</v>
      </c>
      <c r="Q69" s="2">
        <v>0</v>
      </c>
      <c r="R69" s="2" t="s">
        <v>83</v>
      </c>
      <c r="S69" s="2" t="s">
        <v>572</v>
      </c>
      <c r="T69" s="4">
        <v>2</v>
      </c>
      <c r="U69" s="2">
        <v>63</v>
      </c>
      <c r="V69" s="5"/>
      <c r="W69" s="2" t="str">
        <f t="shared" si="45"/>
        <v>#define EFF_OSCILLATING         ( 63U)    // Осцилятор</v>
      </c>
      <c r="X69" s="2" t="str">
        <f t="shared" ca="1" si="46"/>
        <v>String("63. Осцилятор,99,252,1,100,0;") +</v>
      </c>
      <c r="Y69" s="2" t="str">
        <f t="shared" ca="1" si="47"/>
        <v>String("63. Ocscillating,99,252,1,100,0;") +</v>
      </c>
      <c r="Z69" s="2" t="str">
        <f t="shared" ca="1" si="48"/>
        <v>String("63. Oscillateur,99,252,1,100,0;") +</v>
      </c>
      <c r="AA69" s="2" t="str">
        <f t="shared" si="49"/>
        <v xml:space="preserve">  {   8, 208, 100}, // Осцилятор</v>
      </c>
      <c r="AB69" s="2" t="str">
        <f t="shared" si="50"/>
        <v xml:space="preserve">        case EFF_OSCILLATING:         DYNAMIC_DELAY_TICK { effTimer = millis(); oscillatingRoutine();         Eff_Tick (); }  break;  // ( 63U) Осцилятор</v>
      </c>
      <c r="AC69" s="2" t="str">
        <f t="shared" ca="1" si="85"/>
        <v>{"name":"63. Осцилятор","spmin":99,"spmax":252,"scmin":1,"scmax":100,"type":0},</v>
      </c>
      <c r="AD69" s="7" t="str">
        <f t="shared" si="52"/>
        <v>"e63":0,</v>
      </c>
      <c r="AE69" s="7" t="str">
        <f t="shared" si="53"/>
        <v>e63=[[e63]]&amp;</v>
      </c>
      <c r="AF69" s="7" t="str">
        <f t="shared" si="54"/>
        <v>"e63":2,</v>
      </c>
      <c r="AG69" s="2" t="str">
        <f t="shared" ca="1" si="55"/>
        <v>{"type":"checkbox","class":"checkbox-big","name":"e63","title":"63. Осцилятор","style":"font-size:20px;display:block","state":"{{e63}}"},</v>
      </c>
      <c r="AH69" s="2" t="str">
        <f t="shared" ca="1" si="56"/>
        <v>{"type":"h4","title":"63. Осцилятор","style":"width:85%;float:left"},{"type":"input","title":"папка","name":"e63","state":"{{e63}}","pattern":"[0-9]{1,2}","style":"width:15%;display:inline"},{"type":"hr"},</v>
      </c>
      <c r="AI69" s="2" t="str">
        <f t="shared" ca="1" si="57"/>
        <v>"63": "63.Осцилятор",</v>
      </c>
      <c r="AJ69" s="36" t="str">
        <f t="shared" ca="1" si="58"/>
        <v>"63":"63",</v>
      </c>
      <c r="AK69" s="2" t="str">
        <f t="shared" ca="1" si="59"/>
        <v>63. Осцилятор,99,252,1,100,0;</v>
      </c>
      <c r="AL69" s="2" t="str">
        <f t="shared" ca="1" si="60"/>
        <v>{"type":"checkbox","class":"checkbox-big","name":"e63","title":"63. Ocscillating","style":"font-size:20px;display:block","state":"{{e63}}"},</v>
      </c>
      <c r="AM69" s="2" t="str">
        <f t="shared" ca="1" si="61"/>
        <v>{"type":"h4","title":"63. Ocscillating","style":"width:85%;float:left"},{"type":"input","title":"папка","name":"e63","state":"{{e63}}","pattern":"[0-9]{1,2}","style":"width:15%;display:inline"},{"type":"hr"},</v>
      </c>
      <c r="AN69" s="2" t="str">
        <f t="shared" ca="1" si="62"/>
        <v>"63": "63.Ocscillating",</v>
      </c>
      <c r="AO69" s="36" t="str">
        <f t="shared" ca="1" si="63"/>
        <v>"63":"63",</v>
      </c>
      <c r="AP69" s="2" t="str">
        <f t="shared" ca="1" si="64"/>
        <v>63. Ocscillating,99,252,1,100,0;</v>
      </c>
      <c r="AQ69" s="2" t="str">
        <f t="shared" ca="1" si="65"/>
        <v>{"type":"checkbox","class":"checkbox-big","name":"e63","title":"63. Oscillateur","style":"font-size:20px;display:block","state":"{{e63}}"},</v>
      </c>
      <c r="AR69" s="2" t="str">
        <f t="shared" ca="1" si="66"/>
        <v>{"type":"h4","title":"63. Oscillateur","style":"width:85%;float:left"},{"type":"input","title":"папка","name":"e63","state":"{{e63}}","pattern":"[0-9]{1,2}","style":"width:15%;display:inline"},{"type":"hr"},</v>
      </c>
      <c r="AS69" s="2" t="str">
        <f t="shared" ca="1" si="67"/>
        <v>"63": "63.Oscillateur",</v>
      </c>
      <c r="AT69" s="36" t="str">
        <f t="shared" ca="1" si="68"/>
        <v>"63":"63",</v>
      </c>
      <c r="AU69" s="2" t="str">
        <f t="shared" ca="1" si="69"/>
        <v>63. Oscillateur,99,252,1,100,0;</v>
      </c>
      <c r="AV69" s="2" t="str">
        <f t="shared" ca="1" si="70"/>
        <v>{"type":"checkbox","class":"checkbox-big","name":"e63","title":"63. Oscylator","style":"font-size:20px;display:block","state":"{{e63}}"},</v>
      </c>
      <c r="AW69" s="36" t="str">
        <f t="shared" ca="1" si="71"/>
        <v>{"type":"h4","title":"63. Oscylator","style":"width:85%;float:left"},{"type":"input","title":"папка","name":"e63","state":"{{e63}}","pattern":"[0-9]{1,2}","style":"width:15%;display:inline"},{"type":"hr"},</v>
      </c>
      <c r="AX69" s="36" t="str">
        <f t="shared" ca="1" si="72"/>
        <v>"63": "63.Oscylator",</v>
      </c>
      <c r="AY69" s="36" t="str">
        <f t="shared" ca="1" si="73"/>
        <v>"63":"63",</v>
      </c>
      <c r="AZ69" s="36" t="str">
        <f t="shared" ca="1" si="74"/>
        <v>63. Oscylator,99,252,1,100,0;</v>
      </c>
      <c r="BA69" s="36" t="str">
        <f t="shared" ca="1" si="75"/>
        <v>{"type":"checkbox","class":"checkbox-big","name":"e63","title":"63. Oscilador","style":"font-size:20px;display:block","state":"{{e63}}"},</v>
      </c>
      <c r="BB69" s="36" t="str">
        <f t="shared" ca="1" si="76"/>
        <v>{"type":"h4","title":"63. Oscilador","style":"width:85%;float:left"},{"type":"input","title":"папка","name":"e63","state":"{{e63}}","pattern":"[0-9]{1,2}","style":"width:15%;display:inline"},{"type":"hr"},</v>
      </c>
      <c r="BC69" s="36" t="str">
        <f t="shared" ca="1" si="77"/>
        <v>"63": "63.Oscilador",</v>
      </c>
      <c r="BD69" s="36" t="str">
        <f t="shared" ca="1" si="78"/>
        <v>"63":"63",</v>
      </c>
      <c r="BE69" s="36" t="str">
        <f t="shared" ca="1" si="79"/>
        <v>63. Oscilador,99,252,1,100,0;</v>
      </c>
      <c r="BF69" s="36" t="str">
        <f t="shared" ca="1" si="80"/>
        <v>{"type":"checkbox","class":"checkbox-big","name":"e63","title":"63. Осцилятор","style":"font-size:20px;display:block","state":"{{e63}}"},</v>
      </c>
      <c r="BG69" s="36" t="str">
        <f t="shared" ca="1" si="81"/>
        <v>{"type":"h4","title":"63. Осцилятор","style":"width:85%;float:left"},{"type":"input","title":"папка","name":"e63","state":"{{e63}}","pattern":"[0-9]{1,2}","style":"width:15%;display:inline"},{"type":"hr"},</v>
      </c>
      <c r="BH69" s="36" t="str">
        <f t="shared" ca="1" si="82"/>
        <v>"63": "63.Осцилятор",</v>
      </c>
      <c r="BI69" s="36" t="str">
        <f t="shared" ca="1" si="83"/>
        <v>"63":"63",</v>
      </c>
      <c r="BJ69" s="36" t="str">
        <f t="shared" ca="1" si="84"/>
        <v>63. Осцилятор,99,252,1,100,0;</v>
      </c>
    </row>
    <row r="70" spans="1:62" ht="14.25" customHeight="1">
      <c r="A70" s="2">
        <f t="shared" ca="1" si="44"/>
        <v>64</v>
      </c>
      <c r="B70" s="2" t="s">
        <v>573</v>
      </c>
      <c r="C70" s="2" t="s">
        <v>574</v>
      </c>
      <c r="D70" s="2" t="s">
        <v>575</v>
      </c>
      <c r="E70" s="2" t="s">
        <v>576</v>
      </c>
      <c r="F70" s="2" t="s">
        <v>577</v>
      </c>
      <c r="G70" s="2" t="s">
        <v>578</v>
      </c>
      <c r="H70" s="2" t="s">
        <v>579</v>
      </c>
      <c r="I70" s="2">
        <v>11</v>
      </c>
      <c r="J70" s="2">
        <v>5</v>
      </c>
      <c r="K70" s="2">
        <v>12</v>
      </c>
      <c r="L70" s="5"/>
      <c r="M70" s="2">
        <v>1</v>
      </c>
      <c r="N70" s="2">
        <v>30</v>
      </c>
      <c r="O70" s="2">
        <v>1</v>
      </c>
      <c r="P70" s="2">
        <v>30</v>
      </c>
      <c r="Q70" s="2">
        <v>0</v>
      </c>
      <c r="R70" s="2" t="s">
        <v>99</v>
      </c>
      <c r="S70" s="2" t="s">
        <v>580</v>
      </c>
      <c r="T70" s="4">
        <v>2</v>
      </c>
      <c r="U70" s="2">
        <v>64</v>
      </c>
      <c r="V70" s="5"/>
      <c r="W70" s="2" t="str">
        <f t="shared" si="45"/>
        <v>#define EFF_RAINBOW_STRIPE      ( 64U)    // Павич</v>
      </c>
      <c r="X70" s="2" t="str">
        <f t="shared" ca="1" si="46"/>
        <v>String("64. Павич,1,30,1,30,0;") +</v>
      </c>
      <c r="Y70" s="2" t="str">
        <f t="shared" ca="1" si="47"/>
        <v>String("64. Peacock,1,30,1,30,0;") +</v>
      </c>
      <c r="Z70" s="2" t="str">
        <f t="shared" ca="1" si="48"/>
        <v>String("64. Paon,1,30,1,30,0;") +</v>
      </c>
      <c r="AA70" s="2" t="str">
        <f t="shared" si="49"/>
        <v xml:space="preserve">  {  11,   5,  12}, // Павич</v>
      </c>
      <c r="AB70" s="2" t="str">
        <f t="shared" si="50"/>
        <v xml:space="preserve">        case EFF_RAINBOW_STRIPE:      HIGH_DELAY_TICK    { effTimer = millis(); rainbowStripeNoiseRoutine();  Eff_Tick (); }  break;  // ( 64U) Павич</v>
      </c>
      <c r="AC70" s="2" t="str">
        <f t="shared" ca="1" si="85"/>
        <v>{"name":"64. Павич","spmin":1,"spmax":30,"scmin":1,"scmax":30,"type":0},</v>
      </c>
      <c r="AD70" s="7" t="str">
        <f t="shared" si="52"/>
        <v>"e64":0,</v>
      </c>
      <c r="AE70" s="7" t="str">
        <f t="shared" si="53"/>
        <v>e64=[[e64]]&amp;</v>
      </c>
      <c r="AF70" s="7" t="str">
        <f t="shared" si="54"/>
        <v>"e64":2,</v>
      </c>
      <c r="AG70" s="2" t="str">
        <f t="shared" ca="1" si="55"/>
        <v>{"type":"checkbox","class":"checkbox-big","name":"e64","title":"64. Павич","style":"font-size:20px;display:block","state":"{{e64}}"},</v>
      </c>
      <c r="AH70" s="2" t="str">
        <f t="shared" ca="1" si="56"/>
        <v>{"type":"h4","title":"64. Павич","style":"width:85%;float:left"},{"type":"input","title":"папка","name":"e64","state":"{{e64}}","pattern":"[0-9]{1,2}","style":"width:15%;display:inline"},{"type":"hr"},</v>
      </c>
      <c r="AI70" s="2" t="str">
        <f t="shared" ca="1" si="57"/>
        <v>"64": "64.Павич",</v>
      </c>
      <c r="AJ70" s="36" t="str">
        <f t="shared" ca="1" si="58"/>
        <v>"64":"64",</v>
      </c>
      <c r="AK70" s="2" t="str">
        <f t="shared" ca="1" si="59"/>
        <v>64. Павич,1,30,1,30,0;</v>
      </c>
      <c r="AL70" s="2" t="str">
        <f t="shared" ca="1" si="60"/>
        <v>{"type":"checkbox","class":"checkbox-big","name":"e64","title":"64. Peacock","style":"font-size:20px;display:block","state":"{{e64}}"},</v>
      </c>
      <c r="AM70" s="2" t="str">
        <f t="shared" ca="1" si="61"/>
        <v>{"type":"h4","title":"64. Peacock","style":"width:85%;float:left"},{"type":"input","title":"папка","name":"e64","state":"{{e64}}","pattern":"[0-9]{1,2}","style":"width:15%;display:inline"},{"type":"hr"},</v>
      </c>
      <c r="AN70" s="2" t="str">
        <f t="shared" ca="1" si="62"/>
        <v>"64": "64.Peacock",</v>
      </c>
      <c r="AO70" s="36" t="str">
        <f t="shared" ca="1" si="63"/>
        <v>"64":"64",</v>
      </c>
      <c r="AP70" s="2" t="str">
        <f t="shared" ca="1" si="64"/>
        <v>64. Peacock,1,30,1,30,0;</v>
      </c>
      <c r="AQ70" s="2" t="str">
        <f t="shared" ca="1" si="65"/>
        <v>{"type":"checkbox","class":"checkbox-big","name":"e64","title":"64. Paon","style":"font-size:20px;display:block","state":"{{e64}}"},</v>
      </c>
      <c r="AR70" s="2" t="str">
        <f t="shared" ca="1" si="66"/>
        <v>{"type":"h4","title":"64. Paon","style":"width:85%;float:left"},{"type":"input","title":"папка","name":"e64","state":"{{e64}}","pattern":"[0-9]{1,2}","style":"width:15%;display:inline"},{"type":"hr"},</v>
      </c>
      <c r="AS70" s="2" t="str">
        <f t="shared" ca="1" si="67"/>
        <v>"64": "64.Paon",</v>
      </c>
      <c r="AT70" s="36" t="str">
        <f t="shared" ca="1" si="68"/>
        <v>"64":"64",</v>
      </c>
      <c r="AU70" s="2" t="str">
        <f t="shared" ca="1" si="69"/>
        <v>64. Paon,1,30,1,30,0;</v>
      </c>
      <c r="AV70" s="2" t="str">
        <f t="shared" ca="1" si="70"/>
        <v>{"type":"checkbox","class":"checkbox-big","name":"e64","title":"64. Paw","style":"font-size:20px;display:block","state":"{{e64}}"},</v>
      </c>
      <c r="AW70" s="36" t="str">
        <f t="shared" ca="1" si="71"/>
        <v>{"type":"h4","title":"64. Paw","style":"width:85%;float:left"},{"type":"input","title":"папка","name":"e64","state":"{{e64}}","pattern":"[0-9]{1,2}","style":"width:15%;display:inline"},{"type":"hr"},</v>
      </c>
      <c r="AX70" s="36" t="str">
        <f t="shared" ca="1" si="72"/>
        <v>"64": "64.Paw",</v>
      </c>
      <c r="AY70" s="36" t="str">
        <f t="shared" ca="1" si="73"/>
        <v>"64":"64",</v>
      </c>
      <c r="AZ70" s="36" t="str">
        <f t="shared" ca="1" si="74"/>
        <v>64. Paw,1,30,1,30,0;</v>
      </c>
      <c r="BA70" s="36" t="str">
        <f t="shared" ca="1" si="75"/>
        <v>{"type":"checkbox","class":"checkbox-big","name":"e64","title":"64. Pavo real","style":"font-size:20px;display:block","state":"{{e64}}"},</v>
      </c>
      <c r="BB70" s="36" t="str">
        <f t="shared" ca="1" si="76"/>
        <v>{"type":"h4","title":"64. Pavo real","style":"width:85%;float:left"},{"type":"input","title":"папка","name":"e64","state":"{{e64}}","pattern":"[0-9]{1,2}","style":"width:15%;display:inline"},{"type":"hr"},</v>
      </c>
      <c r="BC70" s="36" t="str">
        <f t="shared" ca="1" si="77"/>
        <v>"64": "64.Pavo real",</v>
      </c>
      <c r="BD70" s="36" t="str">
        <f t="shared" ca="1" si="78"/>
        <v>"64":"64",</v>
      </c>
      <c r="BE70" s="36" t="str">
        <f t="shared" ca="1" si="79"/>
        <v>64. Pavo real,1,30,1,30,0;</v>
      </c>
      <c r="BF70" s="36" t="str">
        <f t="shared" ca="1" si="80"/>
        <v>{"type":"checkbox","class":"checkbox-big","name":"e64","title":"64. Павлин","style":"font-size:20px;display:block","state":"{{e64}}"},</v>
      </c>
      <c r="BG70" s="36" t="str">
        <f t="shared" ca="1" si="81"/>
        <v>{"type":"h4","title":"64. Павлин","style":"width:85%;float:left"},{"type":"input","title":"папка","name":"e64","state":"{{e64}}","pattern":"[0-9]{1,2}","style":"width:15%;display:inline"},{"type":"hr"},</v>
      </c>
      <c r="BH70" s="36" t="str">
        <f t="shared" ca="1" si="82"/>
        <v>"64": "64.Павлин",</v>
      </c>
      <c r="BI70" s="36" t="str">
        <f t="shared" ca="1" si="83"/>
        <v>"64":"64",</v>
      </c>
      <c r="BJ70" s="36" t="str">
        <f t="shared" ca="1" si="84"/>
        <v>64. Павлин,1,30,1,30,0;</v>
      </c>
    </row>
    <row r="71" spans="1:62" ht="14.25" customHeight="1">
      <c r="A71" s="2">
        <f t="shared" ca="1" si="44"/>
        <v>65</v>
      </c>
      <c r="B71" s="2" t="s">
        <v>581</v>
      </c>
      <c r="C71" s="2" t="s">
        <v>582</v>
      </c>
      <c r="D71" s="2" t="s">
        <v>583</v>
      </c>
      <c r="E71" s="2" t="s">
        <v>583</v>
      </c>
      <c r="F71" s="2" t="s">
        <v>583</v>
      </c>
      <c r="G71" s="2" t="s">
        <v>583</v>
      </c>
      <c r="H71" s="2" t="s">
        <v>582</v>
      </c>
      <c r="I71" s="2">
        <v>11</v>
      </c>
      <c r="J71" s="2">
        <v>236</v>
      </c>
      <c r="K71" s="2">
        <v>7</v>
      </c>
      <c r="L71" s="5"/>
      <c r="M71" s="2">
        <v>215</v>
      </c>
      <c r="N71" s="2">
        <v>252</v>
      </c>
      <c r="O71" s="2">
        <v>1</v>
      </c>
      <c r="P71" s="2">
        <v>100</v>
      </c>
      <c r="Q71" s="2">
        <v>0</v>
      </c>
      <c r="R71" s="2" t="s">
        <v>83</v>
      </c>
      <c r="S71" s="2" t="s">
        <v>584</v>
      </c>
      <c r="T71" s="4">
        <v>2</v>
      </c>
      <c r="U71" s="2">
        <v>65</v>
      </c>
      <c r="V71" s="5"/>
      <c r="W71" s="2" t="str">
        <f t="shared" si="45"/>
        <v>#define EFF_PAINTBALL           ( 65U)    // Пейнтбол</v>
      </c>
      <c r="X71" s="2" t="str">
        <f t="shared" ca="1" si="46"/>
        <v>String("65. Пейнтбол,215,252,1,100,0;") +</v>
      </c>
      <c r="Y71" s="2" t="str">
        <f t="shared" ca="1" si="47"/>
        <v>String("65. Paintball,215,252,1,100,0;") +</v>
      </c>
      <c r="Z71" s="2" t="str">
        <f t="shared" ca="1" si="48"/>
        <v>String("65. Paintball,215,252,1,100,0;") +</v>
      </c>
      <c r="AA71" s="2" t="str">
        <f t="shared" si="49"/>
        <v xml:space="preserve">  {  11, 236,   7}, // Пейнтбол</v>
      </c>
      <c r="AB71" s="2" t="str">
        <f t="shared" si="50"/>
        <v xml:space="preserve">        case EFF_PAINTBALL:           DYNAMIC_DELAY_TICK { effTimer = millis(); lightBallsRoutine();          Eff_Tick (); }  break;  // ( 65U) Пейнтбол</v>
      </c>
      <c r="AC71" s="2" t="str">
        <f t="shared" ca="1" si="85"/>
        <v>{"name":"65. Пейнтбол","spmin":215,"spmax":252,"scmin":1,"scmax":100,"type":0},</v>
      </c>
      <c r="AD71" s="7" t="str">
        <f t="shared" si="52"/>
        <v>"e65":0,</v>
      </c>
      <c r="AE71" s="7" t="str">
        <f t="shared" si="53"/>
        <v>e65=[[e65]]&amp;</v>
      </c>
      <c r="AF71" s="7" t="str">
        <f t="shared" si="54"/>
        <v>"e65":2,</v>
      </c>
      <c r="AG71" s="2" t="str">
        <f t="shared" ca="1" si="55"/>
        <v>{"type":"checkbox","class":"checkbox-big","name":"e65","title":"65. Пейнтбол","style":"font-size:20px;display:block","state":"{{e65}}"},</v>
      </c>
      <c r="AH71" s="2" t="str">
        <f t="shared" ca="1" si="56"/>
        <v>{"type":"h4","title":"65. Пейнтбол","style":"width:85%;float:left"},{"type":"input","title":"папка","name":"e65","state":"{{e65}}","pattern":"[0-9]{1,2}","style":"width:15%;display:inline"},{"type":"hr"},</v>
      </c>
      <c r="AI71" s="2" t="str">
        <f t="shared" ca="1" si="57"/>
        <v>"65": "65.Пейнтбол",</v>
      </c>
      <c r="AJ71" s="36" t="str">
        <f t="shared" ca="1" si="58"/>
        <v>"65":"65",</v>
      </c>
      <c r="AK71" s="2" t="str">
        <f t="shared" ca="1" si="59"/>
        <v>65. Пейнтбол,215,252,1,100,0;</v>
      </c>
      <c r="AL71" s="2" t="str">
        <f t="shared" ca="1" si="60"/>
        <v>{"type":"checkbox","class":"checkbox-big","name":"e65","title":"65. Paintball","style":"font-size:20px;display:block","state":"{{e65}}"},</v>
      </c>
      <c r="AM71" s="2" t="str">
        <f t="shared" ca="1" si="61"/>
        <v>{"type":"h4","title":"65. Paintball","style":"width:85%;float:left"},{"type":"input","title":"папка","name":"e65","state":"{{e65}}","pattern":"[0-9]{1,2}","style":"width:15%;display:inline"},{"type":"hr"},</v>
      </c>
      <c r="AN71" s="2" t="str">
        <f t="shared" ca="1" si="62"/>
        <v>"65": "65.Paintball",</v>
      </c>
      <c r="AO71" s="36" t="str">
        <f t="shared" ca="1" si="63"/>
        <v>"65":"65",</v>
      </c>
      <c r="AP71" s="2" t="str">
        <f t="shared" ca="1" si="64"/>
        <v>65. Paintball,215,252,1,100,0;</v>
      </c>
      <c r="AQ71" s="2" t="str">
        <f t="shared" ca="1" si="65"/>
        <v>{"type":"checkbox","class":"checkbox-big","name":"e65","title":"65. Paintball","style":"font-size:20px;display:block","state":"{{e65}}"},</v>
      </c>
      <c r="AR71" s="2" t="str">
        <f t="shared" ca="1" si="66"/>
        <v>{"type":"h4","title":"65. Paintball","style":"width:85%;float:left"},{"type":"input","title":"папка","name":"e65","state":"{{e65}}","pattern":"[0-9]{1,2}","style":"width:15%;display:inline"},{"type":"hr"},</v>
      </c>
      <c r="AS71" s="2" t="str">
        <f t="shared" ca="1" si="67"/>
        <v>"65": "65.Paintball",</v>
      </c>
      <c r="AT71" s="36" t="str">
        <f t="shared" ca="1" si="68"/>
        <v>"65":"65",</v>
      </c>
      <c r="AU71" s="2" t="str">
        <f t="shared" ca="1" si="69"/>
        <v>65. Paintball,215,252,1,100,0;</v>
      </c>
      <c r="AV71" s="2" t="str">
        <f t="shared" ca="1" si="70"/>
        <v>{"type":"checkbox","class":"checkbox-big","name":"e65","title":"65. Paintball","style":"font-size:20px;display:block","state":"{{e65}}"},</v>
      </c>
      <c r="AW71" s="36" t="str">
        <f t="shared" ca="1" si="71"/>
        <v>{"type":"h4","title":"65. Paintball","style":"width:85%;float:left"},{"type":"input","title":"папка","name":"e65","state":"{{e65}}","pattern":"[0-9]{1,2}","style":"width:15%;display:inline"},{"type":"hr"},</v>
      </c>
      <c r="AX71" s="36" t="str">
        <f t="shared" ca="1" si="72"/>
        <v>"65": "65.Paintball",</v>
      </c>
      <c r="AY71" s="36" t="str">
        <f t="shared" ca="1" si="73"/>
        <v>"65":"65",</v>
      </c>
      <c r="AZ71" s="36" t="str">
        <f t="shared" ca="1" si="74"/>
        <v>65. Paintball,215,252,1,100,0;</v>
      </c>
      <c r="BA71" s="36" t="str">
        <f t="shared" ca="1" si="75"/>
        <v>{"type":"checkbox","class":"checkbox-big","name":"e65","title":"65. Paintball","style":"font-size:20px;display:block","state":"{{e65}}"},</v>
      </c>
      <c r="BB71" s="36" t="str">
        <f t="shared" ca="1" si="76"/>
        <v>{"type":"h4","title":"65. Paintball","style":"width:85%;float:left"},{"type":"input","title":"папка","name":"e65","state":"{{e65}}","pattern":"[0-9]{1,2}","style":"width:15%;display:inline"},{"type":"hr"},</v>
      </c>
      <c r="BC71" s="36" t="str">
        <f t="shared" ca="1" si="77"/>
        <v>"65": "65.Paintball",</v>
      </c>
      <c r="BD71" s="36" t="str">
        <f t="shared" ca="1" si="78"/>
        <v>"65":"65",</v>
      </c>
      <c r="BE71" s="36" t="str">
        <f t="shared" ca="1" si="79"/>
        <v>65. Paintball,215,252,1,100,0;</v>
      </c>
      <c r="BF71" s="36" t="str">
        <f t="shared" ca="1" si="80"/>
        <v>{"type":"checkbox","class":"checkbox-big","name":"e65","title":"65. Пейнтбол","style":"font-size:20px;display:block","state":"{{e65}}"},</v>
      </c>
      <c r="BG71" s="36" t="str">
        <f t="shared" ca="1" si="81"/>
        <v>{"type":"h4","title":"65. Пейнтбол","style":"width:85%;float:left"},{"type":"input","title":"папка","name":"e65","state":"{{e65}}","pattern":"[0-9]{1,2}","style":"width:15%;display:inline"},{"type":"hr"},</v>
      </c>
      <c r="BH71" s="36" t="str">
        <f t="shared" ca="1" si="82"/>
        <v>"65": "65.Пейнтбол",</v>
      </c>
      <c r="BI71" s="36" t="str">
        <f t="shared" ca="1" si="83"/>
        <v>"65":"65",</v>
      </c>
      <c r="BJ71" s="36" t="str">
        <f t="shared" ca="1" si="84"/>
        <v>65. Пейнтбол,215,252,1,100,0;</v>
      </c>
    </row>
    <row r="72" spans="1:62" ht="14.25" customHeight="1">
      <c r="A72" s="2">
        <f t="shared" ca="1" si="44"/>
        <v>66</v>
      </c>
      <c r="B72" s="2" t="s">
        <v>585</v>
      </c>
      <c r="C72" s="2" t="s">
        <v>586</v>
      </c>
      <c r="D72" s="2" t="s">
        <v>587</v>
      </c>
      <c r="E72" s="2" t="s">
        <v>588</v>
      </c>
      <c r="F72" s="2" t="s">
        <v>589</v>
      </c>
      <c r="G72" s="2" t="s">
        <v>590</v>
      </c>
      <c r="H72" s="2" t="s">
        <v>591</v>
      </c>
      <c r="I72" s="2">
        <v>12</v>
      </c>
      <c r="J72" s="2">
        <v>73</v>
      </c>
      <c r="K72" s="2">
        <v>38</v>
      </c>
      <c r="L72" s="5"/>
      <c r="M72" s="2">
        <v>1</v>
      </c>
      <c r="N72" s="2">
        <v>255</v>
      </c>
      <c r="O72" s="2">
        <v>1</v>
      </c>
      <c r="P72" s="2">
        <v>100</v>
      </c>
      <c r="Q72" s="2">
        <v>1</v>
      </c>
      <c r="R72" s="2" t="s">
        <v>99</v>
      </c>
      <c r="S72" s="2" t="s">
        <v>592</v>
      </c>
      <c r="T72" s="4">
        <v>2</v>
      </c>
      <c r="U72" s="2">
        <v>66</v>
      </c>
      <c r="V72" s="5"/>
      <c r="W72" s="2" t="str">
        <f t="shared" si="45"/>
        <v>#define EFF_AURORA              ( 66U)    // Північне сяйво</v>
      </c>
      <c r="X72" s="2" t="str">
        <f t="shared" ca="1" si="46"/>
        <v>String("66. Північне сяйво,1,255,1,100,1;") +</v>
      </c>
      <c r="Y72" s="2" t="str">
        <f t="shared" ca="1" si="47"/>
        <v>String("66. Aurora,1,255,1,100,1;") +</v>
      </c>
      <c r="Z72" s="2" t="str">
        <f t="shared" ca="1" si="48"/>
        <v>String("66. Aurores boréales,1,255,1,100,1;") +</v>
      </c>
      <c r="AA72" s="2" t="str">
        <f t="shared" si="49"/>
        <v xml:space="preserve">  {  12,  73,  38}, // Північне сяйво</v>
      </c>
      <c r="AB72" s="2" t="str">
        <f t="shared" si="50"/>
        <v xml:space="preserve">        case EFF_AURORA:              HIGH_DELAY_TICK    { effTimer = millis(); polarRoutine();               Eff_Tick (); }  break;  // ( 66U) Північне сяйво</v>
      </c>
      <c r="AC72" s="37"/>
      <c r="AD72" s="7" t="str">
        <f t="shared" si="52"/>
        <v>"e66":0,</v>
      </c>
      <c r="AE72" s="7" t="str">
        <f t="shared" si="53"/>
        <v>e66=[[e66]]&amp;</v>
      </c>
      <c r="AF72" s="7" t="str">
        <f t="shared" si="54"/>
        <v>"e66":2,</v>
      </c>
      <c r="AG72" s="2" t="str">
        <f t="shared" ca="1" si="55"/>
        <v>{"type":"checkbox","class":"checkbox-big","name":"e66","title":"66. Північне сяйво","style":"font-size:20px;display:block","state":"{{e66}}"},</v>
      </c>
      <c r="AH72" s="2" t="str">
        <f t="shared" ca="1" si="56"/>
        <v>{"type":"h4","title":"66. Північне сяйво","style":"width:85%;float:left"},{"type":"input","title":"папка","name":"e66","state":"{{e66}}","pattern":"[0-9]{1,2}","style":"width:15%;display:inline"},{"type":"hr"},</v>
      </c>
      <c r="AI72" s="2" t="str">
        <f t="shared" ca="1" si="57"/>
        <v>"66": "66.Північне сяйво",</v>
      </c>
      <c r="AJ72" s="36" t="str">
        <f t="shared" ca="1" si="58"/>
        <v>"66":"66",</v>
      </c>
      <c r="AK72" s="2" t="str">
        <f t="shared" ca="1" si="59"/>
        <v>66. Північне сяйво,1,255,1,100,1;</v>
      </c>
      <c r="AL72" s="2" t="str">
        <f t="shared" ca="1" si="60"/>
        <v>{"type":"checkbox","class":"checkbox-big","name":"e66","title":"66. Aurora","style":"font-size:20px;display:block","state":"{{e66}}"},</v>
      </c>
      <c r="AM72" s="2" t="str">
        <f t="shared" ca="1" si="61"/>
        <v>{"type":"h4","title":"66. Aurora","style":"width:85%;float:left"},{"type":"input","title":"папка","name":"e66","state":"{{e66}}","pattern":"[0-9]{1,2}","style":"width:15%;display:inline"},{"type":"hr"},</v>
      </c>
      <c r="AN72" s="2" t="str">
        <f t="shared" ca="1" si="62"/>
        <v>"66": "66.Aurora",</v>
      </c>
      <c r="AO72" s="36" t="str">
        <f t="shared" ca="1" si="63"/>
        <v>"66":"66",</v>
      </c>
      <c r="AP72" s="2" t="str">
        <f t="shared" ca="1" si="64"/>
        <v>66. Aurora,1,255,1,100,1;</v>
      </c>
      <c r="AQ72" s="2" t="str">
        <f t="shared" ca="1" si="65"/>
        <v>{"type":"checkbox","class":"checkbox-big","name":"e66","title":"66. Aurores boréales","style":"font-size:20px;display:block","state":"{{e66}}"},</v>
      </c>
      <c r="AR72" s="2" t="str">
        <f t="shared" ca="1" si="66"/>
        <v>{"type":"h4","title":"66. Aurores boréales","style":"width:85%;float:left"},{"type":"input","title":"папка","name":"e66","state":"{{e66}}","pattern":"[0-9]{1,2}","style":"width:15%;display:inline"},{"type":"hr"},</v>
      </c>
      <c r="AS72" s="2" t="str">
        <f t="shared" ca="1" si="67"/>
        <v>"66": "66.Aurores boréales",</v>
      </c>
      <c r="AT72" s="36" t="str">
        <f t="shared" ca="1" si="68"/>
        <v>"66":"66",</v>
      </c>
      <c r="AU72" s="2" t="str">
        <f t="shared" ca="1" si="69"/>
        <v>66. Aurores boréales,1,255,1,100,1;</v>
      </c>
      <c r="AV72" s="2" t="str">
        <f t="shared" ca="1" si="70"/>
        <v>{"type":"checkbox","class":"checkbox-big","name":"e66","title":"66. Zorza polarna","style":"font-size:20px;display:block","state":"{{e66}}"},</v>
      </c>
      <c r="AW72" s="36" t="str">
        <f t="shared" ca="1" si="71"/>
        <v>{"type":"h4","title":"66. Zorza polarna","style":"width:85%;float:left"},{"type":"input","title":"папка","name":"e66","state":"{{e66}}","pattern":"[0-9]{1,2}","style":"width:15%;display:inline"},{"type":"hr"},</v>
      </c>
      <c r="AX72" s="36" t="str">
        <f t="shared" ca="1" si="72"/>
        <v>"66": "66.Zorza polarna",</v>
      </c>
      <c r="AY72" s="36" t="str">
        <f t="shared" ca="1" si="73"/>
        <v>"66":"66",</v>
      </c>
      <c r="AZ72" s="36" t="str">
        <f t="shared" ca="1" si="74"/>
        <v>66. Zorza polarna,1,255,1,100,1;</v>
      </c>
      <c r="BA72" s="36" t="str">
        <f t="shared" ca="1" si="75"/>
        <v>{"type":"checkbox","class":"checkbox-big","name":"e66","title":"66. Auroras boreales","style":"font-size:20px;display:block","state":"{{e66}}"},</v>
      </c>
      <c r="BB72" s="36" t="str">
        <f t="shared" ca="1" si="76"/>
        <v>{"type":"h4","title":"66. Auroras boreales","style":"width:85%;float:left"},{"type":"input","title":"папка","name":"e66","state":"{{e66}}","pattern":"[0-9]{1,2}","style":"width:15%;display:inline"},{"type":"hr"},</v>
      </c>
      <c r="BC72" s="36" t="str">
        <f t="shared" ca="1" si="77"/>
        <v>"66": "66.Auroras boreales",</v>
      </c>
      <c r="BD72" s="36" t="str">
        <f t="shared" ca="1" si="78"/>
        <v>"66":"66",</v>
      </c>
      <c r="BE72" s="36" t="str">
        <f t="shared" ca="1" si="79"/>
        <v>66. Auroras boreales,1,255,1,100,1;</v>
      </c>
      <c r="BF72" s="36" t="str">
        <f t="shared" ca="1" si="80"/>
        <v>{"type":"checkbox","class":"checkbox-big","name":"e66","title":"66. Северное сияние","style":"font-size:20px;display:block","state":"{{e66}}"},</v>
      </c>
      <c r="BG72" s="36" t="str">
        <f t="shared" ca="1" si="81"/>
        <v>{"type":"h4","title":"66. Северное сияние","style":"width:85%;float:left"},{"type":"input","title":"папка","name":"e66","state":"{{e66}}","pattern":"[0-9]{1,2}","style":"width:15%;display:inline"},{"type":"hr"},</v>
      </c>
      <c r="BH72" s="36" t="str">
        <f t="shared" ca="1" si="82"/>
        <v>"66": "66.Северное сияние",</v>
      </c>
      <c r="BI72" s="36" t="str">
        <f t="shared" ca="1" si="83"/>
        <v>"66":"66",</v>
      </c>
      <c r="BJ72" s="36" t="str">
        <f t="shared" ca="1" si="84"/>
        <v>66. Северное сияние,1,255,1,100,1;</v>
      </c>
    </row>
    <row r="73" spans="1:62" ht="14.25" customHeight="1">
      <c r="A73" s="2">
        <f t="shared" ca="1" si="44"/>
        <v>67</v>
      </c>
      <c r="B73" s="2" t="s">
        <v>593</v>
      </c>
      <c r="C73" s="2" t="s">
        <v>594</v>
      </c>
      <c r="D73" s="2" t="s">
        <v>595</v>
      </c>
      <c r="E73" s="2" t="s">
        <v>595</v>
      </c>
      <c r="F73" s="2" t="s">
        <v>595</v>
      </c>
      <c r="G73" s="2" t="s">
        <v>595</v>
      </c>
      <c r="H73" s="2" t="s">
        <v>596</v>
      </c>
      <c r="I73" s="2">
        <v>9</v>
      </c>
      <c r="J73" s="2">
        <v>212</v>
      </c>
      <c r="K73" s="2">
        <v>27</v>
      </c>
      <c r="L73" s="5"/>
      <c r="M73" s="2">
        <v>99</v>
      </c>
      <c r="N73" s="2">
        <v>252</v>
      </c>
      <c r="O73" s="2">
        <v>1</v>
      </c>
      <c r="P73" s="2">
        <v>100</v>
      </c>
      <c r="Q73" s="2">
        <v>0</v>
      </c>
      <c r="R73" s="2" t="s">
        <v>83</v>
      </c>
      <c r="S73" s="2" t="s">
        <v>597</v>
      </c>
      <c r="T73" s="4">
        <v>2</v>
      </c>
      <c r="U73" s="2">
        <v>67</v>
      </c>
      <c r="V73" s="5"/>
      <c r="W73" s="2" t="str">
        <f t="shared" si="45"/>
        <v>#define EFF_PICASSO             ( 67U)    // Пікассо</v>
      </c>
      <c r="X73" s="2" t="str">
        <f t="shared" ca="1" si="46"/>
        <v>String("67. Пікассо,99,252,1,100,0;") +</v>
      </c>
      <c r="Y73" s="2" t="str">
        <f t="shared" ca="1" si="47"/>
        <v>String("67. Picasso,99,252,1,100,0;") +</v>
      </c>
      <c r="Z73" s="2" t="str">
        <f t="shared" ca="1" si="48"/>
        <v>String("67. Picasso,99,252,1,100,0;") +</v>
      </c>
      <c r="AA73" s="2" t="str">
        <f t="shared" si="49"/>
        <v xml:space="preserve">  {   9, 212,  27}, // Пікассо</v>
      </c>
      <c r="AB73" s="2" t="str">
        <f t="shared" si="50"/>
        <v xml:space="preserve">        case EFF_PICASSO:             DYNAMIC_DELAY_TICK { effTimer = millis(); picassoSelector();            Eff_Tick (); }  break;  // ( 67U) Пікассо</v>
      </c>
      <c r="AC73" s="2" t="str">
        <f ca="1">CONCATENATE("{""name"":""",A73,". ",C73,""",""spmin"":",M73,",""spmax"":",N73,",""scmin"":",O73,",""scmax"":",P73,",""type"":",Q73,"},")</f>
        <v>{"name":"67. Пікассо","spmin":99,"spmax":252,"scmin":1,"scmax":100,"type":0},</v>
      </c>
      <c r="AD73" s="7" t="str">
        <f t="shared" si="52"/>
        <v>"e67":0,</v>
      </c>
      <c r="AE73" s="7" t="str">
        <f t="shared" si="53"/>
        <v>e67=[[e67]]&amp;</v>
      </c>
      <c r="AF73" s="7" t="str">
        <f t="shared" si="54"/>
        <v>"e67":2,</v>
      </c>
      <c r="AG73" s="2" t="str">
        <f t="shared" ca="1" si="55"/>
        <v>{"type":"checkbox","class":"checkbox-big","name":"e67","title":"67. Пікассо","style":"font-size:20px;display:block","state":"{{e67}}"},</v>
      </c>
      <c r="AH73" s="2" t="str">
        <f t="shared" ca="1" si="56"/>
        <v>{"type":"h4","title":"67. Пікассо","style":"width:85%;float:left"},{"type":"input","title":"папка","name":"e67","state":"{{e67}}","pattern":"[0-9]{1,2}","style":"width:15%;display:inline"},{"type":"hr"},</v>
      </c>
      <c r="AI73" s="2" t="str">
        <f t="shared" ca="1" si="57"/>
        <v>"67": "67.Пікассо",</v>
      </c>
      <c r="AJ73" s="36" t="str">
        <f t="shared" ca="1" si="58"/>
        <v>"67":"67",</v>
      </c>
      <c r="AK73" s="2" t="str">
        <f t="shared" ca="1" si="59"/>
        <v>67. Пікассо,99,252,1,100,0;</v>
      </c>
      <c r="AL73" s="2" t="str">
        <f t="shared" ca="1" si="60"/>
        <v>{"type":"checkbox","class":"checkbox-big","name":"e67","title":"67. Picasso","style":"font-size:20px;display:block","state":"{{e67}}"},</v>
      </c>
      <c r="AM73" s="2" t="str">
        <f t="shared" ca="1" si="61"/>
        <v>{"type":"h4","title":"67. Picasso","style":"width:85%;float:left"},{"type":"input","title":"папка","name":"e67","state":"{{e67}}","pattern":"[0-9]{1,2}","style":"width:15%;display:inline"},{"type":"hr"},</v>
      </c>
      <c r="AN73" s="2" t="str">
        <f t="shared" ca="1" si="62"/>
        <v>"67": "67.Picasso",</v>
      </c>
      <c r="AO73" s="36" t="str">
        <f t="shared" ca="1" si="63"/>
        <v>"67":"67",</v>
      </c>
      <c r="AP73" s="2" t="str">
        <f t="shared" ca="1" si="64"/>
        <v>67. Picasso,99,252,1,100,0;</v>
      </c>
      <c r="AQ73" s="2" t="str">
        <f t="shared" ca="1" si="65"/>
        <v>{"type":"checkbox","class":"checkbox-big","name":"e67","title":"67. Picasso","style":"font-size:20px;display:block","state":"{{e67}}"},</v>
      </c>
      <c r="AR73" s="2" t="str">
        <f t="shared" ca="1" si="66"/>
        <v>{"type":"h4","title":"67. Picasso","style":"width:85%;float:left"},{"type":"input","title":"папка","name":"e67","state":"{{e67}}","pattern":"[0-9]{1,2}","style":"width:15%;display:inline"},{"type":"hr"},</v>
      </c>
      <c r="AS73" s="2" t="str">
        <f t="shared" ca="1" si="67"/>
        <v>"67": "67.Picasso",</v>
      </c>
      <c r="AT73" s="36" t="str">
        <f t="shared" ca="1" si="68"/>
        <v>"67":"67",</v>
      </c>
      <c r="AU73" s="2" t="str">
        <f t="shared" ca="1" si="69"/>
        <v>67. Picasso,99,252,1,100,0;</v>
      </c>
      <c r="AV73" s="2" t="str">
        <f t="shared" ca="1" si="70"/>
        <v>{"type":"checkbox","class":"checkbox-big","name":"e67","title":"67. Picasso","style":"font-size:20px;display:block","state":"{{e67}}"},</v>
      </c>
      <c r="AW73" s="36" t="str">
        <f t="shared" ca="1" si="71"/>
        <v>{"type":"h4","title":"67. Picasso","style":"width:85%;float:left"},{"type":"input","title":"папка","name":"e67","state":"{{e67}}","pattern":"[0-9]{1,2}","style":"width:15%;display:inline"},{"type":"hr"},</v>
      </c>
      <c r="AX73" s="36" t="str">
        <f t="shared" ca="1" si="72"/>
        <v>"67": "67.Picasso",</v>
      </c>
      <c r="AY73" s="36" t="str">
        <f t="shared" ca="1" si="73"/>
        <v>"67":"67",</v>
      </c>
      <c r="AZ73" s="36" t="str">
        <f t="shared" ca="1" si="74"/>
        <v>67. Picasso,99,252,1,100,0;</v>
      </c>
      <c r="BA73" s="36" t="str">
        <f t="shared" ca="1" si="75"/>
        <v>{"type":"checkbox","class":"checkbox-big","name":"e67","title":"67. Picasso","style":"font-size:20px;display:block","state":"{{e67}}"},</v>
      </c>
      <c r="BB73" s="36" t="str">
        <f t="shared" ca="1" si="76"/>
        <v>{"type":"h4","title":"67. Picasso","style":"width:85%;float:left"},{"type":"input","title":"папка","name":"e67","state":"{{e67}}","pattern":"[0-9]{1,2}","style":"width:15%;display:inline"},{"type":"hr"},</v>
      </c>
      <c r="BC73" s="36" t="str">
        <f t="shared" ca="1" si="77"/>
        <v>"67": "67.Picasso",</v>
      </c>
      <c r="BD73" s="36" t="str">
        <f t="shared" ca="1" si="78"/>
        <v>"67":"67",</v>
      </c>
      <c r="BE73" s="36" t="str">
        <f t="shared" ca="1" si="79"/>
        <v>67. Picasso,99,252,1,100,0;</v>
      </c>
      <c r="BF73" s="36" t="str">
        <f t="shared" ca="1" si="80"/>
        <v>{"type":"checkbox","class":"checkbox-big","name":"e67","title":"67. Пикассо","style":"font-size:20px;display:block","state":"{{e67}}"},</v>
      </c>
      <c r="BG73" s="36" t="str">
        <f t="shared" ca="1" si="81"/>
        <v>{"type":"h4","title":"67. Пикассо","style":"width:85%;float:left"},{"type":"input","title":"папка","name":"e67","state":"{{e67}}","pattern":"[0-9]{1,2}","style":"width:15%;display:inline"},{"type":"hr"},</v>
      </c>
      <c r="BH73" s="36" t="str">
        <f t="shared" ca="1" si="82"/>
        <v>"67": "67.Пикассо",</v>
      </c>
      <c r="BI73" s="36" t="str">
        <f t="shared" ca="1" si="83"/>
        <v>"67":"67",</v>
      </c>
      <c r="BJ73" s="36" t="str">
        <f t="shared" ca="1" si="84"/>
        <v>67. Пикассо,99,252,1,100,0;</v>
      </c>
    </row>
    <row r="74" spans="1:62" ht="14.25" customHeight="1">
      <c r="A74" s="2">
        <f t="shared" ca="1" si="44"/>
        <v>68</v>
      </c>
      <c r="B74" s="2" t="s">
        <v>598</v>
      </c>
      <c r="C74" s="2" t="s">
        <v>599</v>
      </c>
      <c r="D74" s="2" t="s">
        <v>600</v>
      </c>
      <c r="E74" s="2" t="s">
        <v>601</v>
      </c>
      <c r="F74" s="2" t="s">
        <v>602</v>
      </c>
      <c r="G74" s="2" t="s">
        <v>603</v>
      </c>
      <c r="H74" s="2" t="s">
        <v>604</v>
      </c>
      <c r="I74" s="2">
        <v>55</v>
      </c>
      <c r="J74" s="2">
        <v>150</v>
      </c>
      <c r="K74" s="2">
        <v>1</v>
      </c>
      <c r="L74" s="5"/>
      <c r="M74" s="2">
        <v>15</v>
      </c>
      <c r="N74" s="2">
        <v>240</v>
      </c>
      <c r="O74" s="2">
        <v>1</v>
      </c>
      <c r="P74" s="2">
        <v>100</v>
      </c>
      <c r="Q74" s="2">
        <v>1</v>
      </c>
      <c r="R74" s="2" t="s">
        <v>83</v>
      </c>
      <c r="S74" s="2" t="s">
        <v>605</v>
      </c>
      <c r="T74" s="4">
        <v>2</v>
      </c>
      <c r="U74" s="2">
        <v>68</v>
      </c>
      <c r="V74" s="5"/>
      <c r="W74" s="2" t="str">
        <f t="shared" si="45"/>
        <v>#define EFF_HOURGLASS           ( 68U)    // Пісочний годинник</v>
      </c>
      <c r="X74" s="2" t="str">
        <f t="shared" ca="1" si="46"/>
        <v>String("68. Пісочний годинник,15,240,1,100,1;") +</v>
      </c>
      <c r="Y74" s="2" t="str">
        <f t="shared" ca="1" si="47"/>
        <v>String("68. Hourglass,15,240,1,100,1;") +</v>
      </c>
      <c r="Z74" s="2" t="str">
        <f t="shared" ca="1" si="48"/>
        <v>String("68. Horloge de sable,15,240,1,100,1;") +</v>
      </c>
      <c r="AA74" s="2" t="str">
        <f t="shared" si="49"/>
        <v xml:space="preserve">  {  55, 150,   1}, // Пісочний годинник</v>
      </c>
      <c r="AB74" s="2" t="str">
        <f t="shared" si="50"/>
        <v xml:space="preserve">        case EFF_HOURGLASS:           DYNAMIC_DELAY_TICK { effTimer = millis(); Hourglass();                  Eff_Tick (); }  break;  // ( 68U) Пісочний годинник</v>
      </c>
      <c r="AC74" s="2" t="str">
        <f ca="1">CONCATENATE("{""name"":""",A74,". ",C74,""",""spmin"":",M74,",""spmax"":",N74,",""scmin"":",O74,",""scmax"":",P74,",""type"":",Q74,"},")</f>
        <v>{"name":"68. Пісочний годинник","spmin":15,"spmax":240,"scmin":1,"scmax":100,"type":1},</v>
      </c>
      <c r="AD74" s="7" t="str">
        <f t="shared" si="52"/>
        <v>"e68":0,</v>
      </c>
      <c r="AE74" s="7" t="str">
        <f t="shared" si="53"/>
        <v>e68=[[e68]]&amp;</v>
      </c>
      <c r="AF74" s="7" t="str">
        <f t="shared" si="54"/>
        <v>"e68":2,</v>
      </c>
      <c r="AG74" s="2" t="str">
        <f t="shared" ca="1" si="55"/>
        <v>{"type":"checkbox","class":"checkbox-big","name":"e68","title":"68. Пісочний годинник","style":"font-size:20px;display:block","state":"{{e68}}"},</v>
      </c>
      <c r="AH74" s="2" t="str">
        <f t="shared" ca="1" si="56"/>
        <v>{"type":"h4","title":"68. Пісочний годинник","style":"width:85%;float:left"},{"type":"input","title":"папка","name":"e68","state":"{{e68}}","pattern":"[0-9]{1,2}","style":"width:15%;display:inline"},{"type":"hr"},</v>
      </c>
      <c r="AI74" s="2" t="str">
        <f t="shared" ca="1" si="57"/>
        <v>"68": "68.Пісочний годинник",</v>
      </c>
      <c r="AJ74" s="36" t="str">
        <f t="shared" ca="1" si="58"/>
        <v>"68":"68",</v>
      </c>
      <c r="AK74" s="2" t="str">
        <f t="shared" ca="1" si="59"/>
        <v>68. Пісочний годинник,15,240,1,100,1;</v>
      </c>
      <c r="AL74" s="2" t="str">
        <f t="shared" ca="1" si="60"/>
        <v>{"type":"checkbox","class":"checkbox-big","name":"e68","title":"68. Hourglass","style":"font-size:20px;display:block","state":"{{e68}}"},</v>
      </c>
      <c r="AM74" s="2" t="str">
        <f t="shared" ca="1" si="61"/>
        <v>{"type":"h4","title":"68. Hourglass","style":"width:85%;float:left"},{"type":"input","title":"папка","name":"e68","state":"{{e68}}","pattern":"[0-9]{1,2}","style":"width:15%;display:inline"},{"type":"hr"},</v>
      </c>
      <c r="AN74" s="2" t="str">
        <f t="shared" ca="1" si="62"/>
        <v>"68": "68.Hourglass",</v>
      </c>
      <c r="AO74" s="36" t="str">
        <f t="shared" ca="1" si="63"/>
        <v>"68":"68",</v>
      </c>
      <c r="AP74" s="2" t="str">
        <f t="shared" ca="1" si="64"/>
        <v>68. Hourglass,15,240,1,100,1;</v>
      </c>
      <c r="AQ74" s="2" t="str">
        <f t="shared" ca="1" si="65"/>
        <v>{"type":"checkbox","class":"checkbox-big","name":"e68","title":"68. Horloge de sable","style":"font-size:20px;display:block","state":"{{e68}}"},</v>
      </c>
      <c r="AR74" s="2" t="str">
        <f t="shared" ca="1" si="66"/>
        <v>{"type":"h4","title":"68. Horloge de sable","style":"width:85%;float:left"},{"type":"input","title":"папка","name":"e68","state":"{{e68}}","pattern":"[0-9]{1,2}","style":"width:15%;display:inline"},{"type":"hr"},</v>
      </c>
      <c r="AS74" s="2" t="str">
        <f t="shared" ca="1" si="67"/>
        <v>"68": "68.Horloge de sable",</v>
      </c>
      <c r="AT74" s="36" t="str">
        <f t="shared" ca="1" si="68"/>
        <v>"68":"68",</v>
      </c>
      <c r="AU74" s="2" t="str">
        <f t="shared" ca="1" si="69"/>
        <v>68. Horloge de sable,15,240,1,100,1;</v>
      </c>
      <c r="AV74" s="2" t="str">
        <f t="shared" ca="1" si="70"/>
        <v>{"type":"checkbox","class":"checkbox-big","name":"e68","title":"68. Zegar piaskowy","style":"font-size:20px;display:block","state":"{{e68}}"},</v>
      </c>
      <c r="AW74" s="36" t="str">
        <f t="shared" ca="1" si="71"/>
        <v>{"type":"h4","title":"68. Zegar piaskowy","style":"width:85%;float:left"},{"type":"input","title":"папка","name":"e68","state":"{{e68}}","pattern":"[0-9]{1,2}","style":"width:15%;display:inline"},{"type":"hr"},</v>
      </c>
      <c r="AX74" s="36" t="str">
        <f t="shared" ca="1" si="72"/>
        <v>"68": "68.Zegar piaskowy",</v>
      </c>
      <c r="AY74" s="36" t="str">
        <f t="shared" ca="1" si="73"/>
        <v>"68":"68",</v>
      </c>
      <c r="AZ74" s="36" t="str">
        <f t="shared" ca="1" si="74"/>
        <v>68. Zegar piaskowy,15,240,1,100,1;</v>
      </c>
      <c r="BA74" s="36" t="str">
        <f t="shared" ca="1" si="75"/>
        <v>{"type":"checkbox","class":"checkbox-big","name":"e68","title":"68. Reloj de arena","style":"font-size:20px;display:block","state":"{{e68}}"},</v>
      </c>
      <c r="BB74" s="36" t="str">
        <f t="shared" ca="1" si="76"/>
        <v>{"type":"h4","title":"68. Reloj de arena","style":"width:85%;float:left"},{"type":"input","title":"папка","name":"e68","state":"{{e68}}","pattern":"[0-9]{1,2}","style":"width:15%;display:inline"},{"type":"hr"},</v>
      </c>
      <c r="BC74" s="36" t="str">
        <f t="shared" ca="1" si="77"/>
        <v>"68": "68.Reloj de arena",</v>
      </c>
      <c r="BD74" s="36" t="str">
        <f t="shared" ca="1" si="78"/>
        <v>"68":"68",</v>
      </c>
      <c r="BE74" s="36" t="str">
        <f t="shared" ca="1" si="79"/>
        <v>68. Reloj de arena,15,240,1,100,1;</v>
      </c>
      <c r="BF74" s="36" t="str">
        <f t="shared" ca="1" si="80"/>
        <v>{"type":"checkbox","class":"checkbox-big","name":"e68","title":"68. Песочные часы","style":"font-size:20px;display:block","state":"{{e68}}"},</v>
      </c>
      <c r="BG74" s="36" t="str">
        <f t="shared" ca="1" si="81"/>
        <v>{"type":"h4","title":"68. Песочные часы","style":"width:85%;float:left"},{"type":"input","title":"папка","name":"e68","state":"{{e68}}","pattern":"[0-9]{1,2}","style":"width:15%;display:inline"},{"type":"hr"},</v>
      </c>
      <c r="BH74" s="36" t="str">
        <f t="shared" ca="1" si="82"/>
        <v>"68": "68.Песочные часы",</v>
      </c>
      <c r="BI74" s="36" t="str">
        <f t="shared" ca="1" si="83"/>
        <v>"68":"68",</v>
      </c>
      <c r="BJ74" s="36" t="str">
        <f t="shared" ca="1" si="84"/>
        <v>68. Песочные часы,15,240,1,100,1;</v>
      </c>
    </row>
    <row r="75" spans="1:62" ht="14.25" customHeight="1">
      <c r="A75" s="2">
        <f t="shared" ca="1" si="44"/>
        <v>69</v>
      </c>
      <c r="B75" s="2" t="s">
        <v>606</v>
      </c>
      <c r="C75" s="2" t="s">
        <v>607</v>
      </c>
      <c r="D75" s="2" t="s">
        <v>608</v>
      </c>
      <c r="E75" s="2" t="s">
        <v>608</v>
      </c>
      <c r="F75" s="2" t="s">
        <v>609</v>
      </c>
      <c r="G75" s="2" t="s">
        <v>608</v>
      </c>
      <c r="H75" s="2" t="s">
        <v>607</v>
      </c>
      <c r="I75" s="2">
        <v>11</v>
      </c>
      <c r="J75" s="2">
        <v>19</v>
      </c>
      <c r="K75" s="2">
        <v>59</v>
      </c>
      <c r="L75" s="5"/>
      <c r="M75" s="2">
        <v>1</v>
      </c>
      <c r="N75" s="2">
        <v>30</v>
      </c>
      <c r="O75" s="2">
        <v>1</v>
      </c>
      <c r="P75" s="2">
        <v>100</v>
      </c>
      <c r="Q75" s="2">
        <v>0</v>
      </c>
      <c r="R75" s="2" t="s">
        <v>99</v>
      </c>
      <c r="S75" s="2" t="s">
        <v>610</v>
      </c>
      <c r="T75" s="4">
        <v>2</v>
      </c>
      <c r="U75" s="2">
        <v>69</v>
      </c>
      <c r="V75" s="5"/>
      <c r="W75" s="2" t="str">
        <f t="shared" si="45"/>
        <v>#define EFF_PLASMA              ( 69U)    // Плазма</v>
      </c>
      <c r="X75" s="2" t="str">
        <f t="shared" ca="1" si="46"/>
        <v>String("69. Плазма,1,30,1,100,0;") +</v>
      </c>
      <c r="Y75" s="2" t="str">
        <f t="shared" ca="1" si="47"/>
        <v>String("69. Plasma,1,30,1,100,0;") +</v>
      </c>
      <c r="Z75" s="2" t="str">
        <f t="shared" ca="1" si="48"/>
        <v>String("69. Plasma,1,30,1,100,0;") +</v>
      </c>
      <c r="AA75" s="2" t="str">
        <f t="shared" si="49"/>
        <v xml:space="preserve">  {  11,  19,  59}, // Плазма</v>
      </c>
      <c r="AB75" s="2" t="str">
        <f t="shared" si="50"/>
        <v xml:space="preserve">        case EFF_PLASMA:              HIGH_DELAY_TICK    { effTimer = millis(); plasmaNoiseRoutine();         Eff_Tick (); }  break;  // ( 69U) Плазма</v>
      </c>
      <c r="AC75" s="37"/>
      <c r="AD75" s="7" t="str">
        <f t="shared" si="52"/>
        <v>"e69":0,</v>
      </c>
      <c r="AE75" s="7" t="str">
        <f t="shared" si="53"/>
        <v>e69=[[e69]]&amp;</v>
      </c>
      <c r="AF75" s="7" t="str">
        <f t="shared" si="54"/>
        <v>"e69":2,</v>
      </c>
      <c r="AG75" s="2" t="str">
        <f t="shared" ca="1" si="55"/>
        <v>{"type":"checkbox","class":"checkbox-big","name":"e69","title":"69. Плазма","style":"font-size:20px;display:block","state":"{{e69}}"},</v>
      </c>
      <c r="AH75" s="2" t="str">
        <f t="shared" ca="1" si="56"/>
        <v>{"type":"h4","title":"69. Плазма","style":"width:85%;float:left"},{"type":"input","title":"папка","name":"e69","state":"{{e69}}","pattern":"[0-9]{1,2}","style":"width:15%;display:inline"},{"type":"hr"},</v>
      </c>
      <c r="AI75" s="2" t="str">
        <f t="shared" ca="1" si="57"/>
        <v>"69": "69.Плазма",</v>
      </c>
      <c r="AJ75" s="36" t="str">
        <f t="shared" ca="1" si="58"/>
        <v>"69":"69",</v>
      </c>
      <c r="AK75" s="2" t="str">
        <f t="shared" ca="1" si="59"/>
        <v>69. Плазма,1,30,1,100,0;</v>
      </c>
      <c r="AL75" s="2" t="str">
        <f t="shared" ca="1" si="60"/>
        <v>{"type":"checkbox","class":"checkbox-big","name":"e69","title":"69. Plasma","style":"font-size:20px;display:block","state":"{{e69}}"},</v>
      </c>
      <c r="AM75" s="2" t="str">
        <f t="shared" ca="1" si="61"/>
        <v>{"type":"h4","title":"69. Plasma","style":"width:85%;float:left"},{"type":"input","title":"папка","name":"e69","state":"{{e69}}","pattern":"[0-9]{1,2}","style":"width:15%;display:inline"},{"type":"hr"},</v>
      </c>
      <c r="AN75" s="2" t="str">
        <f t="shared" ca="1" si="62"/>
        <v>"69": "69.Plasma",</v>
      </c>
      <c r="AO75" s="36" t="str">
        <f t="shared" ca="1" si="63"/>
        <v>"69":"69",</v>
      </c>
      <c r="AP75" s="2" t="str">
        <f t="shared" ca="1" si="64"/>
        <v>69. Plasma,1,30,1,100,0;</v>
      </c>
      <c r="AQ75" s="2" t="str">
        <f t="shared" ca="1" si="65"/>
        <v>{"type":"checkbox","class":"checkbox-big","name":"e69","title":"69. Plasma","style":"font-size:20px;display:block","state":"{{e69}}"},</v>
      </c>
      <c r="AR75" s="2" t="str">
        <f t="shared" ca="1" si="66"/>
        <v>{"type":"h4","title":"69. Plasma","style":"width:85%;float:left"},{"type":"input","title":"папка","name":"e69","state":"{{e69}}","pattern":"[0-9]{1,2}","style":"width:15%;display:inline"},{"type":"hr"},</v>
      </c>
      <c r="AS75" s="2" t="str">
        <f t="shared" ca="1" si="67"/>
        <v>"69": "69.Plasma",</v>
      </c>
      <c r="AT75" s="36" t="str">
        <f t="shared" ca="1" si="68"/>
        <v>"69":"69",</v>
      </c>
      <c r="AU75" s="2" t="str">
        <f t="shared" ca="1" si="69"/>
        <v>69. Plasma,1,30,1,100,0;</v>
      </c>
      <c r="AV75" s="2" t="str">
        <f t="shared" ca="1" si="70"/>
        <v>{"type":"checkbox","class":"checkbox-big","name":"e69","title":"69. Osocze","style":"font-size:20px;display:block","state":"{{e69}}"},</v>
      </c>
      <c r="AW75" s="36" t="str">
        <f t="shared" ca="1" si="71"/>
        <v>{"type":"h4","title":"69. Osocze","style":"width:85%;float:left"},{"type":"input","title":"папка","name":"e69","state":"{{e69}}","pattern":"[0-9]{1,2}","style":"width:15%;display:inline"},{"type":"hr"},</v>
      </c>
      <c r="AX75" s="36" t="str">
        <f t="shared" ca="1" si="72"/>
        <v>"69": "69.Osocze",</v>
      </c>
      <c r="AY75" s="36" t="str">
        <f t="shared" ca="1" si="73"/>
        <v>"69":"69",</v>
      </c>
      <c r="AZ75" s="36" t="str">
        <f t="shared" ca="1" si="74"/>
        <v>69. Osocze,1,30,1,100,0;</v>
      </c>
      <c r="BA75" s="36" t="str">
        <f t="shared" ca="1" si="75"/>
        <v>{"type":"checkbox","class":"checkbox-big","name":"e69","title":"69. Plasma","style":"font-size:20px;display:block","state":"{{e69}}"},</v>
      </c>
      <c r="BB75" s="36" t="str">
        <f t="shared" ca="1" si="76"/>
        <v>{"type":"h4","title":"69. Plasma","style":"width:85%;float:left"},{"type":"input","title":"папка","name":"e69","state":"{{e69}}","pattern":"[0-9]{1,2}","style":"width:15%;display:inline"},{"type":"hr"},</v>
      </c>
      <c r="BC75" s="36" t="str">
        <f t="shared" ca="1" si="77"/>
        <v>"69": "69.Plasma",</v>
      </c>
      <c r="BD75" s="36" t="str">
        <f t="shared" ca="1" si="78"/>
        <v>"69":"69",</v>
      </c>
      <c r="BE75" s="36" t="str">
        <f t="shared" ca="1" si="79"/>
        <v>69. Plasma,1,30,1,100,0;</v>
      </c>
      <c r="BF75" s="36" t="str">
        <f t="shared" ca="1" si="80"/>
        <v>{"type":"checkbox","class":"checkbox-big","name":"e69","title":"69. Плазма","style":"font-size:20px;display:block","state":"{{e69}}"},</v>
      </c>
      <c r="BG75" s="36" t="str">
        <f t="shared" ca="1" si="81"/>
        <v>{"type":"h4","title":"69. Плазма","style":"width:85%;float:left"},{"type":"input","title":"папка","name":"e69","state":"{{e69}}","pattern":"[0-9]{1,2}","style":"width:15%;display:inline"},{"type":"hr"},</v>
      </c>
      <c r="BH75" s="36" t="str">
        <f t="shared" ca="1" si="82"/>
        <v>"69": "69.Плазма",</v>
      </c>
      <c r="BI75" s="36" t="str">
        <f t="shared" ca="1" si="83"/>
        <v>"69":"69",</v>
      </c>
      <c r="BJ75" s="36" t="str">
        <f t="shared" ca="1" si="84"/>
        <v>69. Плазма,1,30,1,100,0;</v>
      </c>
    </row>
    <row r="76" spans="1:62" ht="14.25" customHeight="1">
      <c r="A76" s="2">
        <f t="shared" ca="1" si="44"/>
        <v>70</v>
      </c>
      <c r="B76" s="2" t="s">
        <v>611</v>
      </c>
      <c r="C76" s="2" t="s">
        <v>612</v>
      </c>
      <c r="D76" s="2" t="s">
        <v>613</v>
      </c>
      <c r="E76" s="2" t="s">
        <v>614</v>
      </c>
      <c r="F76" s="2" t="s">
        <v>615</v>
      </c>
      <c r="G76" s="2" t="s">
        <v>616</v>
      </c>
      <c r="H76" s="2" t="s">
        <v>617</v>
      </c>
      <c r="I76" s="2">
        <v>8</v>
      </c>
      <c r="J76" s="2">
        <v>59</v>
      </c>
      <c r="K76" s="2">
        <v>18</v>
      </c>
      <c r="L76" s="5"/>
      <c r="M76" s="2">
        <v>1</v>
      </c>
      <c r="N76" s="2">
        <v>255</v>
      </c>
      <c r="O76" s="2">
        <v>1</v>
      </c>
      <c r="P76" s="2">
        <v>100</v>
      </c>
      <c r="Q76" s="2">
        <v>0</v>
      </c>
      <c r="R76" s="2" t="s">
        <v>75</v>
      </c>
      <c r="S76" s="2" t="s">
        <v>618</v>
      </c>
      <c r="T76" s="4">
        <v>2</v>
      </c>
      <c r="U76" s="2">
        <v>70</v>
      </c>
      <c r="V76" s="5"/>
      <c r="W76" s="2" t="str">
        <f t="shared" si="45"/>
        <v>#define EFF_SPIDER              ( 70U)    // Плазмова лампа</v>
      </c>
      <c r="X76" s="2" t="str">
        <f t="shared" ca="1" si="46"/>
        <v>String("70. Плазмова лампа,1,255,1,100,0;") +</v>
      </c>
      <c r="Y76" s="2" t="str">
        <f t="shared" ca="1" si="47"/>
        <v>String("70. Plasma Lamp,1,255,1,100,0;") +</v>
      </c>
      <c r="Z76" s="2" t="str">
        <f t="shared" ca="1" si="48"/>
        <v>String("70. Lampe à plasma,1,255,1,100,0;") +</v>
      </c>
      <c r="AA76" s="2" t="str">
        <f t="shared" si="49"/>
        <v xml:space="preserve">  {   8,  59,  18}, // Плазмова лампа</v>
      </c>
      <c r="AB76" s="2" t="str">
        <f t="shared" si="50"/>
        <v xml:space="preserve">        case EFF_SPIDER:              LOW_DELAY_TICK     { effTimer = millis(); spiderRoutine();              Eff_Tick (); }  break;  // ( 70U) Плазмова лампа</v>
      </c>
      <c r="AC76" s="37"/>
      <c r="AD76" s="7" t="str">
        <f t="shared" si="52"/>
        <v>"e70":0,</v>
      </c>
      <c r="AE76" s="7" t="str">
        <f t="shared" si="53"/>
        <v>e70=[[e70]]&amp;</v>
      </c>
      <c r="AF76" s="7" t="str">
        <f t="shared" si="54"/>
        <v>"e70":2,</v>
      </c>
      <c r="AG76" s="2" t="str">
        <f t="shared" ca="1" si="55"/>
        <v>{"type":"checkbox","class":"checkbox-big","name":"e70","title":"70. Плазмова лампа","style":"font-size:20px;display:block","state":"{{e70}}"},</v>
      </c>
      <c r="AH76" s="2" t="str">
        <f t="shared" ca="1" si="56"/>
        <v>{"type":"h4","title":"70. Плазмова лампа","style":"width:85%;float:left"},{"type":"input","title":"папка","name":"e70","state":"{{e70}}","pattern":"[0-9]{1,2}","style":"width:15%;display:inline"},{"type":"hr"},</v>
      </c>
      <c r="AI76" s="2" t="str">
        <f t="shared" ca="1" si="57"/>
        <v>"70": "70.Плазмова лампа",</v>
      </c>
      <c r="AJ76" s="36" t="str">
        <f t="shared" ca="1" si="58"/>
        <v>"70":"70",</v>
      </c>
      <c r="AK76" s="2" t="str">
        <f t="shared" ca="1" si="59"/>
        <v>70. Плазмова лампа,1,255,1,100,0;</v>
      </c>
      <c r="AL76" s="2" t="str">
        <f t="shared" ca="1" si="60"/>
        <v>{"type":"checkbox","class":"checkbox-big","name":"e70","title":"70. Plasma Lamp","style":"font-size:20px;display:block","state":"{{e70}}"},</v>
      </c>
      <c r="AM76" s="2" t="str">
        <f t="shared" ca="1" si="61"/>
        <v>{"type":"h4","title":"70. Plasma Lamp","style":"width:85%;float:left"},{"type":"input","title":"папка","name":"e70","state":"{{e70}}","pattern":"[0-9]{1,2}","style":"width:15%;display:inline"},{"type":"hr"},</v>
      </c>
      <c r="AN76" s="2" t="str">
        <f t="shared" ca="1" si="62"/>
        <v>"70": "70.Plasma Lamp",</v>
      </c>
      <c r="AO76" s="36" t="str">
        <f t="shared" ca="1" si="63"/>
        <v>"70":"70",</v>
      </c>
      <c r="AP76" s="2" t="str">
        <f t="shared" ca="1" si="64"/>
        <v>70. Plasma Lamp,1,255,1,100,0;</v>
      </c>
      <c r="AQ76" s="2" t="str">
        <f t="shared" ca="1" si="65"/>
        <v>{"type":"checkbox","class":"checkbox-big","name":"e70","title":"70. Lampe à plasma","style":"font-size:20px;display:block","state":"{{e70}}"},</v>
      </c>
      <c r="AR76" s="2" t="str">
        <f t="shared" ca="1" si="66"/>
        <v>{"type":"h4","title":"70. Lampe à plasma","style":"width:85%;float:left"},{"type":"input","title":"папка","name":"e70","state":"{{e70}}","pattern":"[0-9]{1,2}","style":"width:15%;display:inline"},{"type":"hr"},</v>
      </c>
      <c r="AS76" s="2" t="str">
        <f t="shared" ca="1" si="67"/>
        <v>"70": "70.Lampe à plasma",</v>
      </c>
      <c r="AT76" s="36" t="str">
        <f t="shared" ca="1" si="68"/>
        <v>"70":"70",</v>
      </c>
      <c r="AU76" s="2" t="str">
        <f t="shared" ca="1" si="69"/>
        <v>70. Lampe à plasma,1,255,1,100,0;</v>
      </c>
      <c r="AV76" s="2" t="str">
        <f t="shared" ca="1" si="70"/>
        <v>{"type":"checkbox","class":"checkbox-big","name":"e70","title":"70. Lampa plazmowa","style":"font-size:20px;display:block","state":"{{e70}}"},</v>
      </c>
      <c r="AW76" s="36" t="str">
        <f t="shared" ca="1" si="71"/>
        <v>{"type":"h4","title":"70. Lampa plazmowa","style":"width:85%;float:left"},{"type":"input","title":"папка","name":"e70","state":"{{e70}}","pattern":"[0-9]{1,2}","style":"width:15%;display:inline"},{"type":"hr"},</v>
      </c>
      <c r="AX76" s="36" t="str">
        <f t="shared" ca="1" si="72"/>
        <v>"70": "70.Lampa plazmowa",</v>
      </c>
      <c r="AY76" s="36" t="str">
        <f t="shared" ca="1" si="73"/>
        <v>"70":"70",</v>
      </c>
      <c r="AZ76" s="36" t="str">
        <f t="shared" ca="1" si="74"/>
        <v>70. Lampa plazmowa,1,255,1,100,0;</v>
      </c>
      <c r="BA76" s="36" t="str">
        <f t="shared" ca="1" si="75"/>
        <v>{"type":"checkbox","class":"checkbox-big","name":"e70","title":"70. Lámpara de plasma","style":"font-size:20px;display:block","state":"{{e70}}"},</v>
      </c>
      <c r="BB76" s="36" t="str">
        <f t="shared" ca="1" si="76"/>
        <v>{"type":"h4","title":"70. Lámpara de plasma","style":"width:85%;float:left"},{"type":"input","title":"папка","name":"e70","state":"{{e70}}","pattern":"[0-9]{1,2}","style":"width:15%;display:inline"},{"type":"hr"},</v>
      </c>
      <c r="BC76" s="36" t="str">
        <f t="shared" ca="1" si="77"/>
        <v>"70": "70.Lámpara de plasma",</v>
      </c>
      <c r="BD76" s="36" t="str">
        <f t="shared" ca="1" si="78"/>
        <v>"70":"70",</v>
      </c>
      <c r="BE76" s="36" t="str">
        <f t="shared" ca="1" si="79"/>
        <v>70. Lámpara de plasma,1,255,1,100,0;</v>
      </c>
      <c r="BF76" s="36" t="str">
        <f t="shared" ca="1" si="80"/>
        <v>{"type":"checkbox","class":"checkbox-big","name":"e70","title":"70. Плазма лампа","style":"font-size:20px;display:block","state":"{{e70}}"},</v>
      </c>
      <c r="BG76" s="36" t="str">
        <f t="shared" ca="1" si="81"/>
        <v>{"type":"h4","title":"70. Плазма лампа","style":"width:85%;float:left"},{"type":"input","title":"папка","name":"e70","state":"{{e70}}","pattern":"[0-9]{1,2}","style":"width:15%;display:inline"},{"type":"hr"},</v>
      </c>
      <c r="BH76" s="36" t="str">
        <f t="shared" ca="1" si="82"/>
        <v>"70": "70.Плазма лампа",</v>
      </c>
      <c r="BI76" s="36" t="str">
        <f t="shared" ca="1" si="83"/>
        <v>"70":"70",</v>
      </c>
      <c r="BJ76" s="36" t="str">
        <f t="shared" ca="1" si="84"/>
        <v>70. Плазма лампа,1,255,1,100,0;</v>
      </c>
    </row>
    <row r="77" spans="1:62" ht="14.25" customHeight="1">
      <c r="A77" s="2">
        <f t="shared" ca="1" si="44"/>
        <v>71</v>
      </c>
      <c r="B77" s="2" t="s">
        <v>619</v>
      </c>
      <c r="C77" s="2" t="s">
        <v>620</v>
      </c>
      <c r="D77" s="2" t="s">
        <v>621</v>
      </c>
      <c r="E77" s="2" t="s">
        <v>622</v>
      </c>
      <c r="F77" s="2" t="s">
        <v>623</v>
      </c>
      <c r="G77" s="2" t="s">
        <v>624</v>
      </c>
      <c r="H77" s="2" t="s">
        <v>625</v>
      </c>
      <c r="I77" s="2">
        <v>45</v>
      </c>
      <c r="J77" s="2">
        <v>150</v>
      </c>
      <c r="K77" s="2">
        <v>30</v>
      </c>
      <c r="L77" s="5"/>
      <c r="M77" s="2">
        <v>1</v>
      </c>
      <c r="N77" s="2">
        <v>200</v>
      </c>
      <c r="O77" s="2">
        <v>1</v>
      </c>
      <c r="P77" s="2">
        <v>100</v>
      </c>
      <c r="Q77" s="2">
        <v>0</v>
      </c>
      <c r="R77" s="2" t="s">
        <v>83</v>
      </c>
      <c r="S77" s="2" t="s">
        <v>626</v>
      </c>
      <c r="T77" s="4">
        <v>2</v>
      </c>
      <c r="U77" s="2">
        <v>71</v>
      </c>
      <c r="V77" s="5"/>
      <c r="W77" s="2" t="str">
        <f t="shared" si="45"/>
        <v>#define EFF_BY_EFFECT           ( 71U)    // Побічний ефект</v>
      </c>
      <c r="X77" s="2" t="str">
        <f t="shared" ca="1" si="46"/>
        <v>String("71. Побічний ефект,1,200,1,100,0;") +</v>
      </c>
      <c r="Y77" s="2" t="str">
        <f t="shared" ca="1" si="47"/>
        <v>String("71. Side Effect,1,200,1,100,0;") +</v>
      </c>
      <c r="Z77" s="2" t="str">
        <f t="shared" ca="1" si="48"/>
        <v>String("71. Un effet secondaire,1,200,1,100,0;") +</v>
      </c>
      <c r="AA77" s="2" t="str">
        <f t="shared" si="49"/>
        <v xml:space="preserve">  {  45, 150,  30}, // Побічний ефект</v>
      </c>
      <c r="AB77" s="2" t="str">
        <f t="shared" si="50"/>
        <v xml:space="preserve">        case EFF_BY_EFFECT:           DYNAMIC_DELAY_TICK { effTimer = millis(); ByEffect();                   Eff_Tick (); }  break;  // ( 71U) Побічний ефект</v>
      </c>
      <c r="AC77" s="2" t="str">
        <f ca="1">CONCATENATE("{""name"":""",A77,". ",C77,""",""spmin"":",M77,",""spmax"":",N77,",""scmin"":",O77,",""scmax"":",P77,",""type"":",Q77,"},")</f>
        <v>{"name":"71. Побічний ефект","spmin":1,"spmax":200,"scmin":1,"scmax":100,"type":0},</v>
      </c>
      <c r="AD77" s="7" t="str">
        <f t="shared" si="52"/>
        <v>"e71":0,</v>
      </c>
      <c r="AE77" s="7" t="str">
        <f t="shared" si="53"/>
        <v>e71=[[e71]]&amp;</v>
      </c>
      <c r="AF77" s="7" t="str">
        <f t="shared" si="54"/>
        <v>"e71":2,</v>
      </c>
      <c r="AG77" s="2" t="str">
        <f t="shared" ca="1" si="55"/>
        <v>{"type":"checkbox","class":"checkbox-big","name":"e71","title":"71. Побічний ефект","style":"font-size:20px;display:block","state":"{{e71}}"},</v>
      </c>
      <c r="AH77" s="2" t="str">
        <f t="shared" ca="1" si="56"/>
        <v>{"type":"h4","title":"71. Побічний ефект","style":"width:85%;float:left"},{"type":"input","title":"папка","name":"e71","state":"{{e71}}","pattern":"[0-9]{1,2}","style":"width:15%;display:inline"},{"type":"hr"},</v>
      </c>
      <c r="AI77" s="2" t="str">
        <f t="shared" ca="1" si="57"/>
        <v>"71": "71.Побічний ефект",</v>
      </c>
      <c r="AJ77" s="36" t="str">
        <f t="shared" ca="1" si="58"/>
        <v>"71":"71",</v>
      </c>
      <c r="AK77" s="2" t="str">
        <f t="shared" ca="1" si="59"/>
        <v>71. Побічний ефект,1,200,1,100,0;</v>
      </c>
      <c r="AL77" s="2" t="str">
        <f t="shared" ca="1" si="60"/>
        <v>{"type":"checkbox","class":"checkbox-big","name":"e71","title":"71. Side Effect","style":"font-size:20px;display:block","state":"{{e71}}"},</v>
      </c>
      <c r="AM77" s="2" t="str">
        <f t="shared" ca="1" si="61"/>
        <v>{"type":"h4","title":"71. Side Effect","style":"width:85%;float:left"},{"type":"input","title":"папка","name":"e71","state":"{{e71}}","pattern":"[0-9]{1,2}","style":"width:15%;display:inline"},{"type":"hr"},</v>
      </c>
      <c r="AN77" s="2" t="str">
        <f t="shared" ca="1" si="62"/>
        <v>"71": "71.Side Effect",</v>
      </c>
      <c r="AO77" s="36" t="str">
        <f t="shared" ca="1" si="63"/>
        <v>"71":"71",</v>
      </c>
      <c r="AP77" s="2" t="str">
        <f t="shared" ca="1" si="64"/>
        <v>71. Side Effect,1,200,1,100,0;</v>
      </c>
      <c r="AQ77" s="2" t="str">
        <f t="shared" ca="1" si="65"/>
        <v>{"type":"checkbox","class":"checkbox-big","name":"e71","title":"71. Un effet secondaire","style":"font-size:20px;display:block","state":"{{e71}}"},</v>
      </c>
      <c r="AR77" s="2" t="str">
        <f t="shared" ca="1" si="66"/>
        <v>{"type":"h4","title":"71. Un effet secondaire","style":"width:85%;float:left"},{"type":"input","title":"папка","name":"e71","state":"{{e71}}","pattern":"[0-9]{1,2}","style":"width:15%;display:inline"},{"type":"hr"},</v>
      </c>
      <c r="AS77" s="2" t="str">
        <f t="shared" ca="1" si="67"/>
        <v>"71": "71.Un effet secondaire",</v>
      </c>
      <c r="AT77" s="36" t="str">
        <f t="shared" ca="1" si="68"/>
        <v>"71":"71",</v>
      </c>
      <c r="AU77" s="2" t="str">
        <f t="shared" ca="1" si="69"/>
        <v>71. Un effet secondaire,1,200,1,100,0;</v>
      </c>
      <c r="AV77" s="2" t="str">
        <f t="shared" ca="1" si="70"/>
        <v>{"type":"checkbox","class":"checkbox-big","name":"e71","title":"71. Efekt uboczny","style":"font-size:20px;display:block","state":"{{e71}}"},</v>
      </c>
      <c r="AW77" s="36" t="str">
        <f t="shared" ca="1" si="71"/>
        <v>{"type":"h4","title":"71. Efekt uboczny","style":"width:85%;float:left"},{"type":"input","title":"папка","name":"e71","state":"{{e71}}","pattern":"[0-9]{1,2}","style":"width:15%;display:inline"},{"type":"hr"},</v>
      </c>
      <c r="AX77" s="36" t="str">
        <f t="shared" ca="1" si="72"/>
        <v>"71": "71.Efekt uboczny",</v>
      </c>
      <c r="AY77" s="36" t="str">
        <f t="shared" ca="1" si="73"/>
        <v>"71":"71",</v>
      </c>
      <c r="AZ77" s="36" t="str">
        <f t="shared" ca="1" si="74"/>
        <v>71. Efekt uboczny,1,200,1,100,0;</v>
      </c>
      <c r="BA77" s="36" t="str">
        <f t="shared" ca="1" si="75"/>
        <v>{"type":"checkbox","class":"checkbox-big","name":"e71","title":"71. Un efecto secundario","style":"font-size:20px;display:block","state":"{{e71}}"},</v>
      </c>
      <c r="BB77" s="36" t="str">
        <f t="shared" ca="1" si="76"/>
        <v>{"type":"h4","title":"71. Un efecto secundario","style":"width:85%;float:left"},{"type":"input","title":"папка","name":"e71","state":"{{e71}}","pattern":"[0-9]{1,2}","style":"width:15%;display:inline"},{"type":"hr"},</v>
      </c>
      <c r="BC77" s="36" t="str">
        <f t="shared" ca="1" si="77"/>
        <v>"71": "71.Un efecto secundario",</v>
      </c>
      <c r="BD77" s="36" t="str">
        <f t="shared" ca="1" si="78"/>
        <v>"71":"71",</v>
      </c>
      <c r="BE77" s="36" t="str">
        <f t="shared" ca="1" si="79"/>
        <v>71. Un efecto secundario,1,200,1,100,0;</v>
      </c>
      <c r="BF77" s="36" t="str">
        <f t="shared" ca="1" si="80"/>
        <v>{"type":"checkbox","class":"checkbox-big","name":"e71","title":"71. Побочный эффект","style":"font-size:20px;display:block","state":"{{e71}}"},</v>
      </c>
      <c r="BG77" s="36" t="str">
        <f t="shared" ca="1" si="81"/>
        <v>{"type":"h4","title":"71. Побочный эффект","style":"width:85%;float:left"},{"type":"input","title":"папка","name":"e71","state":"{{e71}}","pattern":"[0-9]{1,2}","style":"width:15%;display:inline"},{"type":"hr"},</v>
      </c>
      <c r="BH77" s="36" t="str">
        <f t="shared" ca="1" si="82"/>
        <v>"71": "71.Побочный эффект",</v>
      </c>
      <c r="BI77" s="36" t="str">
        <f t="shared" ca="1" si="83"/>
        <v>"71":"71",</v>
      </c>
      <c r="BJ77" s="36" t="str">
        <f t="shared" ca="1" si="84"/>
        <v>71. Побочный эффект,1,200,1,100,0;</v>
      </c>
    </row>
    <row r="78" spans="1:62" ht="14.25" customHeight="1">
      <c r="A78" s="2">
        <f t="shared" ca="1" si="44"/>
        <v>72</v>
      </c>
      <c r="B78" s="2" t="s">
        <v>627</v>
      </c>
      <c r="C78" s="2" t="s">
        <v>628</v>
      </c>
      <c r="D78" s="2" t="str">
        <f>PROPER(B78)</f>
        <v>Flame</v>
      </c>
      <c r="E78" s="2" t="s">
        <v>629</v>
      </c>
      <c r="F78" s="2" t="s">
        <v>630</v>
      </c>
      <c r="G78" s="2" t="s">
        <v>631</v>
      </c>
      <c r="H78" s="2" t="s">
        <v>632</v>
      </c>
      <c r="I78" s="2">
        <v>30</v>
      </c>
      <c r="J78" s="2">
        <v>53</v>
      </c>
      <c r="K78" s="2">
        <v>3</v>
      </c>
      <c r="L78" s="5"/>
      <c r="M78" s="2">
        <v>1</v>
      </c>
      <c r="N78" s="2">
        <v>255</v>
      </c>
      <c r="O78" s="2">
        <v>0</v>
      </c>
      <c r="P78" s="2">
        <v>255</v>
      </c>
      <c r="Q78" s="2">
        <v>1</v>
      </c>
      <c r="R78" s="2" t="s">
        <v>75</v>
      </c>
      <c r="S78" s="2" t="s">
        <v>633</v>
      </c>
      <c r="T78" s="4">
        <v>3</v>
      </c>
      <c r="U78" s="2">
        <v>72</v>
      </c>
      <c r="V78" s="5"/>
      <c r="W78" s="2" t="str">
        <f t="shared" si="45"/>
        <v>#define EFF_FLAME               ( 72U)    // Полум'я</v>
      </c>
      <c r="X78" s="2" t="str">
        <f t="shared" ca="1" si="46"/>
        <v>String("72. Полум'я,1,255,0,255,1;") +</v>
      </c>
      <c r="Y78" s="2" t="str">
        <f t="shared" ca="1" si="47"/>
        <v>String("72. Flame,1,255,0,255,1;") +</v>
      </c>
      <c r="Z78" s="2" t="str">
        <f t="shared" ca="1" si="48"/>
        <v>String("72. Flamme,1,255,0,255,1;") +</v>
      </c>
      <c r="AA78" s="2" t="str">
        <f t="shared" si="49"/>
        <v xml:space="preserve">  {  30,  53,   3}, // Полум'я</v>
      </c>
      <c r="AB78" s="2" t="str">
        <f t="shared" si="50"/>
        <v xml:space="preserve">        case EFF_FLAME:               LOW_DELAY_TICK     { effTimer = millis(); execStringsFlame();           Eff_Tick (); }  break;  // ( 72U) Полум'я</v>
      </c>
      <c r="AC78" s="2" t="str">
        <f ca="1">CONCATENATE("{""name"":""",A78,". ",C78,""",""spmin"":",M78,",""spmax"":",N78,",""scmin"":",O78,",""scmax"":",P78,",""type"":",Q78,"},")</f>
        <v>{"name":"72. Полум'я","spmin":1,"spmax":255,"scmin":0,"scmax":255,"type":1},</v>
      </c>
      <c r="AD78" s="7" t="str">
        <f t="shared" si="52"/>
        <v>"e72":0,</v>
      </c>
      <c r="AE78" s="7" t="str">
        <f t="shared" si="53"/>
        <v>e72=[[e72]]&amp;</v>
      </c>
      <c r="AF78" s="7" t="str">
        <f t="shared" si="54"/>
        <v>"e72":3,</v>
      </c>
      <c r="AG78" s="2" t="str">
        <f t="shared" ca="1" si="55"/>
        <v>{"type":"checkbox","class":"checkbox-big","name":"e72","title":"72. Полум'я","style":"font-size:20px;display:block","state":"{{e72}}"},</v>
      </c>
      <c r="AH78" s="2" t="str">
        <f t="shared" ca="1" si="56"/>
        <v>{"type":"h4","title":"72. Полум'я","style":"width:85%;float:left"},{"type":"input","title":"папка","name":"e72","state":"{{e72}}","pattern":"[0-9]{1,2}","style":"width:15%;display:inline"},{"type":"hr"},</v>
      </c>
      <c r="AI78" s="2" t="str">
        <f t="shared" ca="1" si="57"/>
        <v>"72": "72.Полум'я",</v>
      </c>
      <c r="AJ78" s="36" t="str">
        <f t="shared" ca="1" si="58"/>
        <v>"72":"72",</v>
      </c>
      <c r="AK78" s="2" t="str">
        <f t="shared" ca="1" si="59"/>
        <v>72. Полум'я,1,255,0,255,1;</v>
      </c>
      <c r="AL78" s="2" t="str">
        <f t="shared" ca="1" si="60"/>
        <v>{"type":"checkbox","class":"checkbox-big","name":"e72","title":"72. Flame","style":"font-size:20px;display:block","state":"{{e72}}"},</v>
      </c>
      <c r="AM78" s="2" t="str">
        <f t="shared" ca="1" si="61"/>
        <v>{"type":"h4","title":"72. Flame","style":"width:85%;float:left"},{"type":"input","title":"папка","name":"e72","state":"{{e72}}","pattern":"[0-9]{1,2}","style":"width:15%;display:inline"},{"type":"hr"},</v>
      </c>
      <c r="AN78" s="2" t="str">
        <f t="shared" ca="1" si="62"/>
        <v>"72": "72.Flame",</v>
      </c>
      <c r="AO78" s="36" t="str">
        <f t="shared" ca="1" si="63"/>
        <v>"72":"72",</v>
      </c>
      <c r="AP78" s="2" t="str">
        <f t="shared" ca="1" si="64"/>
        <v>72. Flame,1,255,0,255,1;</v>
      </c>
      <c r="AQ78" s="2" t="str">
        <f t="shared" ca="1" si="65"/>
        <v>{"type":"checkbox","class":"checkbox-big","name":"e72","title":"72. Flamme","style":"font-size:20px;display:block","state":"{{e72}}"},</v>
      </c>
      <c r="AR78" s="2" t="str">
        <f t="shared" ca="1" si="66"/>
        <v>{"type":"h4","title":"72. Flamme","style":"width:85%;float:left"},{"type":"input","title":"папка","name":"e72","state":"{{e72}}","pattern":"[0-9]{1,2}","style":"width:15%;display:inline"},{"type":"hr"},</v>
      </c>
      <c r="AS78" s="2" t="str">
        <f t="shared" ca="1" si="67"/>
        <v>"72": "72.Flamme",</v>
      </c>
      <c r="AT78" s="36" t="str">
        <f t="shared" ca="1" si="68"/>
        <v>"72":"72",</v>
      </c>
      <c r="AU78" s="2" t="str">
        <f t="shared" ca="1" si="69"/>
        <v>72. Flamme,1,255,0,255,1;</v>
      </c>
      <c r="AV78" s="2" t="str">
        <f t="shared" ca="1" si="70"/>
        <v>{"type":"checkbox","class":"checkbox-big","name":"e72","title":"72. Płomień","style":"font-size:20px;display:block","state":"{{e72}}"},</v>
      </c>
      <c r="AW78" s="36" t="str">
        <f t="shared" ca="1" si="71"/>
        <v>{"type":"h4","title":"72. Płomień","style":"width:85%;float:left"},{"type":"input","title":"папка","name":"e72","state":"{{e72}}","pattern":"[0-9]{1,2}","style":"width:15%;display:inline"},{"type":"hr"},</v>
      </c>
      <c r="AX78" s="36" t="str">
        <f t="shared" ca="1" si="72"/>
        <v>"72": "72.Płomień",</v>
      </c>
      <c r="AY78" s="36" t="str">
        <f t="shared" ca="1" si="73"/>
        <v>"72":"72",</v>
      </c>
      <c r="AZ78" s="36" t="str">
        <f t="shared" ca="1" si="74"/>
        <v>72. Płomień,1,255,0,255,1;</v>
      </c>
      <c r="BA78" s="36" t="str">
        <f t="shared" ca="1" si="75"/>
        <v>{"type":"checkbox","class":"checkbox-big","name":"e72","title":"72. Flamear","style":"font-size:20px;display:block","state":"{{e72}}"},</v>
      </c>
      <c r="BB78" s="36" t="str">
        <f t="shared" ca="1" si="76"/>
        <v>{"type":"h4","title":"72. Flamear","style":"width:85%;float:left"},{"type":"input","title":"папка","name":"e72","state":"{{e72}}","pattern":"[0-9]{1,2}","style":"width:15%;display:inline"},{"type":"hr"},</v>
      </c>
      <c r="BC78" s="36" t="str">
        <f t="shared" ca="1" si="77"/>
        <v>"72": "72.Flamear",</v>
      </c>
      <c r="BD78" s="36" t="str">
        <f t="shared" ca="1" si="78"/>
        <v>"72":"72",</v>
      </c>
      <c r="BE78" s="36" t="str">
        <f t="shared" ca="1" si="79"/>
        <v>72. Flamear,1,255,0,255,1;</v>
      </c>
      <c r="BF78" s="36" t="str">
        <f t="shared" ca="1" si="80"/>
        <v>{"type":"checkbox","class":"checkbox-big","name":"e72","title":"72. Пламя","style":"font-size:20px;display:block","state":"{{e72}}"},</v>
      </c>
      <c r="BG78" s="36" t="str">
        <f t="shared" ca="1" si="81"/>
        <v>{"type":"h4","title":"72. Пламя","style":"width:85%;float:left"},{"type":"input","title":"папка","name":"e72","state":"{{e72}}","pattern":"[0-9]{1,2}","style":"width:15%;display:inline"},{"type":"hr"},</v>
      </c>
      <c r="BH78" s="36" t="str">
        <f t="shared" ca="1" si="82"/>
        <v>"72": "72.Пламя",</v>
      </c>
      <c r="BI78" s="36" t="str">
        <f t="shared" ca="1" si="83"/>
        <v>"72":"72",</v>
      </c>
      <c r="BJ78" s="36" t="str">
        <f t="shared" ca="1" si="84"/>
        <v>72. Пламя,1,255,0,255,1;</v>
      </c>
    </row>
    <row r="79" spans="1:62" ht="14.25" customHeight="1">
      <c r="A79" s="2">
        <f t="shared" ca="1" si="44"/>
        <v>73</v>
      </c>
      <c r="B79" s="2" t="s">
        <v>634</v>
      </c>
      <c r="C79" s="2" t="s">
        <v>635</v>
      </c>
      <c r="D79" s="2" t="str">
        <f>PROPER(B79)</f>
        <v>Popcorn</v>
      </c>
      <c r="E79" s="2" t="s">
        <v>636</v>
      </c>
      <c r="F79" s="2" t="s">
        <v>637</v>
      </c>
      <c r="G79" s="2" t="s">
        <v>638</v>
      </c>
      <c r="H79" s="2" t="s">
        <v>635</v>
      </c>
      <c r="I79" s="2">
        <v>19</v>
      </c>
      <c r="J79" s="2">
        <v>32</v>
      </c>
      <c r="K79" s="2">
        <v>16</v>
      </c>
      <c r="L79" s="5"/>
      <c r="M79" s="2">
        <v>1</v>
      </c>
      <c r="N79" s="2">
        <v>255</v>
      </c>
      <c r="O79" s="2">
        <v>1</v>
      </c>
      <c r="P79" s="2">
        <v>100</v>
      </c>
      <c r="Q79" s="2">
        <v>0</v>
      </c>
      <c r="R79" s="2" t="s">
        <v>75</v>
      </c>
      <c r="S79" s="2" t="s">
        <v>639</v>
      </c>
      <c r="T79" s="4">
        <v>2</v>
      </c>
      <c r="U79" s="2">
        <v>73</v>
      </c>
      <c r="V79" s="5"/>
      <c r="W79" s="2" t="str">
        <f t="shared" si="45"/>
        <v>#define EFF_POPCORN             ( 73U)    // Попкорн</v>
      </c>
      <c r="X79" s="2" t="str">
        <f t="shared" ca="1" si="46"/>
        <v>String("73. Попкорн,1,255,1,100,0;") +</v>
      </c>
      <c r="Y79" s="2" t="str">
        <f t="shared" ca="1" si="47"/>
        <v>String("73. Popcorn,1,255,1,100,0;") +</v>
      </c>
      <c r="Z79" s="2" t="str">
        <f t="shared" ca="1" si="48"/>
        <v>String("73. Pop corn,1,255,1,100,0;") +</v>
      </c>
      <c r="AA79" s="2" t="str">
        <f t="shared" si="49"/>
        <v xml:space="preserve">  {  19,  32,  16}, // Попкорн</v>
      </c>
      <c r="AB79" s="2" t="str">
        <f t="shared" si="50"/>
        <v xml:space="preserve">        case EFF_POPCORN:             LOW_DELAY_TICK     { effTimer = millis(); popcornRoutine();             Eff_Tick (); }  break;  // ( 73U) Попкорн</v>
      </c>
      <c r="AC79" s="2" t="str">
        <f ca="1">CONCATENATE("{""name"":""",A79,". ",C79,""",""spmin"":",M79,",""spmax"":",N79,",""scmin"":",O79,",""scmax"":",P79,",""type"":",Q79,"},")</f>
        <v>{"name":"73. Попкорн","spmin":1,"spmax":255,"scmin":1,"scmax":100,"type":0},</v>
      </c>
      <c r="AD79" s="7" t="str">
        <f t="shared" si="52"/>
        <v>"e73":0,</v>
      </c>
      <c r="AE79" s="7" t="str">
        <f t="shared" si="53"/>
        <v>e73=[[e73]]&amp;</v>
      </c>
      <c r="AF79" s="7" t="str">
        <f t="shared" si="54"/>
        <v>"e73":2,</v>
      </c>
      <c r="AG79" s="2" t="str">
        <f t="shared" ca="1" si="55"/>
        <v>{"type":"checkbox","class":"checkbox-big","name":"e73","title":"73. Попкорн","style":"font-size:20px;display:block","state":"{{e73}}"},</v>
      </c>
      <c r="AH79" s="2" t="str">
        <f t="shared" ca="1" si="56"/>
        <v>{"type":"h4","title":"73. Попкорн","style":"width:85%;float:left"},{"type":"input","title":"папка","name":"e73","state":"{{e73}}","pattern":"[0-9]{1,2}","style":"width:15%;display:inline"},{"type":"hr"},</v>
      </c>
      <c r="AI79" s="2" t="str">
        <f t="shared" ca="1" si="57"/>
        <v>"73": "73.Попкорн",</v>
      </c>
      <c r="AJ79" s="36" t="str">
        <f t="shared" ca="1" si="58"/>
        <v>"73":"73",</v>
      </c>
      <c r="AK79" s="2" t="str">
        <f t="shared" ca="1" si="59"/>
        <v>73. Попкорн,1,255,1,100,0;</v>
      </c>
      <c r="AL79" s="2" t="str">
        <f t="shared" ca="1" si="60"/>
        <v>{"type":"checkbox","class":"checkbox-big","name":"e73","title":"73. Popcorn","style":"font-size:20px;display:block","state":"{{e73}}"},</v>
      </c>
      <c r="AM79" s="2" t="str">
        <f t="shared" ca="1" si="61"/>
        <v>{"type":"h4","title":"73. Popcorn","style":"width:85%;float:left"},{"type":"input","title":"папка","name":"e73","state":"{{e73}}","pattern":"[0-9]{1,2}","style":"width:15%;display:inline"},{"type":"hr"},</v>
      </c>
      <c r="AN79" s="2" t="str">
        <f t="shared" ca="1" si="62"/>
        <v>"73": "73.Popcorn",</v>
      </c>
      <c r="AO79" s="36" t="str">
        <f t="shared" ca="1" si="63"/>
        <v>"73":"73",</v>
      </c>
      <c r="AP79" s="2" t="str">
        <f t="shared" ca="1" si="64"/>
        <v>73. Popcorn,1,255,1,100,0;</v>
      </c>
      <c r="AQ79" s="2" t="str">
        <f t="shared" ca="1" si="65"/>
        <v>{"type":"checkbox","class":"checkbox-big","name":"e73","title":"73. Pop corn","style":"font-size:20px;display:block","state":"{{e73}}"},</v>
      </c>
      <c r="AR79" s="2" t="str">
        <f t="shared" ca="1" si="66"/>
        <v>{"type":"h4","title":"73. Pop corn","style":"width:85%;float:left"},{"type":"input","title":"папка","name":"e73","state":"{{e73}}","pattern":"[0-9]{1,2}","style":"width:15%;display:inline"},{"type":"hr"},</v>
      </c>
      <c r="AS79" s="2" t="str">
        <f t="shared" ca="1" si="67"/>
        <v>"73": "73.Pop corn",</v>
      </c>
      <c r="AT79" s="36" t="str">
        <f t="shared" ca="1" si="68"/>
        <v>"73":"73",</v>
      </c>
      <c r="AU79" s="2" t="str">
        <f t="shared" ca="1" si="69"/>
        <v>73. Pop corn,1,255,1,100,0;</v>
      </c>
      <c r="AV79" s="2" t="str">
        <f t="shared" ca="1" si="70"/>
        <v>{"type":"checkbox","class":"checkbox-big","name":"e73","title":"73. Prażona kukurydza","style":"font-size:20px;display:block","state":"{{e73}}"},</v>
      </c>
      <c r="AW79" s="36" t="str">
        <f t="shared" ca="1" si="71"/>
        <v>{"type":"h4","title":"73. Prażona kukurydza","style":"width:85%;float:left"},{"type":"input","title":"папка","name":"e73","state":"{{e73}}","pattern":"[0-9]{1,2}","style":"width:15%;display:inline"},{"type":"hr"},</v>
      </c>
      <c r="AX79" s="36" t="str">
        <f t="shared" ca="1" si="72"/>
        <v>"73": "73.Prażona kukurydza",</v>
      </c>
      <c r="AY79" s="36" t="str">
        <f t="shared" ca="1" si="73"/>
        <v>"73":"73",</v>
      </c>
      <c r="AZ79" s="36" t="str">
        <f t="shared" ca="1" si="74"/>
        <v>73. Prażona kukurydza,1,255,1,100,0;</v>
      </c>
      <c r="BA79" s="36" t="str">
        <f t="shared" ca="1" si="75"/>
        <v>{"type":"checkbox","class":"checkbox-big","name":"e73","title":"73. Palomitas de maiz","style":"font-size:20px;display:block","state":"{{e73}}"},</v>
      </c>
      <c r="BB79" s="36" t="str">
        <f t="shared" ca="1" si="76"/>
        <v>{"type":"h4","title":"73. Palomitas de maiz","style":"width:85%;float:left"},{"type":"input","title":"папка","name":"e73","state":"{{e73}}","pattern":"[0-9]{1,2}","style":"width:15%;display:inline"},{"type":"hr"},</v>
      </c>
      <c r="BC79" s="36" t="str">
        <f t="shared" ca="1" si="77"/>
        <v>"73": "73.Palomitas de maiz",</v>
      </c>
      <c r="BD79" s="36" t="str">
        <f t="shared" ca="1" si="78"/>
        <v>"73":"73",</v>
      </c>
      <c r="BE79" s="36" t="str">
        <f t="shared" ca="1" si="79"/>
        <v>73. Palomitas de maiz,1,255,1,100,0;</v>
      </c>
      <c r="BF79" s="36" t="str">
        <f t="shared" ca="1" si="80"/>
        <v>{"type":"checkbox","class":"checkbox-big","name":"e73","title":"73. Попкорн","style":"font-size:20px;display:block","state":"{{e73}}"},</v>
      </c>
      <c r="BG79" s="36" t="str">
        <f t="shared" ca="1" si="81"/>
        <v>{"type":"h4","title":"73. Попкорн","style":"width:85%;float:left"},{"type":"input","title":"папка","name":"e73","state":"{{e73}}","pattern":"[0-9]{1,2}","style":"width:15%;display:inline"},{"type":"hr"},</v>
      </c>
      <c r="BH79" s="36" t="str">
        <f t="shared" ca="1" si="82"/>
        <v>"73": "73.Попкорн",</v>
      </c>
      <c r="BI79" s="36" t="str">
        <f t="shared" ca="1" si="83"/>
        <v>"73":"73",</v>
      </c>
      <c r="BJ79" s="36" t="str">
        <f t="shared" ca="1" si="84"/>
        <v>73. Попкорн,1,255,1,100,0;</v>
      </c>
    </row>
    <row r="80" spans="1:62" ht="14.25" hidden="1" customHeight="1">
      <c r="A80" s="38"/>
      <c r="B80" s="38"/>
      <c r="C80" s="38"/>
      <c r="D80" s="38"/>
      <c r="E80" s="38"/>
      <c r="F80" s="38"/>
      <c r="G80" s="38"/>
      <c r="I80" s="38"/>
      <c r="J80" s="38"/>
      <c r="K80" s="38"/>
      <c r="L80" s="5"/>
      <c r="M80" s="38"/>
      <c r="N80" s="38"/>
      <c r="O80" s="38"/>
      <c r="P80" s="38"/>
      <c r="Q80" s="38"/>
      <c r="R80" s="38"/>
      <c r="S80" s="38"/>
      <c r="T80" s="39"/>
      <c r="U80" s="38"/>
      <c r="V80" s="5"/>
      <c r="W80" s="38"/>
      <c r="X80" s="38" t="s">
        <v>367</v>
      </c>
      <c r="Y80" s="38" t="s">
        <v>367</v>
      </c>
      <c r="Z80" s="38" t="s">
        <v>367</v>
      </c>
      <c r="AA80" s="38"/>
      <c r="AB80" s="38"/>
      <c r="AC80" s="38"/>
      <c r="AD80" s="40"/>
      <c r="AE80" s="40"/>
      <c r="AF80" s="40"/>
      <c r="AG80" s="38"/>
      <c r="AH80" s="38"/>
      <c r="AI80" s="38"/>
      <c r="AJ80" s="41"/>
      <c r="AK80" s="42" t="s">
        <v>640</v>
      </c>
      <c r="AL80" s="38"/>
      <c r="AM80" s="38"/>
      <c r="AN80" s="38"/>
      <c r="AO80" s="41"/>
      <c r="AP80" s="43" t="s">
        <v>641</v>
      </c>
      <c r="AQ80" s="38"/>
      <c r="AR80" s="38"/>
      <c r="AS80" s="38"/>
      <c r="AT80" s="41"/>
      <c r="AU80" s="44" t="s">
        <v>642</v>
      </c>
      <c r="AV80" s="41"/>
      <c r="AW80" s="41"/>
      <c r="AX80" s="41"/>
      <c r="AY80" s="41"/>
      <c r="AZ80" s="46" t="s">
        <v>643</v>
      </c>
      <c r="BA80" s="41"/>
      <c r="BB80" s="41"/>
      <c r="BC80" s="41"/>
      <c r="BD80" s="41"/>
      <c r="BE80" s="47" t="s">
        <v>644</v>
      </c>
      <c r="BF80" s="45"/>
      <c r="BG80" s="45"/>
      <c r="BH80" s="45"/>
      <c r="BI80" s="45"/>
      <c r="BJ80" s="47" t="s">
        <v>645</v>
      </c>
    </row>
    <row r="81" spans="1:62" ht="14.25" hidden="1" customHeight="1">
      <c r="A81" s="38"/>
      <c r="B81" s="38"/>
      <c r="C81" s="38"/>
      <c r="D81" s="38"/>
      <c r="E81" s="38"/>
      <c r="F81" s="38"/>
      <c r="G81" s="38"/>
      <c r="I81" s="38"/>
      <c r="J81" s="38"/>
      <c r="K81" s="38"/>
      <c r="L81" s="5"/>
      <c r="M81" s="38"/>
      <c r="N81" s="38"/>
      <c r="O81" s="38"/>
      <c r="P81" s="38"/>
      <c r="Q81" s="38"/>
      <c r="R81" s="38"/>
      <c r="S81" s="38"/>
      <c r="T81" s="39"/>
      <c r="U81" s="38"/>
      <c r="V81" s="5"/>
      <c r="W81" s="38"/>
      <c r="X81" s="38" t="s">
        <v>646</v>
      </c>
      <c r="Y81" s="38" t="s">
        <v>646</v>
      </c>
      <c r="Z81" s="38" t="s">
        <v>646</v>
      </c>
      <c r="AA81" s="38"/>
      <c r="AB81" s="38"/>
      <c r="AC81" s="38"/>
      <c r="AD81" s="40"/>
      <c r="AE81" s="40"/>
      <c r="AF81" s="40"/>
      <c r="AG81" s="38"/>
      <c r="AH81" s="38"/>
      <c r="AI81" s="38"/>
      <c r="AJ81" s="48"/>
      <c r="AK81" s="41" t="s">
        <v>647</v>
      </c>
      <c r="AL81" s="38"/>
      <c r="AM81" s="38"/>
      <c r="AN81" s="38"/>
      <c r="AO81" s="48"/>
      <c r="AP81" s="41" t="s">
        <v>647</v>
      </c>
      <c r="AQ81" s="38"/>
      <c r="AR81" s="38"/>
      <c r="AS81" s="38"/>
      <c r="AT81" s="48"/>
      <c r="AU81" s="41" t="s">
        <v>647</v>
      </c>
      <c r="AV81" s="41"/>
      <c r="AW81" s="41"/>
      <c r="AX81" s="41"/>
      <c r="AY81" s="41"/>
      <c r="AZ81" s="41" t="s">
        <v>647</v>
      </c>
      <c r="BA81" s="41"/>
      <c r="BB81" s="41"/>
      <c r="BC81" s="41"/>
      <c r="BD81" s="41"/>
      <c r="BE81" s="41" t="s">
        <v>647</v>
      </c>
      <c r="BF81" s="41"/>
      <c r="BG81" s="41"/>
      <c r="BH81" s="41"/>
      <c r="BI81" s="41"/>
      <c r="BJ81" s="41" t="s">
        <v>647</v>
      </c>
    </row>
    <row r="82" spans="1:62" ht="14.25" customHeight="1">
      <c r="A82" s="2">
        <f t="shared" ref="A82:A119" ca="1" si="86">MAX(OFFSET(A82,-4,0,4,1))+1</f>
        <v>74</v>
      </c>
      <c r="B82" s="2" t="s">
        <v>648</v>
      </c>
      <c r="C82" s="2" t="s">
        <v>649</v>
      </c>
      <c r="D82" s="2" t="str">
        <f>PROPER(B82)</f>
        <v>Prismata</v>
      </c>
      <c r="E82" s="2" t="s">
        <v>650</v>
      </c>
      <c r="F82" s="2" t="s">
        <v>651</v>
      </c>
      <c r="G82" s="2" t="s">
        <v>652</v>
      </c>
      <c r="H82" s="2" t="s">
        <v>649</v>
      </c>
      <c r="I82" s="2">
        <v>17</v>
      </c>
      <c r="J82" s="2">
        <v>100</v>
      </c>
      <c r="K82" s="2">
        <v>2</v>
      </c>
      <c r="L82" s="5"/>
      <c r="M82" s="2">
        <v>1</v>
      </c>
      <c r="N82" s="2">
        <v>255</v>
      </c>
      <c r="O82" s="2">
        <v>1</v>
      </c>
      <c r="P82" s="2">
        <v>100</v>
      </c>
      <c r="Q82" s="2">
        <v>0</v>
      </c>
      <c r="R82" s="2" t="s">
        <v>75</v>
      </c>
      <c r="S82" s="2" t="s">
        <v>653</v>
      </c>
      <c r="T82" s="4">
        <v>2</v>
      </c>
      <c r="U82" s="2">
        <v>74</v>
      </c>
      <c r="V82" s="5"/>
      <c r="W82" s="2" t="str">
        <f t="shared" ref="W82:W119" si="87">CONCATENATE("#define EFF_",B82,REPT(" ",20-LEN(B82)),"(",REPT(" ",3-LEN(U82)),U82,"U)    // ",C82)</f>
        <v>#define EFF_PRISMATA            ( 74U)    // Призмата</v>
      </c>
      <c r="X82" s="2" t="str">
        <f t="shared" ref="X82:X91" ca="1" si="88">CONCATENATE("String(""",A82,". ",C82,",",M82,",",N82,",",O82,",",P82,",",Q82,";"") +")</f>
        <v>String("74. Призмата,1,255,1,100,0;") +</v>
      </c>
      <c r="Y82" s="2" t="str">
        <f t="shared" ref="Y82:Y91" ca="1" si="89">CONCATENATE("String(""",A82,". ",D82,",",M82,",",N82,",",O82,",",P82,",",Q82,";"") +")</f>
        <v>String("74. Prismata,1,255,1,100,0;") +</v>
      </c>
      <c r="Z82" s="2" t="str">
        <f t="shared" ref="Z82:Z91" ca="1" si="90">CONCATENATE("String(""",A82,". ",E82,",",M82,",",N82,",",O82,",",P82,",",Q82,";"") +")</f>
        <v>String("74. Prisme,1,255,1,100,0;") +</v>
      </c>
      <c r="AA82" s="2" t="str">
        <f t="shared" ref="AA82:AA118" si="91">CONCATENATE("  {",REPT(" ",4-LEN(I82)),I82,",",REPT(" ",4-LEN(J82)),J82,",",REPT(" ",4-LEN(K82)),K82,"}, // ",C82)</f>
        <v xml:space="preserve">  {  17, 100,   2}, // Призмата</v>
      </c>
      <c r="AB82" s="2" t="str">
        <f t="shared" ref="AB82:AB119" si="92">CONCATENATE("        case EFF_",B82,":",REPT(" ",20-LEN(B82)),R82," { effTimer = millis(); ",S82,REPT(" ",30-LEN(S82)),"Eff_Tick (); }","  break;  // (",REPT(" ",3-LEN(U82)),U82,"U) ",C82)</f>
        <v xml:space="preserve">        case EFF_PRISMATA:            LOW_DELAY_TICK     { effTimer = millis(); PrismataRoutine();            Eff_Tick (); }  break;  // ( 74U) Призмата</v>
      </c>
      <c r="AC82" s="2" t="str">
        <f t="shared" ref="AC82:AC91" ca="1" si="93">CONCATENATE("{""name"":""",A82,". ",C82,""",""spmin"":",M82,",""spmax"":",N82,",""scmin"":",O82,",""scmax"":",P82,",""type"":",Q82,"},")</f>
        <v>{"name":"74. Призмата","spmin":1,"spmax":255,"scmin":1,"scmax":100,"type":0},</v>
      </c>
      <c r="AD82" s="7" t="str">
        <f t="shared" ref="AD82:AD119" si="94">CONCATENATE("""","e",U82,"""",":0,")</f>
        <v>"e74":0,</v>
      </c>
      <c r="AE82" s="7" t="str">
        <f t="shared" ref="AE82:AE119" si="95">CONCATENATE("e",U82,"=[[e",U82,"]]&amp;")</f>
        <v>e74=[[e74]]&amp;</v>
      </c>
      <c r="AF82" s="7" t="str">
        <f t="shared" ref="AF82:AF119" si="96">CONCATENATE("""","e",U82,"""",":",T82,",")</f>
        <v>"e74":2,</v>
      </c>
      <c r="AG82" s="2" t="str">
        <f t="shared" ref="AG82:AG119" ca="1" si="97">CONCATENATE("{""type"":""checkbox"",""class"":""checkbox-big"",""name"":""e",U82,""",""title"":""",A82,". ",C82,""",""style"":""font-size:20px;display:block"",""state"":""{{e",U82,"}}""},")</f>
        <v>{"type":"checkbox","class":"checkbox-big","name":"e74","title":"74. Призмата","style":"font-size:20px;display:block","state":"{{e74}}"},</v>
      </c>
      <c r="AH82" s="2" t="str">
        <f t="shared" ref="AH82:AH119" ca="1" si="98">CONCATENATE("{""type"":""h4"",""title"":""",A82,". ",C82,""",""style"":""width:85%;float:left""},{""type"":""input"",""title"":""папка"",""name"":""e",U82,""",""state"":""{{e",U82,"}}"",""pattern"":""[0-9]{1,2}"",""style"":""width:15%;display:inline""},{""type"":""hr""},")</f>
        <v>{"type":"h4","title":"74. Призмата","style":"width:85%;float:left"},{"type":"input","title":"папка","name":"e74","state":"{{e74}}","pattern":"[0-9]{1,2}","style":"width:15%;display:inline"},{"type":"hr"},</v>
      </c>
      <c r="AI82" s="2" t="str">
        <f t="shared" ref="AI82:AI119" ca="1" si="99">CONCATENATE("""",A82,"""",": """,A82,".",C82,""",")</f>
        <v>"74": "74.Призмата",</v>
      </c>
      <c r="AJ82" s="36" t="str">
        <f t="shared" ref="AJ82:AJ119" ca="1" si="100">CONCATENATE("""",A82,"""",":""",U82,""",")</f>
        <v>"74":"74",</v>
      </c>
      <c r="AK82" s="2" t="str">
        <f t="shared" ref="AK82:AK119" ca="1" si="101">CONCATENATE(A82,". ",C82,",",M82,",",N82,",",O82,",",P82,",",Q82,";")</f>
        <v>74. Призмата,1,255,1,100,0;</v>
      </c>
      <c r="AL82" s="2" t="str">
        <f t="shared" ref="AL82:AL119" ca="1" si="102">CONCATENATE("{""type"":""checkbox"",""class"":""checkbox-big"",""name"":""e",U82,""",""title"":""",A82,". ",D82,""",""style"":""font-size:20px;display:block"",""state"":""{{e",U82,"}}""},")</f>
        <v>{"type":"checkbox","class":"checkbox-big","name":"e74","title":"74. Prismata","style":"font-size:20px;display:block","state":"{{e74}}"},</v>
      </c>
      <c r="AM82" s="2" t="str">
        <f t="shared" ref="AM82:AM91" ca="1" si="103">CONCATENATE("{""type"":""h4"",""title"":""",A82,". ",D82,""",""style"":""width:85%;float:left""},{""type"":""input"",""title"":""папка"",""name"":""e",U82,""",""state"":""{{e",U82,"}}"",""pattern"":""[0-9]{1,2}"",""style"":""width:15%;display:inline""},{""type"":""hr""},")</f>
        <v>{"type":"h4","title":"74. Prismata","style":"width:85%;float:left"},{"type":"input","title":"папка","name":"e74","state":"{{e74}}","pattern":"[0-9]{1,2}","style":"width:15%;display:inline"},{"type":"hr"},</v>
      </c>
      <c r="AN82" s="2" t="str">
        <f t="shared" ref="AN82:AN119" ca="1" si="104">CONCATENATE("""",A82,"""",": """,A82,".",D82,""",")</f>
        <v>"74": "74.Prismata",</v>
      </c>
      <c r="AO82" s="36" t="str">
        <f t="shared" ref="AO82:AO119" ca="1" si="105">CONCATENATE("""",A82,"""",":""",U82,""",")</f>
        <v>"74":"74",</v>
      </c>
      <c r="AP82" s="2" t="str">
        <f t="shared" ref="AP82:AP119" ca="1" si="106">CONCATENATE(A82,". ",D82,",",M82,",",N82,",",O82,",",P82,",",Q82,";")</f>
        <v>74. Prismata,1,255,1,100,0;</v>
      </c>
      <c r="AQ82" s="2" t="str">
        <f t="shared" ref="AQ82:AQ119" ca="1" si="107">CONCATENATE("{""type"":""checkbox"",""class"":""checkbox-big"",""name"":""e",U82,""",""title"":""",A82,". ",E82,""",""style"":""font-size:20px;display:block"",""state"":""{{e",U82,"}}""},")</f>
        <v>{"type":"checkbox","class":"checkbox-big","name":"e74","title":"74. Prisme","style":"font-size:20px;display:block","state":"{{e74}}"},</v>
      </c>
      <c r="AR82" s="2" t="str">
        <f t="shared" ref="AR82:AR119" ca="1" si="108">CONCATENATE("{""type"":""h4"",""title"":""",A82,". ",E82,""",""style"":""width:85%;float:left""},{""type"":""input"",""title"":""папка"",""name"":""e",U82,""",""state"":""{{e",U82,"}}"",""pattern"":""[0-9]{1,2}"",""style"":""width:15%;display:inline""},{""type"":""hr""},")</f>
        <v>{"type":"h4","title":"74. Prisme","style":"width:85%;float:left"},{"type":"input","title":"папка","name":"e74","state":"{{e74}}","pattern":"[0-9]{1,2}","style":"width:15%;display:inline"},{"type":"hr"},</v>
      </c>
      <c r="AS82" s="2" t="str">
        <f t="shared" ref="AS82:AS119" ca="1" si="109">CONCATENATE("""",A82,"""",": """,A82,".",E82,""",")</f>
        <v>"74": "74.Prisme",</v>
      </c>
      <c r="AT82" s="36" t="str">
        <f t="shared" ref="AT82:AT119" ca="1" si="110">CONCATENATE("""",A82,"""",":""",U82,""",")</f>
        <v>"74":"74",</v>
      </c>
      <c r="AU82" s="2" t="str">
        <f t="shared" ref="AU82:AU119" ca="1" si="111">CONCATENATE(A82,". ",E82,",",M82,",",N82,",",O82,",",P82,",",Q82,";")</f>
        <v>74. Prisme,1,255,1,100,0;</v>
      </c>
      <c r="AV82" s="2" t="str">
        <f t="shared" ref="AV82:AV119" ca="1" si="112">CONCATENATE("{""type"":""checkbox"",""class"":""checkbox-big"",""name"":""e",U82,""",""title"":""",A82,". ",F82,""",""style"":""font-size:20px;display:block"",""state"":""{{e",U82,"}}""},")</f>
        <v>{"type":"checkbox","class":"checkbox-big","name":"e74","title":"74. Pryzmat","style":"font-size:20px;display:block","state":"{{e74}}"},</v>
      </c>
      <c r="AW82" s="36" t="str">
        <f t="shared" ref="AW82:AW119" ca="1" si="113">CONCATENATE("{""type"":""h4"",""title"":""",A82,". ",F82,""",""style"":""width:85%;float:left""},{""type"":""input"",""title"":""папка"",""name"":""e",U82,""",""state"":""{{e",U82,"}}"",""pattern"":""[0-9]{1,2}"",""style"":""width:15%;display:inline""},{""type"":""hr""},")</f>
        <v>{"type":"h4","title":"74. Pryzmat","style":"width:85%;float:left"},{"type":"input","title":"папка","name":"e74","state":"{{e74}}","pattern":"[0-9]{1,2}","style":"width:15%;display:inline"},{"type":"hr"},</v>
      </c>
      <c r="AX82" s="36" t="str">
        <f t="shared" ref="AX82:AX119" ca="1" si="114">CONCATENATE("""",A82,"""",": """,A82,".",F82,""",")</f>
        <v>"74": "74.Pryzmat",</v>
      </c>
      <c r="AY82" s="36" t="str">
        <f t="shared" ref="AY82:AY119" ca="1" si="115">CONCATENATE("""",A82,"""",":""",U82,""",")</f>
        <v>"74":"74",</v>
      </c>
      <c r="AZ82" s="36" t="str">
        <f t="shared" ref="AZ82:AZ119" ca="1" si="116">CONCATENATE(A82,". ",F82,",",M82,",",N82,",",O82,",",P82,",",Q82,";")</f>
        <v>74. Pryzmat,1,255,1,100,0;</v>
      </c>
      <c r="BA82" s="36" t="str">
        <f t="shared" ref="BA82:BA119" ca="1" si="117">CONCATENATE("{""type"":""checkbox"",""class"":""checkbox-big"",""name"":""e",U82,""",""title"":""",A82,". ",G82,""",""style"":""font-size:20px;display:block"",""state"":""{{e",U82,"}}""},")</f>
        <v>{"type":"checkbox","class":"checkbox-big","name":"e74","title":"74. Prisma","style":"font-size:20px;display:block","state":"{{e74}}"},</v>
      </c>
      <c r="BB82" s="36" t="str">
        <f t="shared" ref="BB82:BB119" ca="1" si="118">CONCATENATE("{""type"":""h4"",""title"":""",A82,". ",G82,""",""style"":""width:85%;float:left""},{""type"":""input"",""title"":""папка"",""name"":""e",U82,""",""state"":""{{e",U82,"}}"",""pattern"":""[0-9]{1,2}"",""style"":""width:15%;display:inline""},{""type"":""hr""},")</f>
        <v>{"type":"h4","title":"74. Prisma","style":"width:85%;float:left"},{"type":"input","title":"папка","name":"e74","state":"{{e74}}","pattern":"[0-9]{1,2}","style":"width:15%;display:inline"},{"type":"hr"},</v>
      </c>
      <c r="BC82" s="36" t="str">
        <f t="shared" ref="BC82:BC119" ca="1" si="119">CONCATENATE("""",A82,"""",": """,A82,".",G82,""",")</f>
        <v>"74": "74.Prisma",</v>
      </c>
      <c r="BD82" s="36" t="str">
        <f t="shared" ref="BD82:BD119" ca="1" si="120">CONCATENATE("""",A82,"""",":""",U82,""",")</f>
        <v>"74":"74",</v>
      </c>
      <c r="BE82" s="36" t="str">
        <f t="shared" ref="BE82:BE119" ca="1" si="121">CONCATENATE(A82,". ",G82,",",M82,",",N82,",",O82,",",P82,",",Q82,";")</f>
        <v>74. Prisma,1,255,1,100,0;</v>
      </c>
      <c r="BF82" s="36" t="str">
        <f t="shared" ref="BF82:BF119" ca="1" si="122">CONCATENATE("{""type"":""checkbox"",""class"":""checkbox-big"",""name"":""e",U82,""",""title"":""",A82,". ",H82,""",""style"":""font-size:20px;display:block"",""state"":""{{e",U82,"}}""},")</f>
        <v>{"type":"checkbox","class":"checkbox-big","name":"e74","title":"74. Призмата","style":"font-size:20px;display:block","state":"{{e74}}"},</v>
      </c>
      <c r="BG82" s="36" t="str">
        <f t="shared" ref="BG82:BG119" ca="1" si="123">CONCATENATE("{""type"":""h4"",""title"":""",A82,". ",H82,""",""style"":""width:85%;float:left""},{""type"":""input"",""title"":""папка"",""name"":""e",U82,""",""state"":""{{e",U82,"}}"",""pattern"":""[0-9]{1,2}"",""style"":""width:15%;display:inline""},{""type"":""hr""},")</f>
        <v>{"type":"h4","title":"74. Призмата","style":"width:85%;float:left"},{"type":"input","title":"папка","name":"e74","state":"{{e74}}","pattern":"[0-9]{1,2}","style":"width:15%;display:inline"},{"type":"hr"},</v>
      </c>
      <c r="BH82" s="36" t="str">
        <f t="shared" ref="BH82:BH119" ca="1" si="124">CONCATENATE("""",A82,"""",": """,A82,".",H82,""",")</f>
        <v>"74": "74.Призмата",</v>
      </c>
      <c r="BI82" s="36" t="str">
        <f t="shared" ref="BI82:BI119" ca="1" si="125">CONCATENATE("""",A82,"""",":""",U82,""",")</f>
        <v>"74":"74",</v>
      </c>
      <c r="BJ82" s="36" t="str">
        <f t="shared" ref="BJ82:BJ119" ca="1" si="126">CONCATENATE(A82,". ",H82,",",M82,",",N82,",",O82,",",P82,",",Q82,";")</f>
        <v>74. Призмата,1,255,1,100,0;</v>
      </c>
    </row>
    <row r="83" spans="1:62" ht="14.25" customHeight="1">
      <c r="A83" s="2">
        <f t="shared" ca="1" si="86"/>
        <v>75</v>
      </c>
      <c r="B83" s="2" t="s">
        <v>654</v>
      </c>
      <c r="C83" s="2" t="s">
        <v>655</v>
      </c>
      <c r="D83" s="2" t="str">
        <f>PROPER(B83)</f>
        <v>Attract</v>
      </c>
      <c r="E83" s="2" t="s">
        <v>656</v>
      </c>
      <c r="F83" s="2" t="s">
        <v>657</v>
      </c>
      <c r="G83" s="2" t="s">
        <v>658</v>
      </c>
      <c r="H83" s="2" t="s">
        <v>659</v>
      </c>
      <c r="I83" s="2">
        <v>21</v>
      </c>
      <c r="J83" s="2">
        <v>203</v>
      </c>
      <c r="K83" s="2">
        <v>65</v>
      </c>
      <c r="L83" s="5"/>
      <c r="M83" s="2">
        <v>160</v>
      </c>
      <c r="N83" s="2">
        <v>252</v>
      </c>
      <c r="O83" s="2">
        <v>1</v>
      </c>
      <c r="P83" s="2">
        <v>100</v>
      </c>
      <c r="Q83" s="2">
        <v>0</v>
      </c>
      <c r="R83" s="2" t="s">
        <v>83</v>
      </c>
      <c r="S83" s="2" t="s">
        <v>660</v>
      </c>
      <c r="T83" s="4">
        <v>2</v>
      </c>
      <c r="U83" s="2">
        <v>75</v>
      </c>
      <c r="V83" s="5"/>
      <c r="W83" s="2" t="str">
        <f t="shared" si="87"/>
        <v>#define EFF_ATTRACT             ( 75U)    // Притягнення</v>
      </c>
      <c r="X83" s="2" t="str">
        <f t="shared" ca="1" si="88"/>
        <v>String("75. Притягнення,160,252,1,100,0;") +</v>
      </c>
      <c r="Y83" s="2" t="str">
        <f t="shared" ca="1" si="89"/>
        <v>String("75. Attract,160,252,1,100,0;") +</v>
      </c>
      <c r="Z83" s="2" t="str">
        <f t="shared" ca="1" si="90"/>
        <v>String("75. Attraction,160,252,1,100,0;") +</v>
      </c>
      <c r="AA83" s="2" t="str">
        <f t="shared" si="91"/>
        <v xml:space="preserve">  {  21, 203,  65}, // Притягнення</v>
      </c>
      <c r="AB83" s="2" t="str">
        <f t="shared" si="92"/>
        <v xml:space="preserve">        case EFF_ATTRACT:             DYNAMIC_DELAY_TICK { effTimer = millis(); attractRoutine();             Eff_Tick (); }  break;  // ( 75U) Притягнення</v>
      </c>
      <c r="AC83" s="2" t="str">
        <f t="shared" ca="1" si="93"/>
        <v>{"name":"75. Притягнення","spmin":160,"spmax":252,"scmin":1,"scmax":100,"type":0},</v>
      </c>
      <c r="AD83" s="7" t="str">
        <f t="shared" si="94"/>
        <v>"e75":0,</v>
      </c>
      <c r="AE83" s="7" t="str">
        <f t="shared" si="95"/>
        <v>e75=[[e75]]&amp;</v>
      </c>
      <c r="AF83" s="7" t="str">
        <f t="shared" si="96"/>
        <v>"e75":2,</v>
      </c>
      <c r="AG83" s="2" t="str">
        <f t="shared" ca="1" si="97"/>
        <v>{"type":"checkbox","class":"checkbox-big","name":"e75","title":"75. Притягнення","style":"font-size:20px;display:block","state":"{{e75}}"},</v>
      </c>
      <c r="AH83" s="2" t="str">
        <f t="shared" ca="1" si="98"/>
        <v>{"type":"h4","title":"75. Притягнення","style":"width:85%;float:left"},{"type":"input","title":"папка","name":"e75","state":"{{e75}}","pattern":"[0-9]{1,2}","style":"width:15%;display:inline"},{"type":"hr"},</v>
      </c>
      <c r="AI83" s="2" t="str">
        <f t="shared" ca="1" si="99"/>
        <v>"75": "75.Притягнення",</v>
      </c>
      <c r="AJ83" s="36" t="str">
        <f t="shared" ca="1" si="100"/>
        <v>"75":"75",</v>
      </c>
      <c r="AK83" s="2" t="str">
        <f t="shared" ca="1" si="101"/>
        <v>75. Притягнення,160,252,1,100,0;</v>
      </c>
      <c r="AL83" s="2" t="str">
        <f t="shared" ca="1" si="102"/>
        <v>{"type":"checkbox","class":"checkbox-big","name":"e75","title":"75. Attract","style":"font-size:20px;display:block","state":"{{e75}}"},</v>
      </c>
      <c r="AM83" s="2" t="str">
        <f t="shared" ca="1" si="103"/>
        <v>{"type":"h4","title":"75. Attract","style":"width:85%;float:left"},{"type":"input","title":"папка","name":"e75","state":"{{e75}}","pattern":"[0-9]{1,2}","style":"width:15%;display:inline"},{"type":"hr"},</v>
      </c>
      <c r="AN83" s="2" t="str">
        <f t="shared" ca="1" si="104"/>
        <v>"75": "75.Attract",</v>
      </c>
      <c r="AO83" s="36" t="str">
        <f t="shared" ca="1" si="105"/>
        <v>"75":"75",</v>
      </c>
      <c r="AP83" s="2" t="str">
        <f t="shared" ca="1" si="106"/>
        <v>75. Attract,160,252,1,100,0;</v>
      </c>
      <c r="AQ83" s="2" t="str">
        <f t="shared" ca="1" si="107"/>
        <v>{"type":"checkbox","class":"checkbox-big","name":"e75","title":"75. Attraction","style":"font-size:20px;display:block","state":"{{e75}}"},</v>
      </c>
      <c r="AR83" s="2" t="str">
        <f t="shared" ca="1" si="108"/>
        <v>{"type":"h4","title":"75. Attraction","style":"width:85%;float:left"},{"type":"input","title":"папка","name":"e75","state":"{{e75}}","pattern":"[0-9]{1,2}","style":"width:15%;display:inline"},{"type":"hr"},</v>
      </c>
      <c r="AS83" s="2" t="str">
        <f t="shared" ca="1" si="109"/>
        <v>"75": "75.Attraction",</v>
      </c>
      <c r="AT83" s="36" t="str">
        <f t="shared" ca="1" si="110"/>
        <v>"75":"75",</v>
      </c>
      <c r="AU83" s="2" t="str">
        <f t="shared" ca="1" si="111"/>
        <v>75. Attraction,160,252,1,100,0;</v>
      </c>
      <c r="AV83" s="2" t="str">
        <f t="shared" ca="1" si="112"/>
        <v>{"type":"checkbox","class":"checkbox-big","name":"e75","title":"75. Atrakcja","style":"font-size:20px;display:block","state":"{{e75}}"},</v>
      </c>
      <c r="AW83" s="36" t="str">
        <f t="shared" ca="1" si="113"/>
        <v>{"type":"h4","title":"75. Atrakcja","style":"width:85%;float:left"},{"type":"input","title":"папка","name":"e75","state":"{{e75}}","pattern":"[0-9]{1,2}","style":"width:15%;display:inline"},{"type":"hr"},</v>
      </c>
      <c r="AX83" s="36" t="str">
        <f t="shared" ca="1" si="114"/>
        <v>"75": "75.Atrakcja",</v>
      </c>
      <c r="AY83" s="36" t="str">
        <f t="shared" ca="1" si="115"/>
        <v>"75":"75",</v>
      </c>
      <c r="AZ83" s="36" t="str">
        <f t="shared" ca="1" si="116"/>
        <v>75. Atrakcja,160,252,1,100,0;</v>
      </c>
      <c r="BA83" s="36" t="str">
        <f t="shared" ca="1" si="117"/>
        <v>{"type":"checkbox","class":"checkbox-big","name":"e75","title":"75. Atracción","style":"font-size:20px;display:block","state":"{{e75}}"},</v>
      </c>
      <c r="BB83" s="36" t="str">
        <f t="shared" ca="1" si="118"/>
        <v>{"type":"h4","title":"75. Atracción","style":"width:85%;float:left"},{"type":"input","title":"папка","name":"e75","state":"{{e75}}","pattern":"[0-9]{1,2}","style":"width:15%;display:inline"},{"type":"hr"},</v>
      </c>
      <c r="BC83" s="36" t="str">
        <f t="shared" ca="1" si="119"/>
        <v>"75": "75.Atracción",</v>
      </c>
      <c r="BD83" s="36" t="str">
        <f t="shared" ca="1" si="120"/>
        <v>"75":"75",</v>
      </c>
      <c r="BE83" s="36" t="str">
        <f t="shared" ca="1" si="121"/>
        <v>75. Atracción,160,252,1,100,0;</v>
      </c>
      <c r="BF83" s="36" t="str">
        <f t="shared" ca="1" si="122"/>
        <v>{"type":"checkbox","class":"checkbox-big","name":"e75","title":"75. Притяжение","style":"font-size:20px;display:block","state":"{{e75}}"},</v>
      </c>
      <c r="BG83" s="36" t="str">
        <f t="shared" ca="1" si="123"/>
        <v>{"type":"h4","title":"75. Притяжение","style":"width:85%;float:left"},{"type":"input","title":"папка","name":"e75","state":"{{e75}}","pattern":"[0-9]{1,2}","style":"width:15%;display:inline"},{"type":"hr"},</v>
      </c>
      <c r="BH83" s="36" t="str">
        <f t="shared" ca="1" si="124"/>
        <v>"75": "75.Притяжение",</v>
      </c>
      <c r="BI83" s="36" t="str">
        <f t="shared" ca="1" si="125"/>
        <v>"75":"75",</v>
      </c>
      <c r="BJ83" s="36" t="str">
        <f t="shared" ca="1" si="126"/>
        <v>75. Притяжение,160,252,1,100,0;</v>
      </c>
    </row>
    <row r="84" spans="1:62" ht="14.25" customHeight="1">
      <c r="A84" s="2">
        <f t="shared" ca="1" si="86"/>
        <v>76</v>
      </c>
      <c r="B84" s="2" t="s">
        <v>661</v>
      </c>
      <c r="C84" s="2" t="s">
        <v>662</v>
      </c>
      <c r="D84" s="2" t="s">
        <v>663</v>
      </c>
      <c r="E84" s="2" t="s">
        <v>664</v>
      </c>
      <c r="F84" s="2" t="s">
        <v>665</v>
      </c>
      <c r="G84" s="2" t="s">
        <v>666</v>
      </c>
      <c r="H84" s="2" t="s">
        <v>662</v>
      </c>
      <c r="I84" s="2">
        <v>12</v>
      </c>
      <c r="J84" s="2">
        <v>185</v>
      </c>
      <c r="K84" s="2">
        <v>6</v>
      </c>
      <c r="L84" s="5"/>
      <c r="M84" s="2">
        <v>99</v>
      </c>
      <c r="N84" s="2">
        <v>252</v>
      </c>
      <c r="O84" s="2">
        <v>1</v>
      </c>
      <c r="P84" s="2">
        <v>100</v>
      </c>
      <c r="Q84" s="2">
        <v>0</v>
      </c>
      <c r="R84" s="2" t="s">
        <v>83</v>
      </c>
      <c r="S84" s="2" t="s">
        <v>667</v>
      </c>
      <c r="T84" s="4">
        <v>2</v>
      </c>
      <c r="U84" s="2">
        <v>76</v>
      </c>
      <c r="V84" s="5"/>
      <c r="W84" s="2" t="str">
        <f t="shared" si="87"/>
        <v>#define EFF_PULSE               ( 76U)    // Пульс</v>
      </c>
      <c r="X84" s="2" t="str">
        <f t="shared" ca="1" si="88"/>
        <v>String("76. Пульс,99,252,1,100,0;") +</v>
      </c>
      <c r="Y84" s="2" t="str">
        <f t="shared" ca="1" si="89"/>
        <v>String("76. Pulse,99,252,1,100,0;") +</v>
      </c>
      <c r="Z84" s="2" t="str">
        <f t="shared" ca="1" si="90"/>
        <v>String("76. Impulsion,99,252,1,100,0;") +</v>
      </c>
      <c r="AA84" s="2" t="str">
        <f t="shared" si="91"/>
        <v xml:space="preserve">  {  12, 185,   6}, // Пульс</v>
      </c>
      <c r="AB84" s="2" t="str">
        <f t="shared" si="92"/>
        <v xml:space="preserve">        case EFF_PULSE:               DYNAMIC_DELAY_TICK { effTimer = millis(); pulseRoutine(2U);             Eff_Tick (); }  break;  // ( 76U) Пульс</v>
      </c>
      <c r="AC84" s="2" t="str">
        <f t="shared" ca="1" si="93"/>
        <v>{"name":"76. Пульс","spmin":99,"spmax":252,"scmin":1,"scmax":100,"type":0},</v>
      </c>
      <c r="AD84" s="7" t="str">
        <f t="shared" si="94"/>
        <v>"e76":0,</v>
      </c>
      <c r="AE84" s="7" t="str">
        <f t="shared" si="95"/>
        <v>e76=[[e76]]&amp;</v>
      </c>
      <c r="AF84" s="7" t="str">
        <f t="shared" si="96"/>
        <v>"e76":2,</v>
      </c>
      <c r="AG84" s="2" t="str">
        <f t="shared" ca="1" si="97"/>
        <v>{"type":"checkbox","class":"checkbox-big","name":"e76","title":"76. Пульс","style":"font-size:20px;display:block","state":"{{e76}}"},</v>
      </c>
      <c r="AH84" s="2" t="str">
        <f t="shared" ca="1" si="98"/>
        <v>{"type":"h4","title":"76. Пульс","style":"width:85%;float:left"},{"type":"input","title":"папка","name":"e76","state":"{{e76}}","pattern":"[0-9]{1,2}","style":"width:15%;display:inline"},{"type":"hr"},</v>
      </c>
      <c r="AI84" s="2" t="str">
        <f t="shared" ca="1" si="99"/>
        <v>"76": "76.Пульс",</v>
      </c>
      <c r="AJ84" s="36" t="str">
        <f t="shared" ca="1" si="100"/>
        <v>"76":"76",</v>
      </c>
      <c r="AK84" s="2" t="str">
        <f t="shared" ca="1" si="101"/>
        <v>76. Пульс,99,252,1,100,0;</v>
      </c>
      <c r="AL84" s="2" t="str">
        <f t="shared" ca="1" si="102"/>
        <v>{"type":"checkbox","class":"checkbox-big","name":"e76","title":"76. Pulse","style":"font-size:20px;display:block","state":"{{e76}}"},</v>
      </c>
      <c r="AM84" s="2" t="str">
        <f t="shared" ca="1" si="103"/>
        <v>{"type":"h4","title":"76. Pulse","style":"width:85%;float:left"},{"type":"input","title":"папка","name":"e76","state":"{{e76}}","pattern":"[0-9]{1,2}","style":"width:15%;display:inline"},{"type":"hr"},</v>
      </c>
      <c r="AN84" s="2" t="str">
        <f t="shared" ca="1" si="104"/>
        <v>"76": "76.Pulse",</v>
      </c>
      <c r="AO84" s="36" t="str">
        <f t="shared" ca="1" si="105"/>
        <v>"76":"76",</v>
      </c>
      <c r="AP84" s="2" t="str">
        <f t="shared" ca="1" si="106"/>
        <v>76. Pulse,99,252,1,100,0;</v>
      </c>
      <c r="AQ84" s="2" t="str">
        <f t="shared" ca="1" si="107"/>
        <v>{"type":"checkbox","class":"checkbox-big","name":"e76","title":"76. Impulsion","style":"font-size:20px;display:block","state":"{{e76}}"},</v>
      </c>
      <c r="AR84" s="2" t="str">
        <f t="shared" ca="1" si="108"/>
        <v>{"type":"h4","title":"76. Impulsion","style":"width:85%;float:left"},{"type":"input","title":"папка","name":"e76","state":"{{e76}}","pattern":"[0-9]{1,2}","style":"width:15%;display:inline"},{"type":"hr"},</v>
      </c>
      <c r="AS84" s="2" t="str">
        <f t="shared" ca="1" si="109"/>
        <v>"76": "76.Impulsion",</v>
      </c>
      <c r="AT84" s="36" t="str">
        <f t="shared" ca="1" si="110"/>
        <v>"76":"76",</v>
      </c>
      <c r="AU84" s="2" t="str">
        <f t="shared" ca="1" si="111"/>
        <v>76. Impulsion,99,252,1,100,0;</v>
      </c>
      <c r="AV84" s="2" t="str">
        <f t="shared" ca="1" si="112"/>
        <v>{"type":"checkbox","class":"checkbox-big","name":"e76","title":"76. Puls","style":"font-size:20px;display:block","state":"{{e76}}"},</v>
      </c>
      <c r="AW84" s="36" t="str">
        <f t="shared" ca="1" si="113"/>
        <v>{"type":"h4","title":"76. Puls","style":"width:85%;float:left"},{"type":"input","title":"папка","name":"e76","state":"{{e76}}","pattern":"[0-9]{1,2}","style":"width:15%;display:inline"},{"type":"hr"},</v>
      </c>
      <c r="AX84" s="36" t="str">
        <f t="shared" ca="1" si="114"/>
        <v>"76": "76.Puls",</v>
      </c>
      <c r="AY84" s="36" t="str">
        <f t="shared" ca="1" si="115"/>
        <v>"76":"76",</v>
      </c>
      <c r="AZ84" s="36" t="str">
        <f t="shared" ca="1" si="116"/>
        <v>76. Puls,99,252,1,100,0;</v>
      </c>
      <c r="BA84" s="36" t="str">
        <f t="shared" ca="1" si="117"/>
        <v>{"type":"checkbox","class":"checkbox-big","name":"e76","title":"76. Legumbres","style":"font-size:20px;display:block","state":"{{e76}}"},</v>
      </c>
      <c r="BB84" s="36" t="str">
        <f t="shared" ca="1" si="118"/>
        <v>{"type":"h4","title":"76. Legumbres","style":"width:85%;float:left"},{"type":"input","title":"папка","name":"e76","state":"{{e76}}","pattern":"[0-9]{1,2}","style":"width:15%;display:inline"},{"type":"hr"},</v>
      </c>
      <c r="BC84" s="36" t="str">
        <f t="shared" ca="1" si="119"/>
        <v>"76": "76.Legumbres",</v>
      </c>
      <c r="BD84" s="36" t="str">
        <f t="shared" ca="1" si="120"/>
        <v>"76":"76",</v>
      </c>
      <c r="BE84" s="36" t="str">
        <f t="shared" ca="1" si="121"/>
        <v>76. Legumbres,99,252,1,100,0;</v>
      </c>
      <c r="BF84" s="36" t="str">
        <f t="shared" ca="1" si="122"/>
        <v>{"type":"checkbox","class":"checkbox-big","name":"e76","title":"76. Пульс","style":"font-size:20px;display:block","state":"{{e76}}"},</v>
      </c>
      <c r="BG84" s="36" t="str">
        <f t="shared" ca="1" si="123"/>
        <v>{"type":"h4","title":"76. Пульс","style":"width:85%;float:left"},{"type":"input","title":"папка","name":"e76","state":"{{e76}}","pattern":"[0-9]{1,2}","style":"width:15%;display:inline"},{"type":"hr"},</v>
      </c>
      <c r="BH84" s="36" t="str">
        <f t="shared" ca="1" si="124"/>
        <v>"76": "76.Пульс",</v>
      </c>
      <c r="BI84" s="36" t="str">
        <f t="shared" ca="1" si="125"/>
        <v>"76":"76",</v>
      </c>
      <c r="BJ84" s="36" t="str">
        <f t="shared" ca="1" si="126"/>
        <v>76. Пульс,99,252,1,100,0;</v>
      </c>
    </row>
    <row r="85" spans="1:62" ht="14.25" customHeight="1">
      <c r="A85" s="2">
        <f t="shared" ca="1" si="86"/>
        <v>77</v>
      </c>
      <c r="B85" s="2" t="s">
        <v>668</v>
      </c>
      <c r="C85" s="2" t="s">
        <v>669</v>
      </c>
      <c r="D85" s="2" t="s">
        <v>670</v>
      </c>
      <c r="E85" s="2" t="s">
        <v>671</v>
      </c>
      <c r="F85" s="2" t="s">
        <v>672</v>
      </c>
      <c r="G85" s="2" t="s">
        <v>673</v>
      </c>
      <c r="H85" s="2" t="s">
        <v>674</v>
      </c>
      <c r="I85" s="2">
        <v>9</v>
      </c>
      <c r="J85" s="2">
        <v>179</v>
      </c>
      <c r="K85" s="2">
        <v>11</v>
      </c>
      <c r="L85" s="5"/>
      <c r="M85" s="2">
        <v>99</v>
      </c>
      <c r="N85" s="2">
        <v>252</v>
      </c>
      <c r="O85" s="2">
        <v>1</v>
      </c>
      <c r="P85" s="2">
        <v>100</v>
      </c>
      <c r="Q85" s="2">
        <v>0</v>
      </c>
      <c r="R85" s="2" t="s">
        <v>83</v>
      </c>
      <c r="S85" s="2" t="s">
        <v>675</v>
      </c>
      <c r="T85" s="4">
        <v>2</v>
      </c>
      <c r="U85" s="2">
        <v>77</v>
      </c>
      <c r="V85" s="5"/>
      <c r="W85" s="2" t="str">
        <f t="shared" si="87"/>
        <v>#define EFF_PULSE_WHITE         ( 77U)    // Пульс білий</v>
      </c>
      <c r="X85" s="2" t="str">
        <f t="shared" ca="1" si="88"/>
        <v>String("77. Пульс білий,99,252,1,100,0;") +</v>
      </c>
      <c r="Y85" s="2" t="str">
        <f t="shared" ca="1" si="89"/>
        <v>String("77. Pulse White,99,252,1,100,0;") +</v>
      </c>
      <c r="Z85" s="2" t="str">
        <f t="shared" ca="1" si="90"/>
        <v>String("77. Le pouls est blanc,99,252,1,100,0;") +</v>
      </c>
      <c r="AA85" s="2" t="str">
        <f t="shared" si="91"/>
        <v xml:space="preserve">  {   9, 179,  11}, // Пульс білий</v>
      </c>
      <c r="AB85" s="2" t="str">
        <f t="shared" si="92"/>
        <v xml:space="preserve">        case EFF_PULSE_WHITE:         DYNAMIC_DELAY_TICK { effTimer = millis(); pulseRoutine(8U);             Eff_Tick (); }  break;  // ( 77U) Пульс білий</v>
      </c>
      <c r="AC85" s="2" t="str">
        <f t="shared" ca="1" si="93"/>
        <v>{"name":"77. Пульс білий","spmin":99,"spmax":252,"scmin":1,"scmax":100,"type":0},</v>
      </c>
      <c r="AD85" s="7" t="str">
        <f t="shared" si="94"/>
        <v>"e77":0,</v>
      </c>
      <c r="AE85" s="7" t="str">
        <f t="shared" si="95"/>
        <v>e77=[[e77]]&amp;</v>
      </c>
      <c r="AF85" s="7" t="str">
        <f t="shared" si="96"/>
        <v>"e77":2,</v>
      </c>
      <c r="AG85" s="2" t="str">
        <f t="shared" ca="1" si="97"/>
        <v>{"type":"checkbox","class":"checkbox-big","name":"e77","title":"77. Пульс білий","style":"font-size:20px;display:block","state":"{{e77}}"},</v>
      </c>
      <c r="AH85" s="2" t="str">
        <f t="shared" ca="1" si="98"/>
        <v>{"type":"h4","title":"77. Пульс білий","style":"width:85%;float:left"},{"type":"input","title":"папка","name":"e77","state":"{{e77}}","pattern":"[0-9]{1,2}","style":"width:15%;display:inline"},{"type":"hr"},</v>
      </c>
      <c r="AI85" s="2" t="str">
        <f t="shared" ca="1" si="99"/>
        <v>"77": "77.Пульс білий",</v>
      </c>
      <c r="AJ85" s="36" t="str">
        <f t="shared" ca="1" si="100"/>
        <v>"77":"77",</v>
      </c>
      <c r="AK85" s="2" t="str">
        <f t="shared" ca="1" si="101"/>
        <v>77. Пульс білий,99,252,1,100,0;</v>
      </c>
      <c r="AL85" s="2" t="str">
        <f t="shared" ca="1" si="102"/>
        <v>{"type":"checkbox","class":"checkbox-big","name":"e77","title":"77. Pulse White","style":"font-size:20px;display:block","state":"{{e77}}"},</v>
      </c>
      <c r="AM85" s="2" t="str">
        <f t="shared" ca="1" si="103"/>
        <v>{"type":"h4","title":"77. Pulse White","style":"width:85%;float:left"},{"type":"input","title":"папка","name":"e77","state":"{{e77}}","pattern":"[0-9]{1,2}","style":"width:15%;display:inline"},{"type":"hr"},</v>
      </c>
      <c r="AN85" s="2" t="str">
        <f t="shared" ca="1" si="104"/>
        <v>"77": "77.Pulse White",</v>
      </c>
      <c r="AO85" s="36" t="str">
        <f t="shared" ca="1" si="105"/>
        <v>"77":"77",</v>
      </c>
      <c r="AP85" s="2" t="str">
        <f t="shared" ca="1" si="106"/>
        <v>77. Pulse White,99,252,1,100,0;</v>
      </c>
      <c r="AQ85" s="2" t="str">
        <f t="shared" ca="1" si="107"/>
        <v>{"type":"checkbox","class":"checkbox-big","name":"e77","title":"77. Le pouls est blanc","style":"font-size:20px;display:block","state":"{{e77}}"},</v>
      </c>
      <c r="AR85" s="2" t="str">
        <f t="shared" ca="1" si="108"/>
        <v>{"type":"h4","title":"77. Le pouls est blanc","style":"width:85%;float:left"},{"type":"input","title":"папка","name":"e77","state":"{{e77}}","pattern":"[0-9]{1,2}","style":"width:15%;display:inline"},{"type":"hr"},</v>
      </c>
      <c r="AS85" s="2" t="str">
        <f t="shared" ca="1" si="109"/>
        <v>"77": "77.Le pouls est blanc",</v>
      </c>
      <c r="AT85" s="36" t="str">
        <f t="shared" ca="1" si="110"/>
        <v>"77":"77",</v>
      </c>
      <c r="AU85" s="2" t="str">
        <f t="shared" ca="1" si="111"/>
        <v>77. Le pouls est blanc,99,252,1,100,0;</v>
      </c>
      <c r="AV85" s="2" t="str">
        <f t="shared" ca="1" si="112"/>
        <v>{"type":"checkbox","class":"checkbox-big","name":"e77","title":"77. Puls jest biały","style":"font-size:20px;display:block","state":"{{e77}}"},</v>
      </c>
      <c r="AW85" s="36" t="str">
        <f t="shared" ca="1" si="113"/>
        <v>{"type":"h4","title":"77. Puls jest biały","style":"width:85%;float:left"},{"type":"input","title":"папка","name":"e77","state":"{{e77}}","pattern":"[0-9]{1,2}","style":"width:15%;display:inline"},{"type":"hr"},</v>
      </c>
      <c r="AX85" s="36" t="str">
        <f t="shared" ca="1" si="114"/>
        <v>"77": "77.Puls jest biały",</v>
      </c>
      <c r="AY85" s="36" t="str">
        <f t="shared" ca="1" si="115"/>
        <v>"77":"77",</v>
      </c>
      <c r="AZ85" s="36" t="str">
        <f t="shared" ca="1" si="116"/>
        <v>77. Puls jest biały,99,252,1,100,0;</v>
      </c>
      <c r="BA85" s="36" t="str">
        <f t="shared" ca="1" si="117"/>
        <v>{"type":"checkbox","class":"checkbox-big","name":"e77","title":"77. El pulso es blanco","style":"font-size:20px;display:block","state":"{{e77}}"},</v>
      </c>
      <c r="BB85" s="36" t="str">
        <f t="shared" ca="1" si="118"/>
        <v>{"type":"h4","title":"77. El pulso es blanco","style":"width:85%;float:left"},{"type":"input","title":"папка","name":"e77","state":"{{e77}}","pattern":"[0-9]{1,2}","style":"width:15%;display:inline"},{"type":"hr"},</v>
      </c>
      <c r="BC85" s="36" t="str">
        <f t="shared" ca="1" si="119"/>
        <v>"77": "77.El pulso es blanco",</v>
      </c>
      <c r="BD85" s="36" t="str">
        <f t="shared" ca="1" si="120"/>
        <v>"77":"77",</v>
      </c>
      <c r="BE85" s="36" t="str">
        <f t="shared" ca="1" si="121"/>
        <v>77. El pulso es blanco,99,252,1,100,0;</v>
      </c>
      <c r="BF85" s="36" t="str">
        <f t="shared" ca="1" si="122"/>
        <v>{"type":"checkbox","class":"checkbox-big","name":"e77","title":"77. Пульс белый","style":"font-size:20px;display:block","state":"{{e77}}"},</v>
      </c>
      <c r="BG85" s="36" t="str">
        <f t="shared" ca="1" si="123"/>
        <v>{"type":"h4","title":"77. Пульс белый","style":"width:85%;float:left"},{"type":"input","title":"папка","name":"e77","state":"{{e77}}","pattern":"[0-9]{1,2}","style":"width:15%;display:inline"},{"type":"hr"},</v>
      </c>
      <c r="BH85" s="36" t="str">
        <f t="shared" ca="1" si="124"/>
        <v>"77": "77.Пульс белый",</v>
      </c>
      <c r="BI85" s="36" t="str">
        <f t="shared" ca="1" si="125"/>
        <v>"77":"77",</v>
      </c>
      <c r="BJ85" s="36" t="str">
        <f t="shared" ca="1" si="126"/>
        <v>77. Пульс белый,99,252,1,100,0;</v>
      </c>
    </row>
    <row r="86" spans="1:62" ht="14.25" customHeight="1">
      <c r="A86" s="2">
        <f t="shared" ca="1" si="86"/>
        <v>78</v>
      </c>
      <c r="B86" s="2" t="s">
        <v>676</v>
      </c>
      <c r="C86" s="2" t="s">
        <v>677</v>
      </c>
      <c r="D86" s="2" t="s">
        <v>678</v>
      </c>
      <c r="E86" s="2" t="s">
        <v>679</v>
      </c>
      <c r="F86" s="2" t="s">
        <v>680</v>
      </c>
      <c r="G86" s="2" t="s">
        <v>681</v>
      </c>
      <c r="H86" s="2" t="s">
        <v>682</v>
      </c>
      <c r="I86" s="2">
        <v>11</v>
      </c>
      <c r="J86" s="2">
        <v>185</v>
      </c>
      <c r="K86" s="2">
        <v>31</v>
      </c>
      <c r="L86" s="5"/>
      <c r="M86" s="2">
        <v>99</v>
      </c>
      <c r="N86" s="2">
        <v>252</v>
      </c>
      <c r="O86" s="2">
        <v>1</v>
      </c>
      <c r="P86" s="2">
        <v>100</v>
      </c>
      <c r="Q86" s="2">
        <v>0</v>
      </c>
      <c r="R86" s="2" t="s">
        <v>83</v>
      </c>
      <c r="S86" s="2" t="s">
        <v>683</v>
      </c>
      <c r="T86" s="4">
        <v>2</v>
      </c>
      <c r="U86" s="2">
        <v>78</v>
      </c>
      <c r="V86" s="5"/>
      <c r="W86" s="2" t="str">
        <f t="shared" si="87"/>
        <v>#define EFF_PULSE_RAINBOW       ( 78U)    // Пульс райдужний</v>
      </c>
      <c r="X86" s="2" t="str">
        <f t="shared" ca="1" si="88"/>
        <v>String("78. Пульс райдужний,99,252,1,100,0;") +</v>
      </c>
      <c r="Y86" s="2" t="str">
        <f t="shared" ca="1" si="89"/>
        <v>String("78. Pulse Rainbow,99,252,1,100,0;") +</v>
      </c>
      <c r="Z86" s="2" t="str">
        <f t="shared" ca="1" si="90"/>
        <v>String("78. Le pouls est irisé,99,252,1,100,0;") +</v>
      </c>
      <c r="AA86" s="2" t="str">
        <f t="shared" si="91"/>
        <v xml:space="preserve">  {  11, 185,  31}, // Пульс райдужний</v>
      </c>
      <c r="AB86" s="2" t="str">
        <f t="shared" si="92"/>
        <v xml:space="preserve">        case EFF_PULSE_RAINBOW:       DYNAMIC_DELAY_TICK { effTimer = millis(); pulseRoutine(4U);             Eff_Tick (); }  break;  // ( 78U) Пульс райдужний</v>
      </c>
      <c r="AC86" s="2" t="str">
        <f t="shared" ca="1" si="93"/>
        <v>{"name":"78. Пульс райдужний","spmin":99,"spmax":252,"scmin":1,"scmax":100,"type":0},</v>
      </c>
      <c r="AD86" s="7" t="str">
        <f t="shared" si="94"/>
        <v>"e78":0,</v>
      </c>
      <c r="AE86" s="7" t="str">
        <f t="shared" si="95"/>
        <v>e78=[[e78]]&amp;</v>
      </c>
      <c r="AF86" s="7" t="str">
        <f t="shared" si="96"/>
        <v>"e78":2,</v>
      </c>
      <c r="AG86" s="2" t="str">
        <f t="shared" ca="1" si="97"/>
        <v>{"type":"checkbox","class":"checkbox-big","name":"e78","title":"78. Пульс райдужний","style":"font-size:20px;display:block","state":"{{e78}}"},</v>
      </c>
      <c r="AH86" s="2" t="str">
        <f t="shared" ca="1" si="98"/>
        <v>{"type":"h4","title":"78. Пульс райдужний","style":"width:85%;float:left"},{"type":"input","title":"папка","name":"e78","state":"{{e78}}","pattern":"[0-9]{1,2}","style":"width:15%;display:inline"},{"type":"hr"},</v>
      </c>
      <c r="AI86" s="2" t="str">
        <f t="shared" ca="1" si="99"/>
        <v>"78": "78.Пульс райдужний",</v>
      </c>
      <c r="AJ86" s="36" t="str">
        <f t="shared" ca="1" si="100"/>
        <v>"78":"78",</v>
      </c>
      <c r="AK86" s="2" t="str">
        <f t="shared" ca="1" si="101"/>
        <v>78. Пульс райдужний,99,252,1,100,0;</v>
      </c>
      <c r="AL86" s="2" t="str">
        <f t="shared" ca="1" si="102"/>
        <v>{"type":"checkbox","class":"checkbox-big","name":"e78","title":"78. Pulse Rainbow","style":"font-size:20px;display:block","state":"{{e78}}"},</v>
      </c>
      <c r="AM86" s="2" t="str">
        <f t="shared" ca="1" si="103"/>
        <v>{"type":"h4","title":"78. Pulse Rainbow","style":"width:85%;float:left"},{"type":"input","title":"папка","name":"e78","state":"{{e78}}","pattern":"[0-9]{1,2}","style":"width:15%;display:inline"},{"type":"hr"},</v>
      </c>
      <c r="AN86" s="2" t="str">
        <f t="shared" ca="1" si="104"/>
        <v>"78": "78.Pulse Rainbow",</v>
      </c>
      <c r="AO86" s="36" t="str">
        <f t="shared" ca="1" si="105"/>
        <v>"78":"78",</v>
      </c>
      <c r="AP86" s="2" t="str">
        <f t="shared" ca="1" si="106"/>
        <v>78. Pulse Rainbow,99,252,1,100,0;</v>
      </c>
      <c r="AQ86" s="2" t="str">
        <f t="shared" ca="1" si="107"/>
        <v>{"type":"checkbox","class":"checkbox-big","name":"e78","title":"78. Le pouls est irisé","style":"font-size:20px;display:block","state":"{{e78}}"},</v>
      </c>
      <c r="AR86" s="2" t="str">
        <f t="shared" ca="1" si="108"/>
        <v>{"type":"h4","title":"78. Le pouls est irisé","style":"width:85%;float:left"},{"type":"input","title":"папка","name":"e78","state":"{{e78}}","pattern":"[0-9]{1,2}","style":"width:15%;display:inline"},{"type":"hr"},</v>
      </c>
      <c r="AS86" s="2" t="str">
        <f t="shared" ca="1" si="109"/>
        <v>"78": "78.Le pouls est irisé",</v>
      </c>
      <c r="AT86" s="36" t="str">
        <f t="shared" ca="1" si="110"/>
        <v>"78":"78",</v>
      </c>
      <c r="AU86" s="2" t="str">
        <f t="shared" ca="1" si="111"/>
        <v>78. Le pouls est irisé,99,252,1,100,0;</v>
      </c>
      <c r="AV86" s="2" t="str">
        <f t="shared" ca="1" si="112"/>
        <v>{"type":"checkbox","class":"checkbox-big","name":"e78","title":"78. Puls jest opalizujący","style":"font-size:20px;display:block","state":"{{e78}}"},</v>
      </c>
      <c r="AW86" s="36" t="str">
        <f t="shared" ca="1" si="113"/>
        <v>{"type":"h4","title":"78. Puls jest opalizujący","style":"width:85%;float:left"},{"type":"input","title":"папка","name":"e78","state":"{{e78}}","pattern":"[0-9]{1,2}","style":"width:15%;display:inline"},{"type":"hr"},</v>
      </c>
      <c r="AX86" s="36" t="str">
        <f t="shared" ca="1" si="114"/>
        <v>"78": "78.Puls jest opalizujący",</v>
      </c>
      <c r="AY86" s="36" t="str">
        <f t="shared" ca="1" si="115"/>
        <v>"78":"78",</v>
      </c>
      <c r="AZ86" s="36" t="str">
        <f t="shared" ca="1" si="116"/>
        <v>78. Puls jest opalizujący,99,252,1,100,0;</v>
      </c>
      <c r="BA86" s="36" t="str">
        <f t="shared" ca="1" si="117"/>
        <v>{"type":"checkbox","class":"checkbox-big","name":"e78","title":"78. El pulso es iridiscente.","style":"font-size:20px;display:block","state":"{{e78}}"},</v>
      </c>
      <c r="BB86" s="36" t="str">
        <f t="shared" ca="1" si="118"/>
        <v>{"type":"h4","title":"78. El pulso es iridiscente.","style":"width:85%;float:left"},{"type":"input","title":"папка","name":"e78","state":"{{e78}}","pattern":"[0-9]{1,2}","style":"width:15%;display:inline"},{"type":"hr"},</v>
      </c>
      <c r="BC86" s="36" t="str">
        <f t="shared" ca="1" si="119"/>
        <v>"78": "78.El pulso es iridiscente.",</v>
      </c>
      <c r="BD86" s="36" t="str">
        <f t="shared" ca="1" si="120"/>
        <v>"78":"78",</v>
      </c>
      <c r="BE86" s="36" t="str">
        <f t="shared" ca="1" si="121"/>
        <v>78. El pulso es iridiscente.,99,252,1,100,0;</v>
      </c>
      <c r="BF86" s="36" t="str">
        <f t="shared" ca="1" si="122"/>
        <v>{"type":"checkbox","class":"checkbox-big","name":"e78","title":"78. Пульс радужный","style":"font-size:20px;display:block","state":"{{e78}}"},</v>
      </c>
      <c r="BG86" s="36" t="str">
        <f t="shared" ca="1" si="123"/>
        <v>{"type":"h4","title":"78. Пульс радужный","style":"width:85%;float:left"},{"type":"input","title":"папка","name":"e78","state":"{{e78}}","pattern":"[0-9]{1,2}","style":"width:15%;display:inline"},{"type":"hr"},</v>
      </c>
      <c r="BH86" s="36" t="str">
        <f t="shared" ca="1" si="124"/>
        <v>"78": "78.Пульс радужный",</v>
      </c>
      <c r="BI86" s="36" t="str">
        <f t="shared" ca="1" si="125"/>
        <v>"78":"78",</v>
      </c>
      <c r="BJ86" s="36" t="str">
        <f t="shared" ca="1" si="126"/>
        <v>78. Пульс радужный,99,252,1,100,0;</v>
      </c>
    </row>
    <row r="87" spans="1:62" ht="14.25" customHeight="1">
      <c r="A87" s="2">
        <f t="shared" ca="1" si="86"/>
        <v>79</v>
      </c>
      <c r="B87" s="2" t="s">
        <v>684</v>
      </c>
      <c r="C87" s="2" t="s">
        <v>685</v>
      </c>
      <c r="D87" s="2" t="s">
        <v>686</v>
      </c>
      <c r="E87" s="2" t="s">
        <v>687</v>
      </c>
      <c r="F87" s="2" t="s">
        <v>688</v>
      </c>
      <c r="G87" s="2" t="s">
        <v>689</v>
      </c>
      <c r="H87" s="2" t="s">
        <v>690</v>
      </c>
      <c r="I87" s="2">
        <v>12</v>
      </c>
      <c r="J87" s="2">
        <v>178</v>
      </c>
      <c r="K87" s="2">
        <v>100</v>
      </c>
      <c r="L87" s="5"/>
      <c r="M87" s="2">
        <v>99</v>
      </c>
      <c r="N87" s="2">
        <v>252</v>
      </c>
      <c r="O87" s="2">
        <v>100</v>
      </c>
      <c r="P87" s="2">
        <v>100</v>
      </c>
      <c r="Q87" s="2">
        <v>0</v>
      </c>
      <c r="R87" s="2" t="s">
        <v>83</v>
      </c>
      <c r="S87" s="2" t="s">
        <v>691</v>
      </c>
      <c r="T87" s="4">
        <v>2</v>
      </c>
      <c r="U87" s="2">
        <v>79</v>
      </c>
      <c r="V87" s="5"/>
      <c r="W87" s="2" t="str">
        <f t="shared" si="87"/>
        <v>#define EFF_SNAKE               ( 79U)    // Райдужний змій</v>
      </c>
      <c r="X87" s="2" t="str">
        <f t="shared" ca="1" si="88"/>
        <v>String("79. Райдужний змій,99,252,100,100,0;") +</v>
      </c>
      <c r="Y87" s="2" t="str">
        <f t="shared" ca="1" si="89"/>
        <v>String("79. Snake,99,252,100,100,0;") +</v>
      </c>
      <c r="Z87" s="2" t="str">
        <f t="shared" ca="1" si="90"/>
        <v>String("79. Serpent arc-en-ciel,99,252,100,100,0;") +</v>
      </c>
      <c r="AA87" s="2" t="str">
        <f t="shared" si="91"/>
        <v xml:space="preserve">  {  12, 178, 100}, // Райдужний змій</v>
      </c>
      <c r="AB87" s="2" t="str">
        <f t="shared" si="92"/>
        <v xml:space="preserve">        case EFF_SNAKE:               DYNAMIC_DELAY_TICK { effTimer = millis(); MultipleStream8();            Eff_Tick (); }  break;  // ( 79U) Райдужний змій</v>
      </c>
      <c r="AC87" s="2" t="str">
        <f t="shared" ca="1" si="93"/>
        <v>{"name":"79. Райдужний змій","spmin":99,"spmax":252,"scmin":100,"scmax":100,"type":0},</v>
      </c>
      <c r="AD87" s="7" t="str">
        <f t="shared" si="94"/>
        <v>"e79":0,</v>
      </c>
      <c r="AE87" s="7" t="str">
        <f t="shared" si="95"/>
        <v>e79=[[e79]]&amp;</v>
      </c>
      <c r="AF87" s="7" t="str">
        <f t="shared" si="96"/>
        <v>"e79":2,</v>
      </c>
      <c r="AG87" s="2" t="str">
        <f t="shared" ca="1" si="97"/>
        <v>{"type":"checkbox","class":"checkbox-big","name":"e79","title":"79. Райдужний змій","style":"font-size:20px;display:block","state":"{{e79}}"},</v>
      </c>
      <c r="AH87" s="2" t="str">
        <f t="shared" ca="1" si="98"/>
        <v>{"type":"h4","title":"79. Райдужний змій","style":"width:85%;float:left"},{"type":"input","title":"папка","name":"e79","state":"{{e79}}","pattern":"[0-9]{1,2}","style":"width:15%;display:inline"},{"type":"hr"},</v>
      </c>
      <c r="AI87" s="2" t="str">
        <f t="shared" ca="1" si="99"/>
        <v>"79": "79.Райдужний змій",</v>
      </c>
      <c r="AJ87" s="36" t="str">
        <f t="shared" ca="1" si="100"/>
        <v>"79":"79",</v>
      </c>
      <c r="AK87" s="2" t="str">
        <f t="shared" ca="1" si="101"/>
        <v>79. Райдужний змій,99,252,100,100,0;</v>
      </c>
      <c r="AL87" s="2" t="str">
        <f t="shared" ca="1" si="102"/>
        <v>{"type":"checkbox","class":"checkbox-big","name":"e79","title":"79. Snake","style":"font-size:20px;display:block","state":"{{e79}}"},</v>
      </c>
      <c r="AM87" s="2" t="str">
        <f t="shared" ca="1" si="103"/>
        <v>{"type":"h4","title":"79. Snake","style":"width:85%;float:left"},{"type":"input","title":"папка","name":"e79","state":"{{e79}}","pattern":"[0-9]{1,2}","style":"width:15%;display:inline"},{"type":"hr"},</v>
      </c>
      <c r="AN87" s="2" t="str">
        <f t="shared" ca="1" si="104"/>
        <v>"79": "79.Snake",</v>
      </c>
      <c r="AO87" s="36" t="str">
        <f t="shared" ca="1" si="105"/>
        <v>"79":"79",</v>
      </c>
      <c r="AP87" s="2" t="str">
        <f t="shared" ca="1" si="106"/>
        <v>79. Snake,99,252,100,100,0;</v>
      </c>
      <c r="AQ87" s="2" t="str">
        <f t="shared" ca="1" si="107"/>
        <v>{"type":"checkbox","class":"checkbox-big","name":"e79","title":"79. Serpent arc-en-ciel","style":"font-size:20px;display:block","state":"{{e79}}"},</v>
      </c>
      <c r="AR87" s="2" t="str">
        <f t="shared" ca="1" si="108"/>
        <v>{"type":"h4","title":"79. Serpent arc-en-ciel","style":"width:85%;float:left"},{"type":"input","title":"папка","name":"e79","state":"{{e79}}","pattern":"[0-9]{1,2}","style":"width:15%;display:inline"},{"type":"hr"},</v>
      </c>
      <c r="AS87" s="2" t="str">
        <f t="shared" ca="1" si="109"/>
        <v>"79": "79.Serpent arc-en-ciel",</v>
      </c>
      <c r="AT87" s="36" t="str">
        <f t="shared" ca="1" si="110"/>
        <v>"79":"79",</v>
      </c>
      <c r="AU87" s="2" t="str">
        <f t="shared" ca="1" si="111"/>
        <v>79. Serpent arc-en-ciel,99,252,100,100,0;</v>
      </c>
      <c r="AV87" s="2" t="str">
        <f t="shared" ca="1" si="112"/>
        <v>{"type":"checkbox","class":"checkbox-big","name":"e79","title":"79. Tęczowy wąż","style":"font-size:20px;display:block","state":"{{e79}}"},</v>
      </c>
      <c r="AW87" s="36" t="str">
        <f t="shared" ca="1" si="113"/>
        <v>{"type":"h4","title":"79. Tęczowy wąż","style":"width:85%;float:left"},{"type":"input","title":"папка","name":"e79","state":"{{e79}}","pattern":"[0-9]{1,2}","style":"width:15%;display:inline"},{"type":"hr"},</v>
      </c>
      <c r="AX87" s="36" t="str">
        <f t="shared" ca="1" si="114"/>
        <v>"79": "79.Tęczowy wąż",</v>
      </c>
      <c r="AY87" s="36" t="str">
        <f t="shared" ca="1" si="115"/>
        <v>"79":"79",</v>
      </c>
      <c r="AZ87" s="36" t="str">
        <f t="shared" ca="1" si="116"/>
        <v>79. Tęczowy wąż,99,252,100,100,0;</v>
      </c>
      <c r="BA87" s="36" t="str">
        <f t="shared" ca="1" si="117"/>
        <v>{"type":"checkbox","class":"checkbox-big","name":"e79","title":"79. Serpiente arcoiris","style":"font-size:20px;display:block","state":"{{e79}}"},</v>
      </c>
      <c r="BB87" s="36" t="str">
        <f t="shared" ca="1" si="118"/>
        <v>{"type":"h4","title":"79. Serpiente arcoiris","style":"width:85%;float:left"},{"type":"input","title":"папка","name":"e79","state":"{{e79}}","pattern":"[0-9]{1,2}","style":"width:15%;display:inline"},{"type":"hr"},</v>
      </c>
      <c r="BC87" s="36" t="str">
        <f t="shared" ca="1" si="119"/>
        <v>"79": "79.Serpiente arcoiris",</v>
      </c>
      <c r="BD87" s="36" t="str">
        <f t="shared" ca="1" si="120"/>
        <v>"79":"79",</v>
      </c>
      <c r="BE87" s="36" t="str">
        <f t="shared" ca="1" si="121"/>
        <v>79. Serpiente arcoiris,99,252,100,100,0;</v>
      </c>
      <c r="BF87" s="36" t="str">
        <f t="shared" ca="1" si="122"/>
        <v>{"type":"checkbox","class":"checkbox-big","name":"e79","title":"79. Радужный змей","style":"font-size:20px;display:block","state":"{{e79}}"},</v>
      </c>
      <c r="BG87" s="36" t="str">
        <f t="shared" ca="1" si="123"/>
        <v>{"type":"h4","title":"79. Радужный змей","style":"width:85%;float:left"},{"type":"input","title":"папка","name":"e79","state":"{{e79}}","pattern":"[0-9]{1,2}","style":"width:15%;display:inline"},{"type":"hr"},</v>
      </c>
      <c r="BH87" s="36" t="str">
        <f t="shared" ca="1" si="124"/>
        <v>"79": "79.Радужный змей",</v>
      </c>
      <c r="BI87" s="36" t="str">
        <f t="shared" ca="1" si="125"/>
        <v>"79":"79",</v>
      </c>
      <c r="BJ87" s="36" t="str">
        <f t="shared" ca="1" si="126"/>
        <v>79. Радужный змей,99,252,100,100,0;</v>
      </c>
    </row>
    <row r="88" spans="1:62" ht="14.25" customHeight="1">
      <c r="A88" s="2">
        <f t="shared" ca="1" si="86"/>
        <v>80</v>
      </c>
      <c r="B88" s="2" t="s">
        <v>692</v>
      </c>
      <c r="C88" s="2" t="s">
        <v>693</v>
      </c>
      <c r="D88" s="2" t="s">
        <v>694</v>
      </c>
      <c r="E88" s="2" t="s">
        <v>695</v>
      </c>
      <c r="F88" s="2" t="s">
        <v>696</v>
      </c>
      <c r="G88" s="2" t="s">
        <v>697</v>
      </c>
      <c r="H88" s="2" t="s">
        <v>698</v>
      </c>
      <c r="I88" s="2">
        <v>11</v>
      </c>
      <c r="J88" s="2">
        <v>63</v>
      </c>
      <c r="K88" s="2">
        <v>1</v>
      </c>
      <c r="L88" s="5"/>
      <c r="M88" s="2">
        <v>1</v>
      </c>
      <c r="N88" s="2">
        <v>255</v>
      </c>
      <c r="O88" s="2">
        <v>1</v>
      </c>
      <c r="P88" s="2">
        <v>100</v>
      </c>
      <c r="Q88" s="2">
        <v>1</v>
      </c>
      <c r="R88" s="2" t="s">
        <v>75</v>
      </c>
      <c r="S88" s="2" t="s">
        <v>699</v>
      </c>
      <c r="T88" s="4">
        <v>2</v>
      </c>
      <c r="U88" s="2">
        <v>80</v>
      </c>
      <c r="V88" s="5"/>
      <c r="W88" s="2" t="str">
        <f t="shared" si="87"/>
        <v>#define EFF_LIQUIDLAMP          ( 80U)    // Рідка лампа</v>
      </c>
      <c r="X88" s="2" t="str">
        <f t="shared" ca="1" si="88"/>
        <v>String("80. Рідка лампа,1,255,1,100,1;") +</v>
      </c>
      <c r="Y88" s="2" t="str">
        <f t="shared" ca="1" si="89"/>
        <v>String("80. Liquid Lamp,1,255,1,100,1;") +</v>
      </c>
      <c r="Z88" s="2" t="str">
        <f t="shared" ca="1" si="90"/>
        <v>String("80. Lampe liquide,1,255,1,100,1;") +</v>
      </c>
      <c r="AA88" s="2" t="str">
        <f t="shared" si="91"/>
        <v xml:space="preserve">  {  11,  63,   1}, // Рідка лампа</v>
      </c>
      <c r="AB88" s="2" t="str">
        <f t="shared" si="92"/>
        <v xml:space="preserve">        case EFF_LIQUIDLAMP:          LOW_DELAY_TICK     { effTimer = millis(); LiquidLampRoutine(true);      Eff_Tick (); }  break;  // ( 80U) Рідка лампа</v>
      </c>
      <c r="AC88" s="2" t="str">
        <f t="shared" ca="1" si="93"/>
        <v>{"name":"80. Рідка лампа","spmin":1,"spmax":255,"scmin":1,"scmax":100,"type":1},</v>
      </c>
      <c r="AD88" s="7" t="str">
        <f t="shared" si="94"/>
        <v>"e80":0,</v>
      </c>
      <c r="AE88" s="7" t="str">
        <f t="shared" si="95"/>
        <v>e80=[[e80]]&amp;</v>
      </c>
      <c r="AF88" s="7" t="str">
        <f t="shared" si="96"/>
        <v>"e80":2,</v>
      </c>
      <c r="AG88" s="2" t="str">
        <f t="shared" ca="1" si="97"/>
        <v>{"type":"checkbox","class":"checkbox-big","name":"e80","title":"80. Рідка лампа","style":"font-size:20px;display:block","state":"{{e80}}"},</v>
      </c>
      <c r="AH88" s="2" t="str">
        <f t="shared" ca="1" si="98"/>
        <v>{"type":"h4","title":"80. Рідка лампа","style":"width:85%;float:left"},{"type":"input","title":"папка","name":"e80","state":"{{e80}}","pattern":"[0-9]{1,2}","style":"width:15%;display:inline"},{"type":"hr"},</v>
      </c>
      <c r="AI88" s="2" t="str">
        <f t="shared" ca="1" si="99"/>
        <v>"80": "80.Рідка лампа",</v>
      </c>
      <c r="AJ88" s="36" t="str">
        <f t="shared" ca="1" si="100"/>
        <v>"80":"80",</v>
      </c>
      <c r="AK88" s="2" t="str">
        <f t="shared" ca="1" si="101"/>
        <v>80. Рідка лампа,1,255,1,100,1;</v>
      </c>
      <c r="AL88" s="2" t="str">
        <f t="shared" ca="1" si="102"/>
        <v>{"type":"checkbox","class":"checkbox-big","name":"e80","title":"80. Liquid Lamp","style":"font-size:20px;display:block","state":"{{e80}}"},</v>
      </c>
      <c r="AM88" s="2" t="str">
        <f t="shared" ca="1" si="103"/>
        <v>{"type":"h4","title":"80. Liquid Lamp","style":"width:85%;float:left"},{"type":"input","title":"папка","name":"e80","state":"{{e80}}","pattern":"[0-9]{1,2}","style":"width:15%;display:inline"},{"type":"hr"},</v>
      </c>
      <c r="AN88" s="2" t="str">
        <f t="shared" ca="1" si="104"/>
        <v>"80": "80.Liquid Lamp",</v>
      </c>
      <c r="AO88" s="36" t="str">
        <f t="shared" ca="1" si="105"/>
        <v>"80":"80",</v>
      </c>
      <c r="AP88" s="2" t="str">
        <f t="shared" ca="1" si="106"/>
        <v>80. Liquid Lamp,1,255,1,100,1;</v>
      </c>
      <c r="AQ88" s="2" t="str">
        <f t="shared" ca="1" si="107"/>
        <v>{"type":"checkbox","class":"checkbox-big","name":"e80","title":"80. Lampe liquide","style":"font-size:20px;display:block","state":"{{e80}}"},</v>
      </c>
      <c r="AR88" s="2" t="str">
        <f t="shared" ca="1" si="108"/>
        <v>{"type":"h4","title":"80. Lampe liquide","style":"width:85%;float:left"},{"type":"input","title":"папка","name":"e80","state":"{{e80}}","pattern":"[0-9]{1,2}","style":"width:15%;display:inline"},{"type":"hr"},</v>
      </c>
      <c r="AS88" s="2" t="str">
        <f t="shared" ca="1" si="109"/>
        <v>"80": "80.Lampe liquide",</v>
      </c>
      <c r="AT88" s="36" t="str">
        <f t="shared" ca="1" si="110"/>
        <v>"80":"80",</v>
      </c>
      <c r="AU88" s="2" t="str">
        <f t="shared" ca="1" si="111"/>
        <v>80. Lampe liquide,1,255,1,100,1;</v>
      </c>
      <c r="AV88" s="2" t="str">
        <f t="shared" ca="1" si="112"/>
        <v>{"type":"checkbox","class":"checkbox-big","name":"e80","title":"80. Lampa płynna","style":"font-size:20px;display:block","state":"{{e80}}"},</v>
      </c>
      <c r="AW88" s="36" t="str">
        <f t="shared" ca="1" si="113"/>
        <v>{"type":"h4","title":"80. Lampa płynna","style":"width:85%;float:left"},{"type":"input","title":"папка","name":"e80","state":"{{e80}}","pattern":"[0-9]{1,2}","style":"width:15%;display:inline"},{"type":"hr"},</v>
      </c>
      <c r="AX88" s="36" t="str">
        <f t="shared" ca="1" si="114"/>
        <v>"80": "80.Lampa płynna",</v>
      </c>
      <c r="AY88" s="36" t="str">
        <f t="shared" ca="1" si="115"/>
        <v>"80":"80",</v>
      </c>
      <c r="AZ88" s="36" t="str">
        <f t="shared" ca="1" si="116"/>
        <v>80. Lampa płynna,1,255,1,100,1;</v>
      </c>
      <c r="BA88" s="36" t="str">
        <f t="shared" ca="1" si="117"/>
        <v>{"type":"checkbox","class":"checkbox-big","name":"e80","title":"80. Lámpara líquida","style":"font-size:20px;display:block","state":"{{e80}}"},</v>
      </c>
      <c r="BB88" s="36" t="str">
        <f t="shared" ca="1" si="118"/>
        <v>{"type":"h4","title":"80. Lámpara líquida","style":"width:85%;float:left"},{"type":"input","title":"папка","name":"e80","state":"{{e80}}","pattern":"[0-9]{1,2}","style":"width:15%;display:inline"},{"type":"hr"},</v>
      </c>
      <c r="BC88" s="36" t="str">
        <f t="shared" ca="1" si="119"/>
        <v>"80": "80.Lámpara líquida",</v>
      </c>
      <c r="BD88" s="36" t="str">
        <f t="shared" ca="1" si="120"/>
        <v>"80":"80",</v>
      </c>
      <c r="BE88" s="36" t="str">
        <f t="shared" ca="1" si="121"/>
        <v>80. Lámpara líquida,1,255,1,100,1;</v>
      </c>
      <c r="BF88" s="36" t="str">
        <f t="shared" ca="1" si="122"/>
        <v>{"type":"checkbox","class":"checkbox-big","name":"e80","title":"80. Жидкая лампа","style":"font-size:20px;display:block","state":"{{e80}}"},</v>
      </c>
      <c r="BG88" s="36" t="str">
        <f t="shared" ca="1" si="123"/>
        <v>{"type":"h4","title":"80. Жидкая лампа","style":"width:85%;float:left"},{"type":"input","title":"папка","name":"e80","state":"{{e80}}","pattern":"[0-9]{1,2}","style":"width:15%;display:inline"},{"type":"hr"},</v>
      </c>
      <c r="BH88" s="36" t="str">
        <f t="shared" ca="1" si="124"/>
        <v>"80": "80.Жидкая лампа",</v>
      </c>
      <c r="BI88" s="36" t="str">
        <f t="shared" ca="1" si="125"/>
        <v>"80":"80",</v>
      </c>
      <c r="BJ88" s="36" t="str">
        <f t="shared" ca="1" si="126"/>
        <v>80. Жидкая лампа,1,255,1,100,1;</v>
      </c>
    </row>
    <row r="89" spans="1:62" ht="14.25" customHeight="1">
      <c r="A89" s="2">
        <f t="shared" ca="1" si="86"/>
        <v>81</v>
      </c>
      <c r="B89" s="2" t="s">
        <v>700</v>
      </c>
      <c r="C89" s="2" t="s">
        <v>701</v>
      </c>
      <c r="D89" s="2" t="s">
        <v>702</v>
      </c>
      <c r="E89" s="2" t="s">
        <v>703</v>
      </c>
      <c r="F89" s="2" t="s">
        <v>704</v>
      </c>
      <c r="G89" s="2" t="s">
        <v>705</v>
      </c>
      <c r="H89" s="2" t="s">
        <v>706</v>
      </c>
      <c r="I89" s="2">
        <v>11</v>
      </c>
      <c r="J89" s="2">
        <v>124</v>
      </c>
      <c r="K89" s="2">
        <v>39</v>
      </c>
      <c r="L89" s="5"/>
      <c r="M89" s="2">
        <v>1</v>
      </c>
      <c r="N89" s="2">
        <v>255</v>
      </c>
      <c r="O89" s="2">
        <v>1</v>
      </c>
      <c r="P89" s="2">
        <v>100</v>
      </c>
      <c r="Q89" s="2">
        <v>0</v>
      </c>
      <c r="R89" s="2" t="s">
        <v>75</v>
      </c>
      <c r="S89" s="2" t="s">
        <v>707</v>
      </c>
      <c r="T89" s="4">
        <v>2</v>
      </c>
      <c r="U89" s="2">
        <v>81</v>
      </c>
      <c r="V89" s="5"/>
      <c r="W89" s="2" t="str">
        <f t="shared" si="87"/>
        <v>#define EFF_LIQUIDLAMP_AUTO     ( 81U)    // Рідка лампа авто</v>
      </c>
      <c r="X89" s="2" t="str">
        <f t="shared" ca="1" si="88"/>
        <v>String("81. Рідка лампа авто,1,255,1,100,0;") +</v>
      </c>
      <c r="Y89" s="2" t="str">
        <f t="shared" ca="1" si="89"/>
        <v>String("81. Liquid Lamp Auto,1,255,1,100,0;") +</v>
      </c>
      <c r="Z89" s="2" t="str">
        <f t="shared" ca="1" si="90"/>
        <v>String("81. Lampe de voiture liquide,1,255,1,100,0;") +</v>
      </c>
      <c r="AA89" s="2" t="str">
        <f t="shared" si="91"/>
        <v xml:space="preserve">  {  11, 124,  39}, // Рідка лампа авто</v>
      </c>
      <c r="AB89" s="2" t="str">
        <f t="shared" si="92"/>
        <v xml:space="preserve">        case EFF_LIQUIDLAMP_AUTO:     LOW_DELAY_TICK     { effTimer = millis(); LiquidLampRoutine(false);     Eff_Tick (); }  break;  // ( 81U) Рідка лампа авто</v>
      </c>
      <c r="AC89" s="2" t="str">
        <f t="shared" ca="1" si="93"/>
        <v>{"name":"81. Рідка лампа авто","spmin":1,"spmax":255,"scmin":1,"scmax":100,"type":0},</v>
      </c>
      <c r="AD89" s="7" t="str">
        <f t="shared" si="94"/>
        <v>"e81":0,</v>
      </c>
      <c r="AE89" s="7" t="str">
        <f t="shared" si="95"/>
        <v>e81=[[e81]]&amp;</v>
      </c>
      <c r="AF89" s="7" t="str">
        <f t="shared" si="96"/>
        <v>"e81":2,</v>
      </c>
      <c r="AG89" s="2" t="str">
        <f t="shared" ca="1" si="97"/>
        <v>{"type":"checkbox","class":"checkbox-big","name":"e81","title":"81. Рідка лампа авто","style":"font-size:20px;display:block","state":"{{e81}}"},</v>
      </c>
      <c r="AH89" s="2" t="str">
        <f t="shared" ca="1" si="98"/>
        <v>{"type":"h4","title":"81. Рідка лампа авто","style":"width:85%;float:left"},{"type":"input","title":"папка","name":"e81","state":"{{e81}}","pattern":"[0-9]{1,2}","style":"width:15%;display:inline"},{"type":"hr"},</v>
      </c>
      <c r="AI89" s="2" t="str">
        <f t="shared" ca="1" si="99"/>
        <v>"81": "81.Рідка лампа авто",</v>
      </c>
      <c r="AJ89" s="36" t="str">
        <f t="shared" ca="1" si="100"/>
        <v>"81":"81",</v>
      </c>
      <c r="AK89" s="2" t="str">
        <f t="shared" ca="1" si="101"/>
        <v>81. Рідка лампа авто,1,255,1,100,0;</v>
      </c>
      <c r="AL89" s="2" t="str">
        <f t="shared" ca="1" si="102"/>
        <v>{"type":"checkbox","class":"checkbox-big","name":"e81","title":"81. Liquid Lamp Auto","style":"font-size:20px;display:block","state":"{{e81}}"},</v>
      </c>
      <c r="AM89" s="2" t="str">
        <f t="shared" ca="1" si="103"/>
        <v>{"type":"h4","title":"81. Liquid Lamp Auto","style":"width:85%;float:left"},{"type":"input","title":"папка","name":"e81","state":"{{e81}}","pattern":"[0-9]{1,2}","style":"width:15%;display:inline"},{"type":"hr"},</v>
      </c>
      <c r="AN89" s="2" t="str">
        <f t="shared" ca="1" si="104"/>
        <v>"81": "81.Liquid Lamp Auto",</v>
      </c>
      <c r="AO89" s="36" t="str">
        <f t="shared" ca="1" si="105"/>
        <v>"81":"81",</v>
      </c>
      <c r="AP89" s="2" t="str">
        <f t="shared" ca="1" si="106"/>
        <v>81. Liquid Lamp Auto,1,255,1,100,0;</v>
      </c>
      <c r="AQ89" s="2" t="str">
        <f t="shared" ca="1" si="107"/>
        <v>{"type":"checkbox","class":"checkbox-big","name":"e81","title":"81. Lampe de voiture liquide","style":"font-size:20px;display:block","state":"{{e81}}"},</v>
      </c>
      <c r="AR89" s="2" t="str">
        <f t="shared" ca="1" si="108"/>
        <v>{"type":"h4","title":"81. Lampe de voiture liquide","style":"width:85%;float:left"},{"type":"input","title":"папка","name":"e81","state":"{{e81}}","pattern":"[0-9]{1,2}","style":"width:15%;display:inline"},{"type":"hr"},</v>
      </c>
      <c r="AS89" s="2" t="str">
        <f t="shared" ca="1" si="109"/>
        <v>"81": "81.Lampe de voiture liquide",</v>
      </c>
      <c r="AT89" s="36" t="str">
        <f t="shared" ca="1" si="110"/>
        <v>"81":"81",</v>
      </c>
      <c r="AU89" s="2" t="str">
        <f t="shared" ca="1" si="111"/>
        <v>81. Lampe de voiture liquide,1,255,1,100,0;</v>
      </c>
      <c r="AV89" s="2" t="str">
        <f t="shared" ca="1" si="112"/>
        <v>{"type":"checkbox","class":"checkbox-big","name":"e81","title":"81. Płynna lampa samochodowa","style":"font-size:20px;display:block","state":"{{e81}}"},</v>
      </c>
      <c r="AW89" s="36" t="str">
        <f t="shared" ca="1" si="113"/>
        <v>{"type":"h4","title":"81. Płynna lampa samochodowa","style":"width:85%;float:left"},{"type":"input","title":"папка","name":"e81","state":"{{e81}}","pattern":"[0-9]{1,2}","style":"width:15%;display:inline"},{"type":"hr"},</v>
      </c>
      <c r="AX89" s="36" t="str">
        <f t="shared" ca="1" si="114"/>
        <v>"81": "81.Płynna lampa samochodowa",</v>
      </c>
      <c r="AY89" s="36" t="str">
        <f t="shared" ca="1" si="115"/>
        <v>"81":"81",</v>
      </c>
      <c r="AZ89" s="36" t="str">
        <f t="shared" ca="1" si="116"/>
        <v>81. Płynna lampa samochodowa,1,255,1,100,0;</v>
      </c>
      <c r="BA89" s="36" t="str">
        <f t="shared" ca="1" si="117"/>
        <v>{"type":"checkbox","class":"checkbox-big","name":"e81","title":"81. Lámpara de coche líquido","style":"font-size:20px;display:block","state":"{{e81}}"},</v>
      </c>
      <c r="BB89" s="36" t="str">
        <f t="shared" ca="1" si="118"/>
        <v>{"type":"h4","title":"81. Lámpara de coche líquido","style":"width:85%;float:left"},{"type":"input","title":"папка","name":"e81","state":"{{e81}}","pattern":"[0-9]{1,2}","style":"width:15%;display:inline"},{"type":"hr"},</v>
      </c>
      <c r="BC89" s="36" t="str">
        <f t="shared" ca="1" si="119"/>
        <v>"81": "81.Lámpara de coche líquido",</v>
      </c>
      <c r="BD89" s="36" t="str">
        <f t="shared" ca="1" si="120"/>
        <v>"81":"81",</v>
      </c>
      <c r="BE89" s="36" t="str">
        <f t="shared" ca="1" si="121"/>
        <v>81. Lámpara de coche líquido,1,255,1,100,0;</v>
      </c>
      <c r="BF89" s="36" t="str">
        <f t="shared" ca="1" si="122"/>
        <v>{"type":"checkbox","class":"checkbox-big","name":"e81","title":"81. Жидкая лампа авто","style":"font-size:20px;display:block","state":"{{e81}}"},</v>
      </c>
      <c r="BG89" s="36" t="str">
        <f t="shared" ca="1" si="123"/>
        <v>{"type":"h4","title":"81. Жидкая лампа авто","style":"width:85%;float:left"},{"type":"input","title":"папка","name":"e81","state":"{{e81}}","pattern":"[0-9]{1,2}","style":"width:15%;display:inline"},{"type":"hr"},</v>
      </c>
      <c r="BH89" s="36" t="str">
        <f t="shared" ca="1" si="124"/>
        <v>"81": "81.Жидкая лампа авто",</v>
      </c>
      <c r="BI89" s="36" t="str">
        <f t="shared" ca="1" si="125"/>
        <v>"81":"81",</v>
      </c>
      <c r="BJ89" s="36" t="str">
        <f t="shared" ca="1" si="126"/>
        <v>81. Жидкая лампа авто,1,255,1,100,0;</v>
      </c>
    </row>
    <row r="90" spans="1:62" ht="14.25" customHeight="1">
      <c r="A90" s="2">
        <f t="shared" ca="1" si="86"/>
        <v>82</v>
      </c>
      <c r="B90" s="2" t="s">
        <v>708</v>
      </c>
      <c r="C90" s="2" t="s">
        <v>709</v>
      </c>
      <c r="D90" s="2" t="s">
        <v>710</v>
      </c>
      <c r="E90" s="2" t="s">
        <v>711</v>
      </c>
      <c r="F90" s="2" t="s">
        <v>712</v>
      </c>
      <c r="G90" s="2" t="s">
        <v>713</v>
      </c>
      <c r="H90" s="2" t="s">
        <v>714</v>
      </c>
      <c r="I90" s="2">
        <v>15</v>
      </c>
      <c r="J90" s="2">
        <v>225</v>
      </c>
      <c r="K90" s="2">
        <v>1</v>
      </c>
      <c r="L90" s="5"/>
      <c r="M90" s="2">
        <v>99</v>
      </c>
      <c r="N90" s="2">
        <v>252</v>
      </c>
      <c r="O90" s="2">
        <v>1</v>
      </c>
      <c r="P90" s="2">
        <v>100</v>
      </c>
      <c r="Q90" s="2">
        <v>1</v>
      </c>
      <c r="R90" s="2" t="s">
        <v>83</v>
      </c>
      <c r="S90" s="2" t="s">
        <v>715</v>
      </c>
      <c r="T90" s="4">
        <v>4</v>
      </c>
      <c r="U90" s="2">
        <v>82</v>
      </c>
      <c r="V90" s="5"/>
      <c r="W90" s="2" t="str">
        <f t="shared" si="87"/>
        <v>#define EFF_RAIN                ( 82U)    // Різнобарвний дощ</v>
      </c>
      <c r="X90" s="2" t="str">
        <f t="shared" ca="1" si="88"/>
        <v>String("82. Різнобарвний дощ,99,252,1,100,1;") +</v>
      </c>
      <c r="Y90" s="2" t="str">
        <f t="shared" ca="1" si="89"/>
        <v>String("82. Rain,99,252,1,100,1;") +</v>
      </c>
      <c r="Z90" s="2" t="str">
        <f t="shared" ca="1" si="90"/>
        <v>String("82. Pluie multicolore,99,252,1,100,1;") +</v>
      </c>
      <c r="AA90" s="2" t="str">
        <f t="shared" si="91"/>
        <v xml:space="preserve">  {  15, 225,   1}, // Різнобарвний дощ</v>
      </c>
      <c r="AB90" s="2" t="str">
        <f t="shared" si="92"/>
        <v xml:space="preserve">        case EFF_RAIN:                DYNAMIC_DELAY_TICK { effTimer = millis(); RainRoutine();                Eff_Tick (); }  break;  // ( 82U) Різнобарвний дощ</v>
      </c>
      <c r="AC90" s="2" t="str">
        <f t="shared" ca="1" si="93"/>
        <v>{"name":"82. Різнобарвний дощ","spmin":99,"spmax":252,"scmin":1,"scmax":100,"type":1},</v>
      </c>
      <c r="AD90" s="7" t="str">
        <f t="shared" si="94"/>
        <v>"e82":0,</v>
      </c>
      <c r="AE90" s="7" t="str">
        <f t="shared" si="95"/>
        <v>e82=[[e82]]&amp;</v>
      </c>
      <c r="AF90" s="7" t="str">
        <f t="shared" si="96"/>
        <v>"e82":4,</v>
      </c>
      <c r="AG90" s="2" t="str">
        <f t="shared" ca="1" si="97"/>
        <v>{"type":"checkbox","class":"checkbox-big","name":"e82","title":"82. Різнобарвний дощ","style":"font-size:20px;display:block","state":"{{e82}}"},</v>
      </c>
      <c r="AH90" s="2" t="str">
        <f t="shared" ca="1" si="98"/>
        <v>{"type":"h4","title":"82. Різнобарвний дощ","style":"width:85%;float:left"},{"type":"input","title":"папка","name":"e82","state":"{{e82}}","pattern":"[0-9]{1,2}","style":"width:15%;display:inline"},{"type":"hr"},</v>
      </c>
      <c r="AI90" s="2" t="str">
        <f t="shared" ca="1" si="99"/>
        <v>"82": "82.Різнобарвний дощ",</v>
      </c>
      <c r="AJ90" s="36" t="str">
        <f t="shared" ca="1" si="100"/>
        <v>"82":"82",</v>
      </c>
      <c r="AK90" s="2" t="str">
        <f t="shared" ca="1" si="101"/>
        <v>82. Різнобарвний дощ,99,252,1,100,1;</v>
      </c>
      <c r="AL90" s="2" t="str">
        <f t="shared" ca="1" si="102"/>
        <v>{"type":"checkbox","class":"checkbox-big","name":"e82","title":"82. Rain","style":"font-size:20px;display:block","state":"{{e82}}"},</v>
      </c>
      <c r="AM90" s="2" t="str">
        <f t="shared" ca="1" si="103"/>
        <v>{"type":"h4","title":"82. Rain","style":"width:85%;float:left"},{"type":"input","title":"папка","name":"e82","state":"{{e82}}","pattern":"[0-9]{1,2}","style":"width:15%;display:inline"},{"type":"hr"},</v>
      </c>
      <c r="AN90" s="2" t="str">
        <f t="shared" ca="1" si="104"/>
        <v>"82": "82.Rain",</v>
      </c>
      <c r="AO90" s="36" t="str">
        <f t="shared" ca="1" si="105"/>
        <v>"82":"82",</v>
      </c>
      <c r="AP90" s="2" t="str">
        <f t="shared" ca="1" si="106"/>
        <v>82. Rain,99,252,1,100,1;</v>
      </c>
      <c r="AQ90" s="2" t="str">
        <f t="shared" ca="1" si="107"/>
        <v>{"type":"checkbox","class":"checkbox-big","name":"e82","title":"82. Pluie multicolore","style":"font-size:20px;display:block","state":"{{e82}}"},</v>
      </c>
      <c r="AR90" s="2" t="str">
        <f t="shared" ca="1" si="108"/>
        <v>{"type":"h4","title":"82. Pluie multicolore","style":"width:85%;float:left"},{"type":"input","title":"папка","name":"e82","state":"{{e82}}","pattern":"[0-9]{1,2}","style":"width:15%;display:inline"},{"type":"hr"},</v>
      </c>
      <c r="AS90" s="2" t="str">
        <f t="shared" ca="1" si="109"/>
        <v>"82": "82.Pluie multicolore",</v>
      </c>
      <c r="AT90" s="36" t="str">
        <f t="shared" ca="1" si="110"/>
        <v>"82":"82",</v>
      </c>
      <c r="AU90" s="2" t="str">
        <f t="shared" ca="1" si="111"/>
        <v>82. Pluie multicolore,99,252,1,100,1;</v>
      </c>
      <c r="AV90" s="2" t="str">
        <f t="shared" ca="1" si="112"/>
        <v>{"type":"checkbox","class":"checkbox-big","name":"e82","title":"82. Wielobarwny deszcz","style":"font-size:20px;display:block","state":"{{e82}}"},</v>
      </c>
      <c r="AW90" s="36" t="str">
        <f t="shared" ca="1" si="113"/>
        <v>{"type":"h4","title":"82. Wielobarwny deszcz","style":"width:85%;float:left"},{"type":"input","title":"папка","name":"e82","state":"{{e82}}","pattern":"[0-9]{1,2}","style":"width:15%;display:inline"},{"type":"hr"},</v>
      </c>
      <c r="AX90" s="36" t="str">
        <f t="shared" ca="1" si="114"/>
        <v>"82": "82.Wielobarwny deszcz",</v>
      </c>
      <c r="AY90" s="36" t="str">
        <f t="shared" ca="1" si="115"/>
        <v>"82":"82",</v>
      </c>
      <c r="AZ90" s="36" t="str">
        <f t="shared" ca="1" si="116"/>
        <v>82. Wielobarwny deszcz,99,252,1,100,1;</v>
      </c>
      <c r="BA90" s="36" t="str">
        <f t="shared" ca="1" si="117"/>
        <v>{"type":"checkbox","class":"checkbox-big","name":"e82","title":"82. Lluvia multicolor","style":"font-size:20px;display:block","state":"{{e82}}"},</v>
      </c>
      <c r="BB90" s="36" t="str">
        <f t="shared" ca="1" si="118"/>
        <v>{"type":"h4","title":"82. Lluvia multicolor","style":"width:85%;float:left"},{"type":"input","title":"папка","name":"e82","state":"{{e82}}","pattern":"[0-9]{1,2}","style":"width:15%;display:inline"},{"type":"hr"},</v>
      </c>
      <c r="BC90" s="36" t="str">
        <f t="shared" ca="1" si="119"/>
        <v>"82": "82.Lluvia multicolor",</v>
      </c>
      <c r="BD90" s="36" t="str">
        <f t="shared" ca="1" si="120"/>
        <v>"82":"82",</v>
      </c>
      <c r="BE90" s="36" t="str">
        <f t="shared" ca="1" si="121"/>
        <v>82. Lluvia multicolor,99,252,1,100,1;</v>
      </c>
      <c r="BF90" s="36" t="str">
        <f t="shared" ca="1" si="122"/>
        <v>{"type":"checkbox","class":"checkbox-big","name":"e82","title":"82. Разноцветный дождь","style":"font-size:20px;display:block","state":"{{e82}}"},</v>
      </c>
      <c r="BG90" s="36" t="str">
        <f t="shared" ca="1" si="123"/>
        <v>{"type":"h4","title":"82. Разноцветный дождь","style":"width:85%;float:left"},{"type":"input","title":"папка","name":"e82","state":"{{e82}}","pattern":"[0-9]{1,2}","style":"width:15%;display:inline"},{"type":"hr"},</v>
      </c>
      <c r="BH90" s="36" t="str">
        <f t="shared" ca="1" si="124"/>
        <v>"82": "82.Разноцветный дождь",</v>
      </c>
      <c r="BI90" s="36" t="str">
        <f t="shared" ca="1" si="125"/>
        <v>"82":"82",</v>
      </c>
      <c r="BJ90" s="36" t="str">
        <f t="shared" ca="1" si="126"/>
        <v>82. Разноцветный дождь,99,252,1,100,1;</v>
      </c>
    </row>
    <row r="91" spans="1:62" ht="14.25" customHeight="1">
      <c r="A91" s="2">
        <f t="shared" ca="1" si="86"/>
        <v>83</v>
      </c>
      <c r="B91" s="2" t="s">
        <v>716</v>
      </c>
      <c r="C91" s="2" t="s">
        <v>717</v>
      </c>
      <c r="D91" s="2" t="s">
        <v>718</v>
      </c>
      <c r="E91" s="2" t="s">
        <v>719</v>
      </c>
      <c r="F91" s="2" t="s">
        <v>720</v>
      </c>
      <c r="G91" s="2" t="s">
        <v>721</v>
      </c>
      <c r="H91" s="2" t="s">
        <v>722</v>
      </c>
      <c r="I91" s="2">
        <v>15</v>
      </c>
      <c r="J91" s="2">
        <v>50</v>
      </c>
      <c r="K91" s="2">
        <v>50</v>
      </c>
      <c r="L91" s="5"/>
      <c r="M91" s="2">
        <v>1</v>
      </c>
      <c r="N91" s="2">
        <v>200</v>
      </c>
      <c r="O91" s="2">
        <v>1</v>
      </c>
      <c r="P91" s="2">
        <v>100</v>
      </c>
      <c r="Q91" s="2">
        <v>0</v>
      </c>
      <c r="R91" s="2" t="s">
        <v>83</v>
      </c>
      <c r="S91" s="2" t="s">
        <v>723</v>
      </c>
      <c r="T91" s="4">
        <v>2</v>
      </c>
      <c r="U91" s="2">
        <v>83</v>
      </c>
      <c r="V91" s="5"/>
      <c r="W91" s="2" t="str">
        <f t="shared" si="87"/>
        <v>#define EFF_RIVERS              ( 83U)    // Річки Ботсвани</v>
      </c>
      <c r="X91" s="2" t="str">
        <f t="shared" ca="1" si="88"/>
        <v>String("83. Річки Ботсвани,1,200,1,100,0;") +</v>
      </c>
      <c r="Y91" s="2" t="str">
        <f t="shared" ca="1" si="89"/>
        <v>String("83. Rivers of Botswana,1,200,1,100,0;") +</v>
      </c>
      <c r="Z91" s="2" t="str">
        <f t="shared" ca="1" si="90"/>
        <v>String("83. Rivières du Botswana,1,200,1,100,0;") +</v>
      </c>
      <c r="AA91" s="2" t="str">
        <f t="shared" si="91"/>
        <v xml:space="preserve">  {  15,  50,  50}, // Річки Ботсвани</v>
      </c>
      <c r="AB91" s="2" t="str">
        <f t="shared" si="92"/>
        <v xml:space="preserve">        case EFF_RIVERS:              DYNAMIC_DELAY_TICK { effTimer = millis(); BotswanaRivers();             Eff_Tick (); }  break;  // ( 83U) Річки Ботсвани</v>
      </c>
      <c r="AC91" s="2" t="str">
        <f t="shared" ca="1" si="93"/>
        <v>{"name":"83. Річки Ботсвани","spmin":1,"spmax":200,"scmin":1,"scmax":100,"type":0},</v>
      </c>
      <c r="AD91" s="7" t="str">
        <f t="shared" si="94"/>
        <v>"e83":0,</v>
      </c>
      <c r="AE91" s="7" t="str">
        <f t="shared" si="95"/>
        <v>e83=[[e83]]&amp;</v>
      </c>
      <c r="AF91" s="7" t="str">
        <f t="shared" si="96"/>
        <v>"e83":2,</v>
      </c>
      <c r="AG91" s="2" t="str">
        <f t="shared" ca="1" si="97"/>
        <v>{"type":"checkbox","class":"checkbox-big","name":"e83","title":"83. Річки Ботсвани","style":"font-size:20px;display:block","state":"{{e83}}"},</v>
      </c>
      <c r="AH91" s="2" t="str">
        <f t="shared" ca="1" si="98"/>
        <v>{"type":"h4","title":"83. Річки Ботсвани","style":"width:85%;float:left"},{"type":"input","title":"папка","name":"e83","state":"{{e83}}","pattern":"[0-9]{1,2}","style":"width:15%;display:inline"},{"type":"hr"},</v>
      </c>
      <c r="AI91" s="2" t="str">
        <f t="shared" ca="1" si="99"/>
        <v>"83": "83.Річки Ботсвани",</v>
      </c>
      <c r="AJ91" s="36" t="str">
        <f t="shared" ca="1" si="100"/>
        <v>"83":"83",</v>
      </c>
      <c r="AK91" s="2" t="str">
        <f t="shared" ca="1" si="101"/>
        <v>83. Річки Ботсвани,1,200,1,100,0;</v>
      </c>
      <c r="AL91" s="2" t="str">
        <f t="shared" ca="1" si="102"/>
        <v>{"type":"checkbox","class":"checkbox-big","name":"e83","title":"83. Rivers of Botswana","style":"font-size:20px;display:block","state":"{{e83}}"},</v>
      </c>
      <c r="AM91" s="2" t="str">
        <f t="shared" ca="1" si="103"/>
        <v>{"type":"h4","title":"83. Rivers of Botswana","style":"width:85%;float:left"},{"type":"input","title":"папка","name":"e83","state":"{{e83}}","pattern":"[0-9]{1,2}","style":"width:15%;display:inline"},{"type":"hr"},</v>
      </c>
      <c r="AN91" s="2" t="str">
        <f t="shared" ca="1" si="104"/>
        <v>"83": "83.Rivers of Botswana",</v>
      </c>
      <c r="AO91" s="36" t="str">
        <f t="shared" ca="1" si="105"/>
        <v>"83":"83",</v>
      </c>
      <c r="AP91" s="2" t="str">
        <f t="shared" ca="1" si="106"/>
        <v>83. Rivers of Botswana,1,200,1,100,0;</v>
      </c>
      <c r="AQ91" s="2" t="str">
        <f t="shared" ca="1" si="107"/>
        <v>{"type":"checkbox","class":"checkbox-big","name":"e83","title":"83. Rivières du Botswana","style":"font-size:20px;display:block","state":"{{e83}}"},</v>
      </c>
      <c r="AR91" s="2" t="str">
        <f t="shared" ca="1" si="108"/>
        <v>{"type":"h4","title":"83. Rivières du Botswana","style":"width:85%;float:left"},{"type":"input","title":"папка","name":"e83","state":"{{e83}}","pattern":"[0-9]{1,2}","style":"width:15%;display:inline"},{"type":"hr"},</v>
      </c>
      <c r="AS91" s="2" t="str">
        <f t="shared" ca="1" si="109"/>
        <v>"83": "83.Rivières du Botswana",</v>
      </c>
      <c r="AT91" s="36" t="str">
        <f t="shared" ca="1" si="110"/>
        <v>"83":"83",</v>
      </c>
      <c r="AU91" s="2" t="str">
        <f t="shared" ca="1" si="111"/>
        <v>83. Rivières du Botswana,1,200,1,100,0;</v>
      </c>
      <c r="AV91" s="2" t="str">
        <f t="shared" ca="1" si="112"/>
        <v>{"type":"checkbox","class":"checkbox-big","name":"e83","title":"83. Rzeki Botswany","style":"font-size:20px;display:block","state":"{{e83}}"},</v>
      </c>
      <c r="AW91" s="36" t="str">
        <f t="shared" ca="1" si="113"/>
        <v>{"type":"h4","title":"83. Rzeki Botswany","style":"width:85%;float:left"},{"type":"input","title":"папка","name":"e83","state":"{{e83}}","pattern":"[0-9]{1,2}","style":"width:15%;display:inline"},{"type":"hr"},</v>
      </c>
      <c r="AX91" s="36" t="str">
        <f t="shared" ca="1" si="114"/>
        <v>"83": "83.Rzeki Botswany",</v>
      </c>
      <c r="AY91" s="36" t="str">
        <f t="shared" ca="1" si="115"/>
        <v>"83":"83",</v>
      </c>
      <c r="AZ91" s="36" t="str">
        <f t="shared" ca="1" si="116"/>
        <v>83. Rzeki Botswany,1,200,1,100,0;</v>
      </c>
      <c r="BA91" s="36" t="str">
        <f t="shared" ca="1" si="117"/>
        <v>{"type":"checkbox","class":"checkbox-big","name":"e83","title":"83. Ríos de Botswana","style":"font-size:20px;display:block","state":"{{e83}}"},</v>
      </c>
      <c r="BB91" s="36" t="str">
        <f t="shared" ca="1" si="118"/>
        <v>{"type":"h4","title":"83. Ríos de Botswana","style":"width:85%;float:left"},{"type":"input","title":"папка","name":"e83","state":"{{e83}}","pattern":"[0-9]{1,2}","style":"width:15%;display:inline"},{"type":"hr"},</v>
      </c>
      <c r="BC91" s="36" t="str">
        <f t="shared" ca="1" si="119"/>
        <v>"83": "83.Ríos de Botswana",</v>
      </c>
      <c r="BD91" s="36" t="str">
        <f t="shared" ca="1" si="120"/>
        <v>"83":"83",</v>
      </c>
      <c r="BE91" s="36" t="str">
        <f t="shared" ca="1" si="121"/>
        <v>83. Ríos de Botswana,1,200,1,100,0;</v>
      </c>
      <c r="BF91" s="36" t="str">
        <f t="shared" ca="1" si="122"/>
        <v>{"type":"checkbox","class":"checkbox-big","name":"e83","title":"83. Реки Ботсваны","style":"font-size:20px;display:block","state":"{{e83}}"},</v>
      </c>
      <c r="BG91" s="36" t="str">
        <f t="shared" ca="1" si="123"/>
        <v>{"type":"h4","title":"83. Реки Ботсваны","style":"width:85%;float:left"},{"type":"input","title":"папка","name":"e83","state":"{{e83}}","pattern":"[0-9]{1,2}","style":"width:15%;display:inline"},{"type":"hr"},</v>
      </c>
      <c r="BH91" s="36" t="str">
        <f t="shared" ca="1" si="124"/>
        <v>"83": "83.Реки Ботсваны",</v>
      </c>
      <c r="BI91" s="36" t="str">
        <f t="shared" ca="1" si="125"/>
        <v>"83":"83",</v>
      </c>
      <c r="BJ91" s="36" t="str">
        <f t="shared" ca="1" si="126"/>
        <v>83. Реки Ботсваны,1,200,1,100,0;</v>
      </c>
    </row>
    <row r="92" spans="1:62" ht="14.25" customHeight="1">
      <c r="A92" s="2">
        <f t="shared" ca="1" si="86"/>
        <v>84</v>
      </c>
      <c r="B92" s="2" t="s">
        <v>724</v>
      </c>
      <c r="C92" s="2" t="s">
        <v>725</v>
      </c>
      <c r="D92" s="2" t="s">
        <v>726</v>
      </c>
      <c r="E92" s="2" t="s">
        <v>727</v>
      </c>
      <c r="F92" s="2" t="s">
        <v>726</v>
      </c>
      <c r="G92" s="2" t="s">
        <v>726</v>
      </c>
      <c r="H92" s="2" t="s">
        <v>725</v>
      </c>
      <c r="I92" s="2">
        <v>15</v>
      </c>
      <c r="J92" s="2">
        <v>127</v>
      </c>
      <c r="K92" s="2">
        <v>50</v>
      </c>
      <c r="L92" s="5"/>
      <c r="M92" s="2">
        <v>1</v>
      </c>
      <c r="N92" s="2">
        <v>255</v>
      </c>
      <c r="O92" s="2">
        <v>1</v>
      </c>
      <c r="P92" s="2">
        <v>100</v>
      </c>
      <c r="Q92" s="2">
        <v>0</v>
      </c>
      <c r="R92" s="2" t="s">
        <v>728</v>
      </c>
      <c r="S92" s="2" t="s">
        <v>729</v>
      </c>
      <c r="T92" s="4">
        <v>10</v>
      </c>
      <c r="U92" s="2">
        <v>84</v>
      </c>
      <c r="V92" s="5"/>
      <c r="W92" s="2" t="str">
        <f t="shared" si="87"/>
        <v>#define EFF_TORNADO             ( 84U)    // Торнадо</v>
      </c>
      <c r="X92" s="2" t="s">
        <v>730</v>
      </c>
      <c r="Y92" s="2" t="s">
        <v>731</v>
      </c>
      <c r="Z92" s="7" t="s">
        <v>732</v>
      </c>
      <c r="AA92" s="2" t="str">
        <f t="shared" si="91"/>
        <v xml:space="preserve">  {  15, 127,  50}, // Торнадо</v>
      </c>
      <c r="AB92" s="2" t="str">
        <f t="shared" si="92"/>
        <v xml:space="preserve">        case EFF_TORNADO:             LOW_DELAY_TICK { effTimer = millis(); Tornado();                    Eff_Tick (); }  break;  // ( 84U) Торнадо</v>
      </c>
      <c r="AC92" s="2" t="s">
        <v>733</v>
      </c>
      <c r="AD92" s="7" t="str">
        <f t="shared" si="94"/>
        <v>"e84":0,</v>
      </c>
      <c r="AE92" s="7" t="str">
        <f t="shared" si="95"/>
        <v>e84=[[e84]]&amp;</v>
      </c>
      <c r="AF92" s="7" t="str">
        <f t="shared" si="96"/>
        <v>"e84":10,</v>
      </c>
      <c r="AG92" s="2" t="str">
        <f t="shared" ca="1" si="97"/>
        <v>{"type":"checkbox","class":"checkbox-big","name":"e84","title":"84. Торнадо","style":"font-size:20px;display:block","state":"{{e84}}"},</v>
      </c>
      <c r="AH92" s="2" t="str">
        <f t="shared" ca="1" si="98"/>
        <v>{"type":"h4","title":"84. Торнадо","style":"width:85%;float:left"},{"type":"input","title":"папка","name":"e84","state":"{{e84}}","pattern":"[0-9]{1,2}","style":"width:15%;display:inline"},{"type":"hr"},</v>
      </c>
      <c r="AI92" s="2" t="str">
        <f t="shared" ca="1" si="99"/>
        <v>"84": "84.Торнадо",</v>
      </c>
      <c r="AJ92" s="36" t="str">
        <f t="shared" ca="1" si="100"/>
        <v>"84":"84",</v>
      </c>
      <c r="AK92" s="2" t="str">
        <f t="shared" ca="1" si="101"/>
        <v>84. Торнадо,1,255,1,100,0;</v>
      </c>
      <c r="AL92" s="2" t="str">
        <f t="shared" ca="1" si="102"/>
        <v>{"type":"checkbox","class":"checkbox-big","name":"e84","title":"84. Tornado","style":"font-size:20px;display:block","state":"{{e84}}"},</v>
      </c>
      <c r="AM92" s="2" t="s">
        <v>734</v>
      </c>
      <c r="AN92" s="2" t="str">
        <f t="shared" ca="1" si="104"/>
        <v>"84": "84.Tornado",</v>
      </c>
      <c r="AO92" s="36" t="str">
        <f t="shared" ca="1" si="105"/>
        <v>"84":"84",</v>
      </c>
      <c r="AP92" s="2" t="str">
        <f t="shared" ca="1" si="106"/>
        <v>84. Tornado,1,255,1,100,0;</v>
      </c>
      <c r="AQ92" s="2" t="str">
        <f t="shared" ca="1" si="107"/>
        <v>{"type":"checkbox","class":"checkbox-big","name":"e84","title":"84. Tornade","style":"font-size:20px;display:block","state":"{{e84}}"},</v>
      </c>
      <c r="AR92" s="2" t="str">
        <f t="shared" ca="1" si="108"/>
        <v>{"type":"h4","title":"84. Tornade","style":"width:85%;float:left"},{"type":"input","title":"папка","name":"e84","state":"{{e84}}","pattern":"[0-9]{1,2}","style":"width:15%;display:inline"},{"type":"hr"},</v>
      </c>
      <c r="AS92" s="2" t="str">
        <f t="shared" ca="1" si="109"/>
        <v>"84": "84.Tornade",</v>
      </c>
      <c r="AT92" s="36" t="str">
        <f t="shared" ca="1" si="110"/>
        <v>"84":"84",</v>
      </c>
      <c r="AU92" s="2" t="str">
        <f t="shared" ca="1" si="111"/>
        <v>84. Tornade,1,255,1,100,0;</v>
      </c>
      <c r="AV92" s="2" t="str">
        <f t="shared" ca="1" si="112"/>
        <v>{"type":"checkbox","class":"checkbox-big","name":"e84","title":"84. Tornado","style":"font-size:20px;display:block","state":"{{e84}}"},</v>
      </c>
      <c r="AW92" s="36" t="str">
        <f t="shared" ca="1" si="113"/>
        <v>{"type":"h4","title":"84. Tornado","style":"width:85%;float:left"},{"type":"input","title":"папка","name":"e84","state":"{{e84}}","pattern":"[0-9]{1,2}","style":"width:15%;display:inline"},{"type":"hr"},</v>
      </c>
      <c r="AX92" s="36" t="str">
        <f t="shared" ca="1" si="114"/>
        <v>"84": "84.Tornado",</v>
      </c>
      <c r="AY92" s="36" t="str">
        <f t="shared" ca="1" si="115"/>
        <v>"84":"84",</v>
      </c>
      <c r="AZ92" s="36" t="str">
        <f t="shared" ca="1" si="116"/>
        <v>84. Tornado,1,255,1,100,0;</v>
      </c>
      <c r="BA92" s="36" t="str">
        <f t="shared" ca="1" si="117"/>
        <v>{"type":"checkbox","class":"checkbox-big","name":"e84","title":"84. Tornado","style":"font-size:20px;display:block","state":"{{e84}}"},</v>
      </c>
      <c r="BB92" s="36" t="str">
        <f t="shared" ca="1" si="118"/>
        <v>{"type":"h4","title":"84. Tornado","style":"width:85%;float:left"},{"type":"input","title":"папка","name":"e84","state":"{{e84}}","pattern":"[0-9]{1,2}","style":"width:15%;display:inline"},{"type":"hr"},</v>
      </c>
      <c r="BC92" s="36" t="str">
        <f t="shared" ca="1" si="119"/>
        <v>"84": "84.Tornado",</v>
      </c>
      <c r="BD92" s="36" t="str">
        <f t="shared" ca="1" si="120"/>
        <v>"84":"84",</v>
      </c>
      <c r="BE92" s="36" t="str">
        <f t="shared" ca="1" si="121"/>
        <v>84. Tornado,1,255,1,100,0;</v>
      </c>
      <c r="BF92" s="36" t="str">
        <f t="shared" ca="1" si="122"/>
        <v>{"type":"checkbox","class":"checkbox-big","name":"e84","title":"84. Торнадо","style":"font-size:20px;display:block","state":"{{e84}}"},</v>
      </c>
      <c r="BG92" s="36" t="str">
        <f t="shared" ca="1" si="123"/>
        <v>{"type":"h4","title":"84. Торнадо","style":"width:85%;float:left"},{"type":"input","title":"папка","name":"e84","state":"{{e84}}","pattern":"[0-9]{1,2}","style":"width:15%;display:inline"},{"type":"hr"},</v>
      </c>
      <c r="BH92" s="36" t="str">
        <f t="shared" ca="1" si="124"/>
        <v>"84": "84.Торнадо",</v>
      </c>
      <c r="BI92" s="36" t="str">
        <f t="shared" ca="1" si="125"/>
        <v>"84":"84",</v>
      </c>
      <c r="BJ92" s="36" t="str">
        <f t="shared" ca="1" si="126"/>
        <v>84. Торнадо,1,255,1,100,0;</v>
      </c>
    </row>
    <row r="93" spans="1:62" ht="14.25" customHeight="1">
      <c r="A93" s="2">
        <f t="shared" ca="1" si="86"/>
        <v>85</v>
      </c>
      <c r="B93" s="2" t="s">
        <v>735</v>
      </c>
      <c r="C93" s="2" t="s">
        <v>736</v>
      </c>
      <c r="D93" s="2" t="s">
        <v>737</v>
      </c>
      <c r="E93" s="2" t="s">
        <v>738</v>
      </c>
      <c r="F93" s="2" t="s">
        <v>739</v>
      </c>
      <c r="G93" s="2" t="s">
        <v>740</v>
      </c>
      <c r="H93" s="2" t="s">
        <v>741</v>
      </c>
      <c r="I93" s="2">
        <v>15</v>
      </c>
      <c r="J93" s="2">
        <v>157</v>
      </c>
      <c r="K93" s="2">
        <v>23</v>
      </c>
      <c r="L93" s="5"/>
      <c r="M93" s="2">
        <v>50</v>
      </c>
      <c r="N93" s="2">
        <v>252</v>
      </c>
      <c r="O93" s="2">
        <v>1</v>
      </c>
      <c r="P93" s="2">
        <v>100</v>
      </c>
      <c r="Q93" s="2">
        <v>0</v>
      </c>
      <c r="R93" s="2" t="s">
        <v>83</v>
      </c>
      <c r="S93" s="2" t="s">
        <v>742</v>
      </c>
      <c r="T93" s="4">
        <v>8</v>
      </c>
      <c r="U93" s="2">
        <v>85</v>
      </c>
      <c r="V93" s="5"/>
      <c r="W93" s="2" t="str">
        <f t="shared" si="87"/>
        <v>#define EFF_LIGHTERS            ( 85U)    // Світлячки</v>
      </c>
      <c r="X93" s="2" t="str">
        <f t="shared" ref="X93:X117" ca="1" si="127">CONCATENATE("String(""",A93,". ",C93,",",M93,",",N93,",",O93,",",P93,",",Q93,";"") +")</f>
        <v>String("85. Світлячки,50,252,1,100,0;") +</v>
      </c>
      <c r="Y93" s="2" t="str">
        <f t="shared" ref="Y93:Y117" ca="1" si="128">CONCATENATE("String(""",A93,". ",D93,",",M93,",",N93,",",O93,",",P93,",",Q93,";"") +")</f>
        <v>String("85. Lighters,50,252,1,100,0;") +</v>
      </c>
      <c r="Z93" s="2" t="str">
        <f t="shared" ref="Z93:Z117" ca="1" si="129">CONCATENATE("String(""",A93,". ",E93,",",M93,",",N93,",",O93,",",P93,",",Q93,";"") +")</f>
        <v>String("85. Lucioles,50,252,1,100,0;") +</v>
      </c>
      <c r="AA93" s="2" t="str">
        <f t="shared" si="91"/>
        <v xml:space="preserve">  {  15, 157,  23}, // Світлячки</v>
      </c>
      <c r="AB93" s="2" t="str">
        <f t="shared" si="92"/>
        <v xml:space="preserve">        case EFF_LIGHTERS:            DYNAMIC_DELAY_TICK { effTimer = millis(); lightersRoutine();            Eff_Tick (); }  break;  // ( 85U) Світлячки</v>
      </c>
      <c r="AC93" s="2" t="str">
        <f ca="1">CONCATENATE("{""name"":""",A93,". ",C93,""",""spmin"":",M93,",""spmax"":",N93,",""scmin"":",O93,",""scmax"":",P93,",""type"":",Q93,"},")</f>
        <v>{"name":"85. Світлячки","spmin":50,"spmax":252,"scmin":1,"scmax":100,"type":0},</v>
      </c>
      <c r="AD93" s="7" t="str">
        <f t="shared" si="94"/>
        <v>"e85":0,</v>
      </c>
      <c r="AE93" s="7" t="str">
        <f t="shared" si="95"/>
        <v>e85=[[e85]]&amp;</v>
      </c>
      <c r="AF93" s="7" t="str">
        <f t="shared" si="96"/>
        <v>"e85":8,</v>
      </c>
      <c r="AG93" s="2" t="str">
        <f t="shared" ca="1" si="97"/>
        <v>{"type":"checkbox","class":"checkbox-big","name":"e85","title":"85. Світлячки","style":"font-size:20px;display:block","state":"{{e85}}"},</v>
      </c>
      <c r="AH93" s="2" t="str">
        <f t="shared" ca="1" si="98"/>
        <v>{"type":"h4","title":"85. Світлячки","style":"width:85%;float:left"},{"type":"input","title":"папка","name":"e85","state":"{{e85}}","pattern":"[0-9]{1,2}","style":"width:15%;display:inline"},{"type":"hr"},</v>
      </c>
      <c r="AI93" s="2" t="str">
        <f t="shared" ca="1" si="99"/>
        <v>"85": "85.Світлячки",</v>
      </c>
      <c r="AJ93" s="36" t="str">
        <f t="shared" ca="1" si="100"/>
        <v>"85":"85",</v>
      </c>
      <c r="AK93" s="2" t="str">
        <f t="shared" ca="1" si="101"/>
        <v>85. Світлячки,50,252,1,100,0;</v>
      </c>
      <c r="AL93" s="2" t="str">
        <f t="shared" ca="1" si="102"/>
        <v>{"type":"checkbox","class":"checkbox-big","name":"e85","title":"85. Lighters","style":"font-size:20px;display:block","state":"{{e85}}"},</v>
      </c>
      <c r="AM93" s="2" t="str">
        <f t="shared" ref="AM93:AM119" ca="1" si="130">CONCATENATE("{""type"":""h4"",""title"":""",A93,". ",D93,""",""style"":""width:85%;float:left""},{""type"":""input"",""title"":""папка"",""name"":""e",U93,""",""state"":""{{e",U93,"}}"",""pattern"":""[0-9]{1,2}"",""style"":""width:15%;display:inline""},{""type"":""hr""},")</f>
        <v>{"type":"h4","title":"85. Lighters","style":"width:85%;float:left"},{"type":"input","title":"папка","name":"e85","state":"{{e85}}","pattern":"[0-9]{1,2}","style":"width:15%;display:inline"},{"type":"hr"},</v>
      </c>
      <c r="AN93" s="2" t="str">
        <f t="shared" ca="1" si="104"/>
        <v>"85": "85.Lighters",</v>
      </c>
      <c r="AO93" s="36" t="str">
        <f t="shared" ca="1" si="105"/>
        <v>"85":"85",</v>
      </c>
      <c r="AP93" s="2" t="str">
        <f t="shared" ca="1" si="106"/>
        <v>85. Lighters,50,252,1,100,0;</v>
      </c>
      <c r="AQ93" s="2" t="str">
        <f t="shared" ca="1" si="107"/>
        <v>{"type":"checkbox","class":"checkbox-big","name":"e85","title":"85. Lucioles","style":"font-size:20px;display:block","state":"{{e85}}"},</v>
      </c>
      <c r="AR93" s="2" t="str">
        <f t="shared" ca="1" si="108"/>
        <v>{"type":"h4","title":"85. Lucioles","style":"width:85%;float:left"},{"type":"input","title":"папка","name":"e85","state":"{{e85}}","pattern":"[0-9]{1,2}","style":"width:15%;display:inline"},{"type":"hr"},</v>
      </c>
      <c r="AS93" s="2" t="str">
        <f t="shared" ca="1" si="109"/>
        <v>"85": "85.Lucioles",</v>
      </c>
      <c r="AT93" s="36" t="str">
        <f t="shared" ca="1" si="110"/>
        <v>"85":"85",</v>
      </c>
      <c r="AU93" s="2" t="str">
        <f t="shared" ca="1" si="111"/>
        <v>85. Lucioles,50,252,1,100,0;</v>
      </c>
      <c r="AV93" s="2" t="str">
        <f t="shared" ca="1" si="112"/>
        <v>{"type":"checkbox","class":"checkbox-big","name":"e85","title":"85. Świetliki","style":"font-size:20px;display:block","state":"{{e85}}"},</v>
      </c>
      <c r="AW93" s="36" t="str">
        <f t="shared" ca="1" si="113"/>
        <v>{"type":"h4","title":"85. Świetliki","style":"width:85%;float:left"},{"type":"input","title":"папка","name":"e85","state":"{{e85}}","pattern":"[0-9]{1,2}","style":"width:15%;display:inline"},{"type":"hr"},</v>
      </c>
      <c r="AX93" s="36" t="str">
        <f t="shared" ca="1" si="114"/>
        <v>"85": "85.Świetliki",</v>
      </c>
      <c r="AY93" s="36" t="str">
        <f t="shared" ca="1" si="115"/>
        <v>"85":"85",</v>
      </c>
      <c r="AZ93" s="36" t="str">
        <f t="shared" ca="1" si="116"/>
        <v>85. Świetliki,50,252,1,100,0;</v>
      </c>
      <c r="BA93" s="36" t="str">
        <f t="shared" ca="1" si="117"/>
        <v>{"type":"checkbox","class":"checkbox-big","name":"e85","title":"85. Luciérnagas","style":"font-size:20px;display:block","state":"{{e85}}"},</v>
      </c>
      <c r="BB93" s="36" t="str">
        <f t="shared" ca="1" si="118"/>
        <v>{"type":"h4","title":"85. Luciérnagas","style":"width:85%;float:left"},{"type":"input","title":"папка","name":"e85","state":"{{e85}}","pattern":"[0-9]{1,2}","style":"width:15%;display:inline"},{"type":"hr"},</v>
      </c>
      <c r="BC93" s="36" t="str">
        <f t="shared" ca="1" si="119"/>
        <v>"85": "85.Luciérnagas",</v>
      </c>
      <c r="BD93" s="36" t="str">
        <f t="shared" ca="1" si="120"/>
        <v>"85":"85",</v>
      </c>
      <c r="BE93" s="36" t="str">
        <f t="shared" ca="1" si="121"/>
        <v>85. Luciérnagas,50,252,1,100,0;</v>
      </c>
      <c r="BF93" s="36" t="str">
        <f t="shared" ca="1" si="122"/>
        <v>{"type":"checkbox","class":"checkbox-big","name":"e85","title":"85. Светлячки","style":"font-size:20px;display:block","state":"{{e85}}"},</v>
      </c>
      <c r="BG93" s="36" t="str">
        <f t="shared" ca="1" si="123"/>
        <v>{"type":"h4","title":"85. Светлячки","style":"width:85%;float:left"},{"type":"input","title":"папка","name":"e85","state":"{{e85}}","pattern":"[0-9]{1,2}","style":"width:15%;display:inline"},{"type":"hr"},</v>
      </c>
      <c r="BH93" s="36" t="str">
        <f t="shared" ca="1" si="124"/>
        <v>"85": "85.Светлячки",</v>
      </c>
      <c r="BI93" s="36" t="str">
        <f t="shared" ca="1" si="125"/>
        <v>"85":"85",</v>
      </c>
      <c r="BJ93" s="36" t="str">
        <f t="shared" ca="1" si="126"/>
        <v>85. Светлячки,50,252,1,100,0;</v>
      </c>
    </row>
    <row r="94" spans="1:62" ht="14.25" customHeight="1">
      <c r="A94" s="2">
        <f t="shared" ca="1" si="86"/>
        <v>86</v>
      </c>
      <c r="B94" s="2" t="s">
        <v>743</v>
      </c>
      <c r="C94" s="2" t="s">
        <v>744</v>
      </c>
      <c r="D94" s="2" t="s">
        <v>745</v>
      </c>
      <c r="E94" s="2" t="s">
        <v>746</v>
      </c>
      <c r="F94" s="2" t="s">
        <v>747</v>
      </c>
      <c r="G94" s="2" t="s">
        <v>748</v>
      </c>
      <c r="H94" s="2" t="s">
        <v>749</v>
      </c>
      <c r="I94" s="2">
        <v>21</v>
      </c>
      <c r="J94" s="2">
        <v>198</v>
      </c>
      <c r="K94" s="2">
        <v>93</v>
      </c>
      <c r="L94" s="5"/>
      <c r="M94" s="2">
        <v>99</v>
      </c>
      <c r="N94" s="2">
        <v>252</v>
      </c>
      <c r="O94" s="2">
        <v>1</v>
      </c>
      <c r="P94" s="2">
        <v>100</v>
      </c>
      <c r="Q94" s="2">
        <v>0</v>
      </c>
      <c r="R94" s="2" t="s">
        <v>83</v>
      </c>
      <c r="S94" s="2" t="s">
        <v>750</v>
      </c>
      <c r="T94" s="4">
        <v>8</v>
      </c>
      <c r="U94" s="2">
        <v>86</v>
      </c>
      <c r="V94" s="5"/>
      <c r="W94" s="2" t="str">
        <f t="shared" si="87"/>
        <v>#define EFF_LIGHTER_TRACES      ( 86U)    // Світлячки зі шлейфом</v>
      </c>
      <c r="X94" s="2" t="str">
        <f t="shared" ca="1" si="127"/>
        <v>String("86. Світлячки зі шлейфом,99,252,1,100,0;") +</v>
      </c>
      <c r="Y94" s="2" t="str">
        <f t="shared" ca="1" si="128"/>
        <v>String("86. Lighter Traces,99,252,1,100,0;") +</v>
      </c>
      <c r="Z94" s="2" t="str">
        <f t="shared" ca="1" si="129"/>
        <v>String("86. Lucioles avec un train,99,252,1,100,0;") +</v>
      </c>
      <c r="AA94" s="2" t="str">
        <f t="shared" si="91"/>
        <v xml:space="preserve">  {  21, 198,  93}, // Світлячки зі шлейфом</v>
      </c>
      <c r="AB94" s="2" t="str">
        <f t="shared" si="92"/>
        <v xml:space="preserve">        case EFF_LIGHTER_TRACES:      DYNAMIC_DELAY_TICK { effTimer = millis(); ballsRoutine();               Eff_Tick (); }  break;  // ( 86U) Світлячки зі шлейфом</v>
      </c>
      <c r="AC94" s="2" t="str">
        <f ca="1">CONCATENATE("{""name"":""",A94,". ",C94,""",""spmin"":",M94,",""spmax"":",N94,",""scmin"":",O94,",""scmax"":",P94,",""type"":",Q94,"},")</f>
        <v>{"name":"86. Світлячки зі шлейфом","spmin":99,"spmax":252,"scmin":1,"scmax":100,"type":0},</v>
      </c>
      <c r="AD94" s="7" t="str">
        <f t="shared" si="94"/>
        <v>"e86":0,</v>
      </c>
      <c r="AE94" s="7" t="str">
        <f t="shared" si="95"/>
        <v>e86=[[e86]]&amp;</v>
      </c>
      <c r="AF94" s="7" t="str">
        <f t="shared" si="96"/>
        <v>"e86":8,</v>
      </c>
      <c r="AG94" s="2" t="str">
        <f t="shared" ca="1" si="97"/>
        <v>{"type":"checkbox","class":"checkbox-big","name":"e86","title":"86. Світлячки зі шлейфом","style":"font-size:20px;display:block","state":"{{e86}}"},</v>
      </c>
      <c r="AH94" s="2" t="str">
        <f t="shared" ca="1" si="98"/>
        <v>{"type":"h4","title":"86. Світлячки зі шлейфом","style":"width:85%;float:left"},{"type":"input","title":"папка","name":"e86","state":"{{e86}}","pattern":"[0-9]{1,2}","style":"width:15%;display:inline"},{"type":"hr"},</v>
      </c>
      <c r="AI94" s="2" t="str">
        <f t="shared" ca="1" si="99"/>
        <v>"86": "86.Світлячки зі шлейфом",</v>
      </c>
      <c r="AJ94" s="36" t="str">
        <f t="shared" ca="1" si="100"/>
        <v>"86":"86",</v>
      </c>
      <c r="AK94" s="2" t="str">
        <f t="shared" ca="1" si="101"/>
        <v>86. Світлячки зі шлейфом,99,252,1,100,0;</v>
      </c>
      <c r="AL94" s="2" t="str">
        <f t="shared" ca="1" si="102"/>
        <v>{"type":"checkbox","class":"checkbox-big","name":"e86","title":"86. Lighter Traces","style":"font-size:20px;display:block","state":"{{e86}}"},</v>
      </c>
      <c r="AM94" s="2" t="str">
        <f t="shared" ca="1" si="130"/>
        <v>{"type":"h4","title":"86. Lighter Traces","style":"width:85%;float:left"},{"type":"input","title":"папка","name":"e86","state":"{{e86}}","pattern":"[0-9]{1,2}","style":"width:15%;display:inline"},{"type":"hr"},</v>
      </c>
      <c r="AN94" s="2" t="str">
        <f t="shared" ca="1" si="104"/>
        <v>"86": "86.Lighter Traces",</v>
      </c>
      <c r="AO94" s="36" t="str">
        <f t="shared" ca="1" si="105"/>
        <v>"86":"86",</v>
      </c>
      <c r="AP94" s="2" t="str">
        <f t="shared" ca="1" si="106"/>
        <v>86. Lighter Traces,99,252,1,100,0;</v>
      </c>
      <c r="AQ94" s="2" t="str">
        <f t="shared" ca="1" si="107"/>
        <v>{"type":"checkbox","class":"checkbox-big","name":"e86","title":"86. Lucioles avec un train","style":"font-size:20px;display:block","state":"{{e86}}"},</v>
      </c>
      <c r="AR94" s="2" t="str">
        <f t="shared" ca="1" si="108"/>
        <v>{"type":"h4","title":"86. Lucioles avec un train","style":"width:85%;float:left"},{"type":"input","title":"папка","name":"e86","state":"{{e86}}","pattern":"[0-9]{1,2}","style":"width:15%;display:inline"},{"type":"hr"},</v>
      </c>
      <c r="AS94" s="2" t="str">
        <f t="shared" ca="1" si="109"/>
        <v>"86": "86.Lucioles avec un train",</v>
      </c>
      <c r="AT94" s="36" t="str">
        <f t="shared" ca="1" si="110"/>
        <v>"86":"86",</v>
      </c>
      <c r="AU94" s="2" t="str">
        <f t="shared" ca="1" si="111"/>
        <v>86. Lucioles avec un train,99,252,1,100,0;</v>
      </c>
      <c r="AV94" s="2" t="str">
        <f t="shared" ca="1" si="112"/>
        <v>{"type":"checkbox","class":"checkbox-big","name":"e86","title":"86. Świetliki z pociągiem","style":"font-size:20px;display:block","state":"{{e86}}"},</v>
      </c>
      <c r="AW94" s="36" t="str">
        <f t="shared" ca="1" si="113"/>
        <v>{"type":"h4","title":"86. Świetliki z pociągiem","style":"width:85%;float:left"},{"type":"input","title":"папка","name":"e86","state":"{{e86}}","pattern":"[0-9]{1,2}","style":"width:15%;display:inline"},{"type":"hr"},</v>
      </c>
      <c r="AX94" s="36" t="str">
        <f t="shared" ca="1" si="114"/>
        <v>"86": "86.Świetliki z pociągiem",</v>
      </c>
      <c r="AY94" s="36" t="str">
        <f t="shared" ca="1" si="115"/>
        <v>"86":"86",</v>
      </c>
      <c r="AZ94" s="36" t="str">
        <f t="shared" ca="1" si="116"/>
        <v>86. Świetliki z pociągiem,99,252,1,100,0;</v>
      </c>
      <c r="BA94" s="36" t="str">
        <f t="shared" ca="1" si="117"/>
        <v>{"type":"checkbox","class":"checkbox-big","name":"e86","title":"86. Luciérnagas con un tren","style":"font-size:20px;display:block","state":"{{e86}}"},</v>
      </c>
      <c r="BB94" s="36" t="str">
        <f t="shared" ca="1" si="118"/>
        <v>{"type":"h4","title":"86. Luciérnagas con un tren","style":"width:85%;float:left"},{"type":"input","title":"папка","name":"e86","state":"{{e86}}","pattern":"[0-9]{1,2}","style":"width:15%;display:inline"},{"type":"hr"},</v>
      </c>
      <c r="BC94" s="36" t="str">
        <f t="shared" ca="1" si="119"/>
        <v>"86": "86.Luciérnagas con un tren",</v>
      </c>
      <c r="BD94" s="36" t="str">
        <f t="shared" ca="1" si="120"/>
        <v>"86":"86",</v>
      </c>
      <c r="BE94" s="36" t="str">
        <f t="shared" ca="1" si="121"/>
        <v>86. Luciérnagas con un tren,99,252,1,100,0;</v>
      </c>
      <c r="BF94" s="36" t="str">
        <f t="shared" ca="1" si="122"/>
        <v>{"type":"checkbox","class":"checkbox-big","name":"e86","title":"86. Светлячки со шлейфом","style":"font-size:20px;display:block","state":"{{e86}}"},</v>
      </c>
      <c r="BG94" s="36" t="str">
        <f t="shared" ca="1" si="123"/>
        <v>{"type":"h4","title":"86. Светлячки со шлейфом","style":"width:85%;float:left"},{"type":"input","title":"папка","name":"e86","state":"{{e86}}","pattern":"[0-9]{1,2}","style":"width:15%;display:inline"},{"type":"hr"},</v>
      </c>
      <c r="BH94" s="36" t="str">
        <f t="shared" ca="1" si="124"/>
        <v>"86": "86.Светлячки со шлейфом",</v>
      </c>
      <c r="BI94" s="36" t="str">
        <f t="shared" ca="1" si="125"/>
        <v>"86":"86",</v>
      </c>
      <c r="BJ94" s="36" t="str">
        <f t="shared" ca="1" si="126"/>
        <v>86. Светлячки со шлейфом,99,252,1,100,0;</v>
      </c>
    </row>
    <row r="95" spans="1:62" ht="14.25" customHeight="1">
      <c r="A95" s="2">
        <f t="shared" ca="1" si="86"/>
        <v>87</v>
      </c>
      <c r="B95" s="2" t="s">
        <v>751</v>
      </c>
      <c r="C95" s="2" t="s">
        <v>752</v>
      </c>
      <c r="D95" s="2" t="s">
        <v>753</v>
      </c>
      <c r="E95" s="2" t="s">
        <v>754</v>
      </c>
      <c r="F95" s="2" t="s">
        <v>755</v>
      </c>
      <c r="G95" s="2" t="s">
        <v>756</v>
      </c>
      <c r="H95" s="2" t="s">
        <v>757</v>
      </c>
      <c r="I95" s="2">
        <v>50</v>
      </c>
      <c r="J95" s="2">
        <v>220</v>
      </c>
      <c r="K95" s="2">
        <v>5</v>
      </c>
      <c r="L95" s="5"/>
      <c r="M95" s="2">
        <v>170</v>
      </c>
      <c r="N95" s="2">
        <v>255</v>
      </c>
      <c r="O95" s="2">
        <v>1</v>
      </c>
      <c r="P95" s="2">
        <v>99</v>
      </c>
      <c r="Q95" s="2">
        <v>1</v>
      </c>
      <c r="R95" s="2" t="s">
        <v>83</v>
      </c>
      <c r="S95" s="2" t="s">
        <v>758</v>
      </c>
      <c r="T95" s="4">
        <v>2</v>
      </c>
      <c r="U95" s="2">
        <v>87</v>
      </c>
      <c r="V95" s="5"/>
      <c r="W95" s="2" t="str">
        <f t="shared" si="87"/>
        <v>#define EFF_FEATHER_CANDLE      ( 87U)    // Свічка</v>
      </c>
      <c r="X95" s="2" t="str">
        <f t="shared" ca="1" si="127"/>
        <v>String("87. Свічка,170,255,1,99,1;") +</v>
      </c>
      <c r="Y95" s="2" t="str">
        <f t="shared" ca="1" si="128"/>
        <v>String("87. Feather Candle,170,255,1,99,1;") +</v>
      </c>
      <c r="Z95" s="2" t="str">
        <f t="shared" ca="1" si="129"/>
        <v>String("87. Bougie,170,255,1,99,1;") +</v>
      </c>
      <c r="AA95" s="2" t="str">
        <f t="shared" si="91"/>
        <v xml:space="preserve">  {  50, 220,   5}, // Свічка</v>
      </c>
      <c r="AB95" s="2" t="str">
        <f t="shared" si="92"/>
        <v xml:space="preserve">        case EFF_FEATHER_CANDLE:      DYNAMIC_DELAY_TICK { effTimer = millis(); FeatherCandleRoutine();       Eff_Tick (); }  break;  // ( 87U) Свічка</v>
      </c>
      <c r="AC95" s="37"/>
      <c r="AD95" s="7" t="str">
        <f t="shared" si="94"/>
        <v>"e87":0,</v>
      </c>
      <c r="AE95" s="7" t="str">
        <f t="shared" si="95"/>
        <v>e87=[[e87]]&amp;</v>
      </c>
      <c r="AF95" s="7" t="str">
        <f t="shared" si="96"/>
        <v>"e87":2,</v>
      </c>
      <c r="AG95" s="2" t="str">
        <f t="shared" ca="1" si="97"/>
        <v>{"type":"checkbox","class":"checkbox-big","name":"e87","title":"87. Свічка","style":"font-size:20px;display:block","state":"{{e87}}"},</v>
      </c>
      <c r="AH95" s="2" t="str">
        <f t="shared" ca="1" si="98"/>
        <v>{"type":"h4","title":"87. Свічка","style":"width:85%;float:left"},{"type":"input","title":"папка","name":"e87","state":"{{e87}}","pattern":"[0-9]{1,2}","style":"width:15%;display:inline"},{"type":"hr"},</v>
      </c>
      <c r="AI95" s="2" t="str">
        <f t="shared" ca="1" si="99"/>
        <v>"87": "87.Свічка",</v>
      </c>
      <c r="AJ95" s="36" t="str">
        <f t="shared" ca="1" si="100"/>
        <v>"87":"87",</v>
      </c>
      <c r="AK95" s="2" t="str">
        <f t="shared" ca="1" si="101"/>
        <v>87. Свічка,170,255,1,99,1;</v>
      </c>
      <c r="AL95" s="2" t="str">
        <f t="shared" ca="1" si="102"/>
        <v>{"type":"checkbox","class":"checkbox-big","name":"e87","title":"87. Feather Candle","style":"font-size:20px;display:block","state":"{{e87}}"},</v>
      </c>
      <c r="AM95" s="2" t="str">
        <f t="shared" ca="1" si="130"/>
        <v>{"type":"h4","title":"87. Feather Candle","style":"width:85%;float:left"},{"type":"input","title":"папка","name":"e87","state":"{{e87}}","pattern":"[0-9]{1,2}","style":"width:15%;display:inline"},{"type":"hr"},</v>
      </c>
      <c r="AN95" s="2" t="str">
        <f t="shared" ca="1" si="104"/>
        <v>"87": "87.Feather Candle",</v>
      </c>
      <c r="AO95" s="36" t="str">
        <f t="shared" ca="1" si="105"/>
        <v>"87":"87",</v>
      </c>
      <c r="AP95" s="2" t="str">
        <f t="shared" ca="1" si="106"/>
        <v>87. Feather Candle,170,255,1,99,1;</v>
      </c>
      <c r="AQ95" s="2" t="str">
        <f t="shared" ca="1" si="107"/>
        <v>{"type":"checkbox","class":"checkbox-big","name":"e87","title":"87. Bougie","style":"font-size:20px;display:block","state":"{{e87}}"},</v>
      </c>
      <c r="AR95" s="2" t="str">
        <f t="shared" ca="1" si="108"/>
        <v>{"type":"h4","title":"87. Bougie","style":"width:85%;float:left"},{"type":"input","title":"папка","name":"e87","state":"{{e87}}","pattern":"[0-9]{1,2}","style":"width:15%;display:inline"},{"type":"hr"},</v>
      </c>
      <c r="AS95" s="2" t="str">
        <f t="shared" ca="1" si="109"/>
        <v>"87": "87.Bougie",</v>
      </c>
      <c r="AT95" s="36" t="str">
        <f t="shared" ca="1" si="110"/>
        <v>"87":"87",</v>
      </c>
      <c r="AU95" s="2" t="str">
        <f t="shared" ca="1" si="111"/>
        <v>87. Bougie,170,255,1,99,1;</v>
      </c>
      <c r="AV95" s="2" t="str">
        <f t="shared" ca="1" si="112"/>
        <v>{"type":"checkbox","class":"checkbox-big","name":"e87","title":"87. Świeca","style":"font-size:20px;display:block","state":"{{e87}}"},</v>
      </c>
      <c r="AW95" s="36" t="str">
        <f t="shared" ca="1" si="113"/>
        <v>{"type":"h4","title":"87. Świeca","style":"width:85%;float:left"},{"type":"input","title":"папка","name":"e87","state":"{{e87}}","pattern":"[0-9]{1,2}","style":"width:15%;display:inline"},{"type":"hr"},</v>
      </c>
      <c r="AX95" s="36" t="str">
        <f t="shared" ca="1" si="114"/>
        <v>"87": "87.Świeca",</v>
      </c>
      <c r="AY95" s="36" t="str">
        <f t="shared" ca="1" si="115"/>
        <v>"87":"87",</v>
      </c>
      <c r="AZ95" s="36" t="str">
        <f t="shared" ca="1" si="116"/>
        <v>87. Świeca,170,255,1,99,1;</v>
      </c>
      <c r="BA95" s="36" t="str">
        <f t="shared" ca="1" si="117"/>
        <v>{"type":"checkbox","class":"checkbox-big","name":"e87","title":"87. Vela","style":"font-size:20px;display:block","state":"{{e87}}"},</v>
      </c>
      <c r="BB95" s="36" t="str">
        <f t="shared" ca="1" si="118"/>
        <v>{"type":"h4","title":"87. Vela","style":"width:85%;float:left"},{"type":"input","title":"папка","name":"e87","state":"{{e87}}","pattern":"[0-9]{1,2}","style":"width:15%;display:inline"},{"type":"hr"},</v>
      </c>
      <c r="BC95" s="36" t="str">
        <f t="shared" ca="1" si="119"/>
        <v>"87": "87.Vela",</v>
      </c>
      <c r="BD95" s="36" t="str">
        <f t="shared" ca="1" si="120"/>
        <v>"87":"87",</v>
      </c>
      <c r="BE95" s="36" t="str">
        <f t="shared" ca="1" si="121"/>
        <v>87. Vela,170,255,1,99,1;</v>
      </c>
      <c r="BF95" s="36" t="str">
        <f t="shared" ca="1" si="122"/>
        <v>{"type":"checkbox","class":"checkbox-big","name":"e87","title":"87. Свеча","style":"font-size:20px;display:block","state":"{{e87}}"},</v>
      </c>
      <c r="BG95" s="36" t="str">
        <f t="shared" ca="1" si="123"/>
        <v>{"type":"h4","title":"87. Свеча","style":"width:85%;float:left"},{"type":"input","title":"папка","name":"e87","state":"{{e87}}","pattern":"[0-9]{1,2}","style":"width:15%;display:inline"},{"type":"hr"},</v>
      </c>
      <c r="BH95" s="36" t="str">
        <f t="shared" ca="1" si="124"/>
        <v>"87": "87.Свеча",</v>
      </c>
      <c r="BI95" s="36" t="str">
        <f t="shared" ca="1" si="125"/>
        <v>"87":"87",</v>
      </c>
      <c r="BJ95" s="36" t="str">
        <f t="shared" ca="1" si="126"/>
        <v>87. Свеча,170,255,1,99,1;</v>
      </c>
    </row>
    <row r="96" spans="1:62" ht="14.25" customHeight="1">
      <c r="A96" s="2">
        <f t="shared" ca="1" si="86"/>
        <v>88</v>
      </c>
      <c r="B96" s="2" t="s">
        <v>759</v>
      </c>
      <c r="C96" s="2" t="s">
        <v>760</v>
      </c>
      <c r="D96" s="2" t="s">
        <v>761</v>
      </c>
      <c r="E96" s="2" t="s">
        <v>762</v>
      </c>
      <c r="F96" s="2" t="s">
        <v>763</v>
      </c>
      <c r="G96" s="2" t="s">
        <v>764</v>
      </c>
      <c r="H96" s="2" t="s">
        <v>765</v>
      </c>
      <c r="I96" s="2">
        <v>7</v>
      </c>
      <c r="J96" s="2">
        <v>175</v>
      </c>
      <c r="K96" s="2">
        <v>30</v>
      </c>
      <c r="L96" s="5"/>
      <c r="M96" s="2">
        <v>1</v>
      </c>
      <c r="N96" s="2">
        <v>255</v>
      </c>
      <c r="O96" s="2">
        <v>1</v>
      </c>
      <c r="P96" s="2">
        <v>100</v>
      </c>
      <c r="Q96" s="2">
        <v>0</v>
      </c>
      <c r="R96" s="2" t="s">
        <v>99</v>
      </c>
      <c r="S96" s="2" t="s">
        <v>766</v>
      </c>
      <c r="T96" s="4">
        <v>2</v>
      </c>
      <c r="U96" s="2">
        <v>88</v>
      </c>
      <c r="V96" s="5"/>
      <c r="W96" s="2" t="str">
        <f t="shared" si="87"/>
        <v>#define EFF_SINUSOID3           ( 88U)    // Синусоїд</v>
      </c>
      <c r="X96" s="2" t="str">
        <f t="shared" ca="1" si="127"/>
        <v>String("88. Синусоїд,1,255,1,100,0;") +</v>
      </c>
      <c r="Y96" s="2" t="str">
        <f t="shared" ca="1" si="128"/>
        <v>String("88. Sinusoid,1,255,1,100,0;") +</v>
      </c>
      <c r="Z96" s="2" t="str">
        <f t="shared" ca="1" si="129"/>
        <v>String("88. Sinusoïde,1,255,1,100,0;") +</v>
      </c>
      <c r="AA96" s="2" t="str">
        <f t="shared" si="91"/>
        <v xml:space="preserve">  {   7, 175,  30}, // Синусоїд</v>
      </c>
      <c r="AB96" s="2" t="str">
        <f t="shared" si="92"/>
        <v xml:space="preserve">        case EFF_SINUSOID3:           HIGH_DELAY_TICK    { effTimer = millis(); Sinusoid3Routine();           Eff_Tick (); }  break;  // ( 88U) Синусоїд</v>
      </c>
      <c r="AC96" s="2" t="str">
        <f t="shared" ref="AC96:AC109" ca="1" si="131">CONCATENATE("{""name"":""",A96,". ",C96,""",""spmin"":",M96,",""spmax"":",N96,",""scmin"":",O96,",""scmax"":",P96,",""type"":",Q96,"},")</f>
        <v>{"name":"88. Синусоїд","spmin":1,"spmax":255,"scmin":1,"scmax":100,"type":0},</v>
      </c>
      <c r="AD96" s="7" t="str">
        <f t="shared" si="94"/>
        <v>"e88":0,</v>
      </c>
      <c r="AE96" s="7" t="str">
        <f t="shared" si="95"/>
        <v>e88=[[e88]]&amp;</v>
      </c>
      <c r="AF96" s="7" t="str">
        <f t="shared" si="96"/>
        <v>"e88":2,</v>
      </c>
      <c r="AG96" s="2" t="str">
        <f t="shared" ca="1" si="97"/>
        <v>{"type":"checkbox","class":"checkbox-big","name":"e88","title":"88. Синусоїд","style":"font-size:20px;display:block","state":"{{e88}}"},</v>
      </c>
      <c r="AH96" s="2" t="str">
        <f t="shared" ca="1" si="98"/>
        <v>{"type":"h4","title":"88. Синусоїд","style":"width:85%;float:left"},{"type":"input","title":"папка","name":"e88","state":"{{e88}}","pattern":"[0-9]{1,2}","style":"width:15%;display:inline"},{"type":"hr"},</v>
      </c>
      <c r="AI96" s="2" t="str">
        <f t="shared" ca="1" si="99"/>
        <v>"88": "88.Синусоїд",</v>
      </c>
      <c r="AJ96" s="36" t="str">
        <f t="shared" ca="1" si="100"/>
        <v>"88":"88",</v>
      </c>
      <c r="AK96" s="2" t="str">
        <f t="shared" ca="1" si="101"/>
        <v>88. Синусоїд,1,255,1,100,0;</v>
      </c>
      <c r="AL96" s="2" t="str">
        <f t="shared" ca="1" si="102"/>
        <v>{"type":"checkbox","class":"checkbox-big","name":"e88","title":"88. Sinusoid","style":"font-size:20px;display:block","state":"{{e88}}"},</v>
      </c>
      <c r="AM96" s="2" t="str">
        <f t="shared" ca="1" si="130"/>
        <v>{"type":"h4","title":"88. Sinusoid","style":"width:85%;float:left"},{"type":"input","title":"папка","name":"e88","state":"{{e88}}","pattern":"[0-9]{1,2}","style":"width:15%;display:inline"},{"type":"hr"},</v>
      </c>
      <c r="AN96" s="2" t="str">
        <f t="shared" ca="1" si="104"/>
        <v>"88": "88.Sinusoid",</v>
      </c>
      <c r="AO96" s="36" t="str">
        <f t="shared" ca="1" si="105"/>
        <v>"88":"88",</v>
      </c>
      <c r="AP96" s="2" t="str">
        <f t="shared" ca="1" si="106"/>
        <v>88. Sinusoid,1,255,1,100,0;</v>
      </c>
      <c r="AQ96" s="2" t="str">
        <f t="shared" ca="1" si="107"/>
        <v>{"type":"checkbox","class":"checkbox-big","name":"e88","title":"88. Sinusoïde","style":"font-size:20px;display:block","state":"{{e88}}"},</v>
      </c>
      <c r="AR96" s="2" t="str">
        <f t="shared" ca="1" si="108"/>
        <v>{"type":"h4","title":"88. Sinusoïde","style":"width:85%;float:left"},{"type":"input","title":"папка","name":"e88","state":"{{e88}}","pattern":"[0-9]{1,2}","style":"width:15%;display:inline"},{"type":"hr"},</v>
      </c>
      <c r="AS96" s="2" t="str">
        <f t="shared" ca="1" si="109"/>
        <v>"88": "88.Sinusoïde",</v>
      </c>
      <c r="AT96" s="36" t="str">
        <f t="shared" ca="1" si="110"/>
        <v>"88":"88",</v>
      </c>
      <c r="AU96" s="2" t="str">
        <f t="shared" ca="1" si="111"/>
        <v>88. Sinusoïde,1,255,1,100,0;</v>
      </c>
      <c r="AV96" s="2" t="str">
        <f t="shared" ca="1" si="112"/>
        <v>{"type":"checkbox","class":"checkbox-big","name":"e88","title":"88. Sinusoida","style":"font-size:20px;display:block","state":"{{e88}}"},</v>
      </c>
      <c r="AW96" s="36" t="str">
        <f t="shared" ca="1" si="113"/>
        <v>{"type":"h4","title":"88. Sinusoida","style":"width:85%;float:left"},{"type":"input","title":"папка","name":"e88","state":"{{e88}}","pattern":"[0-9]{1,2}","style":"width:15%;display:inline"},{"type":"hr"},</v>
      </c>
      <c r="AX96" s="36" t="str">
        <f t="shared" ca="1" si="114"/>
        <v>"88": "88.Sinusoida",</v>
      </c>
      <c r="AY96" s="36" t="str">
        <f t="shared" ca="1" si="115"/>
        <v>"88":"88",</v>
      </c>
      <c r="AZ96" s="36" t="str">
        <f t="shared" ca="1" si="116"/>
        <v>88. Sinusoida,1,255,1,100,0;</v>
      </c>
      <c r="BA96" s="36" t="str">
        <f t="shared" ca="1" si="117"/>
        <v>{"type":"checkbox","class":"checkbox-big","name":"e88","title":"88. Sinusoide","style":"font-size:20px;display:block","state":"{{e88}}"},</v>
      </c>
      <c r="BB96" s="36" t="str">
        <f t="shared" ca="1" si="118"/>
        <v>{"type":"h4","title":"88. Sinusoide","style":"width:85%;float:left"},{"type":"input","title":"папка","name":"e88","state":"{{e88}}","pattern":"[0-9]{1,2}","style":"width:15%;display:inline"},{"type":"hr"},</v>
      </c>
      <c r="BC96" s="36" t="str">
        <f t="shared" ca="1" si="119"/>
        <v>"88": "88.Sinusoide",</v>
      </c>
      <c r="BD96" s="36" t="str">
        <f t="shared" ca="1" si="120"/>
        <v>"88":"88",</v>
      </c>
      <c r="BE96" s="36" t="str">
        <f t="shared" ca="1" si="121"/>
        <v>88. Sinusoide,1,255,1,100,0;</v>
      </c>
      <c r="BF96" s="36" t="str">
        <f t="shared" ca="1" si="122"/>
        <v>{"type":"checkbox","class":"checkbox-big","name":"e88","title":"88. Синусоид","style":"font-size:20px;display:block","state":"{{e88}}"},</v>
      </c>
      <c r="BG96" s="36" t="str">
        <f t="shared" ca="1" si="123"/>
        <v>{"type":"h4","title":"88. Синусоид","style":"width:85%;float:left"},{"type":"input","title":"папка","name":"e88","state":"{{e88}}","pattern":"[0-9]{1,2}","style":"width:15%;display:inline"},{"type":"hr"},</v>
      </c>
      <c r="BH96" s="36" t="str">
        <f t="shared" ca="1" si="124"/>
        <v>"88": "88.Синусоид",</v>
      </c>
      <c r="BI96" s="36" t="str">
        <f t="shared" ca="1" si="125"/>
        <v>"88":"88",</v>
      </c>
      <c r="BJ96" s="36" t="str">
        <f t="shared" ca="1" si="126"/>
        <v>88. Синусоид,1,255,1,100,0;</v>
      </c>
    </row>
    <row r="97" spans="1:62" ht="14.25" customHeight="1">
      <c r="A97" s="49">
        <f t="shared" ca="1" si="86"/>
        <v>89</v>
      </c>
      <c r="B97" s="2" t="s">
        <v>767</v>
      </c>
      <c r="C97" s="2" t="s">
        <v>768</v>
      </c>
      <c r="D97" s="2" t="s">
        <v>769</v>
      </c>
      <c r="E97" s="2" t="s">
        <v>770</v>
      </c>
      <c r="F97" s="2" t="s">
        <v>771</v>
      </c>
      <c r="G97" s="2" t="s">
        <v>772</v>
      </c>
      <c r="H97" s="2" t="s">
        <v>773</v>
      </c>
      <c r="I97" s="2">
        <v>9</v>
      </c>
      <c r="J97" s="2">
        <v>180</v>
      </c>
      <c r="K97" s="2">
        <v>90</v>
      </c>
      <c r="L97" s="5"/>
      <c r="M97" s="2">
        <v>99</v>
      </c>
      <c r="N97" s="2">
        <v>252</v>
      </c>
      <c r="O97" s="2">
        <v>1</v>
      </c>
      <c r="P97" s="2">
        <v>100</v>
      </c>
      <c r="Q97" s="2">
        <v>0</v>
      </c>
      <c r="R97" s="2" t="s">
        <v>83</v>
      </c>
      <c r="S97" s="2" t="s">
        <v>774</v>
      </c>
      <c r="T97" s="4">
        <v>10</v>
      </c>
      <c r="U97" s="2">
        <v>89</v>
      </c>
      <c r="V97" s="5"/>
      <c r="W97" s="2" t="str">
        <f t="shared" si="87"/>
        <v>#define EFF_SNOW                ( 89U)    // Снігопад</v>
      </c>
      <c r="X97" s="2" t="str">
        <f t="shared" ca="1" si="127"/>
        <v>String("89. Снігопад,99,252,1,100,0;") +</v>
      </c>
      <c r="Y97" s="2" t="str">
        <f t="shared" ca="1" si="128"/>
        <v>String("89. Snow,99,252,1,100,0;") +</v>
      </c>
      <c r="Z97" s="2" t="str">
        <f t="shared" ca="1" si="129"/>
        <v>String("89. Chute de neige,99,252,1,100,0;") +</v>
      </c>
      <c r="AA97" s="2" t="str">
        <f t="shared" si="91"/>
        <v xml:space="preserve">  {   9, 180,  90}, // Снігопад</v>
      </c>
      <c r="AB97" s="2" t="str">
        <f t="shared" si="92"/>
        <v xml:space="preserve">        case EFF_SNOW:                DYNAMIC_DELAY_TICK { effTimer = millis(); snowRoutine();                Eff_Tick (); }  break;  // ( 89U) Снігопад</v>
      </c>
      <c r="AC97" s="2" t="str">
        <f t="shared" ca="1" si="131"/>
        <v>{"name":"89. Снігопад","spmin":99,"spmax":252,"scmin":1,"scmax":100,"type":0},</v>
      </c>
      <c r="AD97" s="7" t="str">
        <f t="shared" si="94"/>
        <v>"e89":0,</v>
      </c>
      <c r="AE97" s="7" t="str">
        <f t="shared" si="95"/>
        <v>e89=[[e89]]&amp;</v>
      </c>
      <c r="AF97" s="7" t="str">
        <f t="shared" si="96"/>
        <v>"e89":10,</v>
      </c>
      <c r="AG97" s="2" t="str">
        <f t="shared" ca="1" si="97"/>
        <v>{"type":"checkbox","class":"checkbox-big","name":"e89","title":"89. Снігопад","style":"font-size:20px;display:block","state":"{{e89}}"},</v>
      </c>
      <c r="AH97" s="2" t="str">
        <f t="shared" ca="1" si="98"/>
        <v>{"type":"h4","title":"89. Снігопад","style":"width:85%;float:left"},{"type":"input","title":"папка","name":"e89","state":"{{e89}}","pattern":"[0-9]{1,2}","style":"width:15%;display:inline"},{"type":"hr"},</v>
      </c>
      <c r="AI97" s="2" t="str">
        <f t="shared" ca="1" si="99"/>
        <v>"89": "89.Снігопад",</v>
      </c>
      <c r="AJ97" s="36" t="str">
        <f t="shared" ca="1" si="100"/>
        <v>"89":"89",</v>
      </c>
      <c r="AK97" s="2" t="str">
        <f t="shared" ca="1" si="101"/>
        <v>89. Снігопад,99,252,1,100,0;</v>
      </c>
      <c r="AL97" s="2" t="str">
        <f t="shared" ca="1" si="102"/>
        <v>{"type":"checkbox","class":"checkbox-big","name":"e89","title":"89. Snow","style":"font-size:20px;display:block","state":"{{e89}}"},</v>
      </c>
      <c r="AM97" s="2" t="str">
        <f t="shared" ca="1" si="130"/>
        <v>{"type":"h4","title":"89. Snow","style":"width:85%;float:left"},{"type":"input","title":"папка","name":"e89","state":"{{e89}}","pattern":"[0-9]{1,2}","style":"width:15%;display:inline"},{"type":"hr"},</v>
      </c>
      <c r="AN97" s="2" t="str">
        <f t="shared" ca="1" si="104"/>
        <v>"89": "89.Snow",</v>
      </c>
      <c r="AO97" s="36" t="str">
        <f t="shared" ca="1" si="105"/>
        <v>"89":"89",</v>
      </c>
      <c r="AP97" s="2" t="str">
        <f t="shared" ca="1" si="106"/>
        <v>89. Snow,99,252,1,100,0;</v>
      </c>
      <c r="AQ97" s="2" t="str">
        <f t="shared" ca="1" si="107"/>
        <v>{"type":"checkbox","class":"checkbox-big","name":"e89","title":"89. Chute de neige","style":"font-size:20px;display:block","state":"{{e89}}"},</v>
      </c>
      <c r="AR97" s="2" t="str">
        <f t="shared" ca="1" si="108"/>
        <v>{"type":"h4","title":"89. Chute de neige","style":"width:85%;float:left"},{"type":"input","title":"папка","name":"e89","state":"{{e89}}","pattern":"[0-9]{1,2}","style":"width:15%;display:inline"},{"type":"hr"},</v>
      </c>
      <c r="AS97" s="2" t="str">
        <f t="shared" ca="1" si="109"/>
        <v>"89": "89.Chute de neige",</v>
      </c>
      <c r="AT97" s="36" t="str">
        <f t="shared" ca="1" si="110"/>
        <v>"89":"89",</v>
      </c>
      <c r="AU97" s="2" t="str">
        <f t="shared" ca="1" si="111"/>
        <v>89. Chute de neige,99,252,1,100,0;</v>
      </c>
      <c r="AV97" s="2" t="str">
        <f t="shared" ca="1" si="112"/>
        <v>{"type":"checkbox","class":"checkbox-big","name":"e89","title":"89. Opady śniegu","style":"font-size:20px;display:block","state":"{{e89}}"},</v>
      </c>
      <c r="AW97" s="36" t="str">
        <f t="shared" ca="1" si="113"/>
        <v>{"type":"h4","title":"89. Opady śniegu","style":"width:85%;float:left"},{"type":"input","title":"папка","name":"e89","state":"{{e89}}","pattern":"[0-9]{1,2}","style":"width:15%;display:inline"},{"type":"hr"},</v>
      </c>
      <c r="AX97" s="36" t="str">
        <f t="shared" ca="1" si="114"/>
        <v>"89": "89.Opady śniegu",</v>
      </c>
      <c r="AY97" s="36" t="str">
        <f t="shared" ca="1" si="115"/>
        <v>"89":"89",</v>
      </c>
      <c r="AZ97" s="36" t="str">
        <f t="shared" ca="1" si="116"/>
        <v>89. Opady śniegu,99,252,1,100,0;</v>
      </c>
      <c r="BA97" s="36" t="str">
        <f t="shared" ca="1" si="117"/>
        <v>{"type":"checkbox","class":"checkbox-big","name":"e89","title":"89. Nevada","style":"font-size:20px;display:block","state":"{{e89}}"},</v>
      </c>
      <c r="BB97" s="36" t="str">
        <f t="shared" ca="1" si="118"/>
        <v>{"type":"h4","title":"89. Nevada","style":"width:85%;float:left"},{"type":"input","title":"папка","name":"e89","state":"{{e89}}","pattern":"[0-9]{1,2}","style":"width:15%;display:inline"},{"type":"hr"},</v>
      </c>
      <c r="BC97" s="36" t="str">
        <f t="shared" ca="1" si="119"/>
        <v>"89": "89.Nevada",</v>
      </c>
      <c r="BD97" s="36" t="str">
        <f t="shared" ca="1" si="120"/>
        <v>"89":"89",</v>
      </c>
      <c r="BE97" s="36" t="str">
        <f t="shared" ca="1" si="121"/>
        <v>89. Nevada,99,252,1,100,0;</v>
      </c>
      <c r="BF97" s="36" t="str">
        <f t="shared" ca="1" si="122"/>
        <v>{"type":"checkbox","class":"checkbox-big","name":"e89","title":"89. Снегопад","style":"font-size:20px;display:block","state":"{{e89}}"},</v>
      </c>
      <c r="BG97" s="36" t="str">
        <f t="shared" ca="1" si="123"/>
        <v>{"type":"h4","title":"89. Снегопад","style":"width:85%;float:left"},{"type":"input","title":"папка","name":"e89","state":"{{e89}}","pattern":"[0-9]{1,2}","style":"width:15%;display:inline"},{"type":"hr"},</v>
      </c>
      <c r="BH97" s="36" t="str">
        <f t="shared" ca="1" si="124"/>
        <v>"89": "89.Снегопад",</v>
      </c>
      <c r="BI97" s="36" t="str">
        <f t="shared" ca="1" si="125"/>
        <v>"89":"89",</v>
      </c>
      <c r="BJ97" s="36" t="str">
        <f t="shared" ca="1" si="126"/>
        <v>89. Снегопад,99,252,1,100,0;</v>
      </c>
    </row>
    <row r="98" spans="1:62" ht="14.25" customHeight="1">
      <c r="A98" s="2">
        <f t="shared" ca="1" si="86"/>
        <v>90</v>
      </c>
      <c r="B98" s="2" t="s">
        <v>775</v>
      </c>
      <c r="C98" s="2" t="s">
        <v>776</v>
      </c>
      <c r="D98" s="2" t="s">
        <v>777</v>
      </c>
      <c r="E98" s="2" t="s">
        <v>778</v>
      </c>
      <c r="F98" s="2" t="s">
        <v>779</v>
      </c>
      <c r="G98" s="2" t="s">
        <v>780</v>
      </c>
      <c r="H98" s="2" t="s">
        <v>776</v>
      </c>
      <c r="I98" s="2">
        <v>11</v>
      </c>
      <c r="J98" s="2">
        <v>255</v>
      </c>
      <c r="K98" s="2">
        <v>1</v>
      </c>
      <c r="L98" s="5"/>
      <c r="M98" s="2">
        <v>1</v>
      </c>
      <c r="N98" s="2">
        <v>200</v>
      </c>
      <c r="O98" s="2">
        <v>1</v>
      </c>
      <c r="P98" s="2">
        <v>100</v>
      </c>
      <c r="Q98" s="2">
        <v>0</v>
      </c>
      <c r="R98" s="2" t="s">
        <v>83</v>
      </c>
      <c r="S98" s="2" t="s">
        <v>781</v>
      </c>
      <c r="T98" s="4">
        <v>7</v>
      </c>
      <c r="U98" s="2">
        <v>90</v>
      </c>
      <c r="V98" s="5"/>
      <c r="W98" s="2" t="str">
        <f t="shared" si="87"/>
        <v>#define EFF_SPECTRUM            ( 90U)    // Спектрум</v>
      </c>
      <c r="X98" s="2" t="str">
        <f t="shared" ca="1" si="127"/>
        <v>String("90. Спектрум,1,200,1,100,0;") +</v>
      </c>
      <c r="Y98" s="2" t="str">
        <f t="shared" ca="1" si="128"/>
        <v>String("90. Spectrum,1,200,1,100,0;") +</v>
      </c>
      <c r="Z98" s="2" t="str">
        <f t="shared" ca="1" si="129"/>
        <v>String("90. Spectre,1,200,1,100,0;") +</v>
      </c>
      <c r="AA98" s="2" t="str">
        <f t="shared" si="91"/>
        <v xml:space="preserve">  {  11, 255,   1}, // Спектрум</v>
      </c>
      <c r="AB98" s="2" t="str">
        <f t="shared" si="92"/>
        <v xml:space="preserve">        case EFF_SPECTRUM:            DYNAMIC_DELAY_TICK { effTimer = millis(); Spectrum();                   Eff_Tick (); }  break;  // ( 90U) Спектрум</v>
      </c>
      <c r="AC98" s="2" t="str">
        <f t="shared" ca="1" si="131"/>
        <v>{"name":"90. Спектрум","spmin":1,"spmax":200,"scmin":1,"scmax":100,"type":0},</v>
      </c>
      <c r="AD98" s="7" t="str">
        <f t="shared" si="94"/>
        <v>"e90":0,</v>
      </c>
      <c r="AE98" s="7" t="str">
        <f t="shared" si="95"/>
        <v>e90=[[e90]]&amp;</v>
      </c>
      <c r="AF98" s="7" t="str">
        <f t="shared" si="96"/>
        <v>"e90":7,</v>
      </c>
      <c r="AG98" s="2" t="str">
        <f t="shared" ca="1" si="97"/>
        <v>{"type":"checkbox","class":"checkbox-big","name":"e90","title":"90. Спектрум","style":"font-size:20px;display:block","state":"{{e90}}"},</v>
      </c>
      <c r="AH98" s="2" t="str">
        <f t="shared" ca="1" si="98"/>
        <v>{"type":"h4","title":"90. Спектрум","style":"width:85%;float:left"},{"type":"input","title":"папка","name":"e90","state":"{{e90}}","pattern":"[0-9]{1,2}","style":"width:15%;display:inline"},{"type":"hr"},</v>
      </c>
      <c r="AI98" s="2" t="str">
        <f t="shared" ca="1" si="99"/>
        <v>"90": "90.Спектрум",</v>
      </c>
      <c r="AJ98" s="36" t="str">
        <f t="shared" ca="1" si="100"/>
        <v>"90":"90",</v>
      </c>
      <c r="AK98" s="2" t="str">
        <f t="shared" ca="1" si="101"/>
        <v>90. Спектрум,1,200,1,100,0;</v>
      </c>
      <c r="AL98" s="2" t="str">
        <f t="shared" ca="1" si="102"/>
        <v>{"type":"checkbox","class":"checkbox-big","name":"e90","title":"90. Spectrum","style":"font-size:20px;display:block","state":"{{e90}}"},</v>
      </c>
      <c r="AM98" s="2" t="str">
        <f t="shared" ca="1" si="130"/>
        <v>{"type":"h4","title":"90. Spectrum","style":"width:85%;float:left"},{"type":"input","title":"папка","name":"e90","state":"{{e90}}","pattern":"[0-9]{1,2}","style":"width:15%;display:inline"},{"type":"hr"},</v>
      </c>
      <c r="AN98" s="2" t="str">
        <f t="shared" ca="1" si="104"/>
        <v>"90": "90.Spectrum",</v>
      </c>
      <c r="AO98" s="36" t="str">
        <f t="shared" ca="1" si="105"/>
        <v>"90":"90",</v>
      </c>
      <c r="AP98" s="2" t="str">
        <f t="shared" ca="1" si="106"/>
        <v>90. Spectrum,1,200,1,100,0;</v>
      </c>
      <c r="AQ98" s="2" t="str">
        <f t="shared" ca="1" si="107"/>
        <v>{"type":"checkbox","class":"checkbox-big","name":"e90","title":"90. Spectre","style":"font-size:20px;display:block","state":"{{e90}}"},</v>
      </c>
      <c r="AR98" s="2" t="str">
        <f t="shared" ca="1" si="108"/>
        <v>{"type":"h4","title":"90. Spectre","style":"width:85%;float:left"},{"type":"input","title":"папка","name":"e90","state":"{{e90}}","pattern":"[0-9]{1,2}","style":"width:15%;display:inline"},{"type":"hr"},</v>
      </c>
      <c r="AS98" s="2" t="str">
        <f t="shared" ca="1" si="109"/>
        <v>"90": "90.Spectre",</v>
      </c>
      <c r="AT98" s="36" t="str">
        <f t="shared" ca="1" si="110"/>
        <v>"90":"90",</v>
      </c>
      <c r="AU98" s="2" t="str">
        <f t="shared" ca="1" si="111"/>
        <v>90. Spectre,1,200,1,100,0;</v>
      </c>
      <c r="AV98" s="2" t="str">
        <f t="shared" ca="1" si="112"/>
        <v>{"type":"checkbox","class":"checkbox-big","name":"e90","title":"90. Widmo","style":"font-size:20px;display:block","state":"{{e90}}"},</v>
      </c>
      <c r="AW98" s="36" t="str">
        <f t="shared" ca="1" si="113"/>
        <v>{"type":"h4","title":"90. Widmo","style":"width:85%;float:left"},{"type":"input","title":"папка","name":"e90","state":"{{e90}}","pattern":"[0-9]{1,2}","style":"width:15%;display:inline"},{"type":"hr"},</v>
      </c>
      <c r="AX98" s="36" t="str">
        <f t="shared" ca="1" si="114"/>
        <v>"90": "90.Widmo",</v>
      </c>
      <c r="AY98" s="36" t="str">
        <f t="shared" ca="1" si="115"/>
        <v>"90":"90",</v>
      </c>
      <c r="AZ98" s="36" t="str">
        <f t="shared" ca="1" si="116"/>
        <v>90. Widmo,1,200,1,100,0;</v>
      </c>
      <c r="BA98" s="36" t="str">
        <f t="shared" ca="1" si="117"/>
        <v>{"type":"checkbox","class":"checkbox-big","name":"e90","title":"90. Espectro","style":"font-size:20px;display:block","state":"{{e90}}"},</v>
      </c>
      <c r="BB98" s="36" t="str">
        <f t="shared" ca="1" si="118"/>
        <v>{"type":"h4","title":"90. Espectro","style":"width:85%;float:left"},{"type":"input","title":"папка","name":"e90","state":"{{e90}}","pattern":"[0-9]{1,2}","style":"width:15%;display:inline"},{"type":"hr"},</v>
      </c>
      <c r="BC98" s="36" t="str">
        <f t="shared" ca="1" si="119"/>
        <v>"90": "90.Espectro",</v>
      </c>
      <c r="BD98" s="36" t="str">
        <f t="shared" ca="1" si="120"/>
        <v>"90":"90",</v>
      </c>
      <c r="BE98" s="36" t="str">
        <f t="shared" ca="1" si="121"/>
        <v>90. Espectro,1,200,1,100,0;</v>
      </c>
      <c r="BF98" s="36" t="str">
        <f t="shared" ca="1" si="122"/>
        <v>{"type":"checkbox","class":"checkbox-big","name":"e90","title":"90. Спектрум","style":"font-size:20px;display:block","state":"{{e90}}"},</v>
      </c>
      <c r="BG98" s="36" t="str">
        <f t="shared" ca="1" si="123"/>
        <v>{"type":"h4","title":"90. Спектрум","style":"width:85%;float:left"},{"type":"input","title":"папка","name":"e90","state":"{{e90}}","pattern":"[0-9]{1,2}","style":"width:15%;display:inline"},{"type":"hr"},</v>
      </c>
      <c r="BH98" s="36" t="str">
        <f t="shared" ca="1" si="124"/>
        <v>"90": "90.Спектрум",</v>
      </c>
      <c r="BI98" s="36" t="str">
        <f t="shared" ca="1" si="125"/>
        <v>"90":"90",</v>
      </c>
      <c r="BJ98" s="36" t="str">
        <f t="shared" ca="1" si="126"/>
        <v>90. Спектрум,1,200,1,100,0;</v>
      </c>
    </row>
    <row r="99" spans="1:62" ht="14.25" customHeight="1">
      <c r="A99" s="2">
        <f t="shared" ca="1" si="86"/>
        <v>91</v>
      </c>
      <c r="B99" s="2" t="s">
        <v>782</v>
      </c>
      <c r="C99" s="2" t="s">
        <v>783</v>
      </c>
      <c r="D99" s="2" t="s">
        <v>784</v>
      </c>
      <c r="E99" s="2" t="s">
        <v>785</v>
      </c>
      <c r="F99" s="2" t="s">
        <v>786</v>
      </c>
      <c r="G99" s="2" t="s">
        <v>787</v>
      </c>
      <c r="H99" s="2" t="s">
        <v>788</v>
      </c>
      <c r="I99" s="2">
        <v>9</v>
      </c>
      <c r="J99" s="2">
        <v>46</v>
      </c>
      <c r="K99" s="2">
        <v>3</v>
      </c>
      <c r="L99" s="5"/>
      <c r="M99" s="2">
        <v>1</v>
      </c>
      <c r="N99" s="2">
        <v>255</v>
      </c>
      <c r="O99" s="2">
        <v>1</v>
      </c>
      <c r="P99" s="2">
        <v>100</v>
      </c>
      <c r="Q99" s="2">
        <v>0</v>
      </c>
      <c r="R99" s="2" t="s">
        <v>75</v>
      </c>
      <c r="S99" s="2" t="s">
        <v>789</v>
      </c>
      <c r="T99" s="4">
        <v>2</v>
      </c>
      <c r="U99" s="2">
        <v>91</v>
      </c>
      <c r="V99" s="5"/>
      <c r="W99" s="2" t="str">
        <f t="shared" si="87"/>
        <v>#define EFF_SPIRO               ( 91U)    // Спірали</v>
      </c>
      <c r="X99" s="2" t="str">
        <f t="shared" ca="1" si="127"/>
        <v>String("91. Спірали,1,255,1,100,0;") +</v>
      </c>
      <c r="Y99" s="2" t="str">
        <f t="shared" ca="1" si="128"/>
        <v>String("91. Spiro,1,255,1,100,0;") +</v>
      </c>
      <c r="Z99" s="2" t="str">
        <f t="shared" ca="1" si="129"/>
        <v>String("91. Spirales,1,255,1,100,0;") +</v>
      </c>
      <c r="AA99" s="2" t="str">
        <f t="shared" si="91"/>
        <v xml:space="preserve">  {   9,  46,   3}, // Спірали</v>
      </c>
      <c r="AB99" s="2" t="str">
        <f t="shared" si="92"/>
        <v xml:space="preserve">        case EFF_SPIRO:               LOW_DELAY_TICK     { effTimer = millis(); spiroRoutine();               Eff_Tick (); }  break;  // ( 91U) Спірали</v>
      </c>
      <c r="AC99" s="2" t="str">
        <f t="shared" ca="1" si="131"/>
        <v>{"name":"91. Спірали","spmin":1,"spmax":255,"scmin":1,"scmax":100,"type":0},</v>
      </c>
      <c r="AD99" s="7" t="str">
        <f t="shared" si="94"/>
        <v>"e91":0,</v>
      </c>
      <c r="AE99" s="7" t="str">
        <f t="shared" si="95"/>
        <v>e91=[[e91]]&amp;</v>
      </c>
      <c r="AF99" s="7" t="str">
        <f t="shared" si="96"/>
        <v>"e91":2,</v>
      </c>
      <c r="AG99" s="2" t="str">
        <f t="shared" ca="1" si="97"/>
        <v>{"type":"checkbox","class":"checkbox-big","name":"e91","title":"91. Спірали","style":"font-size:20px;display:block","state":"{{e91}}"},</v>
      </c>
      <c r="AH99" s="2" t="str">
        <f t="shared" ca="1" si="98"/>
        <v>{"type":"h4","title":"91. Спірали","style":"width:85%;float:left"},{"type":"input","title":"папка","name":"e91","state":"{{e91}}","pattern":"[0-9]{1,2}","style":"width:15%;display:inline"},{"type":"hr"},</v>
      </c>
      <c r="AI99" s="2" t="str">
        <f t="shared" ca="1" si="99"/>
        <v>"91": "91.Спірали",</v>
      </c>
      <c r="AJ99" s="36" t="str">
        <f t="shared" ca="1" si="100"/>
        <v>"91":"91",</v>
      </c>
      <c r="AK99" s="2" t="str">
        <f t="shared" ca="1" si="101"/>
        <v>91. Спірали,1,255,1,100,0;</v>
      </c>
      <c r="AL99" s="2" t="str">
        <f t="shared" ca="1" si="102"/>
        <v>{"type":"checkbox","class":"checkbox-big","name":"e91","title":"91. Spiro","style":"font-size:20px;display:block","state":"{{e91}}"},</v>
      </c>
      <c r="AM99" s="2" t="str">
        <f t="shared" ca="1" si="130"/>
        <v>{"type":"h4","title":"91. Spiro","style":"width:85%;float:left"},{"type":"input","title":"папка","name":"e91","state":"{{e91}}","pattern":"[0-9]{1,2}","style":"width:15%;display:inline"},{"type":"hr"},</v>
      </c>
      <c r="AN99" s="2" t="str">
        <f t="shared" ca="1" si="104"/>
        <v>"91": "91.Spiro",</v>
      </c>
      <c r="AO99" s="36" t="str">
        <f t="shared" ca="1" si="105"/>
        <v>"91":"91",</v>
      </c>
      <c r="AP99" s="2" t="str">
        <f t="shared" ca="1" si="106"/>
        <v>91. Spiro,1,255,1,100,0;</v>
      </c>
      <c r="AQ99" s="2" t="str">
        <f t="shared" ca="1" si="107"/>
        <v>{"type":"checkbox","class":"checkbox-big","name":"e91","title":"91. Spirales","style":"font-size:20px;display:block","state":"{{e91}}"},</v>
      </c>
      <c r="AR99" s="2" t="str">
        <f t="shared" ca="1" si="108"/>
        <v>{"type":"h4","title":"91. Spirales","style":"width:85%;float:left"},{"type":"input","title":"папка","name":"e91","state":"{{e91}}","pattern":"[0-9]{1,2}","style":"width:15%;display:inline"},{"type":"hr"},</v>
      </c>
      <c r="AS99" s="2" t="str">
        <f t="shared" ca="1" si="109"/>
        <v>"91": "91.Spirales",</v>
      </c>
      <c r="AT99" s="36" t="str">
        <f t="shared" ca="1" si="110"/>
        <v>"91":"91",</v>
      </c>
      <c r="AU99" s="2" t="str">
        <f t="shared" ca="1" si="111"/>
        <v>91. Spirales,1,255,1,100,0;</v>
      </c>
      <c r="AV99" s="2" t="str">
        <f t="shared" ca="1" si="112"/>
        <v>{"type":"checkbox","class":"checkbox-big","name":"e91","title":"91. Spirale","style":"font-size:20px;display:block","state":"{{e91}}"},</v>
      </c>
      <c r="AW99" s="36" t="str">
        <f t="shared" ca="1" si="113"/>
        <v>{"type":"h4","title":"91. Spirale","style":"width:85%;float:left"},{"type":"input","title":"папка","name":"e91","state":"{{e91}}","pattern":"[0-9]{1,2}","style":"width:15%;display:inline"},{"type":"hr"},</v>
      </c>
      <c r="AX99" s="36" t="str">
        <f t="shared" ca="1" si="114"/>
        <v>"91": "91.Spirale",</v>
      </c>
      <c r="AY99" s="36" t="str">
        <f t="shared" ca="1" si="115"/>
        <v>"91":"91",</v>
      </c>
      <c r="AZ99" s="36" t="str">
        <f t="shared" ca="1" si="116"/>
        <v>91. Spirale,1,255,1,100,0;</v>
      </c>
      <c r="BA99" s="36" t="str">
        <f t="shared" ca="1" si="117"/>
        <v>{"type":"checkbox","class":"checkbox-big","name":"e91","title":"91. Espirales","style":"font-size:20px;display:block","state":"{{e91}}"},</v>
      </c>
      <c r="BB99" s="36" t="str">
        <f t="shared" ca="1" si="118"/>
        <v>{"type":"h4","title":"91. Espirales","style":"width:85%;float:left"},{"type":"input","title":"папка","name":"e91","state":"{{e91}}","pattern":"[0-9]{1,2}","style":"width:15%;display:inline"},{"type":"hr"},</v>
      </c>
      <c r="BC99" s="36" t="str">
        <f t="shared" ca="1" si="119"/>
        <v>"91": "91.Espirales",</v>
      </c>
      <c r="BD99" s="36" t="str">
        <f t="shared" ca="1" si="120"/>
        <v>"91":"91",</v>
      </c>
      <c r="BE99" s="36" t="str">
        <f t="shared" ca="1" si="121"/>
        <v>91. Espirales,1,255,1,100,0;</v>
      </c>
      <c r="BF99" s="36" t="str">
        <f t="shared" ca="1" si="122"/>
        <v>{"type":"checkbox","class":"checkbox-big","name":"e91","title":"91. Спирали","style":"font-size:20px;display:block","state":"{{e91}}"},</v>
      </c>
      <c r="BG99" s="36" t="str">
        <f t="shared" ca="1" si="123"/>
        <v>{"type":"h4","title":"91. Спирали","style":"width:85%;float:left"},{"type":"input","title":"папка","name":"e91","state":"{{e91}}","pattern":"[0-9]{1,2}","style":"width:15%;display:inline"},{"type":"hr"},</v>
      </c>
      <c r="BH99" s="36" t="str">
        <f t="shared" ca="1" si="124"/>
        <v>"91": "91.Спирали",</v>
      </c>
      <c r="BI99" s="36" t="str">
        <f t="shared" ca="1" si="125"/>
        <v>"91":"91",</v>
      </c>
      <c r="BJ99" s="36" t="str">
        <f t="shared" ca="1" si="126"/>
        <v>91. Спирали,1,255,1,100,0;</v>
      </c>
    </row>
    <row r="100" spans="1:62" ht="14.25" customHeight="1">
      <c r="A100" s="2">
        <f t="shared" ca="1" si="86"/>
        <v>92</v>
      </c>
      <c r="B100" s="2" t="s">
        <v>790</v>
      </c>
      <c r="C100" s="2" t="s">
        <v>791</v>
      </c>
      <c r="D100" s="2" t="s">
        <v>792</v>
      </c>
      <c r="E100" s="2" t="s">
        <v>793</v>
      </c>
      <c r="F100" s="2" t="s">
        <v>794</v>
      </c>
      <c r="G100" s="2" t="s">
        <v>795</v>
      </c>
      <c r="H100" s="2" t="s">
        <v>796</v>
      </c>
      <c r="I100" s="2">
        <v>24</v>
      </c>
      <c r="J100" s="2">
        <v>203</v>
      </c>
      <c r="K100" s="2">
        <v>5</v>
      </c>
      <c r="L100" s="5"/>
      <c r="M100" s="2">
        <v>150</v>
      </c>
      <c r="N100" s="2">
        <v>252</v>
      </c>
      <c r="O100" s="2">
        <v>1</v>
      </c>
      <c r="P100" s="2">
        <v>100</v>
      </c>
      <c r="Q100" s="2">
        <v>0</v>
      </c>
      <c r="R100" s="2" t="s">
        <v>83</v>
      </c>
      <c r="S100" s="2" t="s">
        <v>797</v>
      </c>
      <c r="T100" s="4">
        <v>2</v>
      </c>
      <c r="U100" s="2">
        <v>92</v>
      </c>
      <c r="V100" s="5"/>
      <c r="W100" s="2" t="str">
        <f t="shared" si="87"/>
        <v>#define EFF_LEAPERS             ( 92U)    // Стрибуни</v>
      </c>
      <c r="X100" s="2" t="str">
        <f t="shared" ca="1" si="127"/>
        <v>String("92. Стрибуни,150,252,1,100,0;") +</v>
      </c>
      <c r="Y100" s="2" t="str">
        <f t="shared" ca="1" si="128"/>
        <v>String("92. Leapers,150,252,1,100,0;") +</v>
      </c>
      <c r="Z100" s="2" t="str">
        <f t="shared" ca="1" si="129"/>
        <v>String("92. Cavaliers,150,252,1,100,0;") +</v>
      </c>
      <c r="AA100" s="2" t="str">
        <f t="shared" si="91"/>
        <v xml:space="preserve">  {  24, 203,   5}, // Стрибуни</v>
      </c>
      <c r="AB100" s="2" t="str">
        <f t="shared" si="92"/>
        <v xml:space="preserve">        case EFF_LEAPERS:             DYNAMIC_DELAY_TICK { effTimer = millis(); LeapersRoutine();             Eff_Tick (); }  break;  // ( 92U) Стрибуни</v>
      </c>
      <c r="AC100" s="2" t="str">
        <f t="shared" ca="1" si="131"/>
        <v>{"name":"92. Стрибуни","spmin":150,"spmax":252,"scmin":1,"scmax":100,"type":0},</v>
      </c>
      <c r="AD100" s="7" t="str">
        <f t="shared" si="94"/>
        <v>"e92":0,</v>
      </c>
      <c r="AE100" s="7" t="str">
        <f t="shared" si="95"/>
        <v>e92=[[e92]]&amp;</v>
      </c>
      <c r="AF100" s="7" t="str">
        <f t="shared" si="96"/>
        <v>"e92":2,</v>
      </c>
      <c r="AG100" s="2" t="str">
        <f t="shared" ca="1" si="97"/>
        <v>{"type":"checkbox","class":"checkbox-big","name":"e92","title":"92. Стрибуни","style":"font-size:20px;display:block","state":"{{e92}}"},</v>
      </c>
      <c r="AH100" s="2" t="str">
        <f t="shared" ca="1" si="98"/>
        <v>{"type":"h4","title":"92. Стрибуни","style":"width:85%;float:left"},{"type":"input","title":"папка","name":"e92","state":"{{e92}}","pattern":"[0-9]{1,2}","style":"width:15%;display:inline"},{"type":"hr"},</v>
      </c>
      <c r="AI100" s="2" t="str">
        <f t="shared" ca="1" si="99"/>
        <v>"92": "92.Стрибуни",</v>
      </c>
      <c r="AJ100" s="36" t="str">
        <f t="shared" ca="1" si="100"/>
        <v>"92":"92",</v>
      </c>
      <c r="AK100" s="2" t="str">
        <f t="shared" ca="1" si="101"/>
        <v>92. Стрибуни,150,252,1,100,0;</v>
      </c>
      <c r="AL100" s="2" t="str">
        <f t="shared" ca="1" si="102"/>
        <v>{"type":"checkbox","class":"checkbox-big","name":"e92","title":"92. Leapers","style":"font-size:20px;display:block","state":"{{e92}}"},</v>
      </c>
      <c r="AM100" s="2" t="str">
        <f t="shared" ca="1" si="130"/>
        <v>{"type":"h4","title":"92. Leapers","style":"width:85%;float:left"},{"type":"input","title":"папка","name":"e92","state":"{{e92}}","pattern":"[0-9]{1,2}","style":"width:15%;display:inline"},{"type":"hr"},</v>
      </c>
      <c r="AN100" s="2" t="str">
        <f t="shared" ca="1" si="104"/>
        <v>"92": "92.Leapers",</v>
      </c>
      <c r="AO100" s="36" t="str">
        <f t="shared" ca="1" si="105"/>
        <v>"92":"92",</v>
      </c>
      <c r="AP100" s="2" t="str">
        <f t="shared" ca="1" si="106"/>
        <v>92. Leapers,150,252,1,100,0;</v>
      </c>
      <c r="AQ100" s="2" t="str">
        <f t="shared" ca="1" si="107"/>
        <v>{"type":"checkbox","class":"checkbox-big","name":"e92","title":"92. Cavaliers","style":"font-size:20px;display:block","state":"{{e92}}"},</v>
      </c>
      <c r="AR100" s="2" t="str">
        <f t="shared" ca="1" si="108"/>
        <v>{"type":"h4","title":"92. Cavaliers","style":"width:85%;float:left"},{"type":"input","title":"папка","name":"e92","state":"{{e92}}","pattern":"[0-9]{1,2}","style":"width:15%;display:inline"},{"type":"hr"},</v>
      </c>
      <c r="AS100" s="2" t="str">
        <f t="shared" ca="1" si="109"/>
        <v>"92": "92.Cavaliers",</v>
      </c>
      <c r="AT100" s="36" t="str">
        <f t="shared" ca="1" si="110"/>
        <v>"92":"92",</v>
      </c>
      <c r="AU100" s="2" t="str">
        <f t="shared" ca="1" si="111"/>
        <v>92. Cavaliers,150,252,1,100,0;</v>
      </c>
      <c r="AV100" s="2" t="str">
        <f t="shared" ca="1" si="112"/>
        <v>{"type":"checkbox","class":"checkbox-big","name":"e92","title":"92. Zworki","style":"font-size:20px;display:block","state":"{{e92}}"},</v>
      </c>
      <c r="AW100" s="36" t="str">
        <f t="shared" ca="1" si="113"/>
        <v>{"type":"h4","title":"92. Zworki","style":"width:85%;float:left"},{"type":"input","title":"папка","name":"e92","state":"{{e92}}","pattern":"[0-9]{1,2}","style":"width:15%;display:inline"},{"type":"hr"},</v>
      </c>
      <c r="AX100" s="36" t="str">
        <f t="shared" ca="1" si="114"/>
        <v>"92": "92.Zworki",</v>
      </c>
      <c r="AY100" s="36" t="str">
        <f t="shared" ca="1" si="115"/>
        <v>"92":"92",</v>
      </c>
      <c r="AZ100" s="36" t="str">
        <f t="shared" ca="1" si="116"/>
        <v>92. Zworki,150,252,1,100,0;</v>
      </c>
      <c r="BA100" s="36" t="str">
        <f t="shared" ca="1" si="117"/>
        <v>{"type":"checkbox","class":"checkbox-big","name":"e92","title":"92. Jerséis","style":"font-size:20px;display:block","state":"{{e92}}"},</v>
      </c>
      <c r="BB100" s="36" t="str">
        <f t="shared" ca="1" si="118"/>
        <v>{"type":"h4","title":"92. Jerséis","style":"width:85%;float:left"},{"type":"input","title":"папка","name":"e92","state":"{{e92}}","pattern":"[0-9]{1,2}","style":"width:15%;display:inline"},{"type":"hr"},</v>
      </c>
      <c r="BC100" s="36" t="str">
        <f t="shared" ca="1" si="119"/>
        <v>"92": "92.Jerséis",</v>
      </c>
      <c r="BD100" s="36" t="str">
        <f t="shared" ca="1" si="120"/>
        <v>"92":"92",</v>
      </c>
      <c r="BE100" s="36" t="str">
        <f t="shared" ca="1" si="121"/>
        <v>92. Jerséis,150,252,1,100,0;</v>
      </c>
      <c r="BF100" s="36" t="str">
        <f t="shared" ca="1" si="122"/>
        <v>{"type":"checkbox","class":"checkbox-big","name":"e92","title":"92. Прыгуны","style":"font-size:20px;display:block","state":"{{e92}}"},</v>
      </c>
      <c r="BG100" s="36" t="str">
        <f t="shared" ca="1" si="123"/>
        <v>{"type":"h4","title":"92. Прыгуны","style":"width:85%;float:left"},{"type":"input","title":"папка","name":"e92","state":"{{e92}}","pattern":"[0-9]{1,2}","style":"width:15%;display:inline"},{"type":"hr"},</v>
      </c>
      <c r="BH100" s="36" t="str">
        <f t="shared" ca="1" si="124"/>
        <v>"92": "92.Прыгуны",</v>
      </c>
      <c r="BI100" s="36" t="str">
        <f t="shared" ca="1" si="125"/>
        <v>"92":"92",</v>
      </c>
      <c r="BJ100" s="36" t="str">
        <f t="shared" ca="1" si="126"/>
        <v>92. Прыгуны,150,252,1,100,0;</v>
      </c>
    </row>
    <row r="101" spans="1:62" ht="14.25" customHeight="1">
      <c r="A101" s="2">
        <f t="shared" ca="1" si="86"/>
        <v>93</v>
      </c>
      <c r="B101" s="2" t="s">
        <v>798</v>
      </c>
      <c r="C101" s="2" t="s">
        <v>799</v>
      </c>
      <c r="D101" s="2" t="s">
        <v>800</v>
      </c>
      <c r="E101" s="2" t="s">
        <v>801</v>
      </c>
      <c r="F101" s="2" t="s">
        <v>802</v>
      </c>
      <c r="G101" s="2" t="s">
        <v>803</v>
      </c>
      <c r="H101" s="2" t="s">
        <v>804</v>
      </c>
      <c r="I101" s="2">
        <v>25</v>
      </c>
      <c r="J101" s="2">
        <v>70</v>
      </c>
      <c r="K101" s="2">
        <v>51</v>
      </c>
      <c r="L101" s="5"/>
      <c r="M101" s="2">
        <v>1</v>
      </c>
      <c r="N101" s="2">
        <v>150</v>
      </c>
      <c r="O101" s="2">
        <v>1</v>
      </c>
      <c r="P101" s="2">
        <v>100</v>
      </c>
      <c r="Q101" s="2">
        <v>0</v>
      </c>
      <c r="R101" s="2" t="s">
        <v>75</v>
      </c>
      <c r="S101" s="2" t="s">
        <v>805</v>
      </c>
      <c r="T101" s="4">
        <v>2</v>
      </c>
      <c r="U101" s="2">
        <v>93</v>
      </c>
      <c r="V101" s="5"/>
      <c r="W101" s="2" t="str">
        <f t="shared" si="87"/>
        <v>#define EFF_STROBE              ( 93U)    // Строб.Хаос.Дифузія</v>
      </c>
      <c r="X101" s="2" t="str">
        <f t="shared" ca="1" si="127"/>
        <v>String("93. Строб.Хаос.Дифузія,1,150,1,100,0;") +</v>
      </c>
      <c r="Y101" s="2" t="str">
        <f t="shared" ca="1" si="128"/>
        <v>String("93. Strobe,1,150,1,100,0;") +</v>
      </c>
      <c r="Z101" s="2" t="str">
        <f t="shared" ca="1" si="129"/>
        <v>String("93. Stroboscope Chaos Diffusion,1,150,1,100,0;") +</v>
      </c>
      <c r="AA101" s="2" t="str">
        <f t="shared" si="91"/>
        <v xml:space="preserve">  {  25,  70,  51}, // Строб.Хаос.Дифузія</v>
      </c>
      <c r="AB101" s="2" t="str">
        <f t="shared" si="92"/>
        <v xml:space="preserve">        case EFF_STROBE:              LOW_DELAY_TICK     { effTimer = millis(); StrobeAndDiffusion();         Eff_Tick (); }  break;  // ( 93U) Строб.Хаос.Дифузія</v>
      </c>
      <c r="AC101" s="2" t="str">
        <f t="shared" ca="1" si="131"/>
        <v>{"name":"93. Строб.Хаос.Дифузія","spmin":1,"spmax":150,"scmin":1,"scmax":100,"type":0},</v>
      </c>
      <c r="AD101" s="7" t="str">
        <f t="shared" si="94"/>
        <v>"e93":0,</v>
      </c>
      <c r="AE101" s="7" t="str">
        <f t="shared" si="95"/>
        <v>e93=[[e93]]&amp;</v>
      </c>
      <c r="AF101" s="7" t="str">
        <f t="shared" si="96"/>
        <v>"e93":2,</v>
      </c>
      <c r="AG101" s="2" t="str">
        <f t="shared" ca="1" si="97"/>
        <v>{"type":"checkbox","class":"checkbox-big","name":"e93","title":"93. Строб.Хаос.Дифузія","style":"font-size:20px;display:block","state":"{{e93}}"},</v>
      </c>
      <c r="AH101" s="2" t="str">
        <f t="shared" ca="1" si="98"/>
        <v>{"type":"h4","title":"93. Строб.Хаос.Дифузія","style":"width:85%;float:left"},{"type":"input","title":"папка","name":"e93","state":"{{e93}}","pattern":"[0-9]{1,2}","style":"width:15%;display:inline"},{"type":"hr"},</v>
      </c>
      <c r="AI101" s="2" t="str">
        <f t="shared" ca="1" si="99"/>
        <v>"93": "93.Строб.Хаос.Дифузія",</v>
      </c>
      <c r="AJ101" s="36" t="str">
        <f t="shared" ca="1" si="100"/>
        <v>"93":"93",</v>
      </c>
      <c r="AK101" s="2" t="str">
        <f t="shared" ca="1" si="101"/>
        <v>93. Строб.Хаос.Дифузія,1,150,1,100,0;</v>
      </c>
      <c r="AL101" s="2" t="str">
        <f t="shared" ca="1" si="102"/>
        <v>{"type":"checkbox","class":"checkbox-big","name":"e93","title":"93. Strobe","style":"font-size:20px;display:block","state":"{{e93}}"},</v>
      </c>
      <c r="AM101" s="2" t="str">
        <f t="shared" ca="1" si="130"/>
        <v>{"type":"h4","title":"93. Strobe","style":"width:85%;float:left"},{"type":"input","title":"папка","name":"e93","state":"{{e93}}","pattern":"[0-9]{1,2}","style":"width:15%;display:inline"},{"type":"hr"},</v>
      </c>
      <c r="AN101" s="2" t="str">
        <f t="shared" ca="1" si="104"/>
        <v>"93": "93.Strobe",</v>
      </c>
      <c r="AO101" s="36" t="str">
        <f t="shared" ca="1" si="105"/>
        <v>"93":"93",</v>
      </c>
      <c r="AP101" s="2" t="str">
        <f t="shared" ca="1" si="106"/>
        <v>93. Strobe,1,150,1,100,0;</v>
      </c>
      <c r="AQ101" s="2" t="str">
        <f t="shared" ca="1" si="107"/>
        <v>{"type":"checkbox","class":"checkbox-big","name":"e93","title":"93. Stroboscope Chaos Diffusion","style":"font-size:20px;display:block","state":"{{e93}}"},</v>
      </c>
      <c r="AR101" s="2" t="str">
        <f t="shared" ca="1" si="108"/>
        <v>{"type":"h4","title":"93. Stroboscope Chaos Diffusion","style":"width:85%;float:left"},{"type":"input","title":"папка","name":"e93","state":"{{e93}}","pattern":"[0-9]{1,2}","style":"width:15%;display:inline"},{"type":"hr"},</v>
      </c>
      <c r="AS101" s="2" t="str">
        <f t="shared" ca="1" si="109"/>
        <v>"93": "93.Stroboscope Chaos Diffusion",</v>
      </c>
      <c r="AT101" s="36" t="str">
        <f t="shared" ca="1" si="110"/>
        <v>"93":"93",</v>
      </c>
      <c r="AU101" s="2" t="str">
        <f t="shared" ca="1" si="111"/>
        <v>93. Stroboscope Chaos Diffusion,1,150,1,100,0;</v>
      </c>
      <c r="AV101" s="2" t="str">
        <f t="shared" ca="1" si="112"/>
        <v>{"type":"checkbox","class":"checkbox-big","name":"e93","title":"93. Stroboskop Chaos Dyfuzja","style":"font-size:20px;display:block","state":"{{e93}}"},</v>
      </c>
      <c r="AW101" s="36" t="str">
        <f t="shared" ca="1" si="113"/>
        <v>{"type":"h4","title":"93. Stroboskop Chaos Dyfuzja","style":"width:85%;float:left"},{"type":"input","title":"папка","name":"e93","state":"{{e93}}","pattern":"[0-9]{1,2}","style":"width:15%;display:inline"},{"type":"hr"},</v>
      </c>
      <c r="AX101" s="36" t="str">
        <f t="shared" ca="1" si="114"/>
        <v>"93": "93.Stroboskop Chaos Dyfuzja",</v>
      </c>
      <c r="AY101" s="36" t="str">
        <f t="shared" ca="1" si="115"/>
        <v>"93":"93",</v>
      </c>
      <c r="AZ101" s="36" t="str">
        <f t="shared" ca="1" si="116"/>
        <v>93. Stroboskop Chaos Dyfuzja,1,150,1,100,0;</v>
      </c>
      <c r="BA101" s="36" t="str">
        <f t="shared" ca="1" si="117"/>
        <v>{"type":"checkbox","class":"checkbox-big","name":"e93","title":"93. Estroboscópico Caos Difusión","style":"font-size:20px;display:block","state":"{{e93}}"},</v>
      </c>
      <c r="BB101" s="36" t="str">
        <f t="shared" ca="1" si="118"/>
        <v>{"type":"h4","title":"93. Estroboscópico Caos Difusión","style":"width:85%;float:left"},{"type":"input","title":"папка","name":"e93","state":"{{e93}}","pattern":"[0-9]{1,2}","style":"width:15%;display:inline"},{"type":"hr"},</v>
      </c>
      <c r="BC101" s="36" t="str">
        <f t="shared" ca="1" si="119"/>
        <v>"93": "93.Estroboscópico Caos Difusión",</v>
      </c>
      <c r="BD101" s="36" t="str">
        <f t="shared" ca="1" si="120"/>
        <v>"93":"93",</v>
      </c>
      <c r="BE101" s="36" t="str">
        <f t="shared" ca="1" si="121"/>
        <v>93. Estroboscópico Caos Difusión,1,150,1,100,0;</v>
      </c>
      <c r="BF101" s="36" t="str">
        <f t="shared" ca="1" si="122"/>
        <v>{"type":"checkbox","class":"checkbox-big","name":"e93","title":"93. Строб.Хаос.Диффузия","style":"font-size:20px;display:block","state":"{{e93}}"},</v>
      </c>
      <c r="BG101" s="36" t="str">
        <f t="shared" ca="1" si="123"/>
        <v>{"type":"h4","title":"93. Строб.Хаос.Диффузия","style":"width:85%;float:left"},{"type":"input","title":"папка","name":"e93","state":"{{e93}}","pattern":"[0-9]{1,2}","style":"width:15%;display:inline"},{"type":"hr"},</v>
      </c>
      <c r="BH101" s="36" t="str">
        <f t="shared" ca="1" si="124"/>
        <v>"93": "93.Строб.Хаос.Диффузия",</v>
      </c>
      <c r="BI101" s="36" t="str">
        <f t="shared" ca="1" si="125"/>
        <v>"93":"93",</v>
      </c>
      <c r="BJ101" s="36" t="str">
        <f t="shared" ca="1" si="126"/>
        <v>93. Строб.Хаос.Диффузия,1,150,1,100,0;</v>
      </c>
    </row>
    <row r="102" spans="1:62" ht="14.25" customHeight="1">
      <c r="A102" s="2">
        <f t="shared" ca="1" si="86"/>
        <v>94</v>
      </c>
      <c r="B102" s="2" t="s">
        <v>806</v>
      </c>
      <c r="C102" s="2" t="s">
        <v>807</v>
      </c>
      <c r="D102" s="2" t="s">
        <v>808</v>
      </c>
      <c r="E102" s="2" t="s">
        <v>809</v>
      </c>
      <c r="F102" s="2" t="s">
        <v>810</v>
      </c>
      <c r="G102" s="2" t="s">
        <v>811</v>
      </c>
      <c r="H102" s="2" t="s">
        <v>807</v>
      </c>
      <c r="I102" s="2">
        <v>55</v>
      </c>
      <c r="J102" s="2">
        <v>127</v>
      </c>
      <c r="K102" s="2">
        <v>100</v>
      </c>
      <c r="L102" s="5"/>
      <c r="M102" s="2">
        <v>1</v>
      </c>
      <c r="N102" s="2">
        <v>255</v>
      </c>
      <c r="O102" s="2">
        <v>100</v>
      </c>
      <c r="P102" s="2">
        <v>100</v>
      </c>
      <c r="Q102" s="2">
        <v>2</v>
      </c>
      <c r="R102" s="2" t="s">
        <v>75</v>
      </c>
      <c r="S102" s="2" t="s">
        <v>812</v>
      </c>
      <c r="T102" s="4">
        <v>9</v>
      </c>
      <c r="U102" s="2">
        <v>94</v>
      </c>
      <c r="V102" s="5"/>
      <c r="W102" s="2" t="str">
        <f t="shared" si="87"/>
        <v>#define EFF_PACIFIC             ( 94U)    // Тихий океан</v>
      </c>
      <c r="X102" s="2" t="str">
        <f t="shared" ca="1" si="127"/>
        <v>String("94. Тихий океан,1,255,100,100,2;") +</v>
      </c>
      <c r="Y102" s="2" t="str">
        <f t="shared" ca="1" si="128"/>
        <v>String("94. Pacific,1,255,100,100,2;") +</v>
      </c>
      <c r="Z102" s="2" t="str">
        <f t="shared" ca="1" si="129"/>
        <v>String("94. Océan Pacifique,1,255,100,100,2;") +</v>
      </c>
      <c r="AA102" s="2" t="str">
        <f t="shared" si="91"/>
        <v xml:space="preserve">  {  55, 127, 100}, // Тихий океан</v>
      </c>
      <c r="AB102" s="2" t="str">
        <f t="shared" si="92"/>
        <v xml:space="preserve">        case EFF_PACIFIC:             LOW_DELAY_TICK     { effTimer = millis(); pacificRoutine();             Eff_Tick (); }  break;  // ( 94U) Тихий океан</v>
      </c>
      <c r="AC102" s="2" t="str">
        <f t="shared" ca="1" si="131"/>
        <v>{"name":"94. Тихий океан","spmin":1,"spmax":255,"scmin":100,"scmax":100,"type":2},</v>
      </c>
      <c r="AD102" s="7" t="str">
        <f t="shared" si="94"/>
        <v>"e94":0,</v>
      </c>
      <c r="AE102" s="7" t="str">
        <f t="shared" si="95"/>
        <v>e94=[[e94]]&amp;</v>
      </c>
      <c r="AF102" s="7" t="str">
        <f t="shared" si="96"/>
        <v>"e94":9,</v>
      </c>
      <c r="AG102" s="2" t="str">
        <f t="shared" ca="1" si="97"/>
        <v>{"type":"checkbox","class":"checkbox-big","name":"e94","title":"94. Тихий океан","style":"font-size:20px;display:block","state":"{{e94}}"},</v>
      </c>
      <c r="AH102" s="2" t="str">
        <f t="shared" ca="1" si="98"/>
        <v>{"type":"h4","title":"94. Тихий океан","style":"width:85%;float:left"},{"type":"input","title":"папка","name":"e94","state":"{{e94}}","pattern":"[0-9]{1,2}","style":"width:15%;display:inline"},{"type":"hr"},</v>
      </c>
      <c r="AI102" s="2" t="str">
        <f t="shared" ca="1" si="99"/>
        <v>"94": "94.Тихий океан",</v>
      </c>
      <c r="AJ102" s="36" t="str">
        <f t="shared" ca="1" si="100"/>
        <v>"94":"94",</v>
      </c>
      <c r="AK102" s="2" t="str">
        <f t="shared" ca="1" si="101"/>
        <v>94. Тихий океан,1,255,100,100,2;</v>
      </c>
      <c r="AL102" s="2" t="str">
        <f t="shared" ca="1" si="102"/>
        <v>{"type":"checkbox","class":"checkbox-big","name":"e94","title":"94. Pacific","style":"font-size:20px;display:block","state":"{{e94}}"},</v>
      </c>
      <c r="AM102" s="2" t="str">
        <f t="shared" ca="1" si="130"/>
        <v>{"type":"h4","title":"94. Pacific","style":"width:85%;float:left"},{"type":"input","title":"папка","name":"e94","state":"{{e94}}","pattern":"[0-9]{1,2}","style":"width:15%;display:inline"},{"type":"hr"},</v>
      </c>
      <c r="AN102" s="2" t="str">
        <f t="shared" ca="1" si="104"/>
        <v>"94": "94.Pacific",</v>
      </c>
      <c r="AO102" s="36" t="str">
        <f t="shared" ca="1" si="105"/>
        <v>"94":"94",</v>
      </c>
      <c r="AP102" s="2" t="str">
        <f t="shared" ca="1" si="106"/>
        <v>94. Pacific,1,255,100,100,2;</v>
      </c>
      <c r="AQ102" s="2" t="str">
        <f t="shared" ca="1" si="107"/>
        <v>{"type":"checkbox","class":"checkbox-big","name":"e94","title":"94. Océan Pacifique","style":"font-size:20px;display:block","state":"{{e94}}"},</v>
      </c>
      <c r="AR102" s="2" t="str">
        <f t="shared" ca="1" si="108"/>
        <v>{"type":"h4","title":"94. Océan Pacifique","style":"width:85%;float:left"},{"type":"input","title":"папка","name":"e94","state":"{{e94}}","pattern":"[0-9]{1,2}","style":"width:15%;display:inline"},{"type":"hr"},</v>
      </c>
      <c r="AS102" s="2" t="str">
        <f t="shared" ca="1" si="109"/>
        <v>"94": "94.Océan Pacifique",</v>
      </c>
      <c r="AT102" s="36" t="str">
        <f t="shared" ca="1" si="110"/>
        <v>"94":"94",</v>
      </c>
      <c r="AU102" s="2" t="str">
        <f t="shared" ca="1" si="111"/>
        <v>94. Océan Pacifique,1,255,100,100,2;</v>
      </c>
      <c r="AV102" s="2" t="str">
        <f t="shared" ca="1" si="112"/>
        <v>{"type":"checkbox","class":"checkbox-big","name":"e94","title":"94. Pacyfik","style":"font-size:20px;display:block","state":"{{e94}}"},</v>
      </c>
      <c r="AW102" s="36" t="str">
        <f t="shared" ca="1" si="113"/>
        <v>{"type":"h4","title":"94. Pacyfik","style":"width:85%;float:left"},{"type":"input","title":"папка","name":"e94","state":"{{e94}}","pattern":"[0-9]{1,2}","style":"width:15%;display:inline"},{"type":"hr"},</v>
      </c>
      <c r="AX102" s="36" t="str">
        <f t="shared" ca="1" si="114"/>
        <v>"94": "94.Pacyfik",</v>
      </c>
      <c r="AY102" s="36" t="str">
        <f t="shared" ca="1" si="115"/>
        <v>"94":"94",</v>
      </c>
      <c r="AZ102" s="36" t="str">
        <f t="shared" ca="1" si="116"/>
        <v>94. Pacyfik,1,255,100,100,2;</v>
      </c>
      <c r="BA102" s="36" t="str">
        <f t="shared" ca="1" si="117"/>
        <v>{"type":"checkbox","class":"checkbox-big","name":"e94","title":"94. Océano Pacífico","style":"font-size:20px;display:block","state":"{{e94}}"},</v>
      </c>
      <c r="BB102" s="36" t="str">
        <f t="shared" ca="1" si="118"/>
        <v>{"type":"h4","title":"94. Océano Pacífico","style":"width:85%;float:left"},{"type":"input","title":"папка","name":"e94","state":"{{e94}}","pattern":"[0-9]{1,2}","style":"width:15%;display:inline"},{"type":"hr"},</v>
      </c>
      <c r="BC102" s="36" t="str">
        <f t="shared" ca="1" si="119"/>
        <v>"94": "94.Océano Pacífico",</v>
      </c>
      <c r="BD102" s="36" t="str">
        <f t="shared" ca="1" si="120"/>
        <v>"94":"94",</v>
      </c>
      <c r="BE102" s="36" t="str">
        <f t="shared" ca="1" si="121"/>
        <v>94. Océano Pacífico,1,255,100,100,2;</v>
      </c>
      <c r="BF102" s="36" t="str">
        <f t="shared" ca="1" si="122"/>
        <v>{"type":"checkbox","class":"checkbox-big","name":"e94","title":"94. Тихий океан","style":"font-size:20px;display:block","state":"{{e94}}"},</v>
      </c>
      <c r="BG102" s="36" t="str">
        <f t="shared" ca="1" si="123"/>
        <v>{"type":"h4","title":"94. Тихий океан","style":"width:85%;float:left"},{"type":"input","title":"папка","name":"e94","state":"{{e94}}","pattern":"[0-9]{1,2}","style":"width:15%;display:inline"},{"type":"hr"},</v>
      </c>
      <c r="BH102" s="36" t="str">
        <f t="shared" ca="1" si="124"/>
        <v>"94": "94.Тихий океан",</v>
      </c>
      <c r="BI102" s="36" t="str">
        <f t="shared" ca="1" si="125"/>
        <v>"94":"94",</v>
      </c>
      <c r="BJ102" s="36" t="str">
        <f t="shared" ca="1" si="126"/>
        <v>94. Тихий океан,1,255,100,100,2;</v>
      </c>
    </row>
    <row r="103" spans="1:62" ht="14.25" customHeight="1">
      <c r="A103" s="2">
        <f t="shared" ca="1" si="86"/>
        <v>95</v>
      </c>
      <c r="B103" s="2" t="s">
        <v>813</v>
      </c>
      <c r="C103" s="2" t="s">
        <v>814</v>
      </c>
      <c r="D103" s="2" t="s">
        <v>815</v>
      </c>
      <c r="E103" s="2" t="s">
        <v>816</v>
      </c>
      <c r="F103" s="2" t="s">
        <v>817</v>
      </c>
      <c r="G103" s="2" t="s">
        <v>818</v>
      </c>
      <c r="H103" s="2" t="s">
        <v>819</v>
      </c>
      <c r="I103" s="2">
        <v>39</v>
      </c>
      <c r="J103" s="2">
        <v>77</v>
      </c>
      <c r="K103" s="2">
        <v>1</v>
      </c>
      <c r="L103" s="5"/>
      <c r="M103" s="2">
        <v>1</v>
      </c>
      <c r="N103" s="2">
        <v>255</v>
      </c>
      <c r="O103" s="2">
        <v>1</v>
      </c>
      <c r="P103" s="2">
        <v>100</v>
      </c>
      <c r="Q103" s="2">
        <v>0</v>
      </c>
      <c r="R103" s="2" t="s">
        <v>75</v>
      </c>
      <c r="S103" s="2" t="s">
        <v>820</v>
      </c>
      <c r="T103" s="4">
        <v>2</v>
      </c>
      <c r="U103" s="2">
        <v>95</v>
      </c>
      <c r="V103" s="5"/>
      <c r="W103" s="2" t="str">
        <f t="shared" si="87"/>
        <v>#define EFF_SHADOWS             ( 95U)    // Тіні</v>
      </c>
      <c r="X103" s="2" t="str">
        <f t="shared" ca="1" si="127"/>
        <v>String("95. Тіні,1,255,1,100,0;") +</v>
      </c>
      <c r="Y103" s="2" t="str">
        <f t="shared" ca="1" si="128"/>
        <v>String("95. Shadows,1,255,1,100,0;") +</v>
      </c>
      <c r="Z103" s="2" t="str">
        <f t="shared" ca="1" si="129"/>
        <v>String("95. Les ombres,1,255,1,100,0;") +</v>
      </c>
      <c r="AA103" s="2" t="str">
        <f t="shared" si="91"/>
        <v xml:space="preserve">  {  39,  77,   1}, // Тіні</v>
      </c>
      <c r="AB103" s="2" t="str">
        <f t="shared" si="92"/>
        <v xml:space="preserve">        case EFF_SHADOWS:             LOW_DELAY_TICK     { effTimer = millis(); shadowsRoutine();             Eff_Tick (); }  break;  // ( 95U) Тіні</v>
      </c>
      <c r="AC103" s="2" t="str">
        <f t="shared" ca="1" si="131"/>
        <v>{"name":"95. Тіні","spmin":1,"spmax":255,"scmin":1,"scmax":100,"type":0},</v>
      </c>
      <c r="AD103" s="7" t="str">
        <f t="shared" si="94"/>
        <v>"e95":0,</v>
      </c>
      <c r="AE103" s="7" t="str">
        <f t="shared" si="95"/>
        <v>e95=[[e95]]&amp;</v>
      </c>
      <c r="AF103" s="7" t="str">
        <f t="shared" si="96"/>
        <v>"e95":2,</v>
      </c>
      <c r="AG103" s="2" t="str">
        <f t="shared" ca="1" si="97"/>
        <v>{"type":"checkbox","class":"checkbox-big","name":"e95","title":"95. Тіні","style":"font-size:20px;display:block","state":"{{e95}}"},</v>
      </c>
      <c r="AH103" s="2" t="str">
        <f t="shared" ca="1" si="98"/>
        <v>{"type":"h4","title":"95. Тіні","style":"width:85%;float:left"},{"type":"input","title":"папка","name":"e95","state":"{{e95}}","pattern":"[0-9]{1,2}","style":"width:15%;display:inline"},{"type":"hr"},</v>
      </c>
      <c r="AI103" s="2" t="str">
        <f t="shared" ca="1" si="99"/>
        <v>"95": "95.Тіні",</v>
      </c>
      <c r="AJ103" s="36" t="str">
        <f t="shared" ca="1" si="100"/>
        <v>"95":"95",</v>
      </c>
      <c r="AK103" s="2" t="str">
        <f t="shared" ca="1" si="101"/>
        <v>95. Тіні,1,255,1,100,0;</v>
      </c>
      <c r="AL103" s="2" t="str">
        <f t="shared" ca="1" si="102"/>
        <v>{"type":"checkbox","class":"checkbox-big","name":"e95","title":"95. Shadows","style":"font-size:20px;display:block","state":"{{e95}}"},</v>
      </c>
      <c r="AM103" s="2" t="str">
        <f t="shared" ca="1" si="130"/>
        <v>{"type":"h4","title":"95. Shadows","style":"width:85%;float:left"},{"type":"input","title":"папка","name":"e95","state":"{{e95}}","pattern":"[0-9]{1,2}","style":"width:15%;display:inline"},{"type":"hr"},</v>
      </c>
      <c r="AN103" s="2" t="str">
        <f t="shared" ca="1" si="104"/>
        <v>"95": "95.Shadows",</v>
      </c>
      <c r="AO103" s="36" t="str">
        <f t="shared" ca="1" si="105"/>
        <v>"95":"95",</v>
      </c>
      <c r="AP103" s="2" t="str">
        <f t="shared" ca="1" si="106"/>
        <v>95. Shadows,1,255,1,100,0;</v>
      </c>
      <c r="AQ103" s="2" t="str">
        <f t="shared" ca="1" si="107"/>
        <v>{"type":"checkbox","class":"checkbox-big","name":"e95","title":"95. Les ombres","style":"font-size:20px;display:block","state":"{{e95}}"},</v>
      </c>
      <c r="AR103" s="2" t="str">
        <f t="shared" ca="1" si="108"/>
        <v>{"type":"h4","title":"95. Les ombres","style":"width:85%;float:left"},{"type":"input","title":"папка","name":"e95","state":"{{e95}}","pattern":"[0-9]{1,2}","style":"width:15%;display:inline"},{"type":"hr"},</v>
      </c>
      <c r="AS103" s="2" t="str">
        <f t="shared" ca="1" si="109"/>
        <v>"95": "95.Les ombres",</v>
      </c>
      <c r="AT103" s="36" t="str">
        <f t="shared" ca="1" si="110"/>
        <v>"95":"95",</v>
      </c>
      <c r="AU103" s="2" t="str">
        <f t="shared" ca="1" si="111"/>
        <v>95. Les ombres,1,255,1,100,0;</v>
      </c>
      <c r="AV103" s="2" t="str">
        <f t="shared" ca="1" si="112"/>
        <v>{"type":"checkbox","class":"checkbox-big","name":"e95","title":"95. Cienie","style":"font-size:20px;display:block","state":"{{e95}}"},</v>
      </c>
      <c r="AW103" s="36" t="str">
        <f t="shared" ca="1" si="113"/>
        <v>{"type":"h4","title":"95. Cienie","style":"width:85%;float:left"},{"type":"input","title":"папка","name":"e95","state":"{{e95}}","pattern":"[0-9]{1,2}","style":"width:15%;display:inline"},{"type":"hr"},</v>
      </c>
      <c r="AX103" s="36" t="str">
        <f t="shared" ca="1" si="114"/>
        <v>"95": "95.Cienie",</v>
      </c>
      <c r="AY103" s="36" t="str">
        <f t="shared" ca="1" si="115"/>
        <v>"95":"95",</v>
      </c>
      <c r="AZ103" s="36" t="str">
        <f t="shared" ca="1" si="116"/>
        <v>95. Cienie,1,255,1,100,0;</v>
      </c>
      <c r="BA103" s="36" t="str">
        <f t="shared" ca="1" si="117"/>
        <v>{"type":"checkbox","class":"checkbox-big","name":"e95","title":"95. Las sombras","style":"font-size:20px;display:block","state":"{{e95}}"},</v>
      </c>
      <c r="BB103" s="36" t="str">
        <f t="shared" ca="1" si="118"/>
        <v>{"type":"h4","title":"95. Las sombras","style":"width:85%;float:left"},{"type":"input","title":"папка","name":"e95","state":"{{e95}}","pattern":"[0-9]{1,2}","style":"width:15%;display:inline"},{"type":"hr"},</v>
      </c>
      <c r="BC103" s="36" t="str">
        <f t="shared" ca="1" si="119"/>
        <v>"95": "95.Las sombras",</v>
      </c>
      <c r="BD103" s="36" t="str">
        <f t="shared" ca="1" si="120"/>
        <v>"95":"95",</v>
      </c>
      <c r="BE103" s="36" t="str">
        <f t="shared" ca="1" si="121"/>
        <v>95. Las sombras,1,255,1,100,0;</v>
      </c>
      <c r="BF103" s="36" t="str">
        <f t="shared" ca="1" si="122"/>
        <v>{"type":"checkbox","class":"checkbox-big","name":"e95","title":"95. Тени","style":"font-size:20px;display:block","state":"{{e95}}"},</v>
      </c>
      <c r="BG103" s="36" t="str">
        <f t="shared" ca="1" si="123"/>
        <v>{"type":"h4","title":"95. Тени","style":"width:85%;float:left"},{"type":"input","title":"папка","name":"e95","state":"{{e95}}","pattern":"[0-9]{1,2}","style":"width:15%;display:inline"},{"type":"hr"},</v>
      </c>
      <c r="BH103" s="36" t="str">
        <f t="shared" ca="1" si="124"/>
        <v>"95": "95.Тени",</v>
      </c>
      <c r="BI103" s="36" t="str">
        <f t="shared" ca="1" si="125"/>
        <v>"95":"95",</v>
      </c>
      <c r="BJ103" s="36" t="str">
        <f t="shared" ca="1" si="126"/>
        <v>95. Тени,1,255,1,100,0;</v>
      </c>
    </row>
    <row r="104" spans="1:62" ht="14.25" customHeight="1">
      <c r="A104" s="2">
        <f t="shared" ca="1" si="86"/>
        <v>96</v>
      </c>
      <c r="B104" s="2" t="s">
        <v>821</v>
      </c>
      <c r="C104" s="2" t="s">
        <v>822</v>
      </c>
      <c r="D104" s="2" t="s">
        <v>823</v>
      </c>
      <c r="E104" s="2" t="s">
        <v>823</v>
      </c>
      <c r="F104" s="2" t="s">
        <v>824</v>
      </c>
      <c r="G104" s="2" t="s">
        <v>825</v>
      </c>
      <c r="H104" s="2" t="s">
        <v>822</v>
      </c>
      <c r="I104" s="2">
        <v>15</v>
      </c>
      <c r="J104" s="2">
        <v>240</v>
      </c>
      <c r="K104" s="2">
        <v>50</v>
      </c>
      <c r="L104" s="5"/>
      <c r="M104" s="2">
        <v>100</v>
      </c>
      <c r="N104" s="2">
        <v>245</v>
      </c>
      <c r="O104" s="2">
        <v>0</v>
      </c>
      <c r="P104" s="2">
        <v>100</v>
      </c>
      <c r="Q104" s="2">
        <v>0</v>
      </c>
      <c r="R104" s="2" t="s">
        <v>83</v>
      </c>
      <c r="S104" s="2" t="s">
        <v>826</v>
      </c>
      <c r="T104" s="4">
        <v>2</v>
      </c>
      <c r="U104" s="2">
        <v>96</v>
      </c>
      <c r="V104" s="5"/>
      <c r="W104" s="2" t="str">
        <f t="shared" si="87"/>
        <v>#define EFF_UKRAINE             ( 96U)    // Україна</v>
      </c>
      <c r="X104" s="2" t="str">
        <f t="shared" ca="1" si="127"/>
        <v>String("96. Україна,100,245,0,100,0;") +</v>
      </c>
      <c r="Y104" s="2" t="str">
        <f t="shared" ca="1" si="128"/>
        <v>String("96. Ukraine,100,245,0,100,0;") +</v>
      </c>
      <c r="Z104" s="2" t="str">
        <f t="shared" ca="1" si="129"/>
        <v>String("96. Ukraine,100,245,0,100,0;") +</v>
      </c>
      <c r="AA104" s="2" t="str">
        <f t="shared" si="91"/>
        <v xml:space="preserve">  {  15, 240,  50}, // Україна</v>
      </c>
      <c r="AB104" s="2" t="str">
        <f t="shared" si="92"/>
        <v xml:space="preserve">        case EFF_UKRAINE:             DYNAMIC_DELAY_TICK { effTimer = millis(); Ukraine();                    Eff_Tick (); }  break;  // ( 96U) Україна</v>
      </c>
      <c r="AC104" s="2" t="str">
        <f t="shared" ca="1" si="131"/>
        <v>{"name":"96. Україна","spmin":100,"spmax":245,"scmin":0,"scmax":100,"type":0},</v>
      </c>
      <c r="AD104" s="7" t="str">
        <f t="shared" si="94"/>
        <v>"e96":0,</v>
      </c>
      <c r="AE104" s="7" t="str">
        <f t="shared" si="95"/>
        <v>e96=[[e96]]&amp;</v>
      </c>
      <c r="AF104" s="7" t="str">
        <f t="shared" si="96"/>
        <v>"e96":2,</v>
      </c>
      <c r="AG104" s="2" t="str">
        <f t="shared" ca="1" si="97"/>
        <v>{"type":"checkbox","class":"checkbox-big","name":"e96","title":"96. Україна","style":"font-size:20px;display:block","state":"{{e96}}"},</v>
      </c>
      <c r="AH104" s="2" t="str">
        <f t="shared" ca="1" si="98"/>
        <v>{"type":"h4","title":"96. Україна","style":"width:85%;float:left"},{"type":"input","title":"папка","name":"e96","state":"{{e96}}","pattern":"[0-9]{1,2}","style":"width:15%;display:inline"},{"type":"hr"},</v>
      </c>
      <c r="AI104" s="2" t="str">
        <f t="shared" ca="1" si="99"/>
        <v>"96": "96.Україна",</v>
      </c>
      <c r="AJ104" s="36" t="str">
        <f t="shared" ca="1" si="100"/>
        <v>"96":"96",</v>
      </c>
      <c r="AK104" s="2" t="str">
        <f t="shared" ca="1" si="101"/>
        <v>96. Україна,100,245,0,100,0;</v>
      </c>
      <c r="AL104" s="2" t="str">
        <f t="shared" ca="1" si="102"/>
        <v>{"type":"checkbox","class":"checkbox-big","name":"e96","title":"96. Ukraine","style":"font-size:20px;display:block","state":"{{e96}}"},</v>
      </c>
      <c r="AM104" s="2" t="str">
        <f t="shared" ca="1" si="130"/>
        <v>{"type":"h4","title":"96. Ukraine","style":"width:85%;float:left"},{"type":"input","title":"папка","name":"e96","state":"{{e96}}","pattern":"[0-9]{1,2}","style":"width:15%;display:inline"},{"type":"hr"},</v>
      </c>
      <c r="AN104" s="2" t="str">
        <f t="shared" ca="1" si="104"/>
        <v>"96": "96.Ukraine",</v>
      </c>
      <c r="AO104" s="36" t="str">
        <f t="shared" ca="1" si="105"/>
        <v>"96":"96",</v>
      </c>
      <c r="AP104" s="2" t="str">
        <f t="shared" ca="1" si="106"/>
        <v>96. Ukraine,100,245,0,100,0;</v>
      </c>
      <c r="AQ104" s="2" t="str">
        <f t="shared" ca="1" si="107"/>
        <v>{"type":"checkbox","class":"checkbox-big","name":"e96","title":"96. Ukraine","style":"font-size:20px;display:block","state":"{{e96}}"},</v>
      </c>
      <c r="AR104" s="2" t="str">
        <f t="shared" ca="1" si="108"/>
        <v>{"type":"h4","title":"96. Ukraine","style":"width:85%;float:left"},{"type":"input","title":"папка","name":"e96","state":"{{e96}}","pattern":"[0-9]{1,2}","style":"width:15%;display:inline"},{"type":"hr"},</v>
      </c>
      <c r="AS104" s="2" t="str">
        <f t="shared" ca="1" si="109"/>
        <v>"96": "96.Ukraine",</v>
      </c>
      <c r="AT104" s="36" t="str">
        <f t="shared" ca="1" si="110"/>
        <v>"96":"96",</v>
      </c>
      <c r="AU104" s="2" t="str">
        <f t="shared" ca="1" si="111"/>
        <v>96. Ukraine,100,245,0,100,0;</v>
      </c>
      <c r="AV104" s="2" t="str">
        <f t="shared" ca="1" si="112"/>
        <v>{"type":"checkbox","class":"checkbox-big","name":"e96","title":"96. Ukraina","style":"font-size:20px;display:block","state":"{{e96}}"},</v>
      </c>
      <c r="AW104" s="36" t="str">
        <f t="shared" ca="1" si="113"/>
        <v>{"type":"h4","title":"96. Ukraina","style":"width:85%;float:left"},{"type":"input","title":"папка","name":"e96","state":"{{e96}}","pattern":"[0-9]{1,2}","style":"width:15%;display:inline"},{"type":"hr"},</v>
      </c>
      <c r="AX104" s="36" t="str">
        <f t="shared" ca="1" si="114"/>
        <v>"96": "96.Ukraina",</v>
      </c>
      <c r="AY104" s="36" t="str">
        <f t="shared" ca="1" si="115"/>
        <v>"96":"96",</v>
      </c>
      <c r="AZ104" s="36" t="str">
        <f t="shared" ca="1" si="116"/>
        <v>96. Ukraina,100,245,0,100,0;</v>
      </c>
      <c r="BA104" s="36" t="str">
        <f t="shared" ca="1" si="117"/>
        <v>{"type":"checkbox","class":"checkbox-big","name":"e96","title":"96. Ucrania","style":"font-size:20px;display:block","state":"{{e96}}"},</v>
      </c>
      <c r="BB104" s="36" t="str">
        <f t="shared" ca="1" si="118"/>
        <v>{"type":"h4","title":"96. Ucrania","style":"width:85%;float:left"},{"type":"input","title":"папка","name":"e96","state":"{{e96}}","pattern":"[0-9]{1,2}","style":"width:15%;display:inline"},{"type":"hr"},</v>
      </c>
      <c r="BC104" s="36" t="str">
        <f t="shared" ca="1" si="119"/>
        <v>"96": "96.Ucrania",</v>
      </c>
      <c r="BD104" s="36" t="str">
        <f t="shared" ca="1" si="120"/>
        <v>"96":"96",</v>
      </c>
      <c r="BE104" s="36" t="str">
        <f t="shared" ca="1" si="121"/>
        <v>96. Ucrania,100,245,0,100,0;</v>
      </c>
      <c r="BF104" s="36" t="str">
        <f t="shared" ca="1" si="122"/>
        <v>{"type":"checkbox","class":"checkbox-big","name":"e96","title":"96. Україна","style":"font-size:20px;display:block","state":"{{e96}}"},</v>
      </c>
      <c r="BG104" s="36" t="str">
        <f t="shared" ca="1" si="123"/>
        <v>{"type":"h4","title":"96. Україна","style":"width:85%;float:left"},{"type":"input","title":"папка","name":"e96","state":"{{e96}}","pattern":"[0-9]{1,2}","style":"width:15%;display:inline"},{"type":"hr"},</v>
      </c>
      <c r="BH104" s="36" t="str">
        <f t="shared" ca="1" si="124"/>
        <v>"96": "96.Україна",</v>
      </c>
      <c r="BI104" s="36" t="str">
        <f t="shared" ca="1" si="125"/>
        <v>"96":"96",</v>
      </c>
      <c r="BJ104" s="36" t="str">
        <f t="shared" ca="1" si="126"/>
        <v>96. Україна,100,245,0,100,0;</v>
      </c>
    </row>
    <row r="105" spans="1:62" ht="14.25" customHeight="1">
      <c r="A105" s="2">
        <f t="shared" ca="1" si="86"/>
        <v>97</v>
      </c>
      <c r="B105" s="2" t="s">
        <v>827</v>
      </c>
      <c r="C105" s="2" t="s">
        <v>828</v>
      </c>
      <c r="D105" s="2" t="s">
        <v>829</v>
      </c>
      <c r="E105" s="2" t="s">
        <v>830</v>
      </c>
      <c r="F105" s="2" t="s">
        <v>831</v>
      </c>
      <c r="G105" s="2" t="s">
        <v>832</v>
      </c>
      <c r="H105" s="2" t="s">
        <v>833</v>
      </c>
      <c r="I105" s="2">
        <v>80</v>
      </c>
      <c r="J105" s="2">
        <v>50</v>
      </c>
      <c r="K105" s="2">
        <v>0</v>
      </c>
      <c r="L105" s="5"/>
      <c r="M105" s="2">
        <v>10</v>
      </c>
      <c r="N105" s="2">
        <v>245</v>
      </c>
      <c r="O105" s="2">
        <v>10</v>
      </c>
      <c r="P105" s="2">
        <v>90</v>
      </c>
      <c r="Q105" s="2">
        <v>1</v>
      </c>
      <c r="R105" s="2" t="s">
        <v>365</v>
      </c>
      <c r="S105" s="2" t="s">
        <v>834</v>
      </c>
      <c r="T105" s="4">
        <v>2</v>
      </c>
      <c r="U105" s="2">
        <v>97</v>
      </c>
      <c r="V105" s="5"/>
      <c r="W105" s="2" t="str">
        <f t="shared" si="87"/>
        <v>#define EFF_FIREWORK            ( 97U)    // Феєрверк</v>
      </c>
      <c r="X105" s="2" t="str">
        <f t="shared" ca="1" si="127"/>
        <v>String("97. Феєрверк,10,245,10,90,1;") +</v>
      </c>
      <c r="Y105" s="2" t="str">
        <f t="shared" ca="1" si="128"/>
        <v>String("97. Firework,10,245,10,90,1;") +</v>
      </c>
      <c r="Z105" s="2" t="str">
        <f t="shared" ca="1" si="129"/>
        <v>String("97. Feu d'artifice,10,245,10,90,1;") +</v>
      </c>
      <c r="AA105" s="2" t="str">
        <f t="shared" si="91"/>
        <v xml:space="preserve">  {  80,  50,   0}, // Феєрверк</v>
      </c>
      <c r="AB105" s="2" t="str">
        <f t="shared" si="92"/>
        <v xml:space="preserve">        case EFF_FIREWORK:            SOFT_DELAY_TICK    { effTimer = millis(); Firework();                   Eff_Tick (); }  break;  // ( 97U) Феєрверк</v>
      </c>
      <c r="AC105" s="2" t="str">
        <f t="shared" ca="1" si="131"/>
        <v>{"name":"97. Феєрверк","spmin":10,"spmax":245,"scmin":10,"scmax":90,"type":1},</v>
      </c>
      <c r="AD105" s="7" t="str">
        <f t="shared" si="94"/>
        <v>"e97":0,</v>
      </c>
      <c r="AE105" s="7" t="str">
        <f t="shared" si="95"/>
        <v>e97=[[e97]]&amp;</v>
      </c>
      <c r="AF105" s="7" t="str">
        <f t="shared" si="96"/>
        <v>"e97":2,</v>
      </c>
      <c r="AG105" s="2" t="str">
        <f t="shared" ca="1" si="97"/>
        <v>{"type":"checkbox","class":"checkbox-big","name":"e97","title":"97. Феєрверк","style":"font-size:20px;display:block","state":"{{e97}}"},</v>
      </c>
      <c r="AH105" s="2" t="str">
        <f t="shared" ca="1" si="98"/>
        <v>{"type":"h4","title":"97. Феєрверк","style":"width:85%;float:left"},{"type":"input","title":"папка","name":"e97","state":"{{e97}}","pattern":"[0-9]{1,2}","style":"width:15%;display:inline"},{"type":"hr"},</v>
      </c>
      <c r="AI105" s="2" t="str">
        <f t="shared" ca="1" si="99"/>
        <v>"97": "97.Феєрверк",</v>
      </c>
      <c r="AJ105" s="36" t="str">
        <f t="shared" ca="1" si="100"/>
        <v>"97":"97",</v>
      </c>
      <c r="AK105" s="2" t="str">
        <f t="shared" ca="1" si="101"/>
        <v>97. Феєрверк,10,245,10,90,1;</v>
      </c>
      <c r="AL105" s="2" t="str">
        <f t="shared" ca="1" si="102"/>
        <v>{"type":"checkbox","class":"checkbox-big","name":"e97","title":"97. Firework","style":"font-size:20px;display:block","state":"{{e97}}"},</v>
      </c>
      <c r="AM105" s="2" t="str">
        <f t="shared" ca="1" si="130"/>
        <v>{"type":"h4","title":"97. Firework","style":"width:85%;float:left"},{"type":"input","title":"папка","name":"e97","state":"{{e97}}","pattern":"[0-9]{1,2}","style":"width:15%;display:inline"},{"type":"hr"},</v>
      </c>
      <c r="AN105" s="2" t="str">
        <f t="shared" ca="1" si="104"/>
        <v>"97": "97.Firework",</v>
      </c>
      <c r="AO105" s="36" t="str">
        <f t="shared" ca="1" si="105"/>
        <v>"97":"97",</v>
      </c>
      <c r="AP105" s="2" t="str">
        <f t="shared" ca="1" si="106"/>
        <v>97. Firework,10,245,10,90,1;</v>
      </c>
      <c r="AQ105" s="2" t="str">
        <f t="shared" ca="1" si="107"/>
        <v>{"type":"checkbox","class":"checkbox-big","name":"e97","title":"97. Feu d'artifice","style":"font-size:20px;display:block","state":"{{e97}}"},</v>
      </c>
      <c r="AR105" s="2" t="str">
        <f t="shared" ca="1" si="108"/>
        <v>{"type":"h4","title":"97. Feu d'artifice","style":"width:85%;float:left"},{"type":"input","title":"папка","name":"e97","state":"{{e97}}","pattern":"[0-9]{1,2}","style":"width:15%;display:inline"},{"type":"hr"},</v>
      </c>
      <c r="AS105" s="2" t="str">
        <f t="shared" ca="1" si="109"/>
        <v>"97": "97.Feu d'artifice",</v>
      </c>
      <c r="AT105" s="36" t="str">
        <f t="shared" ca="1" si="110"/>
        <v>"97":"97",</v>
      </c>
      <c r="AU105" s="2" t="str">
        <f t="shared" ca="1" si="111"/>
        <v>97. Feu d'artifice,10,245,10,90,1;</v>
      </c>
      <c r="AV105" s="2" t="str">
        <f t="shared" ca="1" si="112"/>
        <v>{"type":"checkbox","class":"checkbox-big","name":"e97","title":"97. Sztuczne ognie","style":"font-size:20px;display:block","state":"{{e97}}"},</v>
      </c>
      <c r="AW105" s="36" t="str">
        <f t="shared" ca="1" si="113"/>
        <v>{"type":"h4","title":"97. Sztuczne ognie","style":"width:85%;float:left"},{"type":"input","title":"папка","name":"e97","state":"{{e97}}","pattern":"[0-9]{1,2}","style":"width:15%;display:inline"},{"type":"hr"},</v>
      </c>
      <c r="AX105" s="36" t="str">
        <f t="shared" ca="1" si="114"/>
        <v>"97": "97.Sztuczne ognie",</v>
      </c>
      <c r="AY105" s="36" t="str">
        <f t="shared" ca="1" si="115"/>
        <v>"97":"97",</v>
      </c>
      <c r="AZ105" s="36" t="str">
        <f t="shared" ca="1" si="116"/>
        <v>97. Sztuczne ognie,10,245,10,90,1;</v>
      </c>
      <c r="BA105" s="36" t="str">
        <f t="shared" ca="1" si="117"/>
        <v>{"type":"checkbox","class":"checkbox-big","name":"e97","title":"97. Fuegos artificiales","style":"font-size:20px;display:block","state":"{{e97}}"},</v>
      </c>
      <c r="BB105" s="36" t="str">
        <f t="shared" ca="1" si="118"/>
        <v>{"type":"h4","title":"97. Fuegos artificiales","style":"width:85%;float:left"},{"type":"input","title":"папка","name":"e97","state":"{{e97}}","pattern":"[0-9]{1,2}","style":"width:15%;display:inline"},{"type":"hr"},</v>
      </c>
      <c r="BC105" s="36" t="str">
        <f t="shared" ca="1" si="119"/>
        <v>"97": "97.Fuegos artificiales",</v>
      </c>
      <c r="BD105" s="36" t="str">
        <f t="shared" ca="1" si="120"/>
        <v>"97":"97",</v>
      </c>
      <c r="BE105" s="36" t="str">
        <f t="shared" ca="1" si="121"/>
        <v>97. Fuegos artificiales,10,245,10,90,1;</v>
      </c>
      <c r="BF105" s="36" t="str">
        <f t="shared" ca="1" si="122"/>
        <v>{"type":"checkbox","class":"checkbox-big","name":"e97","title":"97. Фейерверк","style":"font-size:20px;display:block","state":"{{e97}}"},</v>
      </c>
      <c r="BG105" s="36" t="str">
        <f t="shared" ca="1" si="123"/>
        <v>{"type":"h4","title":"97. Фейерверк","style":"width:85%;float:left"},{"type":"input","title":"папка","name":"e97","state":"{{e97}}","pattern":"[0-9]{1,2}","style":"width:15%;display:inline"},{"type":"hr"},</v>
      </c>
      <c r="BH105" s="36" t="str">
        <f t="shared" ca="1" si="124"/>
        <v>"97": "97.Фейерверк",</v>
      </c>
      <c r="BI105" s="36" t="str">
        <f t="shared" ca="1" si="125"/>
        <v>"97":"97",</v>
      </c>
      <c r="BJ105" s="36" t="str">
        <f t="shared" ca="1" si="126"/>
        <v>97. Фейерверк,10,245,10,90,1;</v>
      </c>
    </row>
    <row r="106" spans="1:62" ht="14.25" customHeight="1">
      <c r="A106" s="2">
        <f t="shared" ca="1" si="86"/>
        <v>98</v>
      </c>
      <c r="B106" s="2" t="s">
        <v>835</v>
      </c>
      <c r="C106" s="2" t="s">
        <v>836</v>
      </c>
      <c r="D106" s="2" t="s">
        <v>837</v>
      </c>
      <c r="E106" s="2" t="s">
        <v>838</v>
      </c>
      <c r="F106" s="2" t="s">
        <v>839</v>
      </c>
      <c r="G106" s="2" t="s">
        <v>840</v>
      </c>
      <c r="H106" s="2" t="s">
        <v>836</v>
      </c>
      <c r="I106" s="2">
        <v>19</v>
      </c>
      <c r="J106" s="2">
        <v>212</v>
      </c>
      <c r="K106" s="2">
        <v>44</v>
      </c>
      <c r="L106" s="5"/>
      <c r="M106" s="2">
        <v>99</v>
      </c>
      <c r="N106" s="2">
        <v>252</v>
      </c>
      <c r="O106" s="2">
        <v>1</v>
      </c>
      <c r="P106" s="2">
        <v>100</v>
      </c>
      <c r="Q106" s="2">
        <v>0</v>
      </c>
      <c r="R106" s="2" t="s">
        <v>83</v>
      </c>
      <c r="S106" s="2" t="s">
        <v>841</v>
      </c>
      <c r="T106" s="4">
        <v>2</v>
      </c>
      <c r="U106" s="2">
        <v>98</v>
      </c>
      <c r="V106" s="5"/>
      <c r="W106" s="2" t="str">
        <f t="shared" si="87"/>
        <v>#define EFF_FAIRY               ( 98U)    // Фея</v>
      </c>
      <c r="X106" s="2" t="str">
        <f t="shared" ca="1" si="127"/>
        <v>String("98. Фея,99,252,1,100,0;") +</v>
      </c>
      <c r="Y106" s="2" t="str">
        <f t="shared" ca="1" si="128"/>
        <v>String("98. Fairy,99,252,1,100,0;") +</v>
      </c>
      <c r="Z106" s="2" t="str">
        <f t="shared" ca="1" si="129"/>
        <v>String("98. Fée,99,252,1,100,0;") +</v>
      </c>
      <c r="AA106" s="2" t="str">
        <f t="shared" si="91"/>
        <v xml:space="preserve">  {  19, 212,  44}, // Фея</v>
      </c>
      <c r="AB106" s="2" t="str">
        <f t="shared" si="92"/>
        <v xml:space="preserve">        case EFF_FAIRY:               DYNAMIC_DELAY_TICK { effTimer = millis(); fairyRoutine();               Eff_Tick (); }  break;  // ( 98U) Фея</v>
      </c>
      <c r="AC106" s="2" t="str">
        <f t="shared" ca="1" si="131"/>
        <v>{"name":"98. Фея","spmin":99,"spmax":252,"scmin":1,"scmax":100,"type":0},</v>
      </c>
      <c r="AD106" s="7" t="str">
        <f t="shared" si="94"/>
        <v>"e98":0,</v>
      </c>
      <c r="AE106" s="7" t="str">
        <f t="shared" si="95"/>
        <v>e98=[[e98]]&amp;</v>
      </c>
      <c r="AF106" s="7" t="str">
        <f t="shared" si="96"/>
        <v>"e98":2,</v>
      </c>
      <c r="AG106" s="2" t="str">
        <f t="shared" ca="1" si="97"/>
        <v>{"type":"checkbox","class":"checkbox-big","name":"e98","title":"98. Фея","style":"font-size:20px;display:block","state":"{{e98}}"},</v>
      </c>
      <c r="AH106" s="2" t="str">
        <f t="shared" ca="1" si="98"/>
        <v>{"type":"h4","title":"98. Фея","style":"width:85%;float:left"},{"type":"input","title":"папка","name":"e98","state":"{{e98}}","pattern":"[0-9]{1,2}","style":"width:15%;display:inline"},{"type":"hr"},</v>
      </c>
      <c r="AI106" s="2" t="str">
        <f t="shared" ca="1" si="99"/>
        <v>"98": "98.Фея",</v>
      </c>
      <c r="AJ106" s="36" t="str">
        <f t="shared" ca="1" si="100"/>
        <v>"98":"98",</v>
      </c>
      <c r="AK106" s="2" t="str">
        <f t="shared" ca="1" si="101"/>
        <v>98. Фея,99,252,1,100,0;</v>
      </c>
      <c r="AL106" s="2" t="str">
        <f t="shared" ca="1" si="102"/>
        <v>{"type":"checkbox","class":"checkbox-big","name":"e98","title":"98. Fairy","style":"font-size:20px;display:block","state":"{{e98}}"},</v>
      </c>
      <c r="AM106" s="2" t="str">
        <f t="shared" ca="1" si="130"/>
        <v>{"type":"h4","title":"98. Fairy","style":"width:85%;float:left"},{"type":"input","title":"папка","name":"e98","state":"{{e98}}","pattern":"[0-9]{1,2}","style":"width:15%;display:inline"},{"type":"hr"},</v>
      </c>
      <c r="AN106" s="2" t="str">
        <f t="shared" ca="1" si="104"/>
        <v>"98": "98.Fairy",</v>
      </c>
      <c r="AO106" s="36" t="str">
        <f t="shared" ca="1" si="105"/>
        <v>"98":"98",</v>
      </c>
      <c r="AP106" s="2" t="str">
        <f t="shared" ca="1" si="106"/>
        <v>98. Fairy,99,252,1,100,0;</v>
      </c>
      <c r="AQ106" s="2" t="str">
        <f t="shared" ca="1" si="107"/>
        <v>{"type":"checkbox","class":"checkbox-big","name":"e98","title":"98. Fée","style":"font-size:20px;display:block","state":"{{e98}}"},</v>
      </c>
      <c r="AR106" s="2" t="str">
        <f t="shared" ca="1" si="108"/>
        <v>{"type":"h4","title":"98. Fée","style":"width:85%;float:left"},{"type":"input","title":"папка","name":"e98","state":"{{e98}}","pattern":"[0-9]{1,2}","style":"width:15%;display:inline"},{"type":"hr"},</v>
      </c>
      <c r="AS106" s="2" t="str">
        <f t="shared" ca="1" si="109"/>
        <v>"98": "98.Fée",</v>
      </c>
      <c r="AT106" s="36" t="str">
        <f t="shared" ca="1" si="110"/>
        <v>"98":"98",</v>
      </c>
      <c r="AU106" s="2" t="str">
        <f t="shared" ca="1" si="111"/>
        <v>98. Fée,99,252,1,100,0;</v>
      </c>
      <c r="AV106" s="2" t="str">
        <f t="shared" ca="1" si="112"/>
        <v>{"type":"checkbox","class":"checkbox-big","name":"e98","title":"98. Wróżka","style":"font-size:20px;display:block","state":"{{e98}}"},</v>
      </c>
      <c r="AW106" s="36" t="str">
        <f t="shared" ca="1" si="113"/>
        <v>{"type":"h4","title":"98. Wróżka","style":"width:85%;float:left"},{"type":"input","title":"папка","name":"e98","state":"{{e98}}","pattern":"[0-9]{1,2}","style":"width:15%;display:inline"},{"type":"hr"},</v>
      </c>
      <c r="AX106" s="36" t="str">
        <f t="shared" ca="1" si="114"/>
        <v>"98": "98.Wróżka",</v>
      </c>
      <c r="AY106" s="36" t="str">
        <f t="shared" ca="1" si="115"/>
        <v>"98":"98",</v>
      </c>
      <c r="AZ106" s="36" t="str">
        <f t="shared" ca="1" si="116"/>
        <v>98. Wróżka,99,252,1,100,0;</v>
      </c>
      <c r="BA106" s="36" t="str">
        <f t="shared" ca="1" si="117"/>
        <v>{"type":"checkbox","class":"checkbox-big","name":"e98","title":"98. Hada","style":"font-size:20px;display:block","state":"{{e98}}"},</v>
      </c>
      <c r="BB106" s="36" t="str">
        <f t="shared" ca="1" si="118"/>
        <v>{"type":"h4","title":"98. Hada","style":"width:85%;float:left"},{"type":"input","title":"папка","name":"e98","state":"{{e98}}","pattern":"[0-9]{1,2}","style":"width:15%;display:inline"},{"type":"hr"},</v>
      </c>
      <c r="BC106" s="36" t="str">
        <f t="shared" ca="1" si="119"/>
        <v>"98": "98.Hada",</v>
      </c>
      <c r="BD106" s="36" t="str">
        <f t="shared" ca="1" si="120"/>
        <v>"98":"98",</v>
      </c>
      <c r="BE106" s="36" t="str">
        <f t="shared" ca="1" si="121"/>
        <v>98. Hada,99,252,1,100,0;</v>
      </c>
      <c r="BF106" s="36" t="str">
        <f t="shared" ca="1" si="122"/>
        <v>{"type":"checkbox","class":"checkbox-big","name":"e98","title":"98. Фея","style":"font-size:20px;display:block","state":"{{e98}}"},</v>
      </c>
      <c r="BG106" s="36" t="str">
        <f t="shared" ca="1" si="123"/>
        <v>{"type":"h4","title":"98. Фея","style":"width:85%;float:left"},{"type":"input","title":"папка","name":"e98","state":"{{e98}}","pattern":"[0-9]{1,2}","style":"width:15%;display:inline"},{"type":"hr"},</v>
      </c>
      <c r="BH106" s="36" t="str">
        <f t="shared" ca="1" si="124"/>
        <v>"98": "98.Фея",</v>
      </c>
      <c r="BI106" s="36" t="str">
        <f t="shared" ca="1" si="125"/>
        <v>"98":"98",</v>
      </c>
      <c r="BJ106" s="36" t="str">
        <f t="shared" ca="1" si="126"/>
        <v>98. Фея,99,252,1,100,0;</v>
      </c>
    </row>
    <row r="107" spans="1:62" ht="14.25" customHeight="1">
      <c r="A107" s="2">
        <f t="shared" ca="1" si="86"/>
        <v>99</v>
      </c>
      <c r="B107" s="2" t="s">
        <v>842</v>
      </c>
      <c r="C107" s="2" t="s">
        <v>843</v>
      </c>
      <c r="D107" s="2" t="s">
        <v>844</v>
      </c>
      <c r="E107" s="2" t="s">
        <v>845</v>
      </c>
      <c r="F107" s="2" t="s">
        <v>846</v>
      </c>
      <c r="G107" s="2" t="s">
        <v>847</v>
      </c>
      <c r="H107" s="2" t="s">
        <v>848</v>
      </c>
      <c r="I107" s="2">
        <v>9</v>
      </c>
      <c r="J107" s="2">
        <v>236</v>
      </c>
      <c r="K107" s="2">
        <v>80</v>
      </c>
      <c r="L107" s="5"/>
      <c r="M107" s="2">
        <v>220</v>
      </c>
      <c r="N107" s="2">
        <v>252</v>
      </c>
      <c r="O107" s="2">
        <v>1</v>
      </c>
      <c r="P107" s="2">
        <v>100</v>
      </c>
      <c r="Q107" s="2">
        <v>0</v>
      </c>
      <c r="R107" s="2" t="s">
        <v>83</v>
      </c>
      <c r="S107" s="2" t="s">
        <v>849</v>
      </c>
      <c r="T107" s="4">
        <v>5</v>
      </c>
      <c r="U107" s="2">
        <v>99</v>
      </c>
      <c r="V107" s="5"/>
      <c r="W107" s="2" t="str">
        <f t="shared" si="87"/>
        <v>#define EFF_WAVES               ( 99U)    // Хвилі</v>
      </c>
      <c r="X107" s="2" t="str">
        <f t="shared" ca="1" si="127"/>
        <v>String("99. Хвилі,220,252,1,100,0;") +</v>
      </c>
      <c r="Y107" s="2" t="str">
        <f t="shared" ca="1" si="128"/>
        <v>String("99. Waves,220,252,1,100,0;") +</v>
      </c>
      <c r="Z107" s="2" t="str">
        <f t="shared" ca="1" si="129"/>
        <v>String("99. Vagues,220,252,1,100,0;") +</v>
      </c>
      <c r="AA107" s="2" t="str">
        <f t="shared" si="91"/>
        <v xml:space="preserve">  {   9, 236,  80}, // Хвилі</v>
      </c>
      <c r="AB107" s="2" t="str">
        <f t="shared" si="92"/>
        <v xml:space="preserve">        case EFF_WAVES:               DYNAMIC_DELAY_TICK { effTimer = millis(); WaveRoutine();                Eff_Tick (); }  break;  // ( 99U) Хвилі</v>
      </c>
      <c r="AC107" s="2" t="str">
        <f t="shared" ca="1" si="131"/>
        <v>{"name":"99. Хвилі","spmin":220,"spmax":252,"scmin":1,"scmax":100,"type":0},</v>
      </c>
      <c r="AD107" s="7" t="str">
        <f t="shared" si="94"/>
        <v>"e99":0,</v>
      </c>
      <c r="AE107" s="7" t="str">
        <f t="shared" si="95"/>
        <v>e99=[[e99]]&amp;</v>
      </c>
      <c r="AF107" s="7" t="str">
        <f t="shared" si="96"/>
        <v>"e99":5,</v>
      </c>
      <c r="AG107" s="2" t="str">
        <f t="shared" ca="1" si="97"/>
        <v>{"type":"checkbox","class":"checkbox-big","name":"e99","title":"99. Хвилі","style":"font-size:20px;display:block","state":"{{e99}}"},</v>
      </c>
      <c r="AH107" s="2" t="str">
        <f t="shared" ca="1" si="98"/>
        <v>{"type":"h4","title":"99. Хвилі","style":"width:85%;float:left"},{"type":"input","title":"папка","name":"e99","state":"{{e99}}","pattern":"[0-9]{1,2}","style":"width:15%;display:inline"},{"type":"hr"},</v>
      </c>
      <c r="AI107" s="2" t="str">
        <f t="shared" ca="1" si="99"/>
        <v>"99": "99.Хвилі",</v>
      </c>
      <c r="AJ107" s="36" t="str">
        <f t="shared" ca="1" si="100"/>
        <v>"99":"99",</v>
      </c>
      <c r="AK107" s="2" t="str">
        <f t="shared" ca="1" si="101"/>
        <v>99. Хвилі,220,252,1,100,0;</v>
      </c>
      <c r="AL107" s="2" t="str">
        <f t="shared" ca="1" si="102"/>
        <v>{"type":"checkbox","class":"checkbox-big","name":"e99","title":"99. Waves","style":"font-size:20px;display:block","state":"{{e99}}"},</v>
      </c>
      <c r="AM107" s="2" t="str">
        <f t="shared" ca="1" si="130"/>
        <v>{"type":"h4","title":"99. Waves","style":"width:85%;float:left"},{"type":"input","title":"папка","name":"e99","state":"{{e99}}","pattern":"[0-9]{1,2}","style":"width:15%;display:inline"},{"type":"hr"},</v>
      </c>
      <c r="AN107" s="2" t="str">
        <f t="shared" ca="1" si="104"/>
        <v>"99": "99.Waves",</v>
      </c>
      <c r="AO107" s="36" t="str">
        <f t="shared" ca="1" si="105"/>
        <v>"99":"99",</v>
      </c>
      <c r="AP107" s="2" t="str">
        <f t="shared" ca="1" si="106"/>
        <v>99. Waves,220,252,1,100,0;</v>
      </c>
      <c r="AQ107" s="2" t="str">
        <f t="shared" ca="1" si="107"/>
        <v>{"type":"checkbox","class":"checkbox-big","name":"e99","title":"99. Vagues","style":"font-size:20px;display:block","state":"{{e99}}"},</v>
      </c>
      <c r="AR107" s="2" t="str">
        <f t="shared" ca="1" si="108"/>
        <v>{"type":"h4","title":"99. Vagues","style":"width:85%;float:left"},{"type":"input","title":"папка","name":"e99","state":"{{e99}}","pattern":"[0-9]{1,2}","style":"width:15%;display:inline"},{"type":"hr"},</v>
      </c>
      <c r="AS107" s="2" t="str">
        <f t="shared" ca="1" si="109"/>
        <v>"99": "99.Vagues",</v>
      </c>
      <c r="AT107" s="36" t="str">
        <f t="shared" ca="1" si="110"/>
        <v>"99":"99",</v>
      </c>
      <c r="AU107" s="2" t="str">
        <f t="shared" ca="1" si="111"/>
        <v>99. Vagues,220,252,1,100,0;</v>
      </c>
      <c r="AV107" s="2" t="str">
        <f t="shared" ca="1" si="112"/>
        <v>{"type":"checkbox","class":"checkbox-big","name":"e99","title":"99. Fale","style":"font-size:20px;display:block","state":"{{e99}}"},</v>
      </c>
      <c r="AW107" s="36" t="str">
        <f t="shared" ca="1" si="113"/>
        <v>{"type":"h4","title":"99. Fale","style":"width:85%;float:left"},{"type":"input","title":"папка","name":"e99","state":"{{e99}}","pattern":"[0-9]{1,2}","style":"width:15%;display:inline"},{"type":"hr"},</v>
      </c>
      <c r="AX107" s="36" t="str">
        <f t="shared" ca="1" si="114"/>
        <v>"99": "99.Fale",</v>
      </c>
      <c r="AY107" s="36" t="str">
        <f t="shared" ca="1" si="115"/>
        <v>"99":"99",</v>
      </c>
      <c r="AZ107" s="36" t="str">
        <f t="shared" ca="1" si="116"/>
        <v>99. Fale,220,252,1,100,0;</v>
      </c>
      <c r="BA107" s="36" t="str">
        <f t="shared" ca="1" si="117"/>
        <v>{"type":"checkbox","class":"checkbox-big","name":"e99","title":"99. Ondas","style":"font-size:20px;display:block","state":"{{e99}}"},</v>
      </c>
      <c r="BB107" s="36" t="str">
        <f t="shared" ca="1" si="118"/>
        <v>{"type":"h4","title":"99. Ondas","style":"width:85%;float:left"},{"type":"input","title":"папка","name":"e99","state":"{{e99}}","pattern":"[0-9]{1,2}","style":"width:15%;display:inline"},{"type":"hr"},</v>
      </c>
      <c r="BC107" s="36" t="str">
        <f t="shared" ca="1" si="119"/>
        <v>"99": "99.Ondas",</v>
      </c>
      <c r="BD107" s="36" t="str">
        <f t="shared" ca="1" si="120"/>
        <v>"99":"99",</v>
      </c>
      <c r="BE107" s="36" t="str">
        <f t="shared" ca="1" si="121"/>
        <v>99. Ondas,220,252,1,100,0;</v>
      </c>
      <c r="BF107" s="36" t="str">
        <f t="shared" ca="1" si="122"/>
        <v>{"type":"checkbox","class":"checkbox-big","name":"e99","title":"99. Волны","style":"font-size:20px;display:block","state":"{{e99}}"},</v>
      </c>
      <c r="BG107" s="36" t="str">
        <f t="shared" ca="1" si="123"/>
        <v>{"type":"h4","title":"99. Волны","style":"width:85%;float:left"},{"type":"input","title":"папка","name":"e99","state":"{{e99}}","pattern":"[0-9]{1,2}","style":"width:15%;display:inline"},{"type":"hr"},</v>
      </c>
      <c r="BH107" s="36" t="str">
        <f t="shared" ca="1" si="124"/>
        <v>"99": "99.Волны",</v>
      </c>
      <c r="BI107" s="36" t="str">
        <f t="shared" ca="1" si="125"/>
        <v>"99":"99",</v>
      </c>
      <c r="BJ107" s="36" t="str">
        <f t="shared" ca="1" si="126"/>
        <v>99. Волны,220,252,1,100,0;</v>
      </c>
    </row>
    <row r="108" spans="1:62" ht="14.25" customHeight="1">
      <c r="A108" s="2">
        <f t="shared" ca="1" si="86"/>
        <v>100</v>
      </c>
      <c r="B108" s="2" t="s">
        <v>850</v>
      </c>
      <c r="C108" s="2" t="s">
        <v>851</v>
      </c>
      <c r="D108" s="2" t="s">
        <v>852</v>
      </c>
      <c r="E108" s="2" t="s">
        <v>853</v>
      </c>
      <c r="F108" s="2" t="s">
        <v>854</v>
      </c>
      <c r="G108" s="2" t="s">
        <v>855</v>
      </c>
      <c r="H108" s="2" t="s">
        <v>856</v>
      </c>
      <c r="I108" s="2">
        <v>8</v>
      </c>
      <c r="J108" s="2">
        <v>4</v>
      </c>
      <c r="K108" s="2">
        <v>34</v>
      </c>
      <c r="L108" s="5"/>
      <c r="M108" s="2">
        <v>1</v>
      </c>
      <c r="N108" s="2">
        <v>15</v>
      </c>
      <c r="O108" s="2">
        <v>1</v>
      </c>
      <c r="P108" s="2">
        <v>50</v>
      </c>
      <c r="Q108" s="2">
        <v>0</v>
      </c>
      <c r="R108" s="2" t="s">
        <v>99</v>
      </c>
      <c r="S108" s="2" t="s">
        <v>857</v>
      </c>
      <c r="T108" s="4">
        <v>2</v>
      </c>
      <c r="U108" s="2">
        <v>100</v>
      </c>
      <c r="V108" s="5"/>
      <c r="W108" s="2" t="str">
        <f t="shared" si="87"/>
        <v>#define EFF_CLOUDS              (100U)    // Хмари</v>
      </c>
      <c r="X108" s="2" t="str">
        <f t="shared" ca="1" si="127"/>
        <v>String("100. Хмари,1,15,1,50,0;") +</v>
      </c>
      <c r="Y108" s="2" t="str">
        <f t="shared" ca="1" si="128"/>
        <v>String("100. Clouds,1,15,1,50,0;") +</v>
      </c>
      <c r="Z108" s="2" t="str">
        <f t="shared" ca="1" si="129"/>
        <v>String("100. Des nuages,1,15,1,50,0;") +</v>
      </c>
      <c r="AA108" s="2" t="str">
        <f t="shared" si="91"/>
        <v xml:space="preserve">  {   8,   4,  34}, // Хмари</v>
      </c>
      <c r="AB108" s="2" t="str">
        <f t="shared" si="92"/>
        <v xml:space="preserve">        case EFF_CLOUDS:              HIGH_DELAY_TICK    { effTimer = millis(); cloudsNoiseRoutine();         Eff_Tick (); }  break;  // (100U) Хмари</v>
      </c>
      <c r="AC108" s="2" t="str">
        <f t="shared" ca="1" si="131"/>
        <v>{"name":"100. Хмари","spmin":1,"spmax":15,"scmin":1,"scmax":50,"type":0},</v>
      </c>
      <c r="AD108" s="7" t="str">
        <f t="shared" si="94"/>
        <v>"e100":0,</v>
      </c>
      <c r="AE108" s="7" t="str">
        <f t="shared" si="95"/>
        <v>e100=[[e100]]&amp;</v>
      </c>
      <c r="AF108" s="7" t="str">
        <f t="shared" si="96"/>
        <v>"e100":2,</v>
      </c>
      <c r="AG108" s="2" t="str">
        <f t="shared" ca="1" si="97"/>
        <v>{"type":"checkbox","class":"checkbox-big","name":"e100","title":"100. Хмари","style":"font-size:20px;display:block","state":"{{e100}}"},</v>
      </c>
      <c r="AH108" s="2" t="str">
        <f t="shared" ca="1" si="98"/>
        <v>{"type":"h4","title":"100. Хмари","style":"width:85%;float:left"},{"type":"input","title":"папка","name":"e100","state":"{{e100}}","pattern":"[0-9]{1,2}","style":"width:15%;display:inline"},{"type":"hr"},</v>
      </c>
      <c r="AI108" s="2" t="str">
        <f t="shared" ca="1" si="99"/>
        <v>"100": "100.Хмари",</v>
      </c>
      <c r="AJ108" s="36" t="str">
        <f t="shared" ca="1" si="100"/>
        <v>"100":"100",</v>
      </c>
      <c r="AK108" s="2" t="str">
        <f t="shared" ca="1" si="101"/>
        <v>100. Хмари,1,15,1,50,0;</v>
      </c>
      <c r="AL108" s="2" t="str">
        <f t="shared" ca="1" si="102"/>
        <v>{"type":"checkbox","class":"checkbox-big","name":"e100","title":"100. Clouds","style":"font-size:20px;display:block","state":"{{e100}}"},</v>
      </c>
      <c r="AM108" s="2" t="str">
        <f t="shared" ca="1" si="130"/>
        <v>{"type":"h4","title":"100. Clouds","style":"width:85%;float:left"},{"type":"input","title":"папка","name":"e100","state":"{{e100}}","pattern":"[0-9]{1,2}","style":"width:15%;display:inline"},{"type":"hr"},</v>
      </c>
      <c r="AN108" s="2" t="str">
        <f t="shared" ca="1" si="104"/>
        <v>"100": "100.Clouds",</v>
      </c>
      <c r="AO108" s="36" t="str">
        <f t="shared" ca="1" si="105"/>
        <v>"100":"100",</v>
      </c>
      <c r="AP108" s="2" t="str">
        <f t="shared" ca="1" si="106"/>
        <v>100. Clouds,1,15,1,50,0;</v>
      </c>
      <c r="AQ108" s="2" t="str">
        <f t="shared" ca="1" si="107"/>
        <v>{"type":"checkbox","class":"checkbox-big","name":"e100","title":"100. Des nuages","style":"font-size:20px;display:block","state":"{{e100}}"},</v>
      </c>
      <c r="AR108" s="2" t="str">
        <f t="shared" ca="1" si="108"/>
        <v>{"type":"h4","title":"100. Des nuages","style":"width:85%;float:left"},{"type":"input","title":"папка","name":"e100","state":"{{e100}}","pattern":"[0-9]{1,2}","style":"width:15%;display:inline"},{"type":"hr"},</v>
      </c>
      <c r="AS108" s="2" t="str">
        <f t="shared" ca="1" si="109"/>
        <v>"100": "100.Des nuages",</v>
      </c>
      <c r="AT108" s="36" t="str">
        <f t="shared" ca="1" si="110"/>
        <v>"100":"100",</v>
      </c>
      <c r="AU108" s="2" t="str">
        <f t="shared" ca="1" si="111"/>
        <v>100. Des nuages,1,15,1,50,0;</v>
      </c>
      <c r="AV108" s="2" t="str">
        <f t="shared" ca="1" si="112"/>
        <v>{"type":"checkbox","class":"checkbox-big","name":"e100","title":"100. Chmury","style":"font-size:20px;display:block","state":"{{e100}}"},</v>
      </c>
      <c r="AW108" s="36" t="str">
        <f t="shared" ca="1" si="113"/>
        <v>{"type":"h4","title":"100. Chmury","style":"width:85%;float:left"},{"type":"input","title":"папка","name":"e100","state":"{{e100}}","pattern":"[0-9]{1,2}","style":"width:15%;display:inline"},{"type":"hr"},</v>
      </c>
      <c r="AX108" s="36" t="str">
        <f t="shared" ca="1" si="114"/>
        <v>"100": "100.Chmury",</v>
      </c>
      <c r="AY108" s="36" t="str">
        <f t="shared" ca="1" si="115"/>
        <v>"100":"100",</v>
      </c>
      <c r="AZ108" s="36" t="str">
        <f t="shared" ca="1" si="116"/>
        <v>100. Chmury,1,15,1,50,0;</v>
      </c>
      <c r="BA108" s="36" t="str">
        <f t="shared" ca="1" si="117"/>
        <v>{"type":"checkbox","class":"checkbox-big","name":"e100","title":"100. Nubes","style":"font-size:20px;display:block","state":"{{e100}}"},</v>
      </c>
      <c r="BB108" s="36" t="str">
        <f t="shared" ca="1" si="118"/>
        <v>{"type":"h4","title":"100. Nubes","style":"width:85%;float:left"},{"type":"input","title":"папка","name":"e100","state":"{{e100}}","pattern":"[0-9]{1,2}","style":"width:15%;display:inline"},{"type":"hr"},</v>
      </c>
      <c r="BC108" s="36" t="str">
        <f t="shared" ca="1" si="119"/>
        <v>"100": "100.Nubes",</v>
      </c>
      <c r="BD108" s="36" t="str">
        <f t="shared" ca="1" si="120"/>
        <v>"100":"100",</v>
      </c>
      <c r="BE108" s="36" t="str">
        <f t="shared" ca="1" si="121"/>
        <v>100. Nubes,1,15,1,50,0;</v>
      </c>
      <c r="BF108" s="36" t="str">
        <f t="shared" ca="1" si="122"/>
        <v>{"type":"checkbox","class":"checkbox-big","name":"e100","title":"100. Тучи","style":"font-size:20px;display:block","state":"{{e100}}"},</v>
      </c>
      <c r="BG108" s="36" t="str">
        <f t="shared" ca="1" si="123"/>
        <v>{"type":"h4","title":"100. Тучи","style":"width:85%;float:left"},{"type":"input","title":"папка","name":"e100","state":"{{e100}}","pattern":"[0-9]{1,2}","style":"width:15%;display:inline"},{"type":"hr"},</v>
      </c>
      <c r="BH108" s="36" t="str">
        <f t="shared" ca="1" si="124"/>
        <v>"100": "100.Тучи",</v>
      </c>
      <c r="BI108" s="36" t="str">
        <f t="shared" ca="1" si="125"/>
        <v>"100":"100",</v>
      </c>
      <c r="BJ108" s="36" t="str">
        <f t="shared" ca="1" si="126"/>
        <v>100. Тучи,1,15,1,50,0;</v>
      </c>
    </row>
    <row r="109" spans="1:62" ht="14.25" customHeight="1">
      <c r="A109" s="2">
        <f t="shared" ca="1" si="86"/>
        <v>101</v>
      </c>
      <c r="B109" s="2" t="s">
        <v>858</v>
      </c>
      <c r="C109" s="2" t="s">
        <v>859</v>
      </c>
      <c r="D109" s="2" t="s">
        <v>860</v>
      </c>
      <c r="E109" s="2" t="s">
        <v>861</v>
      </c>
      <c r="F109" s="2" t="s">
        <v>862</v>
      </c>
      <c r="G109" s="2" t="s">
        <v>863</v>
      </c>
      <c r="H109" s="2" t="s">
        <v>864</v>
      </c>
      <c r="I109" s="2">
        <v>30</v>
      </c>
      <c r="J109" s="2">
        <v>233</v>
      </c>
      <c r="K109" s="2">
        <v>2</v>
      </c>
      <c r="L109" s="5"/>
      <c r="M109" s="2">
        <v>99</v>
      </c>
      <c r="N109" s="2">
        <v>252</v>
      </c>
      <c r="O109" s="2">
        <v>1</v>
      </c>
      <c r="P109" s="2">
        <v>100</v>
      </c>
      <c r="Q109" s="2">
        <v>0</v>
      </c>
      <c r="R109" s="2" t="s">
        <v>83</v>
      </c>
      <c r="S109" s="2" t="s">
        <v>865</v>
      </c>
      <c r="T109" s="4">
        <v>4</v>
      </c>
      <c r="U109" s="2">
        <v>101</v>
      </c>
      <c r="V109" s="5"/>
      <c r="W109" s="2" t="str">
        <f t="shared" si="87"/>
        <v>#define EFF_SIMPLE_RAIN         (101U)    // Хмарка в банці</v>
      </c>
      <c r="X109" s="2" t="str">
        <f t="shared" ca="1" si="127"/>
        <v>String("101. Хмарка в банці,99,252,1,100,0;") +</v>
      </c>
      <c r="Y109" s="2" t="str">
        <f t="shared" ca="1" si="128"/>
        <v>String("101. Simple Rain,99,252,1,100,0;") +</v>
      </c>
      <c r="Z109" s="2" t="str">
        <f t="shared" ca="1" si="129"/>
        <v>String("101. Un nuage dans un bocal,99,252,1,100,0;") +</v>
      </c>
      <c r="AA109" s="2" t="str">
        <f t="shared" si="91"/>
        <v xml:space="preserve">  {  30, 233,   2}, // Хмарка в банці</v>
      </c>
      <c r="AB109" s="2" t="str">
        <f t="shared" si="92"/>
        <v xml:space="preserve">        case EFF_SIMPLE_RAIN:         DYNAMIC_DELAY_TICK { effTimer = millis(); simpleRain();                 Eff_Tick (); }  break;  // (101U) Хмарка в банці</v>
      </c>
      <c r="AC109" s="2" t="str">
        <f t="shared" ca="1" si="131"/>
        <v>{"name":"101. Хмарка в банці","spmin":99,"spmax":252,"scmin":1,"scmax":100,"type":0},</v>
      </c>
      <c r="AD109" s="7" t="str">
        <f t="shared" si="94"/>
        <v>"e101":0,</v>
      </c>
      <c r="AE109" s="7" t="str">
        <f t="shared" si="95"/>
        <v>e101=[[e101]]&amp;</v>
      </c>
      <c r="AF109" s="7" t="str">
        <f t="shared" si="96"/>
        <v>"e101":4,</v>
      </c>
      <c r="AG109" s="2" t="str">
        <f t="shared" ca="1" si="97"/>
        <v>{"type":"checkbox","class":"checkbox-big","name":"e101","title":"101. Хмарка в банці","style":"font-size:20px;display:block","state":"{{e101}}"},</v>
      </c>
      <c r="AH109" s="2" t="str">
        <f t="shared" ca="1" si="98"/>
        <v>{"type":"h4","title":"101. Хмарка в банці","style":"width:85%;float:left"},{"type":"input","title":"папка","name":"e101","state":"{{e101}}","pattern":"[0-9]{1,2}","style":"width:15%;display:inline"},{"type":"hr"},</v>
      </c>
      <c r="AI109" s="2" t="str">
        <f t="shared" ca="1" si="99"/>
        <v>"101": "101.Хмарка в банці",</v>
      </c>
      <c r="AJ109" s="36" t="str">
        <f t="shared" ca="1" si="100"/>
        <v>"101":"101",</v>
      </c>
      <c r="AK109" s="2" t="str">
        <f t="shared" ca="1" si="101"/>
        <v>101. Хмарка в банці,99,252,1,100,0;</v>
      </c>
      <c r="AL109" s="2" t="str">
        <f t="shared" ca="1" si="102"/>
        <v>{"type":"checkbox","class":"checkbox-big","name":"e101","title":"101. Simple Rain","style":"font-size:20px;display:block","state":"{{e101}}"},</v>
      </c>
      <c r="AM109" s="2" t="str">
        <f t="shared" ca="1" si="130"/>
        <v>{"type":"h4","title":"101. Simple Rain","style":"width:85%;float:left"},{"type":"input","title":"папка","name":"e101","state":"{{e101}}","pattern":"[0-9]{1,2}","style":"width:15%;display:inline"},{"type":"hr"},</v>
      </c>
      <c r="AN109" s="2" t="str">
        <f t="shared" ca="1" si="104"/>
        <v>"101": "101.Simple Rain",</v>
      </c>
      <c r="AO109" s="36" t="str">
        <f t="shared" ca="1" si="105"/>
        <v>"101":"101",</v>
      </c>
      <c r="AP109" s="2" t="str">
        <f t="shared" ca="1" si="106"/>
        <v>101. Simple Rain,99,252,1,100,0;</v>
      </c>
      <c r="AQ109" s="2" t="str">
        <f t="shared" ca="1" si="107"/>
        <v>{"type":"checkbox","class":"checkbox-big","name":"e101","title":"101. Un nuage dans un bocal","style":"font-size:20px;display:block","state":"{{e101}}"},</v>
      </c>
      <c r="AR109" s="2" t="str">
        <f t="shared" ca="1" si="108"/>
        <v>{"type":"h4","title":"101. Un nuage dans un bocal","style":"width:85%;float:left"},{"type":"input","title":"папка","name":"e101","state":"{{e101}}","pattern":"[0-9]{1,2}","style":"width:15%;display:inline"},{"type":"hr"},</v>
      </c>
      <c r="AS109" s="2" t="str">
        <f t="shared" ca="1" si="109"/>
        <v>"101": "101.Un nuage dans un bocal",</v>
      </c>
      <c r="AT109" s="36" t="str">
        <f t="shared" ca="1" si="110"/>
        <v>"101":"101",</v>
      </c>
      <c r="AU109" s="2" t="str">
        <f t="shared" ca="1" si="111"/>
        <v>101. Un nuage dans un bocal,99,252,1,100,0;</v>
      </c>
      <c r="AV109" s="2" t="str">
        <f t="shared" ca="1" si="112"/>
        <v>{"type":"checkbox","class":"checkbox-big","name":"e101","title":"101. Chmura w słoiku","style":"font-size:20px;display:block","state":"{{e101}}"},</v>
      </c>
      <c r="AW109" s="36" t="str">
        <f t="shared" ca="1" si="113"/>
        <v>{"type":"h4","title":"101. Chmura w słoiku","style":"width:85%;float:left"},{"type":"input","title":"папка","name":"e101","state":"{{e101}}","pattern":"[0-9]{1,2}","style":"width:15%;display:inline"},{"type":"hr"},</v>
      </c>
      <c r="AX109" s="36" t="str">
        <f t="shared" ca="1" si="114"/>
        <v>"101": "101.Chmura w słoiku",</v>
      </c>
      <c r="AY109" s="36" t="str">
        <f t="shared" ca="1" si="115"/>
        <v>"101":"101",</v>
      </c>
      <c r="AZ109" s="36" t="str">
        <f t="shared" ca="1" si="116"/>
        <v>101. Chmura w słoiku,99,252,1,100,0;</v>
      </c>
      <c r="BA109" s="36" t="str">
        <f t="shared" ca="1" si="117"/>
        <v>{"type":"checkbox","class":"checkbox-big","name":"e101","title":"101. Una nube en un frasco","style":"font-size:20px;display:block","state":"{{e101}}"},</v>
      </c>
      <c r="BB109" s="36" t="str">
        <f t="shared" ca="1" si="118"/>
        <v>{"type":"h4","title":"101. Una nube en un frasco","style":"width:85%;float:left"},{"type":"input","title":"папка","name":"e101","state":"{{e101}}","pattern":"[0-9]{1,2}","style":"width:15%;display:inline"},{"type":"hr"},</v>
      </c>
      <c r="BC109" s="36" t="str">
        <f t="shared" ca="1" si="119"/>
        <v>"101": "101.Una nube en un frasco",</v>
      </c>
      <c r="BD109" s="36" t="str">
        <f t="shared" ca="1" si="120"/>
        <v>"101":"101",</v>
      </c>
      <c r="BE109" s="36" t="str">
        <f t="shared" ca="1" si="121"/>
        <v>101. Una nube en un frasco,99,252,1,100,0;</v>
      </c>
      <c r="BF109" s="36" t="str">
        <f t="shared" ca="1" si="122"/>
        <v>{"type":"checkbox","class":"checkbox-big","name":"e101","title":"101. Тучка в банке","style":"font-size:20px;display:block","state":"{{e101}}"},</v>
      </c>
      <c r="BG109" s="36" t="str">
        <f t="shared" ca="1" si="123"/>
        <v>{"type":"h4","title":"101. Тучка в банке","style":"width:85%;float:left"},{"type":"input","title":"папка","name":"e101","state":"{{e101}}","pattern":"[0-9]{1,2}","style":"width:15%;display:inline"},{"type":"hr"},</v>
      </c>
      <c r="BH109" s="36" t="str">
        <f t="shared" ca="1" si="124"/>
        <v>"101": "101.Тучка в банке",</v>
      </c>
      <c r="BI109" s="36" t="str">
        <f t="shared" ca="1" si="125"/>
        <v>"101":"101",</v>
      </c>
      <c r="BJ109" s="36" t="str">
        <f t="shared" ca="1" si="126"/>
        <v>101. Тучка в банке,99,252,1,100,0;</v>
      </c>
    </row>
    <row r="110" spans="1:62" ht="14.25" customHeight="1">
      <c r="A110" s="2">
        <f t="shared" ca="1" si="86"/>
        <v>102</v>
      </c>
      <c r="B110" s="2" t="s">
        <v>866</v>
      </c>
      <c r="C110" s="2" t="s">
        <v>867</v>
      </c>
      <c r="D110" s="2" t="s">
        <v>868</v>
      </c>
      <c r="E110" s="2" t="s">
        <v>869</v>
      </c>
      <c r="F110" s="2" t="s">
        <v>870</v>
      </c>
      <c r="G110" s="2" t="s">
        <v>870</v>
      </c>
      <c r="H110" s="2" t="s">
        <v>871</v>
      </c>
      <c r="I110" s="2">
        <v>11</v>
      </c>
      <c r="J110" s="2">
        <v>33</v>
      </c>
      <c r="K110" s="2">
        <v>58</v>
      </c>
      <c r="L110" s="5"/>
      <c r="M110" s="2">
        <v>1</v>
      </c>
      <c r="N110" s="2">
        <v>150</v>
      </c>
      <c r="O110" s="2">
        <v>1</v>
      </c>
      <c r="P110" s="2">
        <v>100</v>
      </c>
      <c r="Q110" s="2">
        <v>0</v>
      </c>
      <c r="R110" s="2" t="s">
        <v>99</v>
      </c>
      <c r="S110" s="2" t="s">
        <v>872</v>
      </c>
      <c r="T110" s="4">
        <v>2</v>
      </c>
      <c r="U110" s="2">
        <v>102</v>
      </c>
      <c r="V110" s="5"/>
      <c r="W110" s="2" t="str">
        <f t="shared" si="87"/>
        <v>#define EFF_MADNESS             (102U)    // Шаленство</v>
      </c>
      <c r="X110" s="2" t="str">
        <f t="shared" ca="1" si="127"/>
        <v>String("102. Шаленство,1,150,1,100,0;") +</v>
      </c>
      <c r="Y110" s="2" t="str">
        <f t="shared" ca="1" si="128"/>
        <v>String("102. Madness,1,150,1,100,0;") +</v>
      </c>
      <c r="Z110" s="2" t="str">
        <f t="shared" ca="1" si="129"/>
        <v>String("102. Fureur,1,150,1,100,0;") +</v>
      </c>
      <c r="AA110" s="2" t="str">
        <f t="shared" si="91"/>
        <v xml:space="preserve">  {  11,  33,  58}, // Шаленство</v>
      </c>
      <c r="AB110" s="2" t="str">
        <f t="shared" si="92"/>
        <v xml:space="preserve">        case EFF_MADNESS:             HIGH_DELAY_TICK    { effTimer = millis(); madnessNoiseRoutine();        Eff_Tick (); }  break;  // (102U) Шаленство</v>
      </c>
      <c r="AC110" s="2" t="str">
        <f ca="1">CONCATENATE("{""name"":""",A110,". ",C110,""",""spmin"":",M110,",""spmax"":",N110,",""scmin"":",O110,",""scmax"":",P110,",""type"":",Q110,"}")</f>
        <v>{"name":"102. Шаленство","spmin":1,"spmax":150,"scmin":1,"scmax":100,"type":0}</v>
      </c>
      <c r="AD110" s="7" t="str">
        <f t="shared" si="94"/>
        <v>"e102":0,</v>
      </c>
      <c r="AE110" s="7" t="str">
        <f t="shared" si="95"/>
        <v>e102=[[e102]]&amp;</v>
      </c>
      <c r="AF110" s="7" t="str">
        <f t="shared" si="96"/>
        <v>"e102":2,</v>
      </c>
      <c r="AG110" s="2" t="str">
        <f t="shared" ca="1" si="97"/>
        <v>{"type":"checkbox","class":"checkbox-big","name":"e102","title":"102. Шаленство","style":"font-size:20px;display:block","state":"{{e102}}"},</v>
      </c>
      <c r="AH110" s="2" t="str">
        <f t="shared" ca="1" si="98"/>
        <v>{"type":"h4","title":"102. Шаленство","style":"width:85%;float:left"},{"type":"input","title":"папка","name":"e102","state":"{{e102}}","pattern":"[0-9]{1,2}","style":"width:15%;display:inline"},{"type":"hr"},</v>
      </c>
      <c r="AI110" s="2" t="str">
        <f t="shared" ca="1" si="99"/>
        <v>"102": "102.Шаленство",</v>
      </c>
      <c r="AJ110" s="36" t="str">
        <f t="shared" ca="1" si="100"/>
        <v>"102":"102",</v>
      </c>
      <c r="AK110" s="2" t="str">
        <f t="shared" ca="1" si="101"/>
        <v>102. Шаленство,1,150,1,100,0;</v>
      </c>
      <c r="AL110" s="2" t="str">
        <f t="shared" ca="1" si="102"/>
        <v>{"type":"checkbox","class":"checkbox-big","name":"e102","title":"102. Madness","style":"font-size:20px;display:block","state":"{{e102}}"},</v>
      </c>
      <c r="AM110" s="2" t="str">
        <f t="shared" ca="1" si="130"/>
        <v>{"type":"h4","title":"102. Madness","style":"width:85%;float:left"},{"type":"input","title":"папка","name":"e102","state":"{{e102}}","pattern":"[0-9]{1,2}","style":"width:15%;display:inline"},{"type":"hr"},</v>
      </c>
      <c r="AN110" s="2" t="str">
        <f t="shared" ca="1" si="104"/>
        <v>"102": "102.Madness",</v>
      </c>
      <c r="AO110" s="36" t="str">
        <f t="shared" ca="1" si="105"/>
        <v>"102":"102",</v>
      </c>
      <c r="AP110" s="2" t="str">
        <f t="shared" ca="1" si="106"/>
        <v>102. Madness,1,150,1,100,0;</v>
      </c>
      <c r="AQ110" s="2" t="str">
        <f t="shared" ca="1" si="107"/>
        <v>{"type":"checkbox","class":"checkbox-big","name":"e102","title":"102. Fureur","style":"font-size:20px;display:block","state":"{{e102}}"},</v>
      </c>
      <c r="AR110" s="2" t="str">
        <f t="shared" ca="1" si="108"/>
        <v>{"type":"h4","title":"102. Fureur","style":"width:85%;float:left"},{"type":"input","title":"папка","name":"e102","state":"{{e102}}","pattern":"[0-9]{1,2}","style":"width:15%;display:inline"},{"type":"hr"},</v>
      </c>
      <c r="AS110" s="2" t="str">
        <f t="shared" ca="1" si="109"/>
        <v>"102": "102.Fureur",</v>
      </c>
      <c r="AT110" s="36" t="str">
        <f t="shared" ca="1" si="110"/>
        <v>"102":"102",</v>
      </c>
      <c r="AU110" s="2" t="str">
        <f t="shared" ca="1" si="111"/>
        <v>102. Fureur,1,150,1,100,0;</v>
      </c>
      <c r="AV110" s="2" t="str">
        <f t="shared" ca="1" si="112"/>
        <v>{"type":"checkbox","class":"checkbox-big","name":"e102","title":"102. Furia","style":"font-size:20px;display:block","state":"{{e102}}"},</v>
      </c>
      <c r="AW110" s="36" t="str">
        <f t="shared" ca="1" si="113"/>
        <v>{"type":"h4","title":"102. Furia","style":"width:85%;float:left"},{"type":"input","title":"папка","name":"e102","state":"{{e102}}","pattern":"[0-9]{1,2}","style":"width:15%;display:inline"},{"type":"hr"},</v>
      </c>
      <c r="AX110" s="36" t="str">
        <f t="shared" ca="1" si="114"/>
        <v>"102": "102.Furia",</v>
      </c>
      <c r="AY110" s="36" t="str">
        <f t="shared" ca="1" si="115"/>
        <v>"102":"102",</v>
      </c>
      <c r="AZ110" s="36" t="str">
        <f t="shared" ca="1" si="116"/>
        <v>102. Furia,1,150,1,100,0;</v>
      </c>
      <c r="BA110" s="36" t="str">
        <f t="shared" ca="1" si="117"/>
        <v>{"type":"checkbox","class":"checkbox-big","name":"e102","title":"102. Furia","style":"font-size:20px;display:block","state":"{{e102}}"},</v>
      </c>
      <c r="BB110" s="36" t="str">
        <f t="shared" ca="1" si="118"/>
        <v>{"type":"h4","title":"102. Furia","style":"width:85%;float:left"},{"type":"input","title":"папка","name":"e102","state":"{{e102}}","pattern":"[0-9]{1,2}","style":"width:15%;display:inline"},{"type":"hr"},</v>
      </c>
      <c r="BC110" s="36" t="str">
        <f t="shared" ca="1" si="119"/>
        <v>"102": "102.Furia",</v>
      </c>
      <c r="BD110" s="36" t="str">
        <f t="shared" ca="1" si="120"/>
        <v>"102":"102",</v>
      </c>
      <c r="BE110" s="36" t="str">
        <f t="shared" ca="1" si="121"/>
        <v>102. Furia,1,150,1,100,0;</v>
      </c>
      <c r="BF110" s="36" t="str">
        <f t="shared" ca="1" si="122"/>
        <v>{"type":"checkbox","class":"checkbox-big","name":"e102","title":"102. Безумие","style":"font-size:20px;display:block","state":"{{e102}}"},</v>
      </c>
      <c r="BG110" s="36" t="str">
        <f t="shared" ca="1" si="123"/>
        <v>{"type":"h4","title":"102. Безумие","style":"width:85%;float:left"},{"type":"input","title":"папка","name":"e102","state":"{{e102}}","pattern":"[0-9]{1,2}","style":"width:15%;display:inline"},{"type":"hr"},</v>
      </c>
      <c r="BH110" s="36" t="str">
        <f t="shared" ca="1" si="124"/>
        <v>"102": "102.Безумие",</v>
      </c>
      <c r="BI110" s="36" t="str">
        <f t="shared" ca="1" si="125"/>
        <v>"102":"102",</v>
      </c>
      <c r="BJ110" s="36" t="str">
        <f t="shared" ca="1" si="126"/>
        <v>102. Безумие,1,150,1,100,0;</v>
      </c>
    </row>
    <row r="111" spans="1:62" ht="14.25" customHeight="1">
      <c r="A111" s="49">
        <f t="shared" ca="1" si="86"/>
        <v>103</v>
      </c>
      <c r="B111" s="2" t="s">
        <v>873</v>
      </c>
      <c r="C111" s="2" t="s">
        <v>874</v>
      </c>
      <c r="D111" s="2" t="s">
        <v>875</v>
      </c>
      <c r="E111" s="2" t="s">
        <v>875</v>
      </c>
      <c r="F111" s="2" t="s">
        <v>876</v>
      </c>
      <c r="G111" s="2" t="s">
        <v>877</v>
      </c>
      <c r="H111" s="2" t="s">
        <v>878</v>
      </c>
      <c r="I111" s="49">
        <v>10</v>
      </c>
      <c r="J111" s="49">
        <v>200</v>
      </c>
      <c r="K111" s="49">
        <v>60</v>
      </c>
      <c r="L111" s="5"/>
      <c r="M111" s="49">
        <v>25</v>
      </c>
      <c r="N111" s="49">
        <v>240</v>
      </c>
      <c r="O111" s="49">
        <v>1</v>
      </c>
      <c r="P111" s="49">
        <v>100</v>
      </c>
      <c r="Q111" s="49">
        <v>1</v>
      </c>
      <c r="R111" s="2" t="s">
        <v>83</v>
      </c>
      <c r="S111" s="2" t="s">
        <v>879</v>
      </c>
      <c r="T111" s="4">
        <v>2</v>
      </c>
      <c r="U111" s="49">
        <v>103</v>
      </c>
      <c r="V111" s="5"/>
      <c r="W111" s="2" t="str">
        <f t="shared" si="87"/>
        <v>#define EFF_CONTACTS            (103U)    // Контакти</v>
      </c>
      <c r="X111" s="2" t="str">
        <f t="shared" ca="1" si="127"/>
        <v>String("103. Контакти,25,240,1,100,1;") +</v>
      </c>
      <c r="Y111" s="2" t="str">
        <f t="shared" ca="1" si="128"/>
        <v>String("103. Contacts,25,240,1,100,1;") +</v>
      </c>
      <c r="Z111" s="2" t="str">
        <f t="shared" ca="1" si="129"/>
        <v>String("103. Contacts,25,240,1,100,1;") +</v>
      </c>
      <c r="AA111" s="2" t="str">
        <f t="shared" si="91"/>
        <v xml:space="preserve">  {  10, 200,  60}, // Контакти</v>
      </c>
      <c r="AB111" s="2" t="str">
        <f t="shared" si="92"/>
        <v xml:space="preserve">        case EFF_CONTACTS:            DYNAMIC_DELAY_TICK { effTimer = millis(); Contacts();                   Eff_Tick (); }  break;  // (103U) Контакти</v>
      </c>
      <c r="AC111" s="2" t="str">
        <f ca="1">CONCATENATE("{""name"":""",A111,". ",C111,""",""spmin"":",M111,",""spmax"":",N111,",""scmin"":",O111,",""scmax"":",P111,",""type"":",Q111,"}")</f>
        <v>{"name":"103. Контакти","spmin":25,"spmax":240,"scmin":1,"scmax":100,"type":1}</v>
      </c>
      <c r="AD111" s="7" t="str">
        <f t="shared" si="94"/>
        <v>"e103":0,</v>
      </c>
      <c r="AE111" s="7" t="str">
        <f t="shared" si="95"/>
        <v>e103=[[e103]]&amp;</v>
      </c>
      <c r="AF111" s="7" t="str">
        <f t="shared" si="96"/>
        <v>"e103":2,</v>
      </c>
      <c r="AG111" s="2" t="str">
        <f t="shared" ca="1" si="97"/>
        <v>{"type":"checkbox","class":"checkbox-big","name":"e103","title":"103. Контакти","style":"font-size:20px;display:block","state":"{{e103}}"},</v>
      </c>
      <c r="AH111" s="2" t="str">
        <f t="shared" ca="1" si="98"/>
        <v>{"type":"h4","title":"103. Контакти","style":"width:85%;float:left"},{"type":"input","title":"папка","name":"e103","state":"{{e103}}","pattern":"[0-9]{1,2}","style":"width:15%;display:inline"},{"type":"hr"},</v>
      </c>
      <c r="AI111" s="2" t="str">
        <f t="shared" ca="1" si="99"/>
        <v>"103": "103.Контакти",</v>
      </c>
      <c r="AJ111" s="36" t="str">
        <f t="shared" ca="1" si="100"/>
        <v>"103":"103",</v>
      </c>
      <c r="AK111" s="2" t="str">
        <f t="shared" ca="1" si="101"/>
        <v>103. Контакти,25,240,1,100,1;</v>
      </c>
      <c r="AL111" s="2" t="str">
        <f t="shared" ca="1" si="102"/>
        <v>{"type":"checkbox","class":"checkbox-big","name":"e103","title":"103. Contacts","style":"font-size:20px;display:block","state":"{{e103}}"},</v>
      </c>
      <c r="AM111" s="2" t="str">
        <f t="shared" ca="1" si="130"/>
        <v>{"type":"h4","title":"103. Contacts","style":"width:85%;float:left"},{"type":"input","title":"папка","name":"e103","state":"{{e103}}","pattern":"[0-9]{1,2}","style":"width:15%;display:inline"},{"type":"hr"},</v>
      </c>
      <c r="AN111" s="2" t="str">
        <f t="shared" ca="1" si="104"/>
        <v>"103": "103.Contacts",</v>
      </c>
      <c r="AO111" s="36" t="str">
        <f t="shared" ca="1" si="105"/>
        <v>"103":"103",</v>
      </c>
      <c r="AP111" s="2" t="str">
        <f t="shared" ca="1" si="106"/>
        <v>103. Contacts,25,240,1,100,1;</v>
      </c>
      <c r="AQ111" s="2" t="str">
        <f t="shared" ca="1" si="107"/>
        <v>{"type":"checkbox","class":"checkbox-big","name":"e103","title":"103. Contacts","style":"font-size:20px;display:block","state":"{{e103}}"},</v>
      </c>
      <c r="AR111" s="2" t="str">
        <f t="shared" ca="1" si="108"/>
        <v>{"type":"h4","title":"103. Contacts","style":"width:85%;float:left"},{"type":"input","title":"папка","name":"e103","state":"{{e103}}","pattern":"[0-9]{1,2}","style":"width:15%;display:inline"},{"type":"hr"},</v>
      </c>
      <c r="AS111" s="2" t="str">
        <f t="shared" ca="1" si="109"/>
        <v>"103": "103.Contacts",</v>
      </c>
      <c r="AT111" s="36" t="str">
        <f t="shared" ca="1" si="110"/>
        <v>"103":"103",</v>
      </c>
      <c r="AU111" s="2" t="str">
        <f t="shared" ca="1" si="111"/>
        <v>103. Contacts,25,240,1,100,1;</v>
      </c>
      <c r="AV111" s="2" t="str">
        <f t="shared" ca="1" si="112"/>
        <v>{"type":"checkbox","class":"checkbox-big","name":"e103","title":"103. Łączność","style":"font-size:20px;display:block","state":"{{e103}}"},</v>
      </c>
      <c r="AW111" s="36" t="str">
        <f t="shared" ca="1" si="113"/>
        <v>{"type":"h4","title":"103. Łączność","style":"width:85%;float:left"},{"type":"input","title":"папка","name":"e103","state":"{{e103}}","pattern":"[0-9]{1,2}","style":"width:15%;display:inline"},{"type":"hr"},</v>
      </c>
      <c r="AX111" s="36" t="str">
        <f t="shared" ca="1" si="114"/>
        <v>"103": "103.Łączność",</v>
      </c>
      <c r="AY111" s="36" t="str">
        <f t="shared" ca="1" si="115"/>
        <v>"103":"103",</v>
      </c>
      <c r="AZ111" s="36" t="str">
        <f t="shared" ca="1" si="116"/>
        <v>103. Łączność,25,240,1,100,1;</v>
      </c>
      <c r="BA111" s="36" t="str">
        <f t="shared" ca="1" si="117"/>
        <v>{"type":"checkbox","class":"checkbox-big","name":"e103","title":"103. Contactos","style":"font-size:20px;display:block","state":"{{e103}}"},</v>
      </c>
      <c r="BB111" s="36" t="str">
        <f t="shared" ca="1" si="118"/>
        <v>{"type":"h4","title":"103. Contactos","style":"width:85%;float:left"},{"type":"input","title":"папка","name":"e103","state":"{{e103}}","pattern":"[0-9]{1,2}","style":"width:15%;display:inline"},{"type":"hr"},</v>
      </c>
      <c r="BC111" s="36" t="str">
        <f t="shared" ca="1" si="119"/>
        <v>"103": "103.Contactos",</v>
      </c>
      <c r="BD111" s="36" t="str">
        <f t="shared" ca="1" si="120"/>
        <v>"103":"103",</v>
      </c>
      <c r="BE111" s="36" t="str">
        <f t="shared" ca="1" si="121"/>
        <v>103. Contactos,25,240,1,100,1;</v>
      </c>
      <c r="BF111" s="36" t="str">
        <f t="shared" ca="1" si="122"/>
        <v>{"type":"checkbox","class":"checkbox-big","name":"e103","title":"103. Контакты","style":"font-size:20px;display:block","state":"{{e103}}"},</v>
      </c>
      <c r="BG111" s="36" t="str">
        <f t="shared" ca="1" si="123"/>
        <v>{"type":"h4","title":"103. Контакты","style":"width:85%;float:left"},{"type":"input","title":"папка","name":"e103","state":"{{e103}}","pattern":"[0-9]{1,2}","style":"width:15%;display:inline"},{"type":"hr"},</v>
      </c>
      <c r="BH111" s="36" t="str">
        <f t="shared" ca="1" si="124"/>
        <v>"103": "103.Контакты",</v>
      </c>
      <c r="BI111" s="36" t="str">
        <f t="shared" ca="1" si="125"/>
        <v>"103":"103",</v>
      </c>
      <c r="BJ111" s="36" t="str">
        <f t="shared" ca="1" si="126"/>
        <v>103. Контакты,25,240,1,100,1;</v>
      </c>
    </row>
    <row r="112" spans="1:62" ht="14.25" customHeight="1">
      <c r="A112" s="49">
        <f t="shared" ca="1" si="86"/>
        <v>104</v>
      </c>
      <c r="B112" s="2" t="s">
        <v>880</v>
      </c>
      <c r="C112" s="37" t="s">
        <v>881</v>
      </c>
      <c r="D112" s="2" t="s">
        <v>882</v>
      </c>
      <c r="E112" s="2" t="s">
        <v>883</v>
      </c>
      <c r="F112" s="2" t="s">
        <v>884</v>
      </c>
      <c r="G112" s="2" t="s">
        <v>885</v>
      </c>
      <c r="H112" s="2" t="s">
        <v>886</v>
      </c>
      <c r="I112" s="49">
        <v>10</v>
      </c>
      <c r="J112" s="49">
        <v>205</v>
      </c>
      <c r="K112" s="49">
        <v>50</v>
      </c>
      <c r="L112" s="5"/>
      <c r="M112" s="49">
        <v>50</v>
      </c>
      <c r="N112" s="49">
        <v>255</v>
      </c>
      <c r="O112" s="49">
        <v>49</v>
      </c>
      <c r="P112" s="49">
        <v>50</v>
      </c>
      <c r="Q112" s="49">
        <v>0</v>
      </c>
      <c r="R112" s="2" t="s">
        <v>83</v>
      </c>
      <c r="S112" s="2" t="s">
        <v>887</v>
      </c>
      <c r="T112" s="4">
        <v>5</v>
      </c>
      <c r="U112" s="49">
        <v>104</v>
      </c>
      <c r="V112" s="5"/>
      <c r="W112" s="2" t="str">
        <f t="shared" si="87"/>
        <v>#define EFF_RADIAL_WAVE         (104U)    // Радіальна хвиля</v>
      </c>
      <c r="X112" s="2" t="str">
        <f t="shared" ca="1" si="127"/>
        <v>String("104. Радіальна хвиля,50,255,49,50,0;") +</v>
      </c>
      <c r="Y112" s="2" t="str">
        <f t="shared" ca="1" si="128"/>
        <v>String("104. RadialWave,50,255,49,50,0;") +</v>
      </c>
      <c r="Z112" s="2" t="str">
        <f t="shared" ca="1" si="129"/>
        <v>String("104. Onde radiale,50,255,49,50,0;") +</v>
      </c>
      <c r="AA112" s="2" t="str">
        <f t="shared" si="91"/>
        <v xml:space="preserve">  {  10, 205,  50}, // Радіальна хвиля</v>
      </c>
      <c r="AB112" s="2" t="str">
        <f t="shared" si="92"/>
        <v xml:space="preserve">        case EFF_RADIAL_WAVE:         DYNAMIC_DELAY_TICK { effTimer = millis(); RadialWave();                 Eff_Tick (); }  break;  // (104U) Радіальна хвиля</v>
      </c>
      <c r="AC112" s="2" t="str">
        <f ca="1">CONCATENATE("{""name"":""",A112,". ",C112,""",""spmin"":",M112,",""spmax"":",N112,",""scmin"":",O112,",""scmax"":",P112,",""type"":",Q112,"}")</f>
        <v>{"name":"104. Радіальна хвиля","spmin":50,"spmax":255,"scmin":49,"scmax":50,"type":0}</v>
      </c>
      <c r="AD112" s="7" t="str">
        <f t="shared" si="94"/>
        <v>"e104":0,</v>
      </c>
      <c r="AE112" s="7" t="str">
        <f t="shared" si="95"/>
        <v>e104=[[e104]]&amp;</v>
      </c>
      <c r="AF112" s="7" t="str">
        <f t="shared" si="96"/>
        <v>"e104":5,</v>
      </c>
      <c r="AG112" s="2" t="str">
        <f t="shared" ca="1" si="97"/>
        <v>{"type":"checkbox","class":"checkbox-big","name":"e104","title":"104. Радіальна хвиля","style":"font-size:20px;display:block","state":"{{e104}}"},</v>
      </c>
      <c r="AH112" s="2" t="str">
        <f t="shared" ca="1" si="98"/>
        <v>{"type":"h4","title":"104. Радіальна хвиля","style":"width:85%;float:left"},{"type":"input","title":"папка","name":"e104","state":"{{e104}}","pattern":"[0-9]{1,2}","style":"width:15%;display:inline"},{"type":"hr"},</v>
      </c>
      <c r="AI112" s="2" t="str">
        <f t="shared" ca="1" si="99"/>
        <v>"104": "104.Радіальна хвиля",</v>
      </c>
      <c r="AJ112" s="36" t="str">
        <f t="shared" ca="1" si="100"/>
        <v>"104":"104",</v>
      </c>
      <c r="AK112" s="2" t="str">
        <f t="shared" ca="1" si="101"/>
        <v>104. Радіальна хвиля,50,255,49,50,0;</v>
      </c>
      <c r="AL112" s="2" t="str">
        <f t="shared" ca="1" si="102"/>
        <v>{"type":"checkbox","class":"checkbox-big","name":"e104","title":"104. RadialWave","style":"font-size:20px;display:block","state":"{{e104}}"},</v>
      </c>
      <c r="AM112" s="2" t="str">
        <f t="shared" ca="1" si="130"/>
        <v>{"type":"h4","title":"104. RadialWave","style":"width:85%;float:left"},{"type":"input","title":"папка","name":"e104","state":"{{e104}}","pattern":"[0-9]{1,2}","style":"width:15%;display:inline"},{"type":"hr"},</v>
      </c>
      <c r="AN112" s="2" t="str">
        <f t="shared" ca="1" si="104"/>
        <v>"104": "104.RadialWave",</v>
      </c>
      <c r="AO112" s="36" t="str">
        <f t="shared" ca="1" si="105"/>
        <v>"104":"104",</v>
      </c>
      <c r="AP112" s="2" t="str">
        <f t="shared" ca="1" si="106"/>
        <v>104. RadialWave,50,255,49,50,0;</v>
      </c>
      <c r="AQ112" s="2" t="str">
        <f t="shared" ca="1" si="107"/>
        <v>{"type":"checkbox","class":"checkbox-big","name":"e104","title":"104. Onde radiale","style":"font-size:20px;display:block","state":"{{e104}}"},</v>
      </c>
      <c r="AR112" s="2" t="str">
        <f t="shared" ca="1" si="108"/>
        <v>{"type":"h4","title":"104. Onde radiale","style":"width:85%;float:left"},{"type":"input","title":"папка","name":"e104","state":"{{e104}}","pattern":"[0-9]{1,2}","style":"width:15%;display:inline"},{"type":"hr"},</v>
      </c>
      <c r="AS112" s="2" t="str">
        <f t="shared" ca="1" si="109"/>
        <v>"104": "104.Onde radiale",</v>
      </c>
      <c r="AT112" s="36" t="str">
        <f t="shared" ca="1" si="110"/>
        <v>"104":"104",</v>
      </c>
      <c r="AU112" s="2" t="str">
        <f t="shared" ca="1" si="111"/>
        <v>104. Onde radiale,50,255,49,50,0;</v>
      </c>
      <c r="AV112" s="2" t="str">
        <f t="shared" ca="1" si="112"/>
        <v>{"type":"checkbox","class":"checkbox-big","name":"e104","title":"104. Fala promieniowa","style":"font-size:20px;display:block","state":"{{e104}}"},</v>
      </c>
      <c r="AW112" s="36" t="str">
        <f t="shared" ca="1" si="113"/>
        <v>{"type":"h4","title":"104. Fala promieniowa","style":"width:85%;float:left"},{"type":"input","title":"папка","name":"e104","state":"{{e104}}","pattern":"[0-9]{1,2}","style":"width:15%;display:inline"},{"type":"hr"},</v>
      </c>
      <c r="AX112" s="36" t="str">
        <f t="shared" ca="1" si="114"/>
        <v>"104": "104.Fala promieniowa",</v>
      </c>
      <c r="AY112" s="36" t="str">
        <f t="shared" ca="1" si="115"/>
        <v>"104":"104",</v>
      </c>
      <c r="AZ112" s="36" t="str">
        <f t="shared" ca="1" si="116"/>
        <v>104. Fala promieniowa,50,255,49,50,0;</v>
      </c>
      <c r="BA112" s="36" t="str">
        <f t="shared" ca="1" si="117"/>
        <v>{"type":"checkbox","class":"checkbox-big","name":"e104","title":"104. Onda radial","style":"font-size:20px;display:block","state":"{{e104}}"},</v>
      </c>
      <c r="BB112" s="36" t="str">
        <f t="shared" ca="1" si="118"/>
        <v>{"type":"h4","title":"104. Onda radial","style":"width:85%;float:left"},{"type":"input","title":"папка","name":"e104","state":"{{e104}}","pattern":"[0-9]{1,2}","style":"width:15%;display:inline"},{"type":"hr"},</v>
      </c>
      <c r="BC112" s="36" t="str">
        <f t="shared" ca="1" si="119"/>
        <v>"104": "104.Onda radial",</v>
      </c>
      <c r="BD112" s="36" t="str">
        <f t="shared" ca="1" si="120"/>
        <v>"104":"104",</v>
      </c>
      <c r="BE112" s="36" t="str">
        <f t="shared" ca="1" si="121"/>
        <v>104. Onda radial,50,255,49,50,0;</v>
      </c>
      <c r="BF112" s="36" t="str">
        <f t="shared" ca="1" si="122"/>
        <v>{"type":"checkbox","class":"checkbox-big","name":"e104","title":"104. Радиальня волна","style":"font-size:20px;display:block","state":"{{e104}}"},</v>
      </c>
      <c r="BG112" s="36" t="str">
        <f t="shared" ca="1" si="123"/>
        <v>{"type":"h4","title":"104. Радиальня волна","style":"width:85%;float:left"},{"type":"input","title":"папка","name":"e104","state":"{{e104}}","pattern":"[0-9]{1,2}","style":"width:15%;display:inline"},{"type":"hr"},</v>
      </c>
      <c r="BH112" s="36" t="str">
        <f t="shared" ca="1" si="124"/>
        <v>"104": "104.Радиальня волна",</v>
      </c>
      <c r="BI112" s="36" t="str">
        <f t="shared" ca="1" si="125"/>
        <v>"104":"104",</v>
      </c>
      <c r="BJ112" s="36" t="str">
        <f t="shared" ca="1" si="126"/>
        <v>104. Радиальня волна,50,255,49,50,0;</v>
      </c>
    </row>
    <row r="113" spans="1:62" ht="14.25" customHeight="1">
      <c r="A113" s="49">
        <f t="shared" ca="1" si="86"/>
        <v>105</v>
      </c>
      <c r="B113" s="2" t="s">
        <v>888</v>
      </c>
      <c r="C113" s="37" t="s">
        <v>889</v>
      </c>
      <c r="D113" s="2" t="s">
        <v>890</v>
      </c>
      <c r="E113" s="2" t="s">
        <v>891</v>
      </c>
      <c r="F113" s="2" t="s">
        <v>892</v>
      </c>
      <c r="G113" s="2" t="s">
        <v>893</v>
      </c>
      <c r="H113" s="2" t="s">
        <v>889</v>
      </c>
      <c r="I113" s="49">
        <v>10</v>
      </c>
      <c r="J113" s="49">
        <v>220</v>
      </c>
      <c r="K113" s="49">
        <v>50</v>
      </c>
      <c r="L113" s="5"/>
      <c r="M113" s="49">
        <v>50</v>
      </c>
      <c r="N113" s="49">
        <v>255</v>
      </c>
      <c r="O113" s="49">
        <v>1</v>
      </c>
      <c r="P113" s="49">
        <v>100</v>
      </c>
      <c r="Q113" s="49">
        <v>0</v>
      </c>
      <c r="R113" s="2" t="s">
        <v>83</v>
      </c>
      <c r="S113" s="2" t="s">
        <v>894</v>
      </c>
      <c r="T113" s="4">
        <v>2</v>
      </c>
      <c r="U113" s="49">
        <v>105</v>
      </c>
      <c r="V113" s="5"/>
      <c r="W113" s="2" t="str">
        <f t="shared" si="87"/>
        <v>#define EFF_MOSAIC              (105U)    // Мозайка</v>
      </c>
      <c r="X113" s="2" t="str">
        <f t="shared" ca="1" si="127"/>
        <v>String("105. Мозайка,50,255,1,100,0;") +</v>
      </c>
      <c r="Y113" s="2" t="str">
        <f t="shared" ca="1" si="128"/>
        <v>String("105. Mosaic,50,255,1,100,0;") +</v>
      </c>
      <c r="Z113" s="2" t="str">
        <f t="shared" ca="1" si="129"/>
        <v>String("105. Mosaïque,50,255,1,100,0;") +</v>
      </c>
      <c r="AA113" s="2" t="str">
        <f t="shared" si="91"/>
        <v xml:space="preserve">  {  10, 220,  50}, // Мозайка</v>
      </c>
      <c r="AB113" s="2" t="str">
        <f t="shared" si="92"/>
        <v xml:space="preserve">        case EFF_MOSAIC:              DYNAMIC_DELAY_TICK { effTimer = millis(); squaresNdotsRoutine();        Eff_Tick (); }  break;  // (105U) Мозайка</v>
      </c>
      <c r="AC113" s="2" t="str">
        <f ca="1">CONCATENATE("{""name"":""",A113,". ",C113,""",""spmin"":",M113,",""spmax"":",N113,",""scmin"":",O113,",""scmax"":",P113,",""type"":",Q113,"}")</f>
        <v>{"name":"105. Мозайка","spmin":50,"spmax":255,"scmin":1,"scmax":100,"type":0}</v>
      </c>
      <c r="AD113" s="7" t="str">
        <f t="shared" si="94"/>
        <v>"e105":0,</v>
      </c>
      <c r="AE113" s="7" t="str">
        <f t="shared" si="95"/>
        <v>e105=[[e105]]&amp;</v>
      </c>
      <c r="AF113" s="7" t="str">
        <f t="shared" si="96"/>
        <v>"e105":2,</v>
      </c>
      <c r="AG113" s="2" t="str">
        <f t="shared" ca="1" si="97"/>
        <v>{"type":"checkbox","class":"checkbox-big","name":"e105","title":"105. Мозайка","style":"font-size:20px;display:block","state":"{{e105}}"},</v>
      </c>
      <c r="AH113" s="2" t="str">
        <f t="shared" ca="1" si="98"/>
        <v>{"type":"h4","title":"105. Мозайка","style":"width:85%;float:left"},{"type":"input","title":"папка","name":"e105","state":"{{e105}}","pattern":"[0-9]{1,2}","style":"width:15%;display:inline"},{"type":"hr"},</v>
      </c>
      <c r="AI113" s="2" t="str">
        <f t="shared" ca="1" si="99"/>
        <v>"105": "105.Мозайка",</v>
      </c>
      <c r="AJ113" s="36" t="str">
        <f t="shared" ca="1" si="100"/>
        <v>"105":"105",</v>
      </c>
      <c r="AK113" s="2" t="str">
        <f t="shared" ca="1" si="101"/>
        <v>105. Мозайка,50,255,1,100,0;</v>
      </c>
      <c r="AL113" s="2" t="str">
        <f t="shared" ca="1" si="102"/>
        <v>{"type":"checkbox","class":"checkbox-big","name":"e105","title":"105. Mosaic","style":"font-size:20px;display:block","state":"{{e105}}"},</v>
      </c>
      <c r="AM113" s="2" t="str">
        <f t="shared" ca="1" si="130"/>
        <v>{"type":"h4","title":"105. Mosaic","style":"width:85%;float:left"},{"type":"input","title":"папка","name":"e105","state":"{{e105}}","pattern":"[0-9]{1,2}","style":"width:15%;display:inline"},{"type":"hr"},</v>
      </c>
      <c r="AN113" s="2" t="str">
        <f t="shared" ca="1" si="104"/>
        <v>"105": "105.Mosaic",</v>
      </c>
      <c r="AO113" s="36" t="str">
        <f t="shared" ca="1" si="105"/>
        <v>"105":"105",</v>
      </c>
      <c r="AP113" s="2" t="str">
        <f t="shared" ca="1" si="106"/>
        <v>105. Mosaic,50,255,1,100,0;</v>
      </c>
      <c r="AQ113" s="2" t="str">
        <f t="shared" ca="1" si="107"/>
        <v>{"type":"checkbox","class":"checkbox-big","name":"e105","title":"105. Mosaïque","style":"font-size:20px;display:block","state":"{{e105}}"},</v>
      </c>
      <c r="AR113" s="2" t="str">
        <f t="shared" ca="1" si="108"/>
        <v>{"type":"h4","title":"105. Mosaïque","style":"width:85%;float:left"},{"type":"input","title":"папка","name":"e105","state":"{{e105}}","pattern":"[0-9]{1,2}","style":"width:15%;display:inline"},{"type":"hr"},</v>
      </c>
      <c r="AS113" s="2" t="str">
        <f t="shared" ca="1" si="109"/>
        <v>"105": "105.Mosaïque",</v>
      </c>
      <c r="AT113" s="36" t="str">
        <f t="shared" ca="1" si="110"/>
        <v>"105":"105",</v>
      </c>
      <c r="AU113" s="2" t="str">
        <f t="shared" ca="1" si="111"/>
        <v>105. Mosaïque,50,255,1,100,0;</v>
      </c>
      <c r="AV113" s="2" t="str">
        <f t="shared" ca="1" si="112"/>
        <v>{"type":"checkbox","class":"checkbox-big","name":"e105","title":"105. Mozaika","style":"font-size:20px;display:block","state":"{{e105}}"},</v>
      </c>
      <c r="AW113" s="36" t="str">
        <f t="shared" ca="1" si="113"/>
        <v>{"type":"h4","title":"105. Mozaika","style":"width:85%;float:left"},{"type":"input","title":"папка","name":"e105","state":"{{e105}}","pattern":"[0-9]{1,2}","style":"width:15%;display:inline"},{"type":"hr"},</v>
      </c>
      <c r="AX113" s="36" t="str">
        <f t="shared" ca="1" si="114"/>
        <v>"105": "105.Mozaika",</v>
      </c>
      <c r="AY113" s="36" t="str">
        <f t="shared" ca="1" si="115"/>
        <v>"105":"105",</v>
      </c>
      <c r="AZ113" s="36" t="str">
        <f t="shared" ca="1" si="116"/>
        <v>105. Mozaika,50,255,1,100,0;</v>
      </c>
      <c r="BA113" s="36" t="str">
        <f t="shared" ca="1" si="117"/>
        <v>{"type":"checkbox","class":"checkbox-big","name":"e105","title":"105. Mosaico","style":"font-size:20px;display:block","state":"{{e105}}"},</v>
      </c>
      <c r="BB113" s="36" t="str">
        <f t="shared" ca="1" si="118"/>
        <v>{"type":"h4","title":"105. Mosaico","style":"width:85%;float:left"},{"type":"input","title":"папка","name":"e105","state":"{{e105}}","pattern":"[0-9]{1,2}","style":"width:15%;display:inline"},{"type":"hr"},</v>
      </c>
      <c r="BC113" s="36" t="str">
        <f t="shared" ca="1" si="119"/>
        <v>"105": "105.Mosaico",</v>
      </c>
      <c r="BD113" s="36" t="str">
        <f t="shared" ca="1" si="120"/>
        <v>"105":"105",</v>
      </c>
      <c r="BE113" s="36" t="str">
        <f t="shared" ca="1" si="121"/>
        <v>105. Mosaico,50,255,1,100,0;</v>
      </c>
      <c r="BF113" s="36" t="str">
        <f t="shared" ca="1" si="122"/>
        <v>{"type":"checkbox","class":"checkbox-big","name":"e105","title":"105. Мозайка","style":"font-size:20px;display:block","state":"{{e105}}"},</v>
      </c>
      <c r="BG113" s="36" t="str">
        <f t="shared" ca="1" si="123"/>
        <v>{"type":"h4","title":"105. Мозайка","style":"width:85%;float:left"},{"type":"input","title":"папка","name":"e105","state":"{{e105}}","pattern":"[0-9]{1,2}","style":"width:15%;display:inline"},{"type":"hr"},</v>
      </c>
      <c r="BH113" s="36" t="str">
        <f t="shared" ca="1" si="124"/>
        <v>"105": "105.Мозайка",</v>
      </c>
      <c r="BI113" s="36" t="str">
        <f t="shared" ca="1" si="125"/>
        <v>"105":"105",</v>
      </c>
      <c r="BJ113" s="36" t="str">
        <f t="shared" ca="1" si="126"/>
        <v>105. Мозайка,50,255,1,100,0;</v>
      </c>
    </row>
    <row r="114" spans="1:62" ht="14.25" customHeight="1">
      <c r="A114" s="2">
        <f t="shared" ca="1" si="86"/>
        <v>106</v>
      </c>
      <c r="B114" s="2" t="s">
        <v>895</v>
      </c>
      <c r="C114" s="2" t="s">
        <v>896</v>
      </c>
      <c r="D114" s="2" t="s">
        <v>897</v>
      </c>
      <c r="E114" s="2" t="s">
        <v>898</v>
      </c>
      <c r="F114" s="2" t="s">
        <v>899</v>
      </c>
      <c r="G114" s="2" t="s">
        <v>900</v>
      </c>
      <c r="H114" s="2" t="s">
        <v>901</v>
      </c>
      <c r="I114" s="2">
        <v>40</v>
      </c>
      <c r="J114" s="2">
        <v>240</v>
      </c>
      <c r="K114" s="2">
        <v>75</v>
      </c>
      <c r="L114" s="5"/>
      <c r="M114" s="2">
        <v>200</v>
      </c>
      <c r="N114" s="2">
        <v>255</v>
      </c>
      <c r="O114" s="2">
        <v>1</v>
      </c>
      <c r="P114" s="2">
        <v>100</v>
      </c>
      <c r="Q114" s="2">
        <v>0</v>
      </c>
      <c r="R114" s="2" t="s">
        <v>83</v>
      </c>
      <c r="S114" s="2" t="s">
        <v>902</v>
      </c>
      <c r="T114" s="4">
        <v>2</v>
      </c>
      <c r="U114" s="2">
        <v>106</v>
      </c>
      <c r="V114" s="5"/>
      <c r="W114" s="2" t="str">
        <f t="shared" si="87"/>
        <v>#define EFF_FIREWORK_2          (106U)    // Феєрверк 2</v>
      </c>
      <c r="X114" s="2" t="str">
        <f t="shared" ca="1" si="127"/>
        <v>String("106. Феєрверк 2,200,255,1,100,0;") +</v>
      </c>
      <c r="Y114" s="2" t="str">
        <f t="shared" ca="1" si="128"/>
        <v>String("106. Firework 2,200,255,1,100,0;") +</v>
      </c>
      <c r="Z114" s="2" t="str">
        <f t="shared" ca="1" si="129"/>
        <v>String("106. Feux d'artifice 2,200,255,1,100,0;") +</v>
      </c>
      <c r="AA114" s="2" t="str">
        <f t="shared" si="91"/>
        <v xml:space="preserve">  {  40, 240,  75}, // Феєрверк 2</v>
      </c>
      <c r="AB114" s="2" t="str">
        <f t="shared" si="92"/>
        <v xml:space="preserve">        case EFF_FIREWORK_2:          DYNAMIC_DELAY_TICK { effTimer = millis(); fireworksRoutine();           Eff_Tick (); }  break;  // (106U) Феєрверк 2</v>
      </c>
      <c r="AC114" s="2" t="str">
        <f ca="1">CONCATENATE("{""name"":""",A114,". ",C114,""",""spmin"":",M114,",""spmax"":",N114,",""scmin"":",O114,",""scmax"":",P114,",""type"":",Q114,"},")</f>
        <v>{"name":"106. Феєрверк 2","spmin":200,"spmax":255,"scmin":1,"scmax":100,"type":0},</v>
      </c>
      <c r="AD114" s="7" t="str">
        <f t="shared" si="94"/>
        <v>"e106":0,</v>
      </c>
      <c r="AE114" s="7" t="str">
        <f t="shared" si="95"/>
        <v>e106=[[e106]]&amp;</v>
      </c>
      <c r="AF114" s="7" t="str">
        <f t="shared" si="96"/>
        <v>"e106":2,</v>
      </c>
      <c r="AG114" s="2" t="str">
        <f t="shared" ca="1" si="97"/>
        <v>{"type":"checkbox","class":"checkbox-big","name":"e106","title":"106. Феєрверк 2","style":"font-size:20px;display:block","state":"{{e106}}"},</v>
      </c>
      <c r="AH114" s="2" t="str">
        <f t="shared" ca="1" si="98"/>
        <v>{"type":"h4","title":"106. Феєрверк 2","style":"width:85%;float:left"},{"type":"input","title":"папка","name":"e106","state":"{{e106}}","pattern":"[0-9]{1,2}","style":"width:15%;display:inline"},{"type":"hr"},</v>
      </c>
      <c r="AI114" s="2" t="str">
        <f t="shared" ca="1" si="99"/>
        <v>"106": "106.Феєрверк 2",</v>
      </c>
      <c r="AJ114" s="36" t="str">
        <f t="shared" ca="1" si="100"/>
        <v>"106":"106",</v>
      </c>
      <c r="AK114" s="2" t="str">
        <f t="shared" ca="1" si="101"/>
        <v>106. Феєрверк 2,200,255,1,100,0;</v>
      </c>
      <c r="AL114" s="2" t="str">
        <f t="shared" ca="1" si="102"/>
        <v>{"type":"checkbox","class":"checkbox-big","name":"e106","title":"106. Firework 2","style":"font-size:20px;display:block","state":"{{e106}}"},</v>
      </c>
      <c r="AM114" s="2" t="str">
        <f t="shared" ca="1" si="130"/>
        <v>{"type":"h4","title":"106. Firework 2","style":"width:85%;float:left"},{"type":"input","title":"папка","name":"e106","state":"{{e106}}","pattern":"[0-9]{1,2}","style":"width:15%;display:inline"},{"type":"hr"},</v>
      </c>
      <c r="AN114" s="2" t="str">
        <f t="shared" ca="1" si="104"/>
        <v>"106": "106.Firework 2",</v>
      </c>
      <c r="AO114" s="36" t="str">
        <f t="shared" ca="1" si="105"/>
        <v>"106":"106",</v>
      </c>
      <c r="AP114" s="2" t="str">
        <f t="shared" ca="1" si="106"/>
        <v>106. Firework 2,200,255,1,100,0;</v>
      </c>
      <c r="AQ114" s="2" t="str">
        <f t="shared" ca="1" si="107"/>
        <v>{"type":"checkbox","class":"checkbox-big","name":"e106","title":"106. Feux d'artifice 2","style":"font-size:20px;display:block","state":"{{e106}}"},</v>
      </c>
      <c r="AR114" s="2" t="str">
        <f t="shared" ca="1" si="108"/>
        <v>{"type":"h4","title":"106. Feux d'artifice 2","style":"width:85%;float:left"},{"type":"input","title":"папка","name":"e106","state":"{{e106}}","pattern":"[0-9]{1,2}","style":"width:15%;display:inline"},{"type":"hr"},</v>
      </c>
      <c r="AS114" s="2" t="str">
        <f t="shared" ca="1" si="109"/>
        <v>"106": "106.Feux d'artifice 2",</v>
      </c>
      <c r="AT114" s="36" t="str">
        <f t="shared" ca="1" si="110"/>
        <v>"106":"106",</v>
      </c>
      <c r="AU114" s="2" t="str">
        <f t="shared" ca="1" si="111"/>
        <v>106. Feux d'artifice 2,200,255,1,100,0;</v>
      </c>
      <c r="AV114" s="2" t="str">
        <f t="shared" ca="1" si="112"/>
        <v>{"type":"checkbox","class":"checkbox-big","name":"e106","title":"106. Fajerwerki 2","style":"font-size:20px;display:block","state":"{{e106}}"},</v>
      </c>
      <c r="AW114" s="36" t="str">
        <f t="shared" ca="1" si="113"/>
        <v>{"type":"h4","title":"106. Fajerwerki 2","style":"width:85%;float:left"},{"type":"input","title":"папка","name":"e106","state":"{{e106}}","pattern":"[0-9]{1,2}","style":"width:15%;display:inline"},{"type":"hr"},</v>
      </c>
      <c r="AX114" s="36" t="str">
        <f t="shared" ca="1" si="114"/>
        <v>"106": "106.Fajerwerki 2",</v>
      </c>
      <c r="AY114" s="36" t="str">
        <f t="shared" ca="1" si="115"/>
        <v>"106":"106",</v>
      </c>
      <c r="AZ114" s="36" t="str">
        <f t="shared" ca="1" si="116"/>
        <v>106. Fajerwerki 2,200,255,1,100,0;</v>
      </c>
      <c r="BA114" s="36" t="str">
        <f t="shared" ca="1" si="117"/>
        <v>{"type":"checkbox","class":"checkbox-big","name":"e106","title":"106. Fuegos artificiales 2","style":"font-size:20px;display:block","state":"{{e106}}"},</v>
      </c>
      <c r="BB114" s="36" t="str">
        <f t="shared" ca="1" si="118"/>
        <v>{"type":"h4","title":"106. Fuegos artificiales 2","style":"width:85%;float:left"},{"type":"input","title":"папка","name":"e106","state":"{{e106}}","pattern":"[0-9]{1,2}","style":"width:15%;display:inline"},{"type":"hr"},</v>
      </c>
      <c r="BC114" s="36" t="str">
        <f t="shared" ca="1" si="119"/>
        <v>"106": "106.Fuegos artificiales 2",</v>
      </c>
      <c r="BD114" s="36" t="str">
        <f t="shared" ca="1" si="120"/>
        <v>"106":"106",</v>
      </c>
      <c r="BE114" s="36" t="str">
        <f t="shared" ca="1" si="121"/>
        <v>106. Fuegos artificiales 2,200,255,1,100,0;</v>
      </c>
      <c r="BF114" s="36" t="str">
        <f t="shared" ca="1" si="122"/>
        <v>{"type":"checkbox","class":"checkbox-big","name":"e106","title":"106. Фейерверк 2","style":"font-size:20px;display:block","state":"{{e106}}"},</v>
      </c>
      <c r="BG114" s="36" t="str">
        <f t="shared" ca="1" si="123"/>
        <v>{"type":"h4","title":"106. Фейерверк 2","style":"width:85%;float:left"},{"type":"input","title":"папка","name":"e106","state":"{{e106}}","pattern":"[0-9]{1,2}","style":"width:15%;display:inline"},{"type":"hr"},</v>
      </c>
      <c r="BH114" s="36" t="str">
        <f t="shared" ca="1" si="124"/>
        <v>"106": "106.Фейерверк 2",</v>
      </c>
      <c r="BI114" s="36" t="str">
        <f t="shared" ca="1" si="125"/>
        <v>"106":"106",</v>
      </c>
      <c r="BJ114" s="36" t="str">
        <f t="shared" ca="1" si="126"/>
        <v>106. Фейерверк 2,200,255,1,100,0;</v>
      </c>
    </row>
    <row r="115" spans="1:62" ht="14.25" customHeight="1">
      <c r="A115" s="49">
        <f t="shared" ca="1" si="86"/>
        <v>107</v>
      </c>
      <c r="B115" s="2" t="s">
        <v>903</v>
      </c>
      <c r="C115" s="37" t="s">
        <v>904</v>
      </c>
      <c r="D115" s="2" t="s">
        <v>905</v>
      </c>
      <c r="E115" s="2" t="s">
        <v>906</v>
      </c>
      <c r="F115" s="2" t="s">
        <v>907</v>
      </c>
      <c r="G115" s="2" t="s">
        <v>908</v>
      </c>
      <c r="H115" s="37" t="s">
        <v>909</v>
      </c>
      <c r="I115" s="49">
        <v>15</v>
      </c>
      <c r="J115" s="49">
        <v>200</v>
      </c>
      <c r="K115" s="49">
        <v>51</v>
      </c>
      <c r="L115" s="5"/>
      <c r="M115" s="49">
        <v>150</v>
      </c>
      <c r="N115" s="49">
        <v>255</v>
      </c>
      <c r="O115" s="49">
        <v>1</v>
      </c>
      <c r="P115" s="49">
        <v>100</v>
      </c>
      <c r="Q115" s="49">
        <v>0</v>
      </c>
      <c r="R115" s="2" t="s">
        <v>83</v>
      </c>
      <c r="S115" s="2" t="s">
        <v>910</v>
      </c>
      <c r="T115" s="4">
        <v>5</v>
      </c>
      <c r="U115" s="49">
        <v>107</v>
      </c>
      <c r="V115" s="5"/>
      <c r="W115" s="2" t="str">
        <f t="shared" si="87"/>
        <v>#define EFF_OCTOPUS             (107U)    // Восьминіг</v>
      </c>
      <c r="X115" s="2" t="str">
        <f t="shared" ca="1" si="127"/>
        <v>String("107. Восьминіг,150,255,1,100,0;") +</v>
      </c>
      <c r="Y115" s="2" t="str">
        <f t="shared" ca="1" si="128"/>
        <v>String("107. Octopus,150,255,1,100,0;") +</v>
      </c>
      <c r="Z115" s="2" t="str">
        <f t="shared" ca="1" si="129"/>
        <v>String("107. Pieuvre,150,255,1,100,0;") +</v>
      </c>
      <c r="AA115" s="2" t="str">
        <f t="shared" si="91"/>
        <v xml:space="preserve">  {  15, 200,  51}, // Восьминіг</v>
      </c>
      <c r="AB115" s="2" t="str">
        <f t="shared" si="92"/>
        <v xml:space="preserve">        case EFF_OCTOPUS:             DYNAMIC_DELAY_TICK { effTimer = millis(); Octopus();                    Eff_Tick (); }  break;  // (107U) Восьминіг</v>
      </c>
      <c r="AC115" s="2" t="str">
        <f ca="1">CONCATENATE("{""name"":""",A115,". ",C115,""",""spmin"":",M115,",""spmax"":",N115,",""scmin"":",O115,",""scmax"":",P115,",""type"":",Q115,"}")</f>
        <v>{"name":"107. Восьминіг","spmin":150,"spmax":255,"scmin":1,"scmax":100,"type":0}</v>
      </c>
      <c r="AD115" s="7" t="str">
        <f t="shared" si="94"/>
        <v>"e107":0,</v>
      </c>
      <c r="AE115" s="7" t="str">
        <f t="shared" si="95"/>
        <v>e107=[[e107]]&amp;</v>
      </c>
      <c r="AF115" s="7" t="str">
        <f t="shared" si="96"/>
        <v>"e107":5,</v>
      </c>
      <c r="AG115" s="2" t="str">
        <f t="shared" ca="1" si="97"/>
        <v>{"type":"checkbox","class":"checkbox-big","name":"e107","title":"107. Восьминіг","style":"font-size:20px;display:block","state":"{{e107}}"},</v>
      </c>
      <c r="AH115" s="2" t="str">
        <f t="shared" ca="1" si="98"/>
        <v>{"type":"h4","title":"107. Восьминіг","style":"width:85%;float:left"},{"type":"input","title":"папка","name":"e107","state":"{{e107}}","pattern":"[0-9]{1,2}","style":"width:15%;display:inline"},{"type":"hr"},</v>
      </c>
      <c r="AI115" s="2" t="str">
        <f t="shared" ca="1" si="99"/>
        <v>"107": "107.Восьминіг",</v>
      </c>
      <c r="AJ115" s="36" t="str">
        <f t="shared" ca="1" si="100"/>
        <v>"107":"107",</v>
      </c>
      <c r="AK115" s="2" t="str">
        <f t="shared" ca="1" si="101"/>
        <v>107. Восьминіг,150,255,1,100,0;</v>
      </c>
      <c r="AL115" s="2" t="str">
        <f t="shared" ca="1" si="102"/>
        <v>{"type":"checkbox","class":"checkbox-big","name":"e107","title":"107. Octopus","style":"font-size:20px;display:block","state":"{{e107}}"},</v>
      </c>
      <c r="AM115" s="2" t="str">
        <f t="shared" ca="1" si="130"/>
        <v>{"type":"h4","title":"107. Octopus","style":"width:85%;float:left"},{"type":"input","title":"папка","name":"e107","state":"{{e107}}","pattern":"[0-9]{1,2}","style":"width:15%;display:inline"},{"type":"hr"},</v>
      </c>
      <c r="AN115" s="2" t="str">
        <f t="shared" ca="1" si="104"/>
        <v>"107": "107.Octopus",</v>
      </c>
      <c r="AO115" s="36" t="str">
        <f t="shared" ca="1" si="105"/>
        <v>"107":"107",</v>
      </c>
      <c r="AP115" s="2" t="str">
        <f t="shared" ca="1" si="106"/>
        <v>107. Octopus,150,255,1,100,0;</v>
      </c>
      <c r="AQ115" s="2" t="str">
        <f t="shared" ca="1" si="107"/>
        <v>{"type":"checkbox","class":"checkbox-big","name":"e107","title":"107. Pieuvre","style":"font-size:20px;display:block","state":"{{e107}}"},</v>
      </c>
      <c r="AR115" s="2" t="str">
        <f t="shared" ca="1" si="108"/>
        <v>{"type":"h4","title":"107. Pieuvre","style":"width:85%;float:left"},{"type":"input","title":"папка","name":"e107","state":"{{e107}}","pattern":"[0-9]{1,2}","style":"width:15%;display:inline"},{"type":"hr"},</v>
      </c>
      <c r="AS115" s="2" t="str">
        <f t="shared" ca="1" si="109"/>
        <v>"107": "107.Pieuvre",</v>
      </c>
      <c r="AT115" s="36" t="str">
        <f t="shared" ca="1" si="110"/>
        <v>"107":"107",</v>
      </c>
      <c r="AU115" s="2" t="str">
        <f t="shared" ca="1" si="111"/>
        <v>107. Pieuvre,150,255,1,100,0;</v>
      </c>
      <c r="AV115" s="2" t="str">
        <f t="shared" ca="1" si="112"/>
        <v>{"type":"checkbox","class":"checkbox-big","name":"e107","title":"107. Ośmiornica","style":"font-size:20px;display:block","state":"{{e107}}"},</v>
      </c>
      <c r="AW115" s="36" t="str">
        <f t="shared" ca="1" si="113"/>
        <v>{"type":"h4","title":"107. Ośmiornica","style":"width:85%;float:left"},{"type":"input","title":"папка","name":"e107","state":"{{e107}}","pattern":"[0-9]{1,2}","style":"width:15%;display:inline"},{"type":"hr"},</v>
      </c>
      <c r="AX115" s="36" t="str">
        <f t="shared" ca="1" si="114"/>
        <v>"107": "107.Ośmiornica",</v>
      </c>
      <c r="AY115" s="36" t="str">
        <f t="shared" ca="1" si="115"/>
        <v>"107":"107",</v>
      </c>
      <c r="AZ115" s="36" t="str">
        <f t="shared" ca="1" si="116"/>
        <v>107. Ośmiornica,150,255,1,100,0;</v>
      </c>
      <c r="BA115" s="36" t="str">
        <f t="shared" ca="1" si="117"/>
        <v>{"type":"checkbox","class":"checkbox-big","name":"e107","title":"107. Pulpo","style":"font-size:20px;display:block","state":"{{e107}}"},</v>
      </c>
      <c r="BB115" s="36" t="str">
        <f t="shared" ca="1" si="118"/>
        <v>{"type":"h4","title":"107. Pulpo","style":"width:85%;float:left"},{"type":"input","title":"папка","name":"e107","state":"{{e107}}","pattern":"[0-9]{1,2}","style":"width:15%;display:inline"},{"type":"hr"},</v>
      </c>
      <c r="BC115" s="36" t="str">
        <f t="shared" ca="1" si="119"/>
        <v>"107": "107.Pulpo",</v>
      </c>
      <c r="BD115" s="36" t="str">
        <f t="shared" ca="1" si="120"/>
        <v>"107":"107",</v>
      </c>
      <c r="BE115" s="36" t="str">
        <f t="shared" ca="1" si="121"/>
        <v>107. Pulpo,150,255,1,100,0;</v>
      </c>
      <c r="BF115" s="36" t="str">
        <f t="shared" ca="1" si="122"/>
        <v>{"type":"checkbox","class":"checkbox-big","name":"e107","title":"107. Осьминог","style":"font-size:20px;display:block","state":"{{e107}}"},</v>
      </c>
      <c r="BG115" s="36" t="str">
        <f t="shared" ca="1" si="123"/>
        <v>{"type":"h4","title":"107. Осьминог","style":"width:85%;float:left"},{"type":"input","title":"папка","name":"e107","state":"{{e107}}","pattern":"[0-9]{1,2}","style":"width:15%;display:inline"},{"type":"hr"},</v>
      </c>
      <c r="BH115" s="36" t="str">
        <f t="shared" ca="1" si="124"/>
        <v>"107": "107.Осьминог",</v>
      </c>
      <c r="BI115" s="36" t="str">
        <f t="shared" ca="1" si="125"/>
        <v>"107":"107",</v>
      </c>
      <c r="BJ115" s="36" t="str">
        <f t="shared" ca="1" si="126"/>
        <v>107. Осьминог,150,255,1,100,0;</v>
      </c>
    </row>
    <row r="116" spans="1:62" ht="14.25" customHeight="1">
      <c r="A116" s="49">
        <f t="shared" ca="1" si="86"/>
        <v>108</v>
      </c>
      <c r="B116" s="2" t="s">
        <v>911</v>
      </c>
      <c r="C116" s="37" t="s">
        <v>912</v>
      </c>
      <c r="D116" s="2" t="s">
        <v>913</v>
      </c>
      <c r="E116" s="2" t="s">
        <v>914</v>
      </c>
      <c r="F116" s="2" t="s">
        <v>915</v>
      </c>
      <c r="G116" s="2" t="s">
        <v>916</v>
      </c>
      <c r="H116" s="37" t="s">
        <v>917</v>
      </c>
      <c r="I116" s="49">
        <v>15</v>
      </c>
      <c r="J116" s="49">
        <v>200</v>
      </c>
      <c r="K116" s="49">
        <v>55</v>
      </c>
      <c r="L116" s="5"/>
      <c r="M116" s="49">
        <v>150</v>
      </c>
      <c r="N116" s="49">
        <v>240</v>
      </c>
      <c r="O116" s="49">
        <v>1</v>
      </c>
      <c r="P116" s="49">
        <v>100</v>
      </c>
      <c r="Q116" s="49">
        <v>1</v>
      </c>
      <c r="R116" s="2" t="s">
        <v>83</v>
      </c>
      <c r="S116" s="2" t="s">
        <v>918</v>
      </c>
      <c r="T116" s="4">
        <v>9</v>
      </c>
      <c r="U116" s="49">
        <v>108</v>
      </c>
      <c r="V116" s="5"/>
      <c r="W116" s="2" t="str">
        <f t="shared" si="87"/>
        <v>#define EFF_DROP_IN_WATER       (108U)    // Краплі  на воді</v>
      </c>
      <c r="X116" s="2" t="str">
        <f t="shared" ca="1" si="127"/>
        <v>String("108. Краплі  на воді,150,240,1,100,1;") +</v>
      </c>
      <c r="Y116" s="2" t="str">
        <f t="shared" ca="1" si="128"/>
        <v>String("108. Drops on Water,150,240,1,100,1;") +</v>
      </c>
      <c r="Z116" s="2" t="str">
        <f t="shared" ca="1" si="129"/>
        <v>String("108. Gouttes sur l'eau,150,240,1,100,1;") +</v>
      </c>
      <c r="AA116" s="2" t="str">
        <f t="shared" si="91"/>
        <v xml:space="preserve">  {  15, 200,  55}, // Краплі  на воді</v>
      </c>
      <c r="AB116" s="2" t="str">
        <f t="shared" si="92"/>
        <v xml:space="preserve">        case EFF_DROP_IN_WATER:       DYNAMIC_DELAY_TICK { effTimer = millis(); DropInWater();                Eff_Tick (); }  break;  // (108U) Краплі  на воді</v>
      </c>
      <c r="AC116" s="2" t="str">
        <f ca="1">CONCATENATE("{""name"":""",A116,". ",C116,""",""spmin"":",M116,",""spmax"":",N116,",""scmin"":",O116,",""scmax"":",P116,",""type"":",Q116,"}")</f>
        <v>{"name":"108. Краплі  на воді","spmin":150,"spmax":240,"scmin":1,"scmax":100,"type":1}</v>
      </c>
      <c r="AD116" s="7" t="str">
        <f t="shared" si="94"/>
        <v>"e108":0,</v>
      </c>
      <c r="AE116" s="7" t="str">
        <f t="shared" si="95"/>
        <v>e108=[[e108]]&amp;</v>
      </c>
      <c r="AF116" s="7" t="str">
        <f t="shared" si="96"/>
        <v>"e108":9,</v>
      </c>
      <c r="AG116" s="2" t="str">
        <f t="shared" ca="1" si="97"/>
        <v>{"type":"checkbox","class":"checkbox-big","name":"e108","title":"108. Краплі  на воді","style":"font-size:20px;display:block","state":"{{e108}}"},</v>
      </c>
      <c r="AH116" s="2" t="str">
        <f t="shared" ca="1" si="98"/>
        <v>{"type":"h4","title":"108. Краплі  на воді","style":"width:85%;float:left"},{"type":"input","title":"папка","name":"e108","state":"{{e108}}","pattern":"[0-9]{1,2}","style":"width:15%;display:inline"},{"type":"hr"},</v>
      </c>
      <c r="AI116" s="2" t="str">
        <f t="shared" ca="1" si="99"/>
        <v>"108": "108.Краплі  на воді",</v>
      </c>
      <c r="AJ116" s="36" t="str">
        <f t="shared" ca="1" si="100"/>
        <v>"108":"108",</v>
      </c>
      <c r="AK116" s="2" t="str">
        <f t="shared" ca="1" si="101"/>
        <v>108. Краплі  на воді,150,240,1,100,1;</v>
      </c>
      <c r="AL116" s="2" t="str">
        <f t="shared" ca="1" si="102"/>
        <v>{"type":"checkbox","class":"checkbox-big","name":"e108","title":"108. Drops on Water","style":"font-size:20px;display:block","state":"{{e108}}"},</v>
      </c>
      <c r="AM116" s="2" t="str">
        <f t="shared" ca="1" si="130"/>
        <v>{"type":"h4","title":"108. Drops on Water","style":"width:85%;float:left"},{"type":"input","title":"папка","name":"e108","state":"{{e108}}","pattern":"[0-9]{1,2}","style":"width:15%;display:inline"},{"type":"hr"},</v>
      </c>
      <c r="AN116" s="2" t="str">
        <f t="shared" ca="1" si="104"/>
        <v>"108": "108.Drops on Water",</v>
      </c>
      <c r="AO116" s="36" t="str">
        <f t="shared" ca="1" si="105"/>
        <v>"108":"108",</v>
      </c>
      <c r="AP116" s="2" t="str">
        <f t="shared" ca="1" si="106"/>
        <v>108. Drops on Water,150,240,1,100,1;</v>
      </c>
      <c r="AQ116" s="2" t="str">
        <f t="shared" ca="1" si="107"/>
        <v>{"type":"checkbox","class":"checkbox-big","name":"e108","title":"108. Gouttes sur l'eau","style":"font-size:20px;display:block","state":"{{e108}}"},</v>
      </c>
      <c r="AR116" s="2" t="str">
        <f t="shared" ca="1" si="108"/>
        <v>{"type":"h4","title":"108. Gouttes sur l'eau","style":"width:85%;float:left"},{"type":"input","title":"папка","name":"e108","state":"{{e108}}","pattern":"[0-9]{1,2}","style":"width:15%;display:inline"},{"type":"hr"},</v>
      </c>
      <c r="AS116" s="2" t="str">
        <f t="shared" ca="1" si="109"/>
        <v>"108": "108.Gouttes sur l'eau",</v>
      </c>
      <c r="AT116" s="36" t="str">
        <f t="shared" ca="1" si="110"/>
        <v>"108":"108",</v>
      </c>
      <c r="AU116" s="2" t="str">
        <f t="shared" ca="1" si="111"/>
        <v>108. Gouttes sur l'eau,150,240,1,100,1;</v>
      </c>
      <c r="AV116" s="2" t="str">
        <f t="shared" ca="1" si="112"/>
        <v>{"type":"checkbox","class":"checkbox-big","name":"e108","title":"108. Krople na wodzie","style":"font-size:20px;display:block","state":"{{e108}}"},</v>
      </c>
      <c r="AW116" s="36" t="str">
        <f t="shared" ca="1" si="113"/>
        <v>{"type":"h4","title":"108. Krople na wodzie","style":"width:85%;float:left"},{"type":"input","title":"папка","name":"e108","state":"{{e108}}","pattern":"[0-9]{1,2}","style":"width:15%;display:inline"},{"type":"hr"},</v>
      </c>
      <c r="AX116" s="36" t="str">
        <f t="shared" ca="1" si="114"/>
        <v>"108": "108.Krople na wodzie",</v>
      </c>
      <c r="AY116" s="36" t="str">
        <f t="shared" ca="1" si="115"/>
        <v>"108":"108",</v>
      </c>
      <c r="AZ116" s="36" t="str">
        <f t="shared" ca="1" si="116"/>
        <v>108. Krople na wodzie,150,240,1,100,1;</v>
      </c>
      <c r="BA116" s="36" t="str">
        <f t="shared" ca="1" si="117"/>
        <v>{"type":"checkbox","class":"checkbox-big","name":"e108","title":"108. Gotas de agua","style":"font-size:20px;display:block","state":"{{e108}}"},</v>
      </c>
      <c r="BB116" s="36" t="str">
        <f t="shared" ca="1" si="118"/>
        <v>{"type":"h4","title":"108. Gotas de agua","style":"width:85%;float:left"},{"type":"input","title":"папка","name":"e108","state":"{{e108}}","pattern":"[0-9]{1,2}","style":"width:15%;display:inline"},{"type":"hr"},</v>
      </c>
      <c r="BC116" s="36" t="str">
        <f t="shared" ca="1" si="119"/>
        <v>"108": "108.Gotas de agua",</v>
      </c>
      <c r="BD116" s="36" t="str">
        <f t="shared" ca="1" si="120"/>
        <v>"108":"108",</v>
      </c>
      <c r="BE116" s="36" t="str">
        <f t="shared" ca="1" si="121"/>
        <v>108. Gotas de agua,150,240,1,100,1;</v>
      </c>
      <c r="BF116" s="36" t="str">
        <f t="shared" ca="1" si="122"/>
        <v>{"type":"checkbox","class":"checkbox-big","name":"e108","title":"108. Капли на воде","style":"font-size:20px;display:block","state":"{{e108}}"},</v>
      </c>
      <c r="BG116" s="36" t="str">
        <f t="shared" ca="1" si="123"/>
        <v>{"type":"h4","title":"108. Капли на воде","style":"width:85%;float:left"},{"type":"input","title":"папка","name":"e108","state":"{{e108}}","pattern":"[0-9]{1,2}","style":"width:15%;display:inline"},{"type":"hr"},</v>
      </c>
      <c r="BH116" s="36" t="str">
        <f t="shared" ca="1" si="124"/>
        <v>"108": "108.Капли на воде",</v>
      </c>
      <c r="BI116" s="36" t="str">
        <f t="shared" ca="1" si="125"/>
        <v>"108":"108",</v>
      </c>
      <c r="BJ116" s="36" t="str">
        <f t="shared" ca="1" si="126"/>
        <v>108. Капли на воде,150,240,1,100,1;</v>
      </c>
    </row>
    <row r="117" spans="1:62" ht="14.25" customHeight="1">
      <c r="A117" s="49">
        <f t="shared" ca="1" si="86"/>
        <v>109</v>
      </c>
      <c r="B117" s="2" t="s">
        <v>919</v>
      </c>
      <c r="C117" s="2" t="s">
        <v>920</v>
      </c>
      <c r="D117" s="2" t="s">
        <v>921</v>
      </c>
      <c r="E117" s="2" t="s">
        <v>922</v>
      </c>
      <c r="F117" s="2" t="s">
        <v>923</v>
      </c>
      <c r="G117" s="2" t="s">
        <v>924</v>
      </c>
      <c r="H117" s="2" t="s">
        <v>925</v>
      </c>
      <c r="I117" s="2">
        <v>20</v>
      </c>
      <c r="J117" s="2">
        <v>200</v>
      </c>
      <c r="K117" s="2">
        <v>96</v>
      </c>
      <c r="L117" s="5"/>
      <c r="M117" s="2">
        <v>150</v>
      </c>
      <c r="N117" s="2">
        <v>255</v>
      </c>
      <c r="O117" s="2">
        <v>1</v>
      </c>
      <c r="P117" s="2">
        <v>100</v>
      </c>
      <c r="Q117" s="2">
        <v>1</v>
      </c>
      <c r="R117" s="2" t="s">
        <v>83</v>
      </c>
      <c r="S117" s="2" t="s">
        <v>926</v>
      </c>
      <c r="T117" s="4">
        <v>2</v>
      </c>
      <c r="U117" s="2">
        <v>109</v>
      </c>
      <c r="V117" s="5"/>
      <c r="W117" s="2" t="str">
        <f t="shared" si="87"/>
        <v>#define EFF_MAGIC_LANTERN       (109U)    // Чарівний ліхтарик</v>
      </c>
      <c r="X117" s="2" t="str">
        <f t="shared" ca="1" si="127"/>
        <v>String("109. Чарівний ліхтарик,150,255,1,100,1;") +</v>
      </c>
      <c r="Y117" s="2" t="str">
        <f t="shared" ca="1" si="128"/>
        <v>String("109. Magic Lantern,150,255,1,100,1;") +</v>
      </c>
      <c r="Z117" s="2" t="str">
        <f t="shared" ca="1" si="129"/>
        <v>String("109. Lanterne magique,150,255,1,100,1;") +</v>
      </c>
      <c r="AA117" s="2" t="str">
        <f t="shared" si="91"/>
        <v xml:space="preserve">  {  20, 200,  96}, // Чарівний ліхтарик</v>
      </c>
      <c r="AB117" s="2" t="str">
        <f t="shared" si="92"/>
        <v xml:space="preserve">        case EFF_MAGIC_LANTERN :      DYNAMIC_DELAY_TICK { effTimer = millis(); MagicLantern();               Eff_Tick (); }  break;  // (109U) Чарівний ліхтарик</v>
      </c>
      <c r="AC117" s="2" t="str">
        <f ca="1">CONCATENATE("{""name"":""",A117,". ",C117,""",""spmin"":",M117,",""spmax"":",N117,",""scmin"":",O117,",""scmax"":",P117,",""type"":",Q117,"},")</f>
        <v>{"name":"109. Чарівний ліхтарик","spmin":150,"spmax":255,"scmin":1,"scmax":100,"type":1},</v>
      </c>
      <c r="AD117" s="7" t="str">
        <f t="shared" si="94"/>
        <v>"e109":0,</v>
      </c>
      <c r="AE117" s="7" t="str">
        <f t="shared" si="95"/>
        <v>e109=[[e109]]&amp;</v>
      </c>
      <c r="AF117" s="7" t="str">
        <f t="shared" si="96"/>
        <v>"e109":2,</v>
      </c>
      <c r="AG117" s="2" t="str">
        <f t="shared" ca="1" si="97"/>
        <v>{"type":"checkbox","class":"checkbox-big","name":"e109","title":"109. Чарівний ліхтарик","style":"font-size:20px;display:block","state":"{{e109}}"},</v>
      </c>
      <c r="AH117" s="2" t="str">
        <f t="shared" ca="1" si="98"/>
        <v>{"type":"h4","title":"109. Чарівний ліхтарик","style":"width:85%;float:left"},{"type":"input","title":"папка","name":"e109","state":"{{e109}}","pattern":"[0-9]{1,2}","style":"width:15%;display:inline"},{"type":"hr"},</v>
      </c>
      <c r="AI117" s="2" t="str">
        <f t="shared" ca="1" si="99"/>
        <v>"109": "109.Чарівний ліхтарик",</v>
      </c>
      <c r="AJ117" s="36" t="str">
        <f t="shared" ca="1" si="100"/>
        <v>"109":"109",</v>
      </c>
      <c r="AK117" s="2" t="str">
        <f t="shared" ca="1" si="101"/>
        <v>109. Чарівний ліхтарик,150,255,1,100,1;</v>
      </c>
      <c r="AL117" s="2" t="str">
        <f t="shared" ca="1" si="102"/>
        <v>{"type":"checkbox","class":"checkbox-big","name":"e109","title":"109. Magic Lantern","style":"font-size:20px;display:block","state":"{{e109}}"},</v>
      </c>
      <c r="AM117" s="2" t="str">
        <f t="shared" ca="1" si="130"/>
        <v>{"type":"h4","title":"109. Magic Lantern","style":"width:85%;float:left"},{"type":"input","title":"папка","name":"e109","state":"{{e109}}","pattern":"[0-9]{1,2}","style":"width:15%;display:inline"},{"type":"hr"},</v>
      </c>
      <c r="AN117" s="2" t="str">
        <f t="shared" ca="1" si="104"/>
        <v>"109": "109.Magic Lantern",</v>
      </c>
      <c r="AO117" s="36" t="str">
        <f t="shared" ca="1" si="105"/>
        <v>"109":"109",</v>
      </c>
      <c r="AP117" s="2" t="str">
        <f t="shared" ca="1" si="106"/>
        <v>109. Magic Lantern,150,255,1,100,1;</v>
      </c>
      <c r="AQ117" s="2" t="str">
        <f t="shared" ca="1" si="107"/>
        <v>{"type":"checkbox","class":"checkbox-big","name":"e109","title":"109. Lanterne magique","style":"font-size:20px;display:block","state":"{{e109}}"},</v>
      </c>
      <c r="AR117" s="2" t="str">
        <f t="shared" ca="1" si="108"/>
        <v>{"type":"h4","title":"109. Lanterne magique","style":"width:85%;float:left"},{"type":"input","title":"папка","name":"e109","state":"{{e109}}","pattern":"[0-9]{1,2}","style":"width:15%;display:inline"},{"type":"hr"},</v>
      </c>
      <c r="AS117" s="2" t="str">
        <f t="shared" ca="1" si="109"/>
        <v>"109": "109.Lanterne magique",</v>
      </c>
      <c r="AT117" s="36" t="str">
        <f t="shared" ca="1" si="110"/>
        <v>"109":"109",</v>
      </c>
      <c r="AU117" s="2" t="str">
        <f t="shared" ca="1" si="111"/>
        <v>109. Lanterne magique,150,255,1,100,1;</v>
      </c>
      <c r="AV117" s="2" t="str">
        <f t="shared" ca="1" si="112"/>
        <v>{"type":"checkbox","class":"checkbox-big","name":"e109","title":"109. Latarnia magiczna","style":"font-size:20px;display:block","state":"{{e109}}"},</v>
      </c>
      <c r="AW117" s="36" t="str">
        <f t="shared" ca="1" si="113"/>
        <v>{"type":"h4","title":"109. Latarnia magiczna","style":"width:85%;float:left"},{"type":"input","title":"папка","name":"e109","state":"{{e109}}","pattern":"[0-9]{1,2}","style":"width:15%;display:inline"},{"type":"hr"},</v>
      </c>
      <c r="AX117" s="36" t="str">
        <f t="shared" ca="1" si="114"/>
        <v>"109": "109.Latarnia magiczna",</v>
      </c>
      <c r="AY117" s="36" t="str">
        <f t="shared" ca="1" si="115"/>
        <v>"109":"109",</v>
      </c>
      <c r="AZ117" s="36" t="str">
        <f t="shared" ca="1" si="116"/>
        <v>109. Latarnia magiczna,150,255,1,100,1;</v>
      </c>
      <c r="BA117" s="36" t="str">
        <f t="shared" ca="1" si="117"/>
        <v>{"type":"checkbox","class":"checkbox-big","name":"e109","title":"109. Linterna mágica","style":"font-size:20px;display:block","state":"{{e109}}"},</v>
      </c>
      <c r="BB117" s="36" t="str">
        <f t="shared" ca="1" si="118"/>
        <v>{"type":"h4","title":"109. Linterna mágica","style":"width:85%;float:left"},{"type":"input","title":"папка","name":"e109","state":"{{e109}}","pattern":"[0-9]{1,2}","style":"width:15%;display:inline"},{"type":"hr"},</v>
      </c>
      <c r="BC117" s="36" t="str">
        <f t="shared" ca="1" si="119"/>
        <v>"109": "109.Linterna mágica",</v>
      </c>
      <c r="BD117" s="36" t="str">
        <f t="shared" ca="1" si="120"/>
        <v>"109":"109",</v>
      </c>
      <c r="BE117" s="36" t="str">
        <f t="shared" ca="1" si="121"/>
        <v>109. Linterna mágica,150,255,1,100,1;</v>
      </c>
      <c r="BF117" s="36" t="str">
        <f t="shared" ca="1" si="122"/>
        <v>{"type":"checkbox","class":"checkbox-big","name":"e109","title":"109. Волшебный фонарик","style":"font-size:20px;display:block","state":"{{e109}}"},</v>
      </c>
      <c r="BG117" s="36" t="str">
        <f t="shared" ca="1" si="123"/>
        <v>{"type":"h4","title":"109. Волшебный фонарик","style":"width:85%;float:left"},{"type":"input","title":"папка","name":"e109","state":"{{e109}}","pattern":"[0-9]{1,2}","style":"width:15%;display:inline"},{"type":"hr"},</v>
      </c>
      <c r="BH117" s="36" t="str">
        <f t="shared" ca="1" si="124"/>
        <v>"109": "109.Волшебный фонарик",</v>
      </c>
      <c r="BI117" s="36" t="str">
        <f t="shared" ca="1" si="125"/>
        <v>"109":"109",</v>
      </c>
      <c r="BJ117" s="36" t="str">
        <f t="shared" ca="1" si="126"/>
        <v>109. Волшебный фонарик,150,255,1,100,1;</v>
      </c>
    </row>
    <row r="118" spans="1:62" ht="14.25" customHeight="1">
      <c r="A118" s="49">
        <f t="shared" ca="1" si="86"/>
        <v>110</v>
      </c>
      <c r="B118" s="2" t="s">
        <v>927</v>
      </c>
      <c r="C118" s="2" t="s">
        <v>928</v>
      </c>
      <c r="D118" s="2" t="s">
        <v>929</v>
      </c>
      <c r="E118" s="2" t="s">
        <v>930</v>
      </c>
      <c r="F118" s="2" t="s">
        <v>931</v>
      </c>
      <c r="G118" s="2" t="s">
        <v>932</v>
      </c>
      <c r="H118" s="2" t="s">
        <v>933</v>
      </c>
      <c r="I118" s="2">
        <v>15</v>
      </c>
      <c r="J118" s="2">
        <v>127</v>
      </c>
      <c r="K118" s="2">
        <v>92</v>
      </c>
      <c r="L118" s="5"/>
      <c r="M118" s="2">
        <v>1</v>
      </c>
      <c r="N118" s="2">
        <v>240</v>
      </c>
      <c r="O118" s="2">
        <v>1</v>
      </c>
      <c r="P118" s="2">
        <v>100</v>
      </c>
      <c r="Q118" s="2">
        <v>1</v>
      </c>
      <c r="R118" s="2" t="s">
        <v>728</v>
      </c>
      <c r="S118" s="2" t="s">
        <v>934</v>
      </c>
      <c r="T118" s="4">
        <v>1</v>
      </c>
      <c r="U118" s="2">
        <v>110</v>
      </c>
      <c r="V118" s="5"/>
      <c r="W118" s="2" t="str">
        <f t="shared" si="87"/>
        <v>#define EFF_COLORED_PYTHON      (110U)    // Кольоровий Пітон</v>
      </c>
      <c r="X118" s="2" t="s">
        <v>935</v>
      </c>
      <c r="Y118" s="2" t="s">
        <v>936</v>
      </c>
      <c r="Z118" s="7" t="s">
        <v>937</v>
      </c>
      <c r="AA118" s="2" t="str">
        <f t="shared" si="91"/>
        <v xml:space="preserve">  {  15, 127,  92}, // Кольоровий Пітон</v>
      </c>
      <c r="AB118" s="2" t="str">
        <f t="shared" si="92"/>
        <v xml:space="preserve">        case EFF_COLORED_PYTHON:      LOW_DELAY_TICK { effTimer = millis(); Colored_Python();             Eff_Tick (); }  break;  // (110U) Кольоровий Пітон</v>
      </c>
      <c r="AC118" s="2" t="s">
        <v>938</v>
      </c>
      <c r="AD118" s="7" t="str">
        <f t="shared" si="94"/>
        <v>"e110":0,</v>
      </c>
      <c r="AE118" s="7" t="str">
        <f t="shared" si="95"/>
        <v>e110=[[e110]]&amp;</v>
      </c>
      <c r="AF118" s="7" t="str">
        <f t="shared" si="96"/>
        <v>"e110":1,</v>
      </c>
      <c r="AG118" s="2" t="str">
        <f t="shared" ca="1" si="97"/>
        <v>{"type":"checkbox","class":"checkbox-big","name":"e110","title":"110. Кольоровий Пітон","style":"font-size:20px;display:block","state":"{{e110}}"},</v>
      </c>
      <c r="AH118" s="2" t="str">
        <f t="shared" ca="1" si="98"/>
        <v>{"type":"h4","title":"110. Кольоровий Пітон","style":"width:85%;float:left"},{"type":"input","title":"папка","name":"e110","state":"{{e110}}","pattern":"[0-9]{1,2}","style":"width:15%;display:inline"},{"type":"hr"},</v>
      </c>
      <c r="AI118" s="2" t="str">
        <f t="shared" ca="1" si="99"/>
        <v>"110": "110.Кольоровий Пітон",</v>
      </c>
      <c r="AJ118" s="36" t="str">
        <f t="shared" ca="1" si="100"/>
        <v>"110":"110",</v>
      </c>
      <c r="AK118" s="2" t="str">
        <f t="shared" ca="1" si="101"/>
        <v>110. Кольоровий Пітон,1,240,1,100,1;</v>
      </c>
      <c r="AL118" s="2" t="str">
        <f t="shared" ca="1" si="102"/>
        <v>{"type":"checkbox","class":"checkbox-big","name":"e110","title":"110. Colored Python","style":"font-size:20px;display:block","state":"{{e110}}"},</v>
      </c>
      <c r="AM118" s="2" t="str">
        <f t="shared" ca="1" si="130"/>
        <v>{"type":"h4","title":"110. Colored Python","style":"width:85%;float:left"},{"type":"input","title":"папка","name":"e110","state":"{{e110}}","pattern":"[0-9]{1,2}","style":"width:15%;display:inline"},{"type":"hr"},</v>
      </c>
      <c r="AN118" s="2" t="str">
        <f t="shared" ca="1" si="104"/>
        <v>"110": "110.Colored Python",</v>
      </c>
      <c r="AO118" s="36" t="str">
        <f t="shared" ca="1" si="105"/>
        <v>"110":"110",</v>
      </c>
      <c r="AP118" s="2" t="str">
        <f t="shared" ca="1" si="106"/>
        <v>110. Colored Python,1,240,1,100,1;</v>
      </c>
      <c r="AQ118" s="2" t="str">
        <f t="shared" ca="1" si="107"/>
        <v>{"type":"checkbox","class":"checkbox-big","name":"e110","title":"110. Python coloré","style":"font-size:20px;display:block","state":"{{e110}}"},</v>
      </c>
      <c r="AR118" s="2" t="str">
        <f t="shared" ca="1" si="108"/>
        <v>{"type":"h4","title":"110. Python coloré","style":"width:85%;float:left"},{"type":"input","title":"папка","name":"e110","state":"{{e110}}","pattern":"[0-9]{1,2}","style":"width:15%;display:inline"},{"type":"hr"},</v>
      </c>
      <c r="AS118" s="2" t="str">
        <f t="shared" ca="1" si="109"/>
        <v>"110": "110.Python coloré",</v>
      </c>
      <c r="AT118" s="36" t="str">
        <f t="shared" ca="1" si="110"/>
        <v>"110":"110",</v>
      </c>
      <c r="AU118" s="2" t="str">
        <f t="shared" ca="1" si="111"/>
        <v>110. Python coloré,1,240,1,100,1;</v>
      </c>
      <c r="AV118" s="2" t="str">
        <f t="shared" ca="1" si="112"/>
        <v>{"type":"checkbox","class":"checkbox-big","name":"e110","title":"110. Kolorowy Python","style":"font-size:20px;display:block","state":"{{e110}}"},</v>
      </c>
      <c r="AW118" s="36" t="str">
        <f t="shared" ca="1" si="113"/>
        <v>{"type":"h4","title":"110. Kolorowy Python","style":"width:85%;float:left"},{"type":"input","title":"папка","name":"e110","state":"{{e110}}","pattern":"[0-9]{1,2}","style":"width:15%;display:inline"},{"type":"hr"},</v>
      </c>
      <c r="AX118" s="36" t="str">
        <f t="shared" ca="1" si="114"/>
        <v>"110": "110.Kolorowy Python",</v>
      </c>
      <c r="AY118" s="36" t="str">
        <f t="shared" ca="1" si="115"/>
        <v>"110":"110",</v>
      </c>
      <c r="AZ118" s="36" t="str">
        <f t="shared" ca="1" si="116"/>
        <v>110. Kolorowy Python,1,240,1,100,1;</v>
      </c>
      <c r="BA118" s="36" t="str">
        <f t="shared" ca="1" si="117"/>
        <v>{"type":"checkbox","class":"checkbox-big","name":"e110","title":"110. Pitón de color","style":"font-size:20px;display:block","state":"{{e110}}"},</v>
      </c>
      <c r="BB118" s="36" t="str">
        <f t="shared" ca="1" si="118"/>
        <v>{"type":"h4","title":"110. Pitón de color","style":"width:85%;float:left"},{"type":"input","title":"папка","name":"e110","state":"{{e110}}","pattern":"[0-9]{1,2}","style":"width:15%;display:inline"},{"type":"hr"},</v>
      </c>
      <c r="BC118" s="36" t="str">
        <f t="shared" ca="1" si="119"/>
        <v>"110": "110.Pitón de color",</v>
      </c>
      <c r="BD118" s="36" t="str">
        <f t="shared" ca="1" si="120"/>
        <v>"110":"110",</v>
      </c>
      <c r="BE118" s="36" t="str">
        <f t="shared" ca="1" si="121"/>
        <v>110. Pitón de color,1,240,1,100,1;</v>
      </c>
      <c r="BF118" s="36" t="str">
        <f t="shared" ca="1" si="122"/>
        <v>{"type":"checkbox","class":"checkbox-big","name":"e110","title":"110. Цветной Питон","style":"font-size:20px;display:block","state":"{{e110}}"},</v>
      </c>
      <c r="BG118" s="36" t="str">
        <f t="shared" ca="1" si="123"/>
        <v>{"type":"h4","title":"110. Цветной Питон","style":"width:85%;float:left"},{"type":"input","title":"папка","name":"e110","state":"{{e110}}","pattern":"[0-9]{1,2}","style":"width:15%;display:inline"},{"type":"hr"},</v>
      </c>
      <c r="BH118" s="36" t="str">
        <f t="shared" ca="1" si="124"/>
        <v>"110": "110.Цветной Питон",</v>
      </c>
      <c r="BI118" s="36" t="str">
        <f t="shared" ca="1" si="125"/>
        <v>"110":"110",</v>
      </c>
      <c r="BJ118" s="36" t="str">
        <f t="shared" ca="1" si="126"/>
        <v>110. Цветной Питон,1,240,1,100,1;</v>
      </c>
    </row>
    <row r="119" spans="1:62" ht="14.25" customHeight="1">
      <c r="A119" s="49">
        <f t="shared" ca="1" si="86"/>
        <v>111</v>
      </c>
      <c r="B119" s="2" t="s">
        <v>939</v>
      </c>
      <c r="C119" s="2" t="s">
        <v>940</v>
      </c>
      <c r="D119" s="2" t="s">
        <v>941</v>
      </c>
      <c r="E119" s="2" t="s">
        <v>942</v>
      </c>
      <c r="F119" s="2" t="s">
        <v>943</v>
      </c>
      <c r="G119" s="2" t="s">
        <v>944</v>
      </c>
      <c r="H119" s="2" t="s">
        <v>945</v>
      </c>
      <c r="I119" s="2">
        <v>15</v>
      </c>
      <c r="J119" s="2">
        <v>150</v>
      </c>
      <c r="K119" s="2">
        <v>50</v>
      </c>
      <c r="L119" s="5"/>
      <c r="M119" s="2">
        <v>100</v>
      </c>
      <c r="N119" s="2">
        <v>255</v>
      </c>
      <c r="O119" s="2">
        <v>1</v>
      </c>
      <c r="P119" s="2">
        <v>100</v>
      </c>
      <c r="Q119" s="2">
        <v>0</v>
      </c>
      <c r="R119" s="2" t="s">
        <v>946</v>
      </c>
      <c r="S119" s="2" t="s">
        <v>947</v>
      </c>
      <c r="T119" s="4">
        <v>5</v>
      </c>
      <c r="U119" s="2">
        <v>111</v>
      </c>
      <c r="V119" s="5"/>
      <c r="W119" s="2" t="str">
        <f t="shared" si="87"/>
        <v>#define EFF_PLASMA_WAVES        (111U)    // Плазмові хвілі</v>
      </c>
      <c r="X119" s="7" t="s">
        <v>948</v>
      </c>
      <c r="Y119" s="7" t="s">
        <v>949</v>
      </c>
      <c r="Z119" s="2" t="s">
        <v>950</v>
      </c>
      <c r="AA119" s="2" t="str">
        <f>CONCATENATE("  {",REPT(" ",4-LEN(I119)),I119,",",REPT(" ",4-LEN(J119)),J119,",",REPT(" ",4-LEN(K119)),K119,"} // ",C119)</f>
        <v xml:space="preserve">  {  15, 150,  50} // Плазмові хвілі</v>
      </c>
      <c r="AB119" s="2" t="str">
        <f t="shared" si="92"/>
        <v xml:space="preserve">        case EFF_PLASMA_WAVES:        SOFT_DELAY_TICK { effTimer = millis(); Plasma_Waves();               Eff_Tick (); }  break;  // (111U) Плазмові хвілі</v>
      </c>
      <c r="AC119" s="2" t="s">
        <v>951</v>
      </c>
      <c r="AD119" s="7" t="str">
        <f t="shared" si="94"/>
        <v>"e111":0,</v>
      </c>
      <c r="AE119" s="7" t="str">
        <f t="shared" si="95"/>
        <v>e111=[[e111]]&amp;</v>
      </c>
      <c r="AF119" s="7" t="str">
        <f t="shared" si="96"/>
        <v>"e111":5,</v>
      </c>
      <c r="AG119" s="2" t="str">
        <f t="shared" ca="1" si="97"/>
        <v>{"type":"checkbox","class":"checkbox-big","name":"e111","title":"111. Плазмові хвілі","style":"font-size:20px;display:block","state":"{{e111}}"},</v>
      </c>
      <c r="AH119" s="2" t="str">
        <f t="shared" ca="1" si="98"/>
        <v>{"type":"h4","title":"111. Плазмові хвілі","style":"width:85%;float:left"},{"type":"input","title":"папка","name":"e111","state":"{{e111}}","pattern":"[0-9]{1,2}","style":"width:15%;display:inline"},{"type":"hr"},</v>
      </c>
      <c r="AI119" s="2" t="str">
        <f t="shared" ca="1" si="99"/>
        <v>"111": "111.Плазмові хвілі",</v>
      </c>
      <c r="AJ119" s="36" t="str">
        <f t="shared" ca="1" si="100"/>
        <v>"111":"111",</v>
      </c>
      <c r="AK119" s="2" t="str">
        <f t="shared" ca="1" si="101"/>
        <v>111. Плазмові хвілі,100,255,1,100,0;</v>
      </c>
      <c r="AL119" s="2" t="str">
        <f t="shared" ca="1" si="102"/>
        <v>{"type":"checkbox","class":"checkbox-big","name":"e111","title":"111. Plasma waves","style":"font-size:20px;display:block","state":"{{e111}}"},</v>
      </c>
      <c r="AM119" s="2" t="str">
        <f t="shared" ca="1" si="130"/>
        <v>{"type":"h4","title":"111. Plasma waves","style":"width:85%;float:left"},{"type":"input","title":"папка","name":"e111","state":"{{e111}}","pattern":"[0-9]{1,2}","style":"width:15%;display:inline"},{"type":"hr"},</v>
      </c>
      <c r="AN119" s="2" t="str">
        <f t="shared" ca="1" si="104"/>
        <v>"111": "111.Plasma waves",</v>
      </c>
      <c r="AO119" s="36" t="str">
        <f t="shared" ca="1" si="105"/>
        <v>"111":"111",</v>
      </c>
      <c r="AP119" s="2" t="str">
        <f t="shared" ca="1" si="106"/>
        <v>111. Plasma waves,100,255,1,100,0;</v>
      </c>
      <c r="AQ119" s="2" t="str">
        <f t="shared" ca="1" si="107"/>
        <v>{"type":"checkbox","class":"checkbox-big","name":"e111","title":"111. Ondes plasmatiques","style":"font-size:20px;display:block","state":"{{e111}}"},</v>
      </c>
      <c r="AR119" s="2" t="str">
        <f t="shared" ca="1" si="108"/>
        <v>{"type":"h4","title":"111. Ondes plasmatiques","style":"width:85%;float:left"},{"type":"input","title":"папка","name":"e111","state":"{{e111}}","pattern":"[0-9]{1,2}","style":"width:15%;display:inline"},{"type":"hr"},</v>
      </c>
      <c r="AS119" s="2" t="str">
        <f t="shared" ca="1" si="109"/>
        <v>"111": "111.Ondes plasmatiques",</v>
      </c>
      <c r="AT119" s="36" t="str">
        <f t="shared" ca="1" si="110"/>
        <v>"111":"111",</v>
      </c>
      <c r="AU119" s="2" t="str">
        <f t="shared" ca="1" si="111"/>
        <v>111. Ondes plasmatiques,100,255,1,100,0;</v>
      </c>
      <c r="AV119" s="2" t="str">
        <f t="shared" ca="1" si="112"/>
        <v>{"type":"checkbox","class":"checkbox-big","name":"e111","title":"111. Fale plazmowe","style":"font-size:20px;display:block","state":"{{e111}}"},</v>
      </c>
      <c r="AW119" s="36" t="str">
        <f t="shared" ca="1" si="113"/>
        <v>{"type":"h4","title":"111. Fale plazmowe","style":"width:85%;float:left"},{"type":"input","title":"папка","name":"e111","state":"{{e111}}","pattern":"[0-9]{1,2}","style":"width:15%;display:inline"},{"type":"hr"},</v>
      </c>
      <c r="AX119" s="36" t="str">
        <f t="shared" ca="1" si="114"/>
        <v>"111": "111.Fale plazmowe",</v>
      </c>
      <c r="AY119" s="36" t="str">
        <f t="shared" ca="1" si="115"/>
        <v>"111":"111",</v>
      </c>
      <c r="AZ119" s="36" t="str">
        <f t="shared" ca="1" si="116"/>
        <v>111. Fale plazmowe,100,255,1,100,0;</v>
      </c>
      <c r="BA119" s="36" t="str">
        <f t="shared" ca="1" si="117"/>
        <v>{"type":"checkbox","class":"checkbox-big","name":"e111","title":"111. Ondas de plasma","style":"font-size:20px;display:block","state":"{{e111}}"},</v>
      </c>
      <c r="BB119" s="36" t="str">
        <f t="shared" ca="1" si="118"/>
        <v>{"type":"h4","title":"111. Ondas de plasma","style":"width:85%;float:left"},{"type":"input","title":"папка","name":"e111","state":"{{e111}}","pattern":"[0-9]{1,2}","style":"width:15%;display:inline"},{"type":"hr"},</v>
      </c>
      <c r="BC119" s="36" t="str">
        <f t="shared" ca="1" si="119"/>
        <v>"111": "111.Ondas de plasma",</v>
      </c>
      <c r="BD119" s="36" t="str">
        <f t="shared" ca="1" si="120"/>
        <v>"111":"111",</v>
      </c>
      <c r="BE119" s="36" t="str">
        <f t="shared" ca="1" si="121"/>
        <v>111. Ondas de plasma,100,255,1,100,0;</v>
      </c>
      <c r="BF119" s="36" t="str">
        <f t="shared" ca="1" si="122"/>
        <v>{"type":"checkbox","class":"checkbox-big","name":"e111","title":"111. Плазменные волны","style":"font-size:20px;display:block","state":"{{e111}}"},</v>
      </c>
      <c r="BG119" s="36" t="str">
        <f t="shared" ca="1" si="123"/>
        <v>{"type":"h4","title":"111. Плазменные волны","style":"width:85%;float:left"},{"type":"input","title":"папка","name":"e111","state":"{{e111}}","pattern":"[0-9]{1,2}","style":"width:15%;display:inline"},{"type":"hr"},</v>
      </c>
      <c r="BH119" s="36" t="str">
        <f t="shared" ca="1" si="124"/>
        <v>"111": "111.Плазменные волны",</v>
      </c>
      <c r="BI119" s="36" t="str">
        <f t="shared" ca="1" si="125"/>
        <v>"111":"111",</v>
      </c>
      <c r="BJ119" s="36" t="str">
        <f t="shared" ca="1" si="126"/>
        <v>111. Плазменные волны,100,255,1,100,0;</v>
      </c>
    </row>
    <row r="120" spans="1:62" ht="14.2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50"/>
      <c r="M120" s="37"/>
      <c r="N120" s="37"/>
      <c r="O120" s="37"/>
      <c r="P120" s="37"/>
      <c r="Q120" s="37"/>
      <c r="R120" s="37"/>
      <c r="S120" s="37"/>
      <c r="T120" s="51"/>
      <c r="U120" s="37"/>
      <c r="V120" s="52"/>
      <c r="W120" s="37"/>
      <c r="X120" s="64" t="s">
        <v>952</v>
      </c>
      <c r="Y120" s="65"/>
      <c r="Z120" s="53" t="s">
        <v>953</v>
      </c>
      <c r="AA120" s="37" t="s">
        <v>952</v>
      </c>
      <c r="AB120" s="53"/>
      <c r="AC120" s="37"/>
      <c r="AD120" s="53" t="s">
        <v>953</v>
      </c>
      <c r="AE120" s="53"/>
      <c r="AF120" s="53" t="s">
        <v>953</v>
      </c>
      <c r="AG120" s="53"/>
      <c r="AH120" s="37"/>
      <c r="AI120" s="53" t="s">
        <v>953</v>
      </c>
      <c r="AJ120" s="53" t="s">
        <v>953</v>
      </c>
      <c r="AK120" s="54"/>
      <c r="AL120" s="53"/>
      <c r="AM120" s="37"/>
      <c r="AN120" s="53" t="s">
        <v>953</v>
      </c>
      <c r="AO120" s="7" t="s">
        <v>953</v>
      </c>
      <c r="AP120" s="55"/>
      <c r="AQ120" s="53"/>
      <c r="AR120" s="37"/>
      <c r="AS120" s="53" t="s">
        <v>953</v>
      </c>
      <c r="AT120" s="55" t="s">
        <v>953</v>
      </c>
      <c r="AU120" s="53"/>
      <c r="AV120" s="55"/>
      <c r="AW120" s="56"/>
      <c r="AX120" s="55" t="s">
        <v>953</v>
      </c>
      <c r="AY120" s="55" t="s">
        <v>953</v>
      </c>
      <c r="AZ120" s="55"/>
      <c r="BA120" s="55"/>
      <c r="BB120" s="36"/>
      <c r="BC120" s="57" t="s">
        <v>953</v>
      </c>
      <c r="BD120" s="57" t="s">
        <v>953</v>
      </c>
      <c r="BE120" s="57"/>
      <c r="BF120" s="55"/>
      <c r="BG120" s="36"/>
      <c r="BH120" s="57" t="s">
        <v>953</v>
      </c>
      <c r="BI120" s="57" t="s">
        <v>953</v>
      </c>
      <c r="BJ120" s="57"/>
    </row>
    <row r="121" spans="1:62" ht="14.25" customHeight="1">
      <c r="A121" s="2">
        <f ca="1">MAX(OFFSET(A121,-4,0,4,1))+1</f>
        <v>112</v>
      </c>
      <c r="C121" s="2" t="s">
        <v>954</v>
      </c>
      <c r="L121" s="1"/>
      <c r="T121" s="4"/>
      <c r="V121" s="5"/>
      <c r="W121" s="2" t="str">
        <f ca="1">CONCATENATE("#define MODE_AMOUNT           (",REPT(" ",3-LEN(A121)),A121,"U)          // количество режимов")</f>
        <v>#define MODE_AMOUNT           (112U)          // количество режимов</v>
      </c>
      <c r="X121" s="2"/>
      <c r="Y121" s="2"/>
      <c r="Z121" s="2"/>
      <c r="AD121" s="7"/>
      <c r="AE121" s="7" t="s">
        <v>955</v>
      </c>
      <c r="AF121" s="7"/>
      <c r="AJ121" s="7"/>
      <c r="AK121" s="7"/>
      <c r="AN121" s="7"/>
      <c r="AO121" s="58"/>
      <c r="AP121" s="7"/>
      <c r="AS121" s="7"/>
      <c r="AT121" s="58"/>
      <c r="AU121" s="7"/>
      <c r="AV121" s="2"/>
      <c r="AW121" s="59"/>
      <c r="AX121" s="36"/>
      <c r="AY121" s="7"/>
      <c r="AZ121" s="36"/>
      <c r="BA121" s="56"/>
      <c r="BB121" s="36"/>
      <c r="BC121" s="36"/>
      <c r="BD121" s="36"/>
      <c r="BE121" s="36"/>
      <c r="BF121" s="56"/>
      <c r="BG121" s="36"/>
      <c r="BH121" s="36"/>
      <c r="BI121" s="36"/>
      <c r="BJ121" s="36"/>
    </row>
    <row r="122" spans="1:62" ht="14.25" customHeight="1">
      <c r="L122" s="1"/>
      <c r="AD122" s="7"/>
      <c r="AE122" s="7" t="s">
        <v>956</v>
      </c>
      <c r="AF122" s="7"/>
      <c r="AJ122" s="7"/>
      <c r="AK122" s="7"/>
      <c r="AN122" s="7"/>
      <c r="AO122" s="58"/>
      <c r="AP122" s="7"/>
      <c r="AS122" s="7"/>
      <c r="AT122" s="58"/>
      <c r="AU122" s="7"/>
      <c r="AV122" s="2"/>
      <c r="AW122" s="59"/>
      <c r="AX122" s="36"/>
      <c r="AY122" s="7"/>
      <c r="AZ122" s="36"/>
      <c r="BA122" s="56"/>
      <c r="BB122" s="36"/>
      <c r="BC122" s="36"/>
      <c r="BD122" s="36"/>
      <c r="BE122" s="36"/>
      <c r="BF122" s="56"/>
      <c r="BG122" s="36"/>
      <c r="BH122" s="36"/>
      <c r="BI122" s="36"/>
      <c r="BJ122" s="36"/>
    </row>
    <row r="123" spans="1:62" ht="14.25" customHeight="1">
      <c r="L123" s="1"/>
      <c r="T123" s="4"/>
      <c r="V123" s="5"/>
      <c r="AD123" s="7"/>
      <c r="AE123" s="7" t="s">
        <v>957</v>
      </c>
      <c r="AF123" s="7"/>
      <c r="AJ123" s="7"/>
      <c r="AK123" s="7"/>
      <c r="AN123" s="7"/>
      <c r="AO123" s="58"/>
      <c r="AP123" s="7"/>
      <c r="AS123" s="7"/>
      <c r="AT123" s="58"/>
      <c r="AU123" s="7"/>
      <c r="AV123" s="2"/>
      <c r="AW123" s="59"/>
      <c r="AX123" s="36"/>
      <c r="AY123" s="7"/>
      <c r="AZ123" s="36"/>
      <c r="BA123" s="56"/>
      <c r="BB123" s="36"/>
      <c r="BC123" s="36"/>
      <c r="BD123" s="36"/>
      <c r="BE123" s="36"/>
      <c r="BF123" s="56"/>
      <c r="BG123" s="36"/>
      <c r="BH123" s="36"/>
      <c r="BI123" s="36"/>
      <c r="BJ123" s="36"/>
    </row>
    <row r="124" spans="1:62" ht="14.25" customHeight="1">
      <c r="L124" s="1"/>
      <c r="T124" s="4"/>
      <c r="V124" s="5"/>
      <c r="AD124" s="7"/>
      <c r="AE124" s="7" t="s">
        <v>958</v>
      </c>
      <c r="AF124" s="7"/>
      <c r="AJ124" s="7"/>
      <c r="AK124" s="7"/>
      <c r="AM124" s="7"/>
      <c r="AN124" s="7"/>
      <c r="AO124" s="7"/>
      <c r="AP124" s="7"/>
      <c r="AR124" s="7"/>
      <c r="AS124" s="7"/>
      <c r="AT124" s="7"/>
      <c r="AU124" s="7"/>
      <c r="AV124" s="2"/>
      <c r="AW124" s="59"/>
      <c r="AX124" s="36"/>
      <c r="AY124" s="7"/>
      <c r="AZ124" s="36"/>
      <c r="BA124" s="56"/>
      <c r="BB124" s="36"/>
      <c r="BC124" s="36"/>
      <c r="BD124" s="36"/>
      <c r="BE124" s="36"/>
      <c r="BF124" s="56"/>
      <c r="BG124" s="36"/>
      <c r="BH124" s="36"/>
      <c r="BI124" s="36"/>
      <c r="BJ124" s="36"/>
    </row>
    <row r="125" spans="1:62" ht="14.25" customHeight="1">
      <c r="L125" s="1"/>
      <c r="T125" s="4"/>
      <c r="V125" s="5"/>
      <c r="AD125" s="7"/>
      <c r="AE125" s="7" t="s">
        <v>959</v>
      </c>
      <c r="AF125" s="7"/>
      <c r="AJ125" s="7"/>
      <c r="AK125" s="7"/>
      <c r="AM125" s="7"/>
      <c r="AN125" s="7"/>
      <c r="AO125" s="7"/>
      <c r="AP125" s="7"/>
      <c r="AR125" s="7"/>
      <c r="AS125" s="7"/>
      <c r="AT125" s="7"/>
      <c r="AU125" s="7"/>
      <c r="AV125" s="2"/>
      <c r="AW125" s="59"/>
      <c r="AX125" s="36"/>
      <c r="AY125" s="7"/>
      <c r="AZ125" s="36"/>
      <c r="BA125" s="56"/>
      <c r="BB125" s="36"/>
      <c r="BC125" s="36"/>
      <c r="BD125" s="36"/>
      <c r="BE125" s="36"/>
      <c r="BF125" s="56"/>
      <c r="BG125" s="36"/>
      <c r="BH125" s="36"/>
      <c r="BI125" s="36"/>
      <c r="BJ125" s="36"/>
    </row>
    <row r="126" spans="1:62" ht="14.25" customHeight="1">
      <c r="L126" s="1"/>
      <c r="T126" s="4"/>
      <c r="V126" s="5"/>
      <c r="AD126" s="7"/>
      <c r="AE126" s="7"/>
      <c r="AF126" s="7"/>
      <c r="AJ126" s="7"/>
      <c r="AK126" s="7"/>
      <c r="AM126" s="7"/>
      <c r="AN126" s="7"/>
      <c r="AO126" s="7"/>
      <c r="AP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</row>
    <row r="127" spans="1:62" ht="14.25" customHeight="1">
      <c r="C127" s="60" t="s">
        <v>960</v>
      </c>
      <c r="D127" s="2"/>
      <c r="E127" s="2"/>
      <c r="F127" s="2"/>
      <c r="G127" s="2"/>
      <c r="H127" s="2"/>
      <c r="I127" s="2"/>
      <c r="J127" s="2"/>
      <c r="K127" s="2"/>
      <c r="L127" s="1"/>
      <c r="M127" s="2"/>
      <c r="N127" s="2"/>
      <c r="O127" s="2"/>
      <c r="P127" s="2"/>
      <c r="Q127" s="2"/>
      <c r="R127" s="2"/>
      <c r="S127" s="2"/>
      <c r="T127" s="4"/>
      <c r="V127" s="5"/>
      <c r="AD127" s="7"/>
      <c r="AE127" s="7"/>
      <c r="AF127" s="7"/>
      <c r="AJ127" s="7"/>
      <c r="AK127" s="7"/>
      <c r="AM127" s="7"/>
      <c r="AN127" s="7"/>
      <c r="AO127" s="7"/>
      <c r="AP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</row>
    <row r="128" spans="1:62" ht="14.25" customHeight="1">
      <c r="B128" s="30" t="s">
        <v>961</v>
      </c>
      <c r="C128" s="66" t="s">
        <v>962</v>
      </c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4"/>
      <c r="V128" s="5"/>
      <c r="AD128" s="7"/>
      <c r="AE128" s="7"/>
      <c r="AF128" s="7"/>
      <c r="AJ128" s="7"/>
      <c r="AK128" s="7"/>
      <c r="AM128" s="7"/>
      <c r="AN128" s="7"/>
      <c r="AO128" s="7"/>
      <c r="AP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</row>
    <row r="129" spans="2:62" ht="14.25" customHeight="1">
      <c r="B129" s="61"/>
      <c r="C129" s="2"/>
      <c r="D129" s="2"/>
      <c r="E129" s="2"/>
      <c r="F129" s="2"/>
      <c r="G129" s="2"/>
      <c r="H129" s="2"/>
      <c r="I129" s="2"/>
      <c r="J129" s="2"/>
      <c r="K129" s="2"/>
      <c r="L129" s="1"/>
      <c r="M129" s="2"/>
      <c r="N129" s="2"/>
      <c r="O129" s="2"/>
      <c r="P129" s="2"/>
      <c r="Q129" s="2"/>
      <c r="R129" s="2"/>
      <c r="S129" s="2"/>
      <c r="T129" s="4"/>
      <c r="V129" s="5"/>
      <c r="AD129" s="7"/>
      <c r="AE129" s="7"/>
      <c r="AF129" s="7"/>
      <c r="AJ129" s="7"/>
      <c r="AK129" s="7"/>
      <c r="AM129" s="7"/>
      <c r="AN129" s="7"/>
      <c r="AO129" s="7"/>
      <c r="AP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</row>
    <row r="130" spans="2:62" ht="14.25" customHeight="1">
      <c r="B130" s="62" t="s">
        <v>961</v>
      </c>
      <c r="C130" s="2"/>
      <c r="D130" s="2"/>
      <c r="E130" s="2"/>
      <c r="F130" s="2"/>
      <c r="G130" s="2"/>
      <c r="H130" s="2"/>
      <c r="I130" s="2"/>
      <c r="J130" s="2"/>
      <c r="K130" s="2"/>
      <c r="L130" s="1"/>
      <c r="M130" s="2"/>
      <c r="N130" s="2"/>
      <c r="O130" s="2"/>
      <c r="P130" s="2"/>
      <c r="Q130" s="2"/>
      <c r="R130" s="2"/>
      <c r="S130" s="2"/>
      <c r="T130" s="4"/>
      <c r="V130" s="5"/>
      <c r="AD130" s="7"/>
      <c r="AE130" s="7"/>
      <c r="AF130" s="7"/>
      <c r="AJ130" s="7"/>
      <c r="AK130" s="7"/>
      <c r="AM130" s="7"/>
      <c r="AN130" s="7"/>
      <c r="AO130" s="7"/>
      <c r="AP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</row>
    <row r="131" spans="2:62" ht="14.25" customHeight="1">
      <c r="B131" s="18" t="s">
        <v>961</v>
      </c>
      <c r="C131" s="66" t="s">
        <v>963</v>
      </c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4"/>
      <c r="V131" s="5"/>
      <c r="AD131" s="7"/>
      <c r="AE131" s="7"/>
      <c r="AF131" s="7"/>
      <c r="AJ131" s="7"/>
      <c r="AK131" s="7"/>
      <c r="AM131" s="7"/>
      <c r="AN131" s="7"/>
      <c r="AO131" s="7"/>
      <c r="AP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</row>
    <row r="132" spans="2:62" ht="14.25" customHeight="1">
      <c r="B132" s="20" t="s">
        <v>961</v>
      </c>
      <c r="C132" s="2"/>
      <c r="D132" s="2"/>
      <c r="E132" s="2"/>
      <c r="F132" s="2"/>
      <c r="G132" s="2"/>
      <c r="H132" s="2"/>
      <c r="I132" s="2"/>
      <c r="J132" s="2"/>
      <c r="K132" s="2"/>
      <c r="L132" s="1"/>
      <c r="M132" s="2"/>
      <c r="N132" s="2"/>
      <c r="O132" s="2"/>
      <c r="P132" s="2"/>
      <c r="Q132" s="2"/>
      <c r="R132" s="2"/>
      <c r="S132" s="2"/>
      <c r="T132" s="4"/>
      <c r="V132" s="5"/>
      <c r="AD132" s="7"/>
      <c r="AE132" s="7"/>
      <c r="AF132" s="7"/>
      <c r="AJ132" s="7"/>
      <c r="AK132" s="7"/>
      <c r="AM132" s="7"/>
      <c r="AN132" s="7"/>
      <c r="AO132" s="7"/>
      <c r="AP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</row>
    <row r="133" spans="2:62" ht="14.25" customHeight="1">
      <c r="B133" s="61"/>
      <c r="C133" s="2"/>
      <c r="D133" s="2"/>
      <c r="E133" s="2"/>
      <c r="F133" s="2"/>
      <c r="G133" s="2"/>
      <c r="H133" s="2"/>
      <c r="I133" s="2"/>
      <c r="J133" s="2"/>
      <c r="K133" s="2"/>
      <c r="L133" s="1"/>
      <c r="M133" s="2"/>
      <c r="N133" s="2"/>
      <c r="O133" s="2"/>
      <c r="P133" s="2"/>
      <c r="Q133" s="2"/>
      <c r="R133" s="2"/>
      <c r="S133" s="2"/>
      <c r="T133" s="4"/>
      <c r="V133" s="5"/>
      <c r="AD133" s="7"/>
      <c r="AE133" s="7"/>
      <c r="AF133" s="7"/>
      <c r="AJ133" s="7"/>
      <c r="AK133" s="7"/>
      <c r="AM133" s="7"/>
      <c r="AN133" s="7"/>
      <c r="AO133" s="7"/>
      <c r="AP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</row>
    <row r="134" spans="2:62" ht="14.25" customHeight="1">
      <c r="B134" s="63" t="s">
        <v>961</v>
      </c>
      <c r="C134" s="2"/>
      <c r="D134" s="2"/>
      <c r="E134" s="2"/>
      <c r="F134" s="2"/>
      <c r="G134" s="2"/>
      <c r="H134" s="2"/>
      <c r="I134" s="2"/>
      <c r="J134" s="2"/>
      <c r="K134" s="2"/>
      <c r="L134" s="1"/>
      <c r="M134" s="2"/>
      <c r="N134" s="2"/>
      <c r="O134" s="2"/>
      <c r="P134" s="2"/>
      <c r="Q134" s="2"/>
      <c r="R134" s="2"/>
      <c r="S134" s="2"/>
      <c r="T134" s="4"/>
      <c r="V134" s="5"/>
      <c r="AD134" s="7"/>
      <c r="AE134" s="7"/>
      <c r="AF134" s="7"/>
      <c r="AJ134" s="7"/>
      <c r="AK134" s="7"/>
      <c r="AM134" s="7"/>
      <c r="AN134" s="7"/>
      <c r="AO134" s="7"/>
      <c r="AP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</row>
    <row r="135" spans="2:62" ht="14.25" customHeight="1">
      <c r="B135" s="19" t="s">
        <v>961</v>
      </c>
      <c r="C135" s="66" t="s">
        <v>964</v>
      </c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4"/>
      <c r="V135" s="5"/>
      <c r="AD135" s="7"/>
      <c r="AE135" s="7"/>
      <c r="AF135" s="7"/>
      <c r="AJ135" s="7"/>
      <c r="AK135" s="7"/>
      <c r="AM135" s="7"/>
      <c r="AN135" s="7"/>
      <c r="AO135" s="7"/>
      <c r="AP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</row>
    <row r="136" spans="2:62" ht="14.25" customHeight="1">
      <c r="B136" s="21" t="s">
        <v>961</v>
      </c>
      <c r="C136" s="2"/>
      <c r="D136" s="2"/>
      <c r="E136" s="2"/>
      <c r="F136" s="2"/>
      <c r="G136" s="2"/>
      <c r="H136" s="2"/>
      <c r="I136" s="2"/>
      <c r="J136" s="2"/>
      <c r="K136" s="2"/>
      <c r="L136" s="1"/>
      <c r="M136" s="2"/>
      <c r="N136" s="2"/>
      <c r="O136" s="2"/>
      <c r="P136" s="2"/>
      <c r="Q136" s="2"/>
      <c r="R136" s="2"/>
      <c r="S136" s="2"/>
      <c r="T136" s="4"/>
      <c r="V136" s="5"/>
      <c r="AD136" s="7"/>
      <c r="AE136" s="7"/>
      <c r="AF136" s="7"/>
      <c r="AJ136" s="7"/>
      <c r="AK136" s="7"/>
      <c r="AM136" s="7"/>
      <c r="AN136" s="7"/>
      <c r="AO136" s="7"/>
      <c r="AP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</row>
    <row r="137" spans="2:62" ht="14.25" customHeight="1">
      <c r="B137" s="10" t="s">
        <v>961</v>
      </c>
      <c r="C137" s="66" t="s">
        <v>965</v>
      </c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4"/>
      <c r="V137" s="5"/>
      <c r="AD137" s="7"/>
      <c r="AE137" s="7"/>
      <c r="AF137" s="7"/>
      <c r="AJ137" s="7"/>
      <c r="AK137" s="7"/>
      <c r="AM137" s="7"/>
      <c r="AN137" s="7"/>
      <c r="AO137" s="7"/>
      <c r="AP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</row>
    <row r="138" spans="2:62" ht="14.25" customHeight="1">
      <c r="L138" s="1"/>
      <c r="T138" s="4"/>
      <c r="V138" s="5"/>
      <c r="AD138" s="7"/>
      <c r="AE138" s="7"/>
      <c r="AF138" s="7"/>
      <c r="AJ138" s="7"/>
      <c r="AK138" s="7"/>
      <c r="AM138" s="7"/>
      <c r="AN138" s="7"/>
      <c r="AO138" s="7"/>
      <c r="AP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</row>
    <row r="139" spans="2:62" ht="14.25" customHeight="1">
      <c r="L139" s="1"/>
      <c r="T139" s="4"/>
      <c r="V139" s="5"/>
      <c r="AD139" s="7"/>
      <c r="AE139" s="7"/>
      <c r="AF139" s="7"/>
      <c r="AJ139" s="7"/>
      <c r="AK139" s="7"/>
      <c r="AM139" s="7"/>
      <c r="AN139" s="7"/>
      <c r="AO139" s="7"/>
      <c r="AP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</row>
    <row r="140" spans="2:62" ht="14.25" customHeight="1">
      <c r="L140" s="1"/>
      <c r="T140" s="4"/>
      <c r="V140" s="5"/>
      <c r="AD140" s="7"/>
      <c r="AE140" s="7"/>
      <c r="AF140" s="7"/>
      <c r="AJ140" s="7"/>
      <c r="AK140" s="7"/>
      <c r="AM140" s="7"/>
      <c r="AN140" s="7"/>
      <c r="AO140" s="7"/>
      <c r="AP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</row>
    <row r="141" spans="2:62" ht="14.25" customHeight="1">
      <c r="L141" s="1"/>
      <c r="T141" s="4"/>
      <c r="V141" s="5"/>
      <c r="AD141" s="7"/>
      <c r="AE141" s="7"/>
      <c r="AF141" s="7"/>
      <c r="AJ141" s="7"/>
      <c r="AK141" s="7"/>
      <c r="AM141" s="7"/>
      <c r="AN141" s="7"/>
      <c r="AO141" s="7"/>
      <c r="AP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</row>
    <row r="142" spans="2:62" ht="14.25" customHeight="1">
      <c r="L142" s="1"/>
      <c r="T142" s="4"/>
      <c r="V142" s="5"/>
      <c r="AD142" s="7"/>
      <c r="AE142" s="7"/>
      <c r="AF142" s="7"/>
      <c r="AJ142" s="7"/>
      <c r="AK142" s="7"/>
      <c r="AM142" s="7"/>
      <c r="AN142" s="7"/>
      <c r="AO142" s="7"/>
      <c r="AP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</row>
    <row r="143" spans="2:62" ht="14.25" customHeight="1">
      <c r="L143" s="1"/>
      <c r="T143" s="4"/>
      <c r="V143" s="5"/>
      <c r="AD143" s="7"/>
      <c r="AE143" s="7"/>
      <c r="AF143" s="7"/>
      <c r="AJ143" s="7"/>
      <c r="AK143" s="7"/>
      <c r="AM143" s="7"/>
      <c r="AN143" s="7"/>
      <c r="AO143" s="7"/>
      <c r="AP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</row>
    <row r="144" spans="2:62" ht="14.25" customHeight="1">
      <c r="L144" s="1"/>
      <c r="T144" s="4"/>
      <c r="V144" s="5"/>
      <c r="AD144" s="7"/>
      <c r="AE144" s="7"/>
      <c r="AF144" s="7"/>
      <c r="AJ144" s="7"/>
      <c r="AK144" s="7"/>
      <c r="AM144" s="7"/>
      <c r="AN144" s="7"/>
      <c r="AO144" s="7"/>
      <c r="AP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</row>
    <row r="145" spans="12:62" ht="14.25" customHeight="1">
      <c r="L145" s="1"/>
      <c r="T145" s="4"/>
      <c r="V145" s="5"/>
      <c r="AD145" s="7"/>
      <c r="AE145" s="7"/>
      <c r="AF145" s="7"/>
      <c r="AJ145" s="7"/>
      <c r="AK145" s="7"/>
      <c r="AM145" s="7"/>
      <c r="AN145" s="7"/>
      <c r="AO145" s="7"/>
      <c r="AP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</row>
    <row r="146" spans="12:62" ht="14.25" customHeight="1">
      <c r="L146" s="1"/>
      <c r="T146" s="4"/>
      <c r="V146" s="5"/>
      <c r="AD146" s="7"/>
      <c r="AE146" s="7"/>
      <c r="AF146" s="7"/>
      <c r="AJ146" s="7"/>
      <c r="AK146" s="7"/>
      <c r="AM146" s="7"/>
      <c r="AN146" s="7"/>
      <c r="AO146" s="7"/>
      <c r="AP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</row>
    <row r="147" spans="12:62" ht="14.25" customHeight="1">
      <c r="L147" s="1"/>
      <c r="T147" s="4"/>
      <c r="V147" s="5"/>
      <c r="AD147" s="7"/>
      <c r="AE147" s="7"/>
      <c r="AF147" s="7"/>
      <c r="AJ147" s="7"/>
      <c r="AK147" s="7"/>
      <c r="AM147" s="7"/>
      <c r="AN147" s="7"/>
      <c r="AO147" s="7"/>
      <c r="AP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</row>
    <row r="148" spans="12:62" ht="14.25" customHeight="1">
      <c r="L148" s="1"/>
      <c r="T148" s="4"/>
      <c r="V148" s="5"/>
      <c r="AD148" s="7"/>
      <c r="AE148" s="7"/>
      <c r="AF148" s="7"/>
      <c r="AJ148" s="7"/>
      <c r="AK148" s="7"/>
      <c r="AM148" s="7"/>
      <c r="AN148" s="7"/>
      <c r="AO148" s="7"/>
      <c r="AP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</row>
    <row r="149" spans="12:62" ht="14.25" customHeight="1">
      <c r="L149" s="1"/>
      <c r="T149" s="4"/>
      <c r="V149" s="5"/>
      <c r="AD149" s="7"/>
      <c r="AE149" s="7"/>
      <c r="AF149" s="7"/>
      <c r="AJ149" s="7"/>
      <c r="AK149" s="7"/>
      <c r="AM149" s="7"/>
      <c r="AN149" s="7"/>
      <c r="AO149" s="7"/>
      <c r="AP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</row>
    <row r="150" spans="12:62" ht="14.25" customHeight="1">
      <c r="L150" s="1"/>
      <c r="T150" s="4"/>
      <c r="V150" s="5"/>
      <c r="AD150" s="7"/>
      <c r="AE150" s="7"/>
      <c r="AF150" s="7"/>
      <c r="AJ150" s="7"/>
      <c r="AK150" s="7"/>
      <c r="AM150" s="7"/>
      <c r="AN150" s="7"/>
      <c r="AO150" s="7"/>
      <c r="AP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</row>
    <row r="151" spans="12:62" ht="14.25" customHeight="1">
      <c r="L151" s="1"/>
      <c r="T151" s="4"/>
      <c r="V151" s="5"/>
      <c r="AD151" s="7"/>
      <c r="AE151" s="7"/>
      <c r="AF151" s="7"/>
      <c r="AJ151" s="7"/>
      <c r="AK151" s="7"/>
      <c r="AM151" s="7"/>
      <c r="AN151" s="7"/>
      <c r="AO151" s="7"/>
      <c r="AP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</row>
    <row r="152" spans="12:62" ht="14.25" customHeight="1">
      <c r="L152" s="1"/>
      <c r="T152" s="4"/>
      <c r="V152" s="5"/>
      <c r="AD152" s="7"/>
      <c r="AE152" s="7"/>
      <c r="AF152" s="7"/>
      <c r="AJ152" s="7"/>
      <c r="AK152" s="7"/>
      <c r="AM152" s="7"/>
      <c r="AN152" s="7"/>
      <c r="AO152" s="7"/>
      <c r="AP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</row>
    <row r="153" spans="12:62" ht="14.25" customHeight="1">
      <c r="L153" s="1"/>
      <c r="T153" s="4"/>
      <c r="V153" s="5"/>
      <c r="AD153" s="7"/>
      <c r="AE153" s="7"/>
      <c r="AF153" s="7"/>
      <c r="AJ153" s="7"/>
      <c r="AK153" s="7"/>
      <c r="AM153" s="7"/>
      <c r="AN153" s="7"/>
      <c r="AO153" s="7"/>
      <c r="AP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</row>
    <row r="154" spans="12:62" ht="14.25" customHeight="1">
      <c r="L154" s="1"/>
      <c r="T154" s="4"/>
      <c r="V154" s="5"/>
      <c r="AD154" s="7"/>
      <c r="AE154" s="7"/>
      <c r="AF154" s="7"/>
      <c r="AJ154" s="7"/>
      <c r="AK154" s="7"/>
      <c r="AM154" s="7"/>
      <c r="AN154" s="7"/>
      <c r="AO154" s="7"/>
      <c r="AP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</row>
    <row r="155" spans="12:62" ht="14.25" customHeight="1">
      <c r="L155" s="1"/>
      <c r="T155" s="4"/>
      <c r="V155" s="5"/>
      <c r="AD155" s="7"/>
      <c r="AE155" s="7"/>
      <c r="AF155" s="7"/>
      <c r="AJ155" s="7"/>
      <c r="AK155" s="7"/>
      <c r="AM155" s="7"/>
      <c r="AN155" s="7"/>
      <c r="AO155" s="7"/>
      <c r="AP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</row>
  </sheetData>
  <autoFilter ref="B3:BE119">
    <filterColumn colId="1">
      <customFilters>
        <customFilter val="***"/>
      </customFilters>
    </filterColumn>
    <sortState ref="B4:BE119">
      <sortCondition ref="U3:U119"/>
    </sortState>
  </autoFilter>
  <customSheetViews>
    <customSheetView guid="{6C64A87C-B413-4692-8706-1BA793142DD8}" filter="1" showAutoFilter="1">
      <pageMargins left="0.7" right="0.7" top="0.75" bottom="0.75" header="0.3" footer="0.3"/>
      <autoFilter ref="B3:T115"/>
      <extLst>
        <ext uri="GoogleSheetsCustomDataVersion1">
          <go:sheetsCustomData xmlns:go="http://customooxmlschemas.google.com/" filterViewId="1968159771"/>
        </ext>
      </extLst>
    </customSheetView>
    <customSheetView guid="{ACCF103A-ECB6-4AEF-9C75-958C24ED19C2}" filter="1" showAutoFilter="1">
      <pageMargins left="0.7" right="0.7" top="0.75" bottom="0.75" header="0.3" footer="0.3"/>
      <autoFilter ref="D4:D39"/>
      <extLst>
        <ext uri="GoogleSheetsCustomDataVersion1">
          <go:sheetsCustomData xmlns:go="http://customooxmlschemas.google.com/" filterViewId="1068230798"/>
        </ext>
      </extLst>
    </customSheetView>
  </customSheetViews>
  <mergeCells count="5">
    <mergeCell ref="X120:Y120"/>
    <mergeCell ref="C128:S128"/>
    <mergeCell ref="C131:S131"/>
    <mergeCell ref="C135:S135"/>
    <mergeCell ref="C137:S137"/>
  </mergeCells>
  <hyperlinks>
    <hyperlink ref="AY2" r:id="rId1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1601-01-01T00:00:00Z</dcterms:created>
  <dcterms:modified xsi:type="dcterms:W3CDTF">2023-06-05T18:10:09Z</dcterms:modified>
</cp:coreProperties>
</file>