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lvin\Documents\venv\jarvis\"/>
    </mc:Choice>
  </mc:AlternateContent>
  <xr:revisionPtr revIDLastSave="0" documentId="13_ncr:1_{868F6773-FC51-414B-8920-F7186C097ABA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04" sheetId="3" r:id="rId1"/>
    <sheet name="05" sheetId="4" r:id="rId2"/>
    <sheet name="06" sheetId="5" r:id="rId3"/>
    <sheet name="2Q" sheetId="2" r:id="rId4"/>
    <sheet name="07" sheetId="7" r:id="rId5"/>
    <sheet name="08" sheetId="8" r:id="rId6"/>
    <sheet name="09" sheetId="9" r:id="rId7"/>
    <sheet name="3Q" sheetId="6" r:id="rId8"/>
    <sheet name="10" sheetId="11" r:id="rId9"/>
    <sheet name="11" sheetId="12" r:id="rId10"/>
    <sheet name="Sheet1" sheetId="14" r:id="rId11"/>
    <sheet name="12" sheetId="13" r:id="rId12"/>
    <sheet name="4Q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  <c r="G1" i="2"/>
  <c r="F1" i="2"/>
  <c r="H1" i="6"/>
  <c r="G1" i="6"/>
  <c r="F1" i="6"/>
  <c r="H1" i="10"/>
  <c r="G1" i="10"/>
  <c r="F1" i="10"/>
  <c r="H63" i="13"/>
  <c r="H54" i="13"/>
  <c r="H47" i="12"/>
  <c r="H38" i="12"/>
  <c r="H54" i="11"/>
  <c r="H45" i="11"/>
  <c r="H54" i="9"/>
  <c r="H44" i="9"/>
  <c r="H50" i="8"/>
  <c r="H60" i="8"/>
  <c r="H59" i="7"/>
  <c r="H50" i="7"/>
  <c r="H52" i="5"/>
  <c r="H43" i="5"/>
  <c r="G22" i="3"/>
  <c r="H22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55" i="3"/>
  <c r="H54" i="3"/>
  <c r="H53" i="3"/>
  <c r="H52" i="3"/>
  <c r="H51" i="3"/>
  <c r="H50" i="3"/>
  <c r="H2" i="3"/>
  <c r="H3" i="10"/>
  <c r="H3" i="6"/>
  <c r="H3" i="2"/>
  <c r="H7" i="10"/>
  <c r="C63" i="13"/>
  <c r="C47" i="12"/>
  <c r="G7" i="10" s="1"/>
  <c r="C54" i="11"/>
  <c r="F7" i="10" s="1"/>
  <c r="G61" i="13"/>
  <c r="G60" i="13"/>
  <c r="G59" i="13"/>
  <c r="G58" i="13"/>
  <c r="G57" i="13"/>
  <c r="G63" i="13" s="1"/>
  <c r="H6" i="10" s="1"/>
  <c r="G56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54" i="13" s="1"/>
  <c r="H5" i="10" s="1"/>
  <c r="G45" i="12"/>
  <c r="G44" i="12"/>
  <c r="G43" i="12"/>
  <c r="G42" i="12"/>
  <c r="G41" i="12"/>
  <c r="G40" i="12"/>
  <c r="G47" i="12" s="1"/>
  <c r="G6" i="10" s="1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38" i="12" s="1"/>
  <c r="G5" i="10" s="1"/>
  <c r="G52" i="11"/>
  <c r="G51" i="11"/>
  <c r="G50" i="11"/>
  <c r="G49" i="11"/>
  <c r="G48" i="11"/>
  <c r="G47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B9" i="10"/>
  <c r="D6" i="10"/>
  <c r="D5" i="10"/>
  <c r="D9" i="10" s="1"/>
  <c r="D3" i="10"/>
  <c r="D11" i="10" s="1"/>
  <c r="D13" i="10" s="1"/>
  <c r="C54" i="9"/>
  <c r="H7" i="6" s="1"/>
  <c r="C60" i="8"/>
  <c r="G7" i="6" s="1"/>
  <c r="C59" i="7"/>
  <c r="F7" i="6" s="1"/>
  <c r="G52" i="9"/>
  <c r="G51" i="9"/>
  <c r="G50" i="9"/>
  <c r="G49" i="9"/>
  <c r="G48" i="9"/>
  <c r="G47" i="9"/>
  <c r="G46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58" i="8"/>
  <c r="G57" i="8"/>
  <c r="G56" i="8"/>
  <c r="G55" i="8"/>
  <c r="G54" i="8"/>
  <c r="G53" i="8"/>
  <c r="G52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57" i="7"/>
  <c r="G56" i="7"/>
  <c r="G55" i="7"/>
  <c r="G54" i="7"/>
  <c r="G52" i="7"/>
  <c r="G59" i="7" s="1"/>
  <c r="F6" i="6" s="1"/>
  <c r="G53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50" i="7" s="1"/>
  <c r="F5" i="6" s="1"/>
  <c r="G7" i="7"/>
  <c r="G6" i="7"/>
  <c r="G5" i="7"/>
  <c r="G4" i="7"/>
  <c r="G3" i="7"/>
  <c r="G2" i="7"/>
  <c r="B9" i="6"/>
  <c r="D6" i="6"/>
  <c r="D5" i="6"/>
  <c r="D9" i="6" s="1"/>
  <c r="D3" i="6"/>
  <c r="G42" i="5"/>
  <c r="E42" i="5"/>
  <c r="G50" i="5"/>
  <c r="G49" i="5"/>
  <c r="G48" i="5"/>
  <c r="G47" i="5"/>
  <c r="G45" i="5"/>
  <c r="G46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51" i="4"/>
  <c r="G50" i="4"/>
  <c r="G49" i="4"/>
  <c r="G48" i="4"/>
  <c r="G46" i="4"/>
  <c r="G47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4" i="3"/>
  <c r="G53" i="3"/>
  <c r="G52" i="3"/>
  <c r="G50" i="3"/>
  <c r="G55" i="3"/>
  <c r="G51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7" i="3" s="1"/>
  <c r="C52" i="5"/>
  <c r="H7" i="2" s="1"/>
  <c r="C53" i="4"/>
  <c r="G7" i="2" s="1"/>
  <c r="C57" i="3"/>
  <c r="F7" i="2" s="1"/>
  <c r="D13" i="2"/>
  <c r="D11" i="2"/>
  <c r="B9" i="2"/>
  <c r="D6" i="2"/>
  <c r="D5" i="2"/>
  <c r="D9" i="2" s="1"/>
  <c r="D3" i="2"/>
  <c r="J7" i="10" l="1"/>
  <c r="L7" i="10" s="1"/>
  <c r="G45" i="11"/>
  <c r="F5" i="10" s="1"/>
  <c r="J5" i="10" s="1"/>
  <c r="L5" i="10" s="1"/>
  <c r="G54" i="11"/>
  <c r="F6" i="10" s="1"/>
  <c r="J6" i="10" s="1"/>
  <c r="L6" i="10" s="1"/>
  <c r="G44" i="9"/>
  <c r="H5" i="6" s="1"/>
  <c r="G54" i="9"/>
  <c r="H6" i="6" s="1"/>
  <c r="G60" i="8"/>
  <c r="G6" i="6" s="1"/>
  <c r="G50" i="8"/>
  <c r="G5" i="6" s="1"/>
  <c r="J7" i="6"/>
  <c r="L7" i="6" s="1"/>
  <c r="G52" i="5"/>
  <c r="H6" i="2" s="1"/>
  <c r="G43" i="5"/>
  <c r="H5" i="2" s="1"/>
  <c r="G53" i="4"/>
  <c r="G6" i="2" s="1"/>
  <c r="G44" i="4"/>
  <c r="G5" i="2" s="1"/>
  <c r="D11" i="6"/>
  <c r="D13" i="6" s="1"/>
  <c r="G56" i="3"/>
  <c r="F6" i="2" s="1"/>
  <c r="J6" i="2" s="1"/>
  <c r="L6" i="2" s="1"/>
  <c r="J7" i="2"/>
  <c r="L7" i="2" s="1"/>
  <c r="F5" i="2"/>
  <c r="J5" i="2" s="1"/>
  <c r="L9" i="10" l="1"/>
  <c r="M9" i="10" s="1"/>
  <c r="J9" i="10"/>
  <c r="J5" i="6"/>
  <c r="J6" i="6"/>
  <c r="L6" i="6" s="1"/>
  <c r="L5" i="6"/>
  <c r="J9" i="6"/>
  <c r="J9" i="2"/>
  <c r="L5" i="2"/>
  <c r="L9" i="2" s="1"/>
  <c r="M9" i="2" s="1"/>
  <c r="L9" i="6" l="1"/>
  <c r="M9" i="6" s="1"/>
</calcChain>
</file>

<file path=xl/sharedStrings.xml><?xml version="1.0" encoding="utf-8"?>
<sst xmlns="http://schemas.openxmlformats.org/spreadsheetml/2006/main" count="1439" uniqueCount="273">
  <si>
    <t>Goods</t>
  </si>
  <si>
    <t>Services</t>
  </si>
  <si>
    <t>Sales</t>
  </si>
  <si>
    <t>2Q</t>
  </si>
  <si>
    <t>Exempted</t>
  </si>
  <si>
    <t>Vat Payable</t>
  </si>
  <si>
    <t>Total</t>
  </si>
  <si>
    <t>previous two months</t>
  </si>
  <si>
    <t>Vat due</t>
  </si>
  <si>
    <t>238-326-386-000</t>
  </si>
  <si>
    <t>TXT 4 Less Inc</t>
  </si>
  <si>
    <t>267-006-297-000</t>
  </si>
  <si>
    <t>GLOBAL BEER ZERO, INC.</t>
  </si>
  <si>
    <t>000-155-700-000</t>
  </si>
  <si>
    <t>CHARLEX INTERNATIONAL CORP.</t>
  </si>
  <si>
    <t>251-056-908-000</t>
  </si>
  <si>
    <t>Alvin Cruz</t>
  </si>
  <si>
    <t>AT YOUR SERVICE COOPERATIVE</t>
  </si>
  <si>
    <t>189-675-332-000</t>
  </si>
  <si>
    <t>IPM PESTMASTERS</t>
  </si>
  <si>
    <t>101-703-221-000</t>
  </si>
  <si>
    <t>Harry's Liquor Mart</t>
  </si>
  <si>
    <t>000-148-285-000</t>
  </si>
  <si>
    <t>The Landmark Corporation</t>
  </si>
  <si>
    <t>215-791-253-000</t>
  </si>
  <si>
    <t>Taysa Marketing</t>
  </si>
  <si>
    <t>209-609-185-039</t>
  </si>
  <si>
    <t>Super Shopping Market Inc</t>
  </si>
  <si>
    <t>290-229-572-000</t>
  </si>
  <si>
    <t>Saved Trading</t>
  </si>
  <si>
    <t>207-901-957-000</t>
  </si>
  <si>
    <t>SJMJS Store</t>
  </si>
  <si>
    <t>201-160-401-050</t>
  </si>
  <si>
    <t>Rustans SuperCenters Inc</t>
  </si>
  <si>
    <t>200-492-4662-008</t>
  </si>
  <si>
    <t>Office Warehouse Inc</t>
  </si>
  <si>
    <t>000-388-474-486</t>
  </si>
  <si>
    <t>Mercury Drug Corporation</t>
  </si>
  <si>
    <t>000-164-259-000</t>
  </si>
  <si>
    <t>Malaya Lumber &amp; Construction Supply</t>
  </si>
  <si>
    <t>100-103-454-000</t>
  </si>
  <si>
    <t>Killion Merchandising</t>
  </si>
  <si>
    <t>000-097-447-029</t>
  </si>
  <si>
    <t>Innovatronix Incorporated</t>
  </si>
  <si>
    <t>139-599-310-000</t>
  </si>
  <si>
    <t>Evarlies Meatshop</t>
  </si>
  <si>
    <t>213-575-918-005</t>
  </si>
  <si>
    <t>Earle's Delicatessen</t>
  </si>
  <si>
    <t>211-195-571-000</t>
  </si>
  <si>
    <t>Cool Spot Dairy Foods Inc</t>
  </si>
  <si>
    <t>110-310-197-002</t>
  </si>
  <si>
    <t>Coleman Prestige Service Center</t>
  </si>
  <si>
    <t>106-268-748-000</t>
  </si>
  <si>
    <t>Chuan hong Glassware</t>
  </si>
  <si>
    <t>177-433-810-000</t>
  </si>
  <si>
    <t>CCRC Gen Merchandise</t>
  </si>
  <si>
    <t>000-106-840-000</t>
  </si>
  <si>
    <t>Anson Emporium Corporation</t>
  </si>
  <si>
    <t>443-318-251-000</t>
  </si>
  <si>
    <t>Advertisign Advertising</t>
  </si>
  <si>
    <t>200-035-311-017</t>
  </si>
  <si>
    <t>Ace Hardware Phils Inc</t>
  </si>
  <si>
    <t>222-046-738--000</t>
  </si>
  <si>
    <t>3G Mini Stop Convinience Store</t>
  </si>
  <si>
    <t>004-521-952-000</t>
  </si>
  <si>
    <t>STREETS CORPORATION</t>
  </si>
  <si>
    <t>006-807-251-027</t>
  </si>
  <si>
    <t>SAN MIGUEL BREWERY INC,</t>
  </si>
  <si>
    <t>212-660-908-001</t>
  </si>
  <si>
    <t>RMLO TRADING</t>
  </si>
  <si>
    <t>004-967-715-000</t>
  </si>
  <si>
    <t>Q &amp; H FOODS, INC.</t>
  </si>
  <si>
    <t>216-218-224-000</t>
  </si>
  <si>
    <t>PHOENIX ROYAL TRADING CO., INC.</t>
  </si>
  <si>
    <t>000-168-541-029</t>
  </si>
  <si>
    <t>PEPSI-COLA PRODUCTS INC.</t>
  </si>
  <si>
    <t>227-573-178-000</t>
  </si>
  <si>
    <t>PAPEROUS ENTERPRISES</t>
  </si>
  <si>
    <t>206-843-582-000</t>
  </si>
  <si>
    <t>MICROSTATICS COMPUTER SYSTEMS</t>
  </si>
  <si>
    <t>000</t>
  </si>
  <si>
    <t>MFD ENTERPRISES</t>
  </si>
  <si>
    <t>202-584-709-000</t>
  </si>
  <si>
    <t>MANILA BAMBI FOODS COMPANY</t>
  </si>
  <si>
    <t>008-191-206-000</t>
  </si>
  <si>
    <t>LULUBEE CORPORATION</t>
  </si>
  <si>
    <t>100-738-311-001</t>
  </si>
  <si>
    <t>KUTZ TRADINGS</t>
  </si>
  <si>
    <t>KILLION MERCHANDISING</t>
  </si>
  <si>
    <t>253-085-810-000</t>
  </si>
  <si>
    <t>JMK SEAFOODS &amp; MEAT DEALER</t>
  </si>
  <si>
    <t>IPM PESTMASTERS SERVICES PHILS.</t>
  </si>
  <si>
    <t>139564</t>
  </si>
  <si>
    <t>FORTUNE GAS</t>
  </si>
  <si>
    <t>004-846-011-000</t>
  </si>
  <si>
    <t>FOODZONE INC.</t>
  </si>
  <si>
    <t>916-578-829-000</t>
  </si>
  <si>
    <t>FERNANDO SAMPAGA</t>
  </si>
  <si>
    <t>225-570-714-000</t>
  </si>
  <si>
    <t>EQUILIBRIUM</t>
  </si>
  <si>
    <t>006-801-378-000</t>
  </si>
  <si>
    <t>COMMISARY - VAT</t>
  </si>
  <si>
    <t>115-491-959-000</t>
  </si>
  <si>
    <t>CABUTAD VEGETABLE DEALER</t>
  </si>
  <si>
    <t>181-079-094-000</t>
  </si>
  <si>
    <t>BESTCHOICE MARKETING</t>
  </si>
  <si>
    <t>007-244-214-000</t>
  </si>
  <si>
    <t>ALQUEEN ESKIMO TRADING, INC</t>
  </si>
  <si>
    <t>vat_class</t>
  </si>
  <si>
    <t>vat_12</t>
  </si>
  <si>
    <t>vat_zero_rated</t>
  </si>
  <si>
    <t>vat_exempt</t>
  </si>
  <si>
    <t>supplier_tin</t>
  </si>
  <si>
    <t>supplier_name</t>
  </si>
  <si>
    <t>106-027-001-000</t>
  </si>
  <si>
    <t>Sha Bonn Jadd Gen Merchandise</t>
  </si>
  <si>
    <t>000-325-972-048</t>
  </si>
  <si>
    <t>National Book Store</t>
  </si>
  <si>
    <t>232-132-946-003</t>
  </si>
  <si>
    <t>Kuff N-Kollar Laundromat Corp.</t>
  </si>
  <si>
    <t>136-576-003-000</t>
  </si>
  <si>
    <t>Kezra Marketing</t>
  </si>
  <si>
    <t>Earles Delicatessen</t>
  </si>
  <si>
    <t>Chuan Hong Glassware</t>
  </si>
  <si>
    <t>006-748-072-000</t>
  </si>
  <si>
    <t>Abmarac Corporation</t>
  </si>
  <si>
    <t>006641713000</t>
  </si>
  <si>
    <t>TRM SALES MARKETING, INC</t>
  </si>
  <si>
    <t>241-402-504-000</t>
  </si>
  <si>
    <t>E-BLUE HOLDINGS &amp; TRADING</t>
  </si>
  <si>
    <t>11</t>
  </si>
  <si>
    <t>CONSOLIDATED FOOD CORP</t>
  </si>
  <si>
    <t>106-226-027-000</t>
  </si>
  <si>
    <t>Shah Bonn Jadd Gen Merchandise</t>
  </si>
  <si>
    <t>213-545-858-001</t>
  </si>
  <si>
    <t>SM Mart Inc</t>
  </si>
  <si>
    <t>201-160-401-062</t>
  </si>
  <si>
    <t>Rustans Supercenters Inc</t>
  </si>
  <si>
    <t>305-850-749-000</t>
  </si>
  <si>
    <t>MERC Aircon Services</t>
  </si>
  <si>
    <t>006-161-363-001</t>
  </si>
  <si>
    <t>Goldenfield Convinience Store</t>
  </si>
  <si>
    <t>Evalrlie's Meatshop</t>
  </si>
  <si>
    <t>002-284-007-000</t>
  </si>
  <si>
    <t>Condura Express Service</t>
  </si>
  <si>
    <t>200-035-311-021</t>
  </si>
  <si>
    <t>Ace Hardware Philippines Inc</t>
  </si>
  <si>
    <t>180-192-125-001</t>
  </si>
  <si>
    <t>7 Eleven</t>
  </si>
  <si>
    <t>004-447-017-000</t>
  </si>
  <si>
    <t>SILVERSTAR RESOURCES CO., INC.</t>
  </si>
  <si>
    <t>132-148-996-000</t>
  </si>
  <si>
    <t>MITONI BUSINESS VENTURES</t>
  </si>
  <si>
    <t>April</t>
  </si>
  <si>
    <t>May</t>
  </si>
  <si>
    <t>June</t>
  </si>
  <si>
    <t>3Q</t>
  </si>
  <si>
    <t>003-501-787-001</t>
  </si>
  <si>
    <t>Waltermart Supermarket Inc</t>
  </si>
  <si>
    <t>4221-153-000-000</t>
  </si>
  <si>
    <t>VCKC Trading</t>
  </si>
  <si>
    <t>221-695-893-017</t>
  </si>
  <si>
    <t>Super 8 Grocery Warehouse</t>
  </si>
  <si>
    <t>106-228-027-000</t>
  </si>
  <si>
    <t>Shah Bonn Jadd General Merchandise</t>
  </si>
  <si>
    <t>234-546-292-000</t>
  </si>
  <si>
    <t>Saram Bee Corporation</t>
  </si>
  <si>
    <t>103-175-000</t>
  </si>
  <si>
    <t>R.S Banawa Trading</t>
  </si>
  <si>
    <t>219-527-415-000</t>
  </si>
  <si>
    <t>Metro Retail Stores Group Inc</t>
  </si>
  <si>
    <t>934-490-817-000</t>
  </si>
  <si>
    <t>Lirene Enterprises</t>
  </si>
  <si>
    <t>008-188-059-002</t>
  </si>
  <si>
    <t>Knoxport Inc</t>
  </si>
  <si>
    <t>Harrys Liquor Mart</t>
  </si>
  <si>
    <t>Glodenfield Convinience Store</t>
  </si>
  <si>
    <t>Condura Express Service Makati Inc</t>
  </si>
  <si>
    <t>235-048-461-000</t>
  </si>
  <si>
    <t>Alma's Cold Cuts</t>
  </si>
  <si>
    <t>Aimee Agregado</t>
  </si>
  <si>
    <t>201-855-591-000</t>
  </si>
  <si>
    <t>UNILEVER RFM ICECREAM INC</t>
  </si>
  <si>
    <t>228-629-401-000</t>
  </si>
  <si>
    <t>Bonsai Aircon &amp; Ventillation Services</t>
  </si>
  <si>
    <t>106-226-027-001</t>
  </si>
  <si>
    <t>Sha Bonn Jadd</t>
  </si>
  <si>
    <t>SM Hypermart</t>
  </si>
  <si>
    <t>Rustans Supercenter Inc</t>
  </si>
  <si>
    <t>913-241-312-000</t>
  </si>
  <si>
    <t>Ophanim Gen Merchandise</t>
  </si>
  <si>
    <t>Manila Bambi Foods Company</t>
  </si>
  <si>
    <t>908-260-302-000</t>
  </si>
  <si>
    <t>Macan Printshop</t>
  </si>
  <si>
    <t>232-132-946-000</t>
  </si>
  <si>
    <t>Kuff N Kollar</t>
  </si>
  <si>
    <t>Ace Hardware Phil Inc</t>
  </si>
  <si>
    <t>222-046-738-000</t>
  </si>
  <si>
    <t>3G Ministop Convinience Store</t>
  </si>
  <si>
    <t>208-115-677-000</t>
  </si>
  <si>
    <t>COMMUNITY COMMERCIAL</t>
  </si>
  <si>
    <t>MERC AIRCON SERVICES</t>
  </si>
  <si>
    <t>006-643-830-013</t>
  </si>
  <si>
    <t>Ture Value Hardware Phils.</t>
  </si>
  <si>
    <t>108-228-027-000</t>
  </si>
  <si>
    <t>Shah-Bonn Jadd</t>
  </si>
  <si>
    <t>Shah Bonn Jadd</t>
  </si>
  <si>
    <t>000-144-076-005</t>
  </si>
  <si>
    <t>SM Supervalue Inc</t>
  </si>
  <si>
    <t>National Bookstore Inc</t>
  </si>
  <si>
    <t>Evarlies Meatsop</t>
  </si>
  <si>
    <t>Evalies Meatshop</t>
  </si>
  <si>
    <t>25786</t>
  </si>
  <si>
    <t>SUY SING COMMERCIAL CORP</t>
  </si>
  <si>
    <t>211-612-468-008</t>
  </si>
  <si>
    <t>KELGENE INTERNATIONAL INC</t>
  </si>
  <si>
    <t>July</t>
  </si>
  <si>
    <t>August</t>
  </si>
  <si>
    <t>September</t>
  </si>
  <si>
    <t>Oct</t>
  </si>
  <si>
    <t>Nov</t>
  </si>
  <si>
    <t>Dec</t>
  </si>
  <si>
    <t>4Q</t>
  </si>
  <si>
    <t>Shah Bonn Jadd Merchandise</t>
  </si>
  <si>
    <t>Shah Bonn Jadd Gen Merch</t>
  </si>
  <si>
    <t>Chuan Chong Glassware</t>
  </si>
  <si>
    <t>103-890-574-000</t>
  </si>
  <si>
    <t>Charry Siony Gen MDSG</t>
  </si>
  <si>
    <t>328-496-295-000</t>
  </si>
  <si>
    <t>Blue Salt Enterprises</t>
  </si>
  <si>
    <t>911-381-792-000</t>
  </si>
  <si>
    <t>JOY &amp; GIL MEAT &amp; VEGETABLE TRADING</t>
  </si>
  <si>
    <t>HARRY'S LIQUOR</t>
  </si>
  <si>
    <t>000-152-806-000</t>
  </si>
  <si>
    <t>Wendenberg International Corp</t>
  </si>
  <si>
    <t>Shah Bonn Jadd General Merch</t>
  </si>
  <si>
    <t>181-809-831-000</t>
  </si>
  <si>
    <t>Nora Meat Shop</t>
  </si>
  <si>
    <t>213-675-818-005</t>
  </si>
  <si>
    <t>Earles Delilcatessen</t>
  </si>
  <si>
    <t>Angelo Sanchez</t>
  </si>
  <si>
    <t>009-745-307-000</t>
  </si>
  <si>
    <t>COM COM FOOD SERVICE SUPPLIES CORPORATION</t>
  </si>
  <si>
    <t>Sanford Marketing Corp</t>
  </si>
  <si>
    <t>201-277-095-002</t>
  </si>
  <si>
    <t>Puregold Price Club Inc</t>
  </si>
  <si>
    <t>191-854-182-000</t>
  </si>
  <si>
    <t>Polymay Enterprises</t>
  </si>
  <si>
    <t>Ophanim General Merchandise</t>
  </si>
  <si>
    <t>100-738-311-000</t>
  </si>
  <si>
    <t>Kutz Trading</t>
  </si>
  <si>
    <t>Joy &amp; Gil Meat &amp; Veg Trading</t>
  </si>
  <si>
    <t>Joy &amp; Gil Meat &amp; Veg Dealer</t>
  </si>
  <si>
    <t>Glenn Biarcal</t>
  </si>
  <si>
    <t>006-846-011-000</t>
  </si>
  <si>
    <t>Foodzone Inc</t>
  </si>
  <si>
    <t>Condura Service Center</t>
  </si>
  <si>
    <t>Condura Express Service Center</t>
  </si>
  <si>
    <t>102-652-774-001`</t>
  </si>
  <si>
    <t>Blu Alps Water</t>
  </si>
  <si>
    <t>006-748-072-0000</t>
  </si>
  <si>
    <t>Abmabarac Corporation</t>
  </si>
  <si>
    <t>006-448-235-000</t>
  </si>
  <si>
    <t>AC Hilario General Merchandise</t>
  </si>
  <si>
    <t>3G MInistopConvinience store</t>
  </si>
  <si>
    <t>ALQUEEN ESKIMO TRADING INC</t>
  </si>
  <si>
    <t>000-000-001</t>
  </si>
  <si>
    <t>000-000-002</t>
  </si>
  <si>
    <t>000-000-003</t>
  </si>
  <si>
    <t>000-139-564</t>
  </si>
  <si>
    <t>000-000-004</t>
  </si>
  <si>
    <t>003-663-031</t>
  </si>
  <si>
    <t>000-000-005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</si>
</sst>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horizontal="center" vertical="top"/>
    </xf>
    <xf numFmtId="43" fontId="2" fillId="0" borderId="1" xfId="1" applyFont="1" applyBorder="1" applyAlignment="1">
      <alignment horizontal="center" vertical="top"/>
    </xf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4" fillId="0" borderId="0" xfId="0" applyFont="1"/>
    <xf numFmtId="43" fontId="4" fillId="0" borderId="0" xfId="1" applyFont="1"/>
    <xf numFmtId="43" fontId="4" fillId="0" borderId="0" xfId="0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86BE-052C-447E-9C54-3DCFBA1E8E45}">
  <sheetPr>
    <tabColor rgb="FF92D050"/>
  </sheetPr>
  <dimension ref="A1:H57"/>
  <sheetViews>
    <sheetView topLeftCell="A34" workbookViewId="0">
      <selection activeCell="A46" sqref="A46"/>
    </sheetView>
  </sheetViews>
  <sheetFormatPr defaultRowHeight="14.4" x14ac:dyDescent="0.3"/>
  <cols>
    <col min="1" max="1" width="16.109375" bestFit="1" customWidth="1"/>
    <col min="2" max="2" width="32.44140625" bestFit="1" customWidth="1"/>
    <col min="3" max="3" width="11.109375" style="2" bestFit="1" customWidth="1"/>
    <col min="4" max="4" width="9" style="2" bestFit="1" customWidth="1"/>
    <col min="5" max="5" width="11.109375" style="2" bestFit="1" customWidth="1"/>
    <col min="6" max="6" width="8.88671875" style="2"/>
    <col min="7" max="7" width="11.109375" style="2" bestFit="1" customWidth="1"/>
    <col min="8" max="8" width="10.109375" bestFit="1" customWidth="1"/>
  </cols>
  <sheetData>
    <row r="1" spans="1:8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5" t="s">
        <v>108</v>
      </c>
    </row>
    <row r="2" spans="1:8" s="6" customFormat="1" x14ac:dyDescent="0.3">
      <c r="A2" s="6" t="s">
        <v>106</v>
      </c>
      <c r="B2" s="6" t="s">
        <v>265</v>
      </c>
      <c r="C2" s="7">
        <v>0</v>
      </c>
      <c r="D2" s="7">
        <v>0</v>
      </c>
      <c r="E2" s="7">
        <v>3570</v>
      </c>
      <c r="F2" s="7" t="s">
        <v>0</v>
      </c>
      <c r="G2" s="7">
        <f>E2/1.12</f>
        <v>3187.4999999999995</v>
      </c>
      <c r="H2" s="8">
        <f>G2*0.12</f>
        <v>382.49999999999994</v>
      </c>
    </row>
    <row r="3" spans="1:8" s="6" customFormat="1" x14ac:dyDescent="0.3">
      <c r="A3" s="6" t="s">
        <v>104</v>
      </c>
      <c r="B3" s="6" t="s">
        <v>105</v>
      </c>
      <c r="C3" s="7">
        <v>0</v>
      </c>
      <c r="D3" s="7">
        <v>0</v>
      </c>
      <c r="E3" s="7">
        <v>7142.5</v>
      </c>
      <c r="F3" s="7" t="s">
        <v>0</v>
      </c>
      <c r="G3" s="7">
        <f t="shared" ref="G3:G46" si="0">E3/1.12</f>
        <v>6377.2321428571422</v>
      </c>
      <c r="H3" s="8">
        <f t="shared" ref="H3:H46" si="1">G3*0.12</f>
        <v>765.267857142857</v>
      </c>
    </row>
    <row r="4" spans="1:8" s="9" customFormat="1" x14ac:dyDescent="0.3">
      <c r="A4" s="9" t="s">
        <v>102</v>
      </c>
      <c r="B4" s="9" t="s">
        <v>103</v>
      </c>
      <c r="C4" s="10">
        <v>4505.7</v>
      </c>
      <c r="D4" s="10">
        <v>0</v>
      </c>
      <c r="E4" s="10">
        <v>0</v>
      </c>
      <c r="F4" s="10" t="s">
        <v>0</v>
      </c>
      <c r="G4" s="10">
        <f t="shared" si="0"/>
        <v>0</v>
      </c>
      <c r="H4" s="11">
        <f t="shared" si="1"/>
        <v>0</v>
      </c>
    </row>
    <row r="5" spans="1:8" s="9" customFormat="1" x14ac:dyDescent="0.3">
      <c r="A5" s="9" t="s">
        <v>100</v>
      </c>
      <c r="B5" s="9" t="s">
        <v>101</v>
      </c>
      <c r="C5" s="10">
        <v>0</v>
      </c>
      <c r="D5" s="10">
        <v>0</v>
      </c>
      <c r="E5" s="10">
        <v>78249.100000000006</v>
      </c>
      <c r="F5" s="10" t="s">
        <v>0</v>
      </c>
      <c r="G5" s="10">
        <f t="shared" si="0"/>
        <v>69865.267857142855</v>
      </c>
      <c r="H5" s="11">
        <f t="shared" si="1"/>
        <v>8383.8321428571417</v>
      </c>
    </row>
    <row r="6" spans="1:8" s="9" customFormat="1" x14ac:dyDescent="0.3">
      <c r="A6" s="9" t="s">
        <v>98</v>
      </c>
      <c r="B6" s="9" t="s">
        <v>99</v>
      </c>
      <c r="C6" s="10">
        <v>0</v>
      </c>
      <c r="D6" s="10">
        <v>0</v>
      </c>
      <c r="E6" s="10">
        <v>6909</v>
      </c>
      <c r="F6" s="10" t="s">
        <v>0</v>
      </c>
      <c r="G6" s="10">
        <f t="shared" si="0"/>
        <v>6168.7499999999991</v>
      </c>
      <c r="H6" s="11">
        <f t="shared" si="1"/>
        <v>740.24999999999989</v>
      </c>
    </row>
    <row r="7" spans="1:8" s="9" customFormat="1" x14ac:dyDescent="0.3">
      <c r="A7" s="9" t="s">
        <v>96</v>
      </c>
      <c r="B7" s="9" t="s">
        <v>97</v>
      </c>
      <c r="C7" s="10">
        <v>30733.5</v>
      </c>
      <c r="D7" s="10">
        <v>0</v>
      </c>
      <c r="E7" s="10">
        <v>0</v>
      </c>
      <c r="F7" s="10" t="s">
        <v>0</v>
      </c>
      <c r="G7" s="10">
        <f t="shared" si="0"/>
        <v>0</v>
      </c>
      <c r="H7" s="11">
        <f t="shared" si="1"/>
        <v>0</v>
      </c>
    </row>
    <row r="8" spans="1:8" s="9" customFormat="1" x14ac:dyDescent="0.3">
      <c r="A8" s="9" t="s">
        <v>94</v>
      </c>
      <c r="B8" s="9" t="s">
        <v>95</v>
      </c>
      <c r="C8" s="10">
        <v>0</v>
      </c>
      <c r="D8" s="10">
        <v>0</v>
      </c>
      <c r="E8" s="10">
        <v>5836.75</v>
      </c>
      <c r="F8" s="10" t="s">
        <v>0</v>
      </c>
      <c r="G8" s="10">
        <f t="shared" si="0"/>
        <v>5211.3839285714284</v>
      </c>
      <c r="H8" s="11">
        <f t="shared" si="1"/>
        <v>625.36607142857144</v>
      </c>
    </row>
    <row r="9" spans="1:8" s="9" customFormat="1" x14ac:dyDescent="0.3">
      <c r="A9" s="9" t="s">
        <v>92</v>
      </c>
      <c r="B9" s="9" t="s">
        <v>93</v>
      </c>
      <c r="C9" s="10">
        <v>0</v>
      </c>
      <c r="D9" s="10">
        <v>0</v>
      </c>
      <c r="E9" s="10">
        <v>7325.09</v>
      </c>
      <c r="F9" s="10" t="s">
        <v>0</v>
      </c>
      <c r="G9" s="10">
        <f t="shared" si="0"/>
        <v>6540.2589285714284</v>
      </c>
      <c r="H9" s="11">
        <f t="shared" si="1"/>
        <v>784.83107142857136</v>
      </c>
    </row>
    <row r="10" spans="1:8" s="9" customFormat="1" x14ac:dyDescent="0.3">
      <c r="A10" s="9" t="s">
        <v>18</v>
      </c>
      <c r="B10" s="9" t="s">
        <v>91</v>
      </c>
      <c r="C10" s="10">
        <v>0</v>
      </c>
      <c r="D10" s="10">
        <v>0</v>
      </c>
      <c r="E10" s="10">
        <v>2800</v>
      </c>
      <c r="F10" s="10" t="s">
        <v>0</v>
      </c>
      <c r="G10" s="10">
        <f t="shared" si="0"/>
        <v>2499.9999999999995</v>
      </c>
      <c r="H10" s="11">
        <f t="shared" si="1"/>
        <v>299.99999999999994</v>
      </c>
    </row>
    <row r="11" spans="1:8" s="9" customFormat="1" x14ac:dyDescent="0.3">
      <c r="A11" s="9" t="s">
        <v>89</v>
      </c>
      <c r="B11" s="9" t="s">
        <v>90</v>
      </c>
      <c r="C11" s="10">
        <v>10712.5</v>
      </c>
      <c r="D11" s="10">
        <v>0</v>
      </c>
      <c r="E11" s="10">
        <v>600</v>
      </c>
      <c r="F11" s="10" t="s">
        <v>0</v>
      </c>
      <c r="G11" s="10">
        <f t="shared" si="0"/>
        <v>535.71428571428567</v>
      </c>
      <c r="H11" s="11">
        <f t="shared" si="1"/>
        <v>64.285714285714278</v>
      </c>
    </row>
    <row r="12" spans="1:8" s="9" customFormat="1" x14ac:dyDescent="0.3">
      <c r="A12" s="9" t="s">
        <v>40</v>
      </c>
      <c r="B12" s="9" t="s">
        <v>88</v>
      </c>
      <c r="C12" s="10">
        <v>0</v>
      </c>
      <c r="D12" s="10">
        <v>0</v>
      </c>
      <c r="E12" s="10">
        <v>20159.5</v>
      </c>
      <c r="F12" s="10" t="s">
        <v>0</v>
      </c>
      <c r="G12" s="10">
        <f t="shared" si="0"/>
        <v>17999.553571428569</v>
      </c>
      <c r="H12" s="11">
        <f t="shared" si="1"/>
        <v>2159.946428571428</v>
      </c>
    </row>
    <row r="13" spans="1:8" s="9" customFormat="1" x14ac:dyDescent="0.3">
      <c r="A13" s="9" t="s">
        <v>86</v>
      </c>
      <c r="B13" s="9" t="s">
        <v>87</v>
      </c>
      <c r="C13" s="10">
        <v>12303.12</v>
      </c>
      <c r="D13" s="10">
        <v>0</v>
      </c>
      <c r="E13" s="10">
        <v>0</v>
      </c>
      <c r="F13" s="10" t="s">
        <v>0</v>
      </c>
      <c r="G13" s="10">
        <f t="shared" si="0"/>
        <v>0</v>
      </c>
      <c r="H13" s="11">
        <f t="shared" si="1"/>
        <v>0</v>
      </c>
    </row>
    <row r="14" spans="1:8" s="9" customFormat="1" x14ac:dyDescent="0.3">
      <c r="A14" s="9" t="s">
        <v>84</v>
      </c>
      <c r="B14" s="9" t="s">
        <v>85</v>
      </c>
      <c r="C14" s="10">
        <v>0</v>
      </c>
      <c r="D14" s="10">
        <v>0</v>
      </c>
      <c r="E14" s="10">
        <v>12240</v>
      </c>
      <c r="F14" s="10" t="s">
        <v>0</v>
      </c>
      <c r="G14" s="10">
        <f t="shared" si="0"/>
        <v>10928.571428571428</v>
      </c>
      <c r="H14" s="11">
        <f t="shared" si="1"/>
        <v>1311.4285714285713</v>
      </c>
    </row>
    <row r="15" spans="1:8" s="9" customFormat="1" x14ac:dyDescent="0.3">
      <c r="A15" s="9" t="s">
        <v>82</v>
      </c>
      <c r="B15" s="9" t="s">
        <v>83</v>
      </c>
      <c r="C15" s="10">
        <v>0</v>
      </c>
      <c r="D15" s="10">
        <v>0</v>
      </c>
      <c r="E15" s="10">
        <v>1800</v>
      </c>
      <c r="F15" s="10" t="s">
        <v>0</v>
      </c>
      <c r="G15" s="10">
        <f t="shared" si="0"/>
        <v>1607.1428571428569</v>
      </c>
      <c r="H15" s="11">
        <f t="shared" si="1"/>
        <v>192.85714285714283</v>
      </c>
    </row>
    <row r="16" spans="1:8" s="9" customFormat="1" x14ac:dyDescent="0.3">
      <c r="A16" s="9" t="s">
        <v>80</v>
      </c>
      <c r="B16" s="9" t="s">
        <v>81</v>
      </c>
      <c r="C16" s="10">
        <v>0</v>
      </c>
      <c r="D16" s="10">
        <v>0</v>
      </c>
      <c r="E16" s="10">
        <v>6867</v>
      </c>
      <c r="F16" s="10" t="s">
        <v>0</v>
      </c>
      <c r="G16" s="10">
        <f t="shared" si="0"/>
        <v>6131.2499999999991</v>
      </c>
      <c r="H16" s="11">
        <f t="shared" si="1"/>
        <v>735.74999999999989</v>
      </c>
    </row>
    <row r="17" spans="1:8" s="9" customFormat="1" x14ac:dyDescent="0.3">
      <c r="A17" s="9" t="s">
        <v>78</v>
      </c>
      <c r="B17" s="9" t="s">
        <v>79</v>
      </c>
      <c r="C17" s="10">
        <v>0</v>
      </c>
      <c r="D17" s="10">
        <v>0</v>
      </c>
      <c r="E17" s="10">
        <v>1045</v>
      </c>
      <c r="F17" s="10" t="s">
        <v>0</v>
      </c>
      <c r="G17" s="10">
        <f t="shared" si="0"/>
        <v>933.03571428571422</v>
      </c>
      <c r="H17" s="11">
        <f t="shared" si="1"/>
        <v>111.96428571428571</v>
      </c>
    </row>
    <row r="18" spans="1:8" s="9" customFormat="1" x14ac:dyDescent="0.3">
      <c r="A18" s="9" t="s">
        <v>76</v>
      </c>
      <c r="B18" s="9" t="s">
        <v>77</v>
      </c>
      <c r="C18" s="10">
        <v>0</v>
      </c>
      <c r="D18" s="10">
        <v>0</v>
      </c>
      <c r="E18" s="10">
        <v>4315</v>
      </c>
      <c r="F18" s="10" t="s">
        <v>0</v>
      </c>
      <c r="G18" s="10">
        <f t="shared" si="0"/>
        <v>3852.6785714285711</v>
      </c>
      <c r="H18" s="11">
        <f t="shared" si="1"/>
        <v>462.3214285714285</v>
      </c>
    </row>
    <row r="19" spans="1:8" s="9" customFormat="1" x14ac:dyDescent="0.3">
      <c r="A19" s="9" t="s">
        <v>74</v>
      </c>
      <c r="B19" s="9" t="s">
        <v>75</v>
      </c>
      <c r="C19" s="10">
        <v>0</v>
      </c>
      <c r="D19" s="10">
        <v>0</v>
      </c>
      <c r="E19" s="10">
        <v>5520</v>
      </c>
      <c r="F19" s="10" t="s">
        <v>0</v>
      </c>
      <c r="G19" s="10">
        <f t="shared" si="0"/>
        <v>4928.5714285714284</v>
      </c>
      <c r="H19" s="11">
        <f t="shared" si="1"/>
        <v>591.42857142857144</v>
      </c>
    </row>
    <row r="20" spans="1:8" s="9" customFormat="1" x14ac:dyDescent="0.3">
      <c r="A20" s="9" t="s">
        <v>72</v>
      </c>
      <c r="B20" s="9" t="s">
        <v>73</v>
      </c>
      <c r="C20" s="10">
        <v>0</v>
      </c>
      <c r="D20" s="10">
        <v>0</v>
      </c>
      <c r="E20" s="10">
        <v>2900</v>
      </c>
      <c r="F20" s="10" t="s">
        <v>0</v>
      </c>
      <c r="G20" s="10">
        <f t="shared" si="0"/>
        <v>2589.2857142857142</v>
      </c>
      <c r="H20" s="11">
        <f t="shared" si="1"/>
        <v>310.71428571428572</v>
      </c>
    </row>
    <row r="21" spans="1:8" s="9" customFormat="1" x14ac:dyDescent="0.3">
      <c r="A21" s="9" t="s">
        <v>70</v>
      </c>
      <c r="B21" s="9" t="s">
        <v>71</v>
      </c>
      <c r="C21" s="10">
        <v>0</v>
      </c>
      <c r="D21" s="10">
        <v>0</v>
      </c>
      <c r="E21" s="10">
        <v>7740</v>
      </c>
      <c r="F21" s="10" t="s">
        <v>0</v>
      </c>
      <c r="G21" s="10">
        <f t="shared" si="0"/>
        <v>6910.7142857142853</v>
      </c>
      <c r="H21" s="11">
        <f t="shared" si="1"/>
        <v>829.28571428571422</v>
      </c>
    </row>
    <row r="22" spans="1:8" s="9" customFormat="1" x14ac:dyDescent="0.3">
      <c r="A22" s="9" t="s">
        <v>68</v>
      </c>
      <c r="B22" s="9" t="s">
        <v>69</v>
      </c>
      <c r="C22" s="10">
        <v>0</v>
      </c>
      <c r="D22" s="10">
        <v>0</v>
      </c>
      <c r="E22" s="10">
        <v>11250.15</v>
      </c>
      <c r="F22" s="10" t="s">
        <v>0</v>
      </c>
      <c r="G22" s="10">
        <f t="shared" si="0"/>
        <v>10044.776785714284</v>
      </c>
      <c r="H22" s="11">
        <f t="shared" si="1"/>
        <v>1205.3732142857141</v>
      </c>
    </row>
    <row r="23" spans="1:8" x14ac:dyDescent="0.3">
      <c r="A23" t="s">
        <v>66</v>
      </c>
      <c r="B23" t="s">
        <v>67</v>
      </c>
      <c r="C23" s="2">
        <v>0</v>
      </c>
      <c r="D23" s="2">
        <v>0</v>
      </c>
      <c r="E23" s="2">
        <v>12440</v>
      </c>
      <c r="F23" s="2" t="s">
        <v>0</v>
      </c>
      <c r="G23" s="2">
        <f t="shared" si="0"/>
        <v>11107.142857142857</v>
      </c>
      <c r="H23" s="3">
        <f t="shared" si="1"/>
        <v>1332.8571428571429</v>
      </c>
    </row>
    <row r="24" spans="1:8" x14ac:dyDescent="0.3">
      <c r="A24" t="s">
        <v>64</v>
      </c>
      <c r="B24" t="s">
        <v>65</v>
      </c>
      <c r="C24" s="2">
        <v>0</v>
      </c>
      <c r="D24" s="2">
        <v>0</v>
      </c>
      <c r="E24" s="2">
        <v>892.1</v>
      </c>
      <c r="F24" s="2" t="s">
        <v>0</v>
      </c>
      <c r="G24" s="2">
        <f t="shared" si="0"/>
        <v>796.51785714285711</v>
      </c>
      <c r="H24" s="3">
        <f t="shared" si="1"/>
        <v>95.582142857142856</v>
      </c>
    </row>
    <row r="25" spans="1:8" x14ac:dyDescent="0.3">
      <c r="A25" t="s">
        <v>62</v>
      </c>
      <c r="B25" t="s">
        <v>63</v>
      </c>
      <c r="C25" s="2">
        <v>0</v>
      </c>
      <c r="D25" s="2">
        <v>0</v>
      </c>
      <c r="E25" s="2">
        <v>389.75</v>
      </c>
      <c r="F25" s="2" t="s">
        <v>0</v>
      </c>
      <c r="G25" s="2">
        <f t="shared" si="0"/>
        <v>347.99107142857139</v>
      </c>
      <c r="H25" s="3">
        <f t="shared" si="1"/>
        <v>41.758928571428562</v>
      </c>
    </row>
    <row r="26" spans="1:8" x14ac:dyDescent="0.3">
      <c r="A26" t="s">
        <v>60</v>
      </c>
      <c r="B26" t="s">
        <v>61</v>
      </c>
      <c r="C26" s="2">
        <v>0</v>
      </c>
      <c r="D26" s="2">
        <v>0</v>
      </c>
      <c r="E26" s="2">
        <v>249.75</v>
      </c>
      <c r="F26" s="2" t="s">
        <v>0</v>
      </c>
      <c r="G26" s="2">
        <f t="shared" si="0"/>
        <v>222.99107142857142</v>
      </c>
      <c r="H26" s="3">
        <f t="shared" si="1"/>
        <v>26.758928571428569</v>
      </c>
    </row>
    <row r="27" spans="1:8" x14ac:dyDescent="0.3">
      <c r="A27" t="s">
        <v>58</v>
      </c>
      <c r="B27" t="s">
        <v>59</v>
      </c>
      <c r="C27" s="2">
        <v>0</v>
      </c>
      <c r="D27" s="2">
        <v>0</v>
      </c>
      <c r="E27" s="2">
        <v>1200</v>
      </c>
      <c r="F27" s="2" t="s">
        <v>0</v>
      </c>
      <c r="G27" s="2">
        <f t="shared" si="0"/>
        <v>1071.4285714285713</v>
      </c>
      <c r="H27" s="3">
        <f t="shared" si="1"/>
        <v>128.57142857142856</v>
      </c>
    </row>
    <row r="28" spans="1:8" x14ac:dyDescent="0.3">
      <c r="A28" t="s">
        <v>56</v>
      </c>
      <c r="B28" t="s">
        <v>57</v>
      </c>
      <c r="C28" s="2">
        <v>0</v>
      </c>
      <c r="D28" s="2">
        <v>0</v>
      </c>
      <c r="E28" s="2">
        <v>2719</v>
      </c>
      <c r="F28" s="2" t="s">
        <v>0</v>
      </c>
      <c r="G28" s="2">
        <f t="shared" si="0"/>
        <v>2427.6785714285711</v>
      </c>
      <c r="H28" s="3">
        <f t="shared" si="1"/>
        <v>291.3214285714285</v>
      </c>
    </row>
    <row r="29" spans="1:8" x14ac:dyDescent="0.3">
      <c r="A29" t="s">
        <v>54</v>
      </c>
      <c r="B29" t="s">
        <v>55</v>
      </c>
      <c r="C29" s="2">
        <v>385</v>
      </c>
      <c r="D29" s="2">
        <v>0</v>
      </c>
      <c r="E29" s="2">
        <v>0</v>
      </c>
      <c r="F29" s="2" t="s">
        <v>0</v>
      </c>
      <c r="G29" s="2">
        <f t="shared" si="0"/>
        <v>0</v>
      </c>
      <c r="H29" s="3">
        <f t="shared" si="1"/>
        <v>0</v>
      </c>
    </row>
    <row r="30" spans="1:8" x14ac:dyDescent="0.3">
      <c r="A30" t="s">
        <v>52</v>
      </c>
      <c r="B30" t="s">
        <v>53</v>
      </c>
      <c r="C30" s="2">
        <v>0</v>
      </c>
      <c r="D30" s="2">
        <v>0</v>
      </c>
      <c r="E30" s="2">
        <v>510</v>
      </c>
      <c r="F30" s="2" t="s">
        <v>0</v>
      </c>
      <c r="G30" s="2">
        <f t="shared" si="0"/>
        <v>455.35714285714283</v>
      </c>
      <c r="H30" s="3">
        <f t="shared" si="1"/>
        <v>54.642857142857139</v>
      </c>
    </row>
    <row r="31" spans="1:8" x14ac:dyDescent="0.3">
      <c r="A31" t="s">
        <v>50</v>
      </c>
      <c r="B31" t="s">
        <v>51</v>
      </c>
      <c r="C31" s="2">
        <v>0</v>
      </c>
      <c r="D31" s="2">
        <v>0</v>
      </c>
      <c r="E31" s="2">
        <v>843</v>
      </c>
      <c r="F31" s="2" t="s">
        <v>0</v>
      </c>
      <c r="G31" s="2">
        <f t="shared" si="0"/>
        <v>752.67857142857133</v>
      </c>
      <c r="H31" s="3">
        <f t="shared" si="1"/>
        <v>90.321428571428555</v>
      </c>
    </row>
    <row r="32" spans="1:8" x14ac:dyDescent="0.3">
      <c r="A32" t="s">
        <v>48</v>
      </c>
      <c r="B32" t="s">
        <v>49</v>
      </c>
      <c r="C32" s="2">
        <v>0</v>
      </c>
      <c r="D32" s="2">
        <v>0</v>
      </c>
      <c r="E32" s="2">
        <v>1540</v>
      </c>
      <c r="F32" s="2" t="s">
        <v>0</v>
      </c>
      <c r="G32" s="2">
        <f t="shared" si="0"/>
        <v>1374.9999999999998</v>
      </c>
      <c r="H32" s="3">
        <f t="shared" si="1"/>
        <v>164.99999999999997</v>
      </c>
    </row>
    <row r="33" spans="1:8" x14ac:dyDescent="0.3">
      <c r="A33" t="s">
        <v>46</v>
      </c>
      <c r="B33" t="s">
        <v>47</v>
      </c>
      <c r="C33" s="2">
        <v>0</v>
      </c>
      <c r="D33" s="2">
        <v>0</v>
      </c>
      <c r="E33" s="2">
        <v>669.62</v>
      </c>
      <c r="F33" s="2" t="s">
        <v>0</v>
      </c>
      <c r="G33" s="2">
        <f t="shared" si="0"/>
        <v>597.875</v>
      </c>
      <c r="H33" s="3">
        <f t="shared" si="1"/>
        <v>71.74499999999999</v>
      </c>
    </row>
    <row r="34" spans="1:8" x14ac:dyDescent="0.3">
      <c r="A34" t="s">
        <v>44</v>
      </c>
      <c r="B34" t="s">
        <v>45</v>
      </c>
      <c r="C34" s="2">
        <v>1900</v>
      </c>
      <c r="D34" s="2">
        <v>0</v>
      </c>
      <c r="E34" s="2">
        <v>0</v>
      </c>
      <c r="F34" s="2" t="s">
        <v>0</v>
      </c>
      <c r="G34" s="2">
        <f t="shared" si="0"/>
        <v>0</v>
      </c>
      <c r="H34" s="3">
        <f t="shared" si="1"/>
        <v>0</v>
      </c>
    </row>
    <row r="35" spans="1:8" x14ac:dyDescent="0.3">
      <c r="A35" t="s">
        <v>42</v>
      </c>
      <c r="B35" t="s">
        <v>43</v>
      </c>
      <c r="C35" s="2">
        <v>0</v>
      </c>
      <c r="D35" s="2">
        <v>0</v>
      </c>
      <c r="E35" s="2">
        <v>750</v>
      </c>
      <c r="F35" s="2" t="s">
        <v>0</v>
      </c>
      <c r="G35" s="2">
        <f t="shared" si="0"/>
        <v>669.64285714285711</v>
      </c>
      <c r="H35" s="3">
        <f t="shared" si="1"/>
        <v>80.357142857142847</v>
      </c>
    </row>
    <row r="36" spans="1:8" x14ac:dyDescent="0.3">
      <c r="A36" t="s">
        <v>40</v>
      </c>
      <c r="B36" t="s">
        <v>41</v>
      </c>
      <c r="C36" s="2">
        <v>0</v>
      </c>
      <c r="D36" s="2">
        <v>0</v>
      </c>
      <c r="E36" s="2">
        <v>1820</v>
      </c>
      <c r="F36" s="2" t="s">
        <v>0</v>
      </c>
      <c r="G36" s="2">
        <f t="shared" si="0"/>
        <v>1624.9999999999998</v>
      </c>
      <c r="H36" s="3">
        <f t="shared" si="1"/>
        <v>194.99999999999997</v>
      </c>
    </row>
    <row r="37" spans="1:8" x14ac:dyDescent="0.3">
      <c r="A37" t="s">
        <v>38</v>
      </c>
      <c r="B37" t="s">
        <v>39</v>
      </c>
      <c r="C37" s="2">
        <v>0</v>
      </c>
      <c r="D37" s="2">
        <v>0</v>
      </c>
      <c r="E37" s="2">
        <v>193</v>
      </c>
      <c r="F37" s="2" t="s">
        <v>0</v>
      </c>
      <c r="G37" s="2">
        <f t="shared" si="0"/>
        <v>172.32142857142856</v>
      </c>
      <c r="H37" s="3">
        <f t="shared" si="1"/>
        <v>20.678571428571427</v>
      </c>
    </row>
    <row r="38" spans="1:8" x14ac:dyDescent="0.3">
      <c r="A38" t="s">
        <v>36</v>
      </c>
      <c r="B38" t="s">
        <v>37</v>
      </c>
      <c r="C38" s="2">
        <v>0</v>
      </c>
      <c r="D38" s="2">
        <v>0</v>
      </c>
      <c r="E38" s="2">
        <v>33.5</v>
      </c>
      <c r="F38" s="2" t="s">
        <v>0</v>
      </c>
      <c r="G38" s="2">
        <f t="shared" si="0"/>
        <v>29.910714285714281</v>
      </c>
      <c r="H38" s="3">
        <f t="shared" si="1"/>
        <v>3.5892857142857135</v>
      </c>
    </row>
    <row r="39" spans="1:8" x14ac:dyDescent="0.3">
      <c r="A39" t="s">
        <v>34</v>
      </c>
      <c r="B39" t="s">
        <v>35</v>
      </c>
      <c r="C39" s="2">
        <v>0</v>
      </c>
      <c r="D39" s="2">
        <v>0</v>
      </c>
      <c r="E39" s="2">
        <v>186.5</v>
      </c>
      <c r="F39" s="2" t="s">
        <v>0</v>
      </c>
      <c r="G39" s="2">
        <f t="shared" si="0"/>
        <v>166.51785714285714</v>
      </c>
      <c r="H39" s="3">
        <f t="shared" si="1"/>
        <v>19.982142857142858</v>
      </c>
    </row>
    <row r="40" spans="1:8" x14ac:dyDescent="0.3">
      <c r="A40" t="s">
        <v>32</v>
      </c>
      <c r="B40" t="s">
        <v>33</v>
      </c>
      <c r="C40" s="2">
        <v>372.15</v>
      </c>
      <c r="D40" s="2">
        <v>0</v>
      </c>
      <c r="E40" s="2">
        <v>3894.5</v>
      </c>
      <c r="F40" s="2" t="s">
        <v>0</v>
      </c>
      <c r="G40" s="2">
        <f t="shared" si="0"/>
        <v>3477.2321428571427</v>
      </c>
      <c r="H40" s="3">
        <f t="shared" si="1"/>
        <v>417.26785714285711</v>
      </c>
    </row>
    <row r="41" spans="1:8" x14ac:dyDescent="0.3">
      <c r="A41" t="s">
        <v>30</v>
      </c>
      <c r="B41" t="s">
        <v>31</v>
      </c>
      <c r="C41" s="2">
        <v>0</v>
      </c>
      <c r="D41" s="2">
        <v>0</v>
      </c>
      <c r="E41" s="2">
        <v>1270</v>
      </c>
      <c r="F41" s="2" t="s">
        <v>0</v>
      </c>
      <c r="G41" s="2">
        <f t="shared" si="0"/>
        <v>1133.9285714285713</v>
      </c>
      <c r="H41" s="3">
        <f t="shared" si="1"/>
        <v>136.07142857142856</v>
      </c>
    </row>
    <row r="42" spans="1:8" x14ac:dyDescent="0.3">
      <c r="A42" t="s">
        <v>28</v>
      </c>
      <c r="B42" t="s">
        <v>29</v>
      </c>
      <c r="C42" s="2">
        <v>2230</v>
      </c>
      <c r="D42" s="2">
        <v>0</v>
      </c>
      <c r="E42" s="2">
        <v>0</v>
      </c>
      <c r="F42" s="2" t="s">
        <v>0</v>
      </c>
      <c r="G42" s="2">
        <f t="shared" si="0"/>
        <v>0</v>
      </c>
      <c r="H42" s="3">
        <f t="shared" si="1"/>
        <v>0</v>
      </c>
    </row>
    <row r="43" spans="1:8" x14ac:dyDescent="0.3">
      <c r="A43" t="s">
        <v>26</v>
      </c>
      <c r="B43" t="s">
        <v>27</v>
      </c>
      <c r="C43" s="2">
        <v>0</v>
      </c>
      <c r="D43" s="2">
        <v>0</v>
      </c>
      <c r="E43" s="2">
        <v>471.73</v>
      </c>
      <c r="F43" s="2" t="s">
        <v>0</v>
      </c>
      <c r="G43" s="2">
        <f t="shared" si="0"/>
        <v>421.1875</v>
      </c>
      <c r="H43" s="3">
        <f t="shared" si="1"/>
        <v>50.542499999999997</v>
      </c>
    </row>
    <row r="44" spans="1:8" x14ac:dyDescent="0.3">
      <c r="A44" t="s">
        <v>24</v>
      </c>
      <c r="B44" t="s">
        <v>25</v>
      </c>
      <c r="C44" s="2">
        <v>1538.05</v>
      </c>
      <c r="D44" s="2">
        <v>0</v>
      </c>
      <c r="E44" s="2">
        <v>0</v>
      </c>
      <c r="F44" s="2" t="s">
        <v>0</v>
      </c>
      <c r="G44" s="2">
        <f t="shared" si="0"/>
        <v>0</v>
      </c>
      <c r="H44" s="3">
        <f t="shared" si="1"/>
        <v>0</v>
      </c>
    </row>
    <row r="45" spans="1:8" x14ac:dyDescent="0.3">
      <c r="A45" t="s">
        <v>22</v>
      </c>
      <c r="B45" t="s">
        <v>23</v>
      </c>
      <c r="C45" s="2">
        <v>2878.28</v>
      </c>
      <c r="D45" s="2">
        <v>0</v>
      </c>
      <c r="E45" s="2">
        <v>5672.45</v>
      </c>
      <c r="F45" s="2" t="s">
        <v>0</v>
      </c>
      <c r="G45" s="2">
        <f t="shared" si="0"/>
        <v>5064.6874999999991</v>
      </c>
      <c r="H45" s="3">
        <f t="shared" si="1"/>
        <v>607.76249999999982</v>
      </c>
    </row>
    <row r="46" spans="1:8" x14ac:dyDescent="0.3">
      <c r="A46" t="s">
        <v>20</v>
      </c>
      <c r="B46" t="s">
        <v>21</v>
      </c>
      <c r="C46" s="2">
        <v>0</v>
      </c>
      <c r="D46" s="2">
        <v>0</v>
      </c>
      <c r="E46" s="2">
        <v>8630</v>
      </c>
      <c r="F46" s="2" t="s">
        <v>0</v>
      </c>
      <c r="G46" s="2">
        <f t="shared" si="0"/>
        <v>7705.3571428571422</v>
      </c>
      <c r="H46" s="3">
        <f t="shared" si="1"/>
        <v>924.642857142857</v>
      </c>
    </row>
    <row r="47" spans="1:8" x14ac:dyDescent="0.3">
      <c r="G47" s="2">
        <f>SUM(G2:G46)</f>
        <v>205932.13392857148</v>
      </c>
    </row>
    <row r="50" spans="1:8" x14ac:dyDescent="0.3">
      <c r="B50" t="s">
        <v>17</v>
      </c>
      <c r="C50" s="2">
        <v>92983.8</v>
      </c>
      <c r="D50" s="2">
        <v>0</v>
      </c>
      <c r="E50" s="2">
        <v>0</v>
      </c>
      <c r="F50" s="2" t="s">
        <v>1</v>
      </c>
      <c r="G50" s="2">
        <f t="shared" ref="G50:G54" si="2">E50/1.12</f>
        <v>0</v>
      </c>
      <c r="H50" s="3">
        <f t="shared" ref="H50:H55" si="3">G50*0.12</f>
        <v>0</v>
      </c>
    </row>
    <row r="51" spans="1:8" x14ac:dyDescent="0.3">
      <c r="A51" t="s">
        <v>18</v>
      </c>
      <c r="B51" t="s">
        <v>19</v>
      </c>
      <c r="C51" s="2">
        <v>0</v>
      </c>
      <c r="D51" s="2">
        <v>0</v>
      </c>
      <c r="E51" s="2">
        <v>5600</v>
      </c>
      <c r="F51" s="2" t="s">
        <v>0</v>
      </c>
      <c r="G51" s="2">
        <f>E51/1.12</f>
        <v>4999.9999999999991</v>
      </c>
      <c r="H51" s="3">
        <f t="shared" si="3"/>
        <v>599.99999999999989</v>
      </c>
    </row>
    <row r="52" spans="1:8" x14ac:dyDescent="0.3">
      <c r="A52" t="s">
        <v>15</v>
      </c>
      <c r="B52" t="s">
        <v>16</v>
      </c>
      <c r="C52" s="2">
        <v>0</v>
      </c>
      <c r="D52" s="2">
        <v>0</v>
      </c>
      <c r="E52" s="2">
        <v>3920</v>
      </c>
      <c r="F52" s="2" t="s">
        <v>1</v>
      </c>
      <c r="G52" s="2">
        <f t="shared" si="2"/>
        <v>3499.9999999999995</v>
      </c>
      <c r="H52" s="3">
        <f t="shared" si="3"/>
        <v>419.99999999999994</v>
      </c>
    </row>
    <row r="53" spans="1:8" x14ac:dyDescent="0.3">
      <c r="A53" t="s">
        <v>13</v>
      </c>
      <c r="B53" t="s">
        <v>14</v>
      </c>
      <c r="C53" s="2">
        <v>0</v>
      </c>
      <c r="D53" s="2">
        <v>0</v>
      </c>
      <c r="E53" s="2">
        <v>171175.69</v>
      </c>
      <c r="F53" s="2" t="s">
        <v>1</v>
      </c>
      <c r="G53" s="2">
        <f t="shared" si="2"/>
        <v>152835.4375</v>
      </c>
      <c r="H53" s="3">
        <f t="shared" si="3"/>
        <v>18340.252499999999</v>
      </c>
    </row>
    <row r="54" spans="1:8" x14ac:dyDescent="0.3">
      <c r="A54" t="s">
        <v>11</v>
      </c>
      <c r="B54" t="s">
        <v>12</v>
      </c>
      <c r="C54" s="2">
        <v>0</v>
      </c>
      <c r="D54" s="2">
        <v>0</v>
      </c>
      <c r="E54" s="2">
        <v>3000</v>
      </c>
      <c r="F54" s="2" t="s">
        <v>1</v>
      </c>
      <c r="G54" s="2">
        <f t="shared" si="2"/>
        <v>2678.5714285714284</v>
      </c>
      <c r="H54" s="3">
        <f t="shared" si="3"/>
        <v>321.42857142857139</v>
      </c>
    </row>
    <row r="55" spans="1:8" x14ac:dyDescent="0.3">
      <c r="A55" t="s">
        <v>9</v>
      </c>
      <c r="B55" t="s">
        <v>10</v>
      </c>
      <c r="C55" s="2">
        <v>0</v>
      </c>
      <c r="D55" s="2">
        <v>0</v>
      </c>
      <c r="E55" s="2">
        <v>30313.49</v>
      </c>
      <c r="F55" s="2" t="s">
        <v>1</v>
      </c>
      <c r="G55" s="2">
        <f t="shared" ref="G55" si="4">E55/1.12</f>
        <v>27065.616071428569</v>
      </c>
      <c r="H55" s="3">
        <f t="shared" si="3"/>
        <v>3247.8739285714282</v>
      </c>
    </row>
    <row r="56" spans="1:8" x14ac:dyDescent="0.3">
      <c r="G56" s="2">
        <f>SUM(G50:G55)</f>
        <v>191079.625</v>
      </c>
    </row>
    <row r="57" spans="1:8" x14ac:dyDescent="0.3">
      <c r="C57" s="2">
        <f>SUM(C1:C56)</f>
        <v>160542.1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F10D-26EB-45C5-A858-E76102793196}">
  <dimension ref="A1:H47"/>
  <sheetViews>
    <sheetView topLeftCell="A22" workbookViewId="0">
      <selection activeCell="C47" activeCellId="2" sqref="G47 G38 C47"/>
    </sheetView>
  </sheetViews>
  <sheetFormatPr defaultRowHeight="14.4" x14ac:dyDescent="0.3"/>
  <cols>
    <col min="1" max="1" width="16.109375" bestFit="1" customWidth="1"/>
    <col min="2" max="2" width="43.77734375" bestFit="1" customWidth="1"/>
    <col min="3" max="3" width="11.109375" style="2" bestFit="1" customWidth="1"/>
    <col min="4" max="4" width="13.88671875" style="2" bestFit="1" customWidth="1"/>
    <col min="5" max="5" width="11.109375" style="2" bestFit="1" customWidth="1"/>
    <col min="6" max="6" width="8.5546875" bestFit="1" customWidth="1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4" t="s">
        <v>108</v>
      </c>
    </row>
    <row r="2" spans="1:7" x14ac:dyDescent="0.3">
      <c r="A2" t="s">
        <v>106</v>
      </c>
      <c r="B2" t="s">
        <v>107</v>
      </c>
      <c r="C2" s="2">
        <v>3740</v>
      </c>
      <c r="D2" s="2">
        <v>0</v>
      </c>
      <c r="E2" s="2">
        <v>0</v>
      </c>
      <c r="F2" t="s">
        <v>0</v>
      </c>
      <c r="G2" s="2">
        <f t="shared" ref="G2:G45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4767</v>
      </c>
      <c r="F3" t="s">
        <v>0</v>
      </c>
      <c r="G3" s="2">
        <f t="shared" si="0"/>
        <v>4256.25</v>
      </c>
    </row>
    <row r="4" spans="1:7" x14ac:dyDescent="0.3">
      <c r="A4" t="s">
        <v>241</v>
      </c>
      <c r="B4" t="s">
        <v>242</v>
      </c>
      <c r="C4" s="2">
        <v>0</v>
      </c>
      <c r="D4" s="2">
        <v>0</v>
      </c>
      <c r="E4" s="2">
        <v>2555</v>
      </c>
      <c r="F4" t="s">
        <v>0</v>
      </c>
      <c r="G4" s="2">
        <f t="shared" si="0"/>
        <v>2281.25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76157.399999999994</v>
      </c>
      <c r="F5" t="s">
        <v>0</v>
      </c>
      <c r="G5" s="2">
        <f t="shared" si="0"/>
        <v>67997.678571428565</v>
      </c>
    </row>
    <row r="6" spans="1:7" x14ac:dyDescent="0.3">
      <c r="A6" t="s">
        <v>268</v>
      </c>
      <c r="B6" t="s">
        <v>131</v>
      </c>
      <c r="C6" s="2">
        <v>0</v>
      </c>
      <c r="D6" s="2">
        <v>0</v>
      </c>
      <c r="E6" s="2">
        <v>4400</v>
      </c>
      <c r="F6" t="s">
        <v>0</v>
      </c>
      <c r="G6" s="2">
        <f t="shared" si="0"/>
        <v>3928.571428571428</v>
      </c>
    </row>
    <row r="7" spans="1:7" x14ac:dyDescent="0.3">
      <c r="A7" t="s">
        <v>128</v>
      </c>
      <c r="B7" t="s">
        <v>129</v>
      </c>
      <c r="C7" s="2">
        <v>0</v>
      </c>
      <c r="D7" s="2">
        <v>0</v>
      </c>
      <c r="E7" s="2">
        <v>4023.2</v>
      </c>
      <c r="F7" t="s">
        <v>0</v>
      </c>
      <c r="G7" s="2">
        <f t="shared" si="0"/>
        <v>3592.1428571428564</v>
      </c>
    </row>
    <row r="8" spans="1:7" x14ac:dyDescent="0.3">
      <c r="A8" t="s">
        <v>96</v>
      </c>
      <c r="B8" t="s">
        <v>97</v>
      </c>
      <c r="C8" s="2">
        <v>17820</v>
      </c>
      <c r="D8" s="2">
        <v>0</v>
      </c>
      <c r="E8" s="2">
        <v>0</v>
      </c>
      <c r="F8" t="s">
        <v>0</v>
      </c>
      <c r="G8" s="2">
        <f t="shared" si="0"/>
        <v>0</v>
      </c>
    </row>
    <row r="9" spans="1:7" x14ac:dyDescent="0.3">
      <c r="A9" t="s">
        <v>269</v>
      </c>
      <c r="B9" t="s">
        <v>93</v>
      </c>
      <c r="C9" s="2">
        <v>0</v>
      </c>
      <c r="D9" s="2">
        <v>0</v>
      </c>
      <c r="E9" s="2">
        <v>9931.92</v>
      </c>
      <c r="F9" t="s">
        <v>0</v>
      </c>
      <c r="G9" s="2">
        <f t="shared" si="0"/>
        <v>8867.7857142857138</v>
      </c>
    </row>
    <row r="10" spans="1:7" x14ac:dyDescent="0.3">
      <c r="A10" t="s">
        <v>89</v>
      </c>
      <c r="B10" t="s">
        <v>90</v>
      </c>
      <c r="C10" s="2">
        <v>1800</v>
      </c>
      <c r="D10" s="2">
        <v>0</v>
      </c>
      <c r="E10" s="2">
        <v>0</v>
      </c>
      <c r="F10" t="s">
        <v>0</v>
      </c>
      <c r="G10" s="2">
        <f t="shared" si="0"/>
        <v>0</v>
      </c>
    </row>
    <row r="11" spans="1:7" x14ac:dyDescent="0.3">
      <c r="A11" t="s">
        <v>230</v>
      </c>
      <c r="B11" t="s">
        <v>231</v>
      </c>
      <c r="C11" s="2">
        <v>48381.399999999987</v>
      </c>
      <c r="D11" s="2">
        <v>0</v>
      </c>
      <c r="E11" s="2">
        <v>0</v>
      </c>
      <c r="F11" t="s">
        <v>0</v>
      </c>
      <c r="G11" s="2">
        <f t="shared" si="0"/>
        <v>0</v>
      </c>
    </row>
    <row r="12" spans="1:7" x14ac:dyDescent="0.3">
      <c r="A12" t="s">
        <v>214</v>
      </c>
      <c r="B12" t="s">
        <v>215</v>
      </c>
      <c r="C12" s="2">
        <v>0</v>
      </c>
      <c r="D12" s="2">
        <v>0</v>
      </c>
      <c r="E12" s="2">
        <v>28184.75</v>
      </c>
      <c r="F12" t="s">
        <v>0</v>
      </c>
      <c r="G12" s="2">
        <f t="shared" si="0"/>
        <v>25164.955357142855</v>
      </c>
    </row>
    <row r="13" spans="1:7" x14ac:dyDescent="0.3">
      <c r="A13" t="s">
        <v>86</v>
      </c>
      <c r="B13" t="s">
        <v>87</v>
      </c>
      <c r="C13" s="2">
        <v>13732.33</v>
      </c>
      <c r="D13" s="2">
        <v>0</v>
      </c>
      <c r="E13" s="2">
        <v>0</v>
      </c>
      <c r="F13" t="s">
        <v>0</v>
      </c>
      <c r="G13" s="2">
        <f t="shared" si="0"/>
        <v>0</v>
      </c>
    </row>
    <row r="14" spans="1:7" x14ac:dyDescent="0.3">
      <c r="A14" t="s">
        <v>84</v>
      </c>
      <c r="B14" t="s">
        <v>85</v>
      </c>
      <c r="C14" s="2">
        <v>0</v>
      </c>
      <c r="D14" s="2">
        <v>0</v>
      </c>
      <c r="E14" s="2">
        <v>6324</v>
      </c>
      <c r="F14" t="s">
        <v>0</v>
      </c>
      <c r="G14" s="2">
        <f t="shared" si="0"/>
        <v>5646.4285714285706</v>
      </c>
    </row>
    <row r="15" spans="1:7" x14ac:dyDescent="0.3">
      <c r="A15" t="s">
        <v>82</v>
      </c>
      <c r="B15" t="s">
        <v>83</v>
      </c>
      <c r="C15" s="2">
        <v>0</v>
      </c>
      <c r="D15" s="2">
        <v>0</v>
      </c>
      <c r="E15" s="2">
        <v>3690</v>
      </c>
      <c r="F15" t="s">
        <v>0</v>
      </c>
      <c r="G15" s="2">
        <f t="shared" si="0"/>
        <v>3294.6428571428569</v>
      </c>
    </row>
    <row r="16" spans="1:7" x14ac:dyDescent="0.3">
      <c r="A16" t="s">
        <v>266</v>
      </c>
      <c r="B16" t="s">
        <v>81</v>
      </c>
      <c r="C16" s="2">
        <v>0</v>
      </c>
      <c r="D16" s="2">
        <v>0</v>
      </c>
      <c r="E16" s="2">
        <v>4578</v>
      </c>
      <c r="F16" t="s">
        <v>0</v>
      </c>
      <c r="G16" s="2">
        <f t="shared" si="0"/>
        <v>4087.4999999999995</v>
      </c>
    </row>
    <row r="17" spans="1:7" x14ac:dyDescent="0.3">
      <c r="A17" t="s">
        <v>76</v>
      </c>
      <c r="B17" t="s">
        <v>77</v>
      </c>
      <c r="C17" s="2">
        <v>0</v>
      </c>
      <c r="D17" s="2">
        <v>0</v>
      </c>
      <c r="E17" s="2">
        <v>1255</v>
      </c>
      <c r="F17" t="s">
        <v>0</v>
      </c>
      <c r="G17" s="2">
        <f t="shared" si="0"/>
        <v>1120.5357142857142</v>
      </c>
    </row>
    <row r="18" spans="1:7" x14ac:dyDescent="0.3">
      <c r="A18" t="s">
        <v>74</v>
      </c>
      <c r="B18" t="s">
        <v>75</v>
      </c>
      <c r="C18" s="2">
        <v>0</v>
      </c>
      <c r="D18" s="2">
        <v>0</v>
      </c>
      <c r="E18" s="2">
        <v>9512</v>
      </c>
      <c r="F18" t="s">
        <v>0</v>
      </c>
      <c r="G18" s="2">
        <f t="shared" si="0"/>
        <v>8492.8571428571413</v>
      </c>
    </row>
    <row r="19" spans="1:7" x14ac:dyDescent="0.3">
      <c r="A19" t="s">
        <v>72</v>
      </c>
      <c r="B19" t="s">
        <v>73</v>
      </c>
      <c r="C19" s="2">
        <v>0</v>
      </c>
      <c r="D19" s="2">
        <v>0</v>
      </c>
      <c r="E19" s="2">
        <v>1768</v>
      </c>
      <c r="F19" t="s">
        <v>0</v>
      </c>
      <c r="G19" s="2">
        <f t="shared" si="0"/>
        <v>1578.5714285714284</v>
      </c>
    </row>
    <row r="20" spans="1:7" x14ac:dyDescent="0.3">
      <c r="A20" t="s">
        <v>70</v>
      </c>
      <c r="B20" t="s">
        <v>71</v>
      </c>
      <c r="C20" s="2">
        <v>0</v>
      </c>
      <c r="D20" s="2">
        <v>0</v>
      </c>
      <c r="E20" s="2">
        <v>8895</v>
      </c>
      <c r="F20" t="s">
        <v>0</v>
      </c>
      <c r="G20" s="2">
        <f t="shared" si="0"/>
        <v>7941.9642857142853</v>
      </c>
    </row>
    <row r="21" spans="1:7" x14ac:dyDescent="0.3">
      <c r="A21" t="s">
        <v>68</v>
      </c>
      <c r="B21" t="s">
        <v>69</v>
      </c>
      <c r="C21" s="2">
        <v>0</v>
      </c>
      <c r="D21" s="2">
        <v>0</v>
      </c>
      <c r="E21" s="2">
        <v>11125</v>
      </c>
      <c r="F21" t="s">
        <v>0</v>
      </c>
      <c r="G21" s="2">
        <f t="shared" si="0"/>
        <v>9933.0357142857138</v>
      </c>
    </row>
    <row r="22" spans="1:7" x14ac:dyDescent="0.3">
      <c r="A22" t="s">
        <v>66</v>
      </c>
      <c r="B22" t="s">
        <v>67</v>
      </c>
      <c r="C22" s="2">
        <v>0</v>
      </c>
      <c r="D22" s="2">
        <v>0</v>
      </c>
      <c r="E22" s="2">
        <v>13434</v>
      </c>
      <c r="F22" t="s">
        <v>0</v>
      </c>
      <c r="G22" s="2">
        <f t="shared" si="0"/>
        <v>11994.642857142857</v>
      </c>
    </row>
    <row r="23" spans="1:7" x14ac:dyDescent="0.3">
      <c r="A23" t="s">
        <v>149</v>
      </c>
      <c r="B23" t="s">
        <v>150</v>
      </c>
      <c r="C23" s="2">
        <v>0</v>
      </c>
      <c r="D23" s="2">
        <v>0</v>
      </c>
      <c r="E23" s="2">
        <v>1219</v>
      </c>
      <c r="F23" t="s">
        <v>0</v>
      </c>
      <c r="G23" s="2">
        <f t="shared" si="0"/>
        <v>1088.3928571428571</v>
      </c>
    </row>
    <row r="24" spans="1:7" x14ac:dyDescent="0.3">
      <c r="A24" t="s">
        <v>64</v>
      </c>
      <c r="B24" t="s">
        <v>65</v>
      </c>
      <c r="C24" s="2">
        <v>0</v>
      </c>
      <c r="D24" s="2">
        <v>0</v>
      </c>
      <c r="E24" s="2">
        <v>892.1</v>
      </c>
      <c r="F24" t="s">
        <v>0</v>
      </c>
      <c r="G24" s="2">
        <f t="shared" si="0"/>
        <v>796.51785714285711</v>
      </c>
    </row>
    <row r="25" spans="1:7" x14ac:dyDescent="0.3">
      <c r="A25" t="s">
        <v>181</v>
      </c>
      <c r="B25" t="s">
        <v>182</v>
      </c>
      <c r="C25" s="2">
        <v>0</v>
      </c>
      <c r="D25" s="2">
        <v>0</v>
      </c>
      <c r="E25" s="2">
        <v>1350</v>
      </c>
      <c r="F25" t="s">
        <v>0</v>
      </c>
      <c r="G25" s="2">
        <f t="shared" si="0"/>
        <v>1205.3571428571427</v>
      </c>
    </row>
    <row r="26" spans="1:7" x14ac:dyDescent="0.3">
      <c r="A26" t="s">
        <v>62</v>
      </c>
      <c r="B26" t="s">
        <v>63</v>
      </c>
      <c r="C26" s="2">
        <v>0</v>
      </c>
      <c r="D26" s="2">
        <v>0</v>
      </c>
      <c r="E26" s="2">
        <v>118</v>
      </c>
      <c r="F26" t="s">
        <v>0</v>
      </c>
      <c r="G26" s="2">
        <f t="shared" si="0"/>
        <v>105.35714285714285</v>
      </c>
    </row>
    <row r="27" spans="1:7" x14ac:dyDescent="0.3">
      <c r="A27" t="s">
        <v>32</v>
      </c>
      <c r="B27" t="s">
        <v>240</v>
      </c>
      <c r="C27" s="2">
        <v>90</v>
      </c>
      <c r="D27" s="2">
        <v>0</v>
      </c>
      <c r="E27" s="2">
        <v>0</v>
      </c>
      <c r="F27" t="s">
        <v>0</v>
      </c>
      <c r="G27" s="2">
        <f t="shared" si="0"/>
        <v>0</v>
      </c>
    </row>
    <row r="28" spans="1:7" x14ac:dyDescent="0.3">
      <c r="A28" t="s">
        <v>46</v>
      </c>
      <c r="B28" t="s">
        <v>122</v>
      </c>
      <c r="C28" s="2">
        <v>0</v>
      </c>
      <c r="D28" s="2">
        <v>0</v>
      </c>
      <c r="E28" s="2">
        <v>895.54</v>
      </c>
      <c r="F28" t="s">
        <v>0</v>
      </c>
      <c r="G28" s="2">
        <f t="shared" si="0"/>
        <v>799.58928571428555</v>
      </c>
    </row>
    <row r="29" spans="1:7" x14ac:dyDescent="0.3">
      <c r="A29" t="s">
        <v>238</v>
      </c>
      <c r="B29" t="s">
        <v>239</v>
      </c>
      <c r="C29" s="2">
        <v>0</v>
      </c>
      <c r="D29" s="2">
        <v>0</v>
      </c>
      <c r="E29" s="2">
        <v>900.02</v>
      </c>
      <c r="F29" t="s">
        <v>0</v>
      </c>
      <c r="G29" s="2">
        <f t="shared" si="0"/>
        <v>803.58928571428567</v>
      </c>
    </row>
    <row r="30" spans="1:7" x14ac:dyDescent="0.3">
      <c r="A30" t="s">
        <v>44</v>
      </c>
      <c r="B30" t="s">
        <v>45</v>
      </c>
      <c r="C30" s="2">
        <v>5450</v>
      </c>
      <c r="D30" s="2">
        <v>0</v>
      </c>
      <c r="E30" s="2">
        <v>0</v>
      </c>
      <c r="F30" t="s">
        <v>0</v>
      </c>
      <c r="G30" s="2">
        <f t="shared" si="0"/>
        <v>0</v>
      </c>
    </row>
    <row r="31" spans="1:7" x14ac:dyDescent="0.3">
      <c r="A31" t="s">
        <v>236</v>
      </c>
      <c r="B31" t="s">
        <v>237</v>
      </c>
      <c r="C31" s="2">
        <v>0</v>
      </c>
      <c r="D31" s="2">
        <v>0</v>
      </c>
      <c r="E31" s="2">
        <v>825</v>
      </c>
      <c r="F31" t="s">
        <v>0</v>
      </c>
      <c r="G31" s="2">
        <f t="shared" si="0"/>
        <v>736.60714285714278</v>
      </c>
    </row>
    <row r="32" spans="1:7" x14ac:dyDescent="0.3">
      <c r="A32" t="s">
        <v>34</v>
      </c>
      <c r="B32" t="s">
        <v>35</v>
      </c>
      <c r="C32" s="2">
        <v>0</v>
      </c>
      <c r="D32" s="2">
        <v>0</v>
      </c>
      <c r="E32" s="2">
        <v>1759.5</v>
      </c>
      <c r="F32" t="s">
        <v>0</v>
      </c>
      <c r="G32" s="2">
        <f t="shared" si="0"/>
        <v>1570.9821428571427</v>
      </c>
    </row>
    <row r="33" spans="1:8" x14ac:dyDescent="0.3">
      <c r="A33" t="s">
        <v>32</v>
      </c>
      <c r="B33" t="s">
        <v>188</v>
      </c>
      <c r="C33" s="2">
        <v>0</v>
      </c>
      <c r="D33" s="2">
        <v>0</v>
      </c>
      <c r="E33" s="2">
        <v>3299.86</v>
      </c>
      <c r="F33" t="s">
        <v>0</v>
      </c>
      <c r="G33" s="2">
        <f t="shared" si="0"/>
        <v>2946.3035714285711</v>
      </c>
    </row>
    <row r="34" spans="1:8" x14ac:dyDescent="0.3">
      <c r="A34" t="s">
        <v>132</v>
      </c>
      <c r="B34" t="s">
        <v>235</v>
      </c>
      <c r="C34" s="2">
        <v>0</v>
      </c>
      <c r="D34" s="2">
        <v>0</v>
      </c>
      <c r="E34" s="2">
        <v>942</v>
      </c>
      <c r="F34" t="s">
        <v>0</v>
      </c>
      <c r="G34" s="2">
        <f t="shared" si="0"/>
        <v>841.07142857142844</v>
      </c>
    </row>
    <row r="35" spans="1:8" x14ac:dyDescent="0.3">
      <c r="A35" t="s">
        <v>22</v>
      </c>
      <c r="B35" t="s">
        <v>23</v>
      </c>
      <c r="C35" s="2">
        <v>1140.1500000000001</v>
      </c>
      <c r="D35" s="2">
        <v>0</v>
      </c>
      <c r="E35" s="2">
        <v>7276.78</v>
      </c>
      <c r="F35" t="s">
        <v>0</v>
      </c>
      <c r="G35" s="2">
        <f t="shared" si="0"/>
        <v>6497.1249999999991</v>
      </c>
    </row>
    <row r="36" spans="1:8" x14ac:dyDescent="0.3">
      <c r="A36" t="s">
        <v>233</v>
      </c>
      <c r="B36" t="s">
        <v>234</v>
      </c>
      <c r="C36" s="2">
        <v>0</v>
      </c>
      <c r="D36" s="2">
        <v>0</v>
      </c>
      <c r="E36" s="2">
        <v>1355</v>
      </c>
      <c r="F36" t="s">
        <v>0</v>
      </c>
      <c r="G36" s="2">
        <f t="shared" si="0"/>
        <v>1209.8214285714284</v>
      </c>
    </row>
    <row r="38" spans="1:8" x14ac:dyDescent="0.3">
      <c r="G38" s="2">
        <f>SUM(G1:G37)</f>
        <v>188779.52678571423</v>
      </c>
      <c r="H38" s="3">
        <f>G38*0.12</f>
        <v>22653.543214285706</v>
      </c>
    </row>
    <row r="40" spans="1:8" x14ac:dyDescent="0.3">
      <c r="A40" t="s">
        <v>18</v>
      </c>
      <c r="B40" t="s">
        <v>19</v>
      </c>
      <c r="C40" s="2">
        <v>0</v>
      </c>
      <c r="D40" s="2">
        <v>0</v>
      </c>
      <c r="E40" s="2">
        <v>2800</v>
      </c>
      <c r="F40" t="s">
        <v>0</v>
      </c>
      <c r="G40" s="2">
        <f t="shared" si="0"/>
        <v>2499.9999999999995</v>
      </c>
    </row>
    <row r="41" spans="1:8" x14ac:dyDescent="0.3">
      <c r="A41" t="s">
        <v>267</v>
      </c>
      <c r="B41" t="s">
        <v>17</v>
      </c>
      <c r="C41" s="2">
        <v>114400.22</v>
      </c>
      <c r="D41" s="2">
        <v>0</v>
      </c>
      <c r="E41" s="2">
        <v>0</v>
      </c>
      <c r="F41" t="s">
        <v>1</v>
      </c>
      <c r="G41" s="2">
        <f t="shared" si="0"/>
        <v>0</v>
      </c>
    </row>
    <row r="42" spans="1:8" x14ac:dyDescent="0.3">
      <c r="A42" t="s">
        <v>15</v>
      </c>
      <c r="B42" t="s">
        <v>16</v>
      </c>
      <c r="C42" s="2">
        <v>0</v>
      </c>
      <c r="D42" s="2">
        <v>0</v>
      </c>
      <c r="E42" s="2">
        <v>3920</v>
      </c>
      <c r="F42" t="s">
        <v>1</v>
      </c>
      <c r="G42" s="2">
        <f t="shared" si="0"/>
        <v>3499.9999999999995</v>
      </c>
    </row>
    <row r="43" spans="1:8" x14ac:dyDescent="0.3">
      <c r="A43" t="s">
        <v>13</v>
      </c>
      <c r="B43" t="s">
        <v>14</v>
      </c>
      <c r="C43" s="2">
        <v>0</v>
      </c>
      <c r="D43" s="2">
        <v>0</v>
      </c>
      <c r="E43" s="2">
        <v>179734.48</v>
      </c>
      <c r="F43" t="s">
        <v>1</v>
      </c>
      <c r="G43" s="2">
        <f t="shared" si="0"/>
        <v>160477.21428571429</v>
      </c>
    </row>
    <row r="44" spans="1:8" x14ac:dyDescent="0.3">
      <c r="A44" t="s">
        <v>11</v>
      </c>
      <c r="B44" t="s">
        <v>12</v>
      </c>
      <c r="C44" s="2">
        <v>0</v>
      </c>
      <c r="D44" s="2">
        <v>0</v>
      </c>
      <c r="E44" s="2">
        <v>3000</v>
      </c>
      <c r="F44" t="s">
        <v>1</v>
      </c>
      <c r="G44" s="2">
        <f t="shared" si="0"/>
        <v>2678.5714285714284</v>
      </c>
    </row>
    <row r="45" spans="1:8" x14ac:dyDescent="0.3">
      <c r="A45" t="s">
        <v>9</v>
      </c>
      <c r="B45" t="s">
        <v>10</v>
      </c>
      <c r="C45" s="2">
        <v>0</v>
      </c>
      <c r="D45" s="2">
        <v>0</v>
      </c>
      <c r="E45" s="2">
        <v>25459.17</v>
      </c>
      <c r="F45" t="s">
        <v>1</v>
      </c>
      <c r="G45" s="2">
        <f t="shared" si="0"/>
        <v>22731.401785714283</v>
      </c>
    </row>
    <row r="47" spans="1:8" x14ac:dyDescent="0.3">
      <c r="C47" s="2">
        <f>SUM(C1:C46)</f>
        <v>206554.09999999998</v>
      </c>
      <c r="G47" s="2">
        <f>SUM(G40:G46)</f>
        <v>191887.1875</v>
      </c>
      <c r="H47" s="3">
        <f>G47*0.12</f>
        <v>23026.462499999998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55B1-8069-41C9-9235-2C9001A45F15}">
  <dimension ref="A1:B15"/>
  <sheetViews>
    <sheetView tabSelected="1" workbookViewId="0">
      <selection activeCell="B11" sqref="B11"/>
    </sheetView>
  </sheetViews>
  <sheetFormatPr defaultRowHeight="14.4" x14ac:dyDescent="0.3"/>
  <cols>
    <col min="1" max="1" width="11.33203125" bestFit="1" customWidth="1"/>
    <col min="2" max="2" width="28.109375" bestFit="1" customWidth="1"/>
  </cols>
  <sheetData>
    <row r="1" spans="1:2" x14ac:dyDescent="0.3">
      <c r="A1" s="4" t="s">
        <v>112</v>
      </c>
      <c r="B1" s="4" t="s">
        <v>113</v>
      </c>
    </row>
    <row r="2" spans="1:2" x14ac:dyDescent="0.3">
      <c r="A2" t="s">
        <v>266</v>
      </c>
      <c r="B2" t="s">
        <v>81</v>
      </c>
    </row>
    <row r="3" spans="1:2" x14ac:dyDescent="0.3">
      <c r="A3" t="s">
        <v>267</v>
      </c>
      <c r="B3" t="s">
        <v>17</v>
      </c>
    </row>
    <row r="4" spans="1:2" x14ac:dyDescent="0.3">
      <c r="A4" t="s">
        <v>268</v>
      </c>
      <c r="B4" t="s">
        <v>131</v>
      </c>
    </row>
    <row r="5" spans="1:2" x14ac:dyDescent="0.3">
      <c r="A5" t="s">
        <v>272</v>
      </c>
      <c r="B5" t="s">
        <v>243</v>
      </c>
    </row>
    <row r="8" spans="1:2" x14ac:dyDescent="0.3">
      <c r="A8" t="s">
        <v>270</v>
      </c>
      <c r="B8" t="s">
        <v>180</v>
      </c>
    </row>
    <row r="14" spans="1:2" x14ac:dyDescent="0.3">
      <c r="A14" t="s">
        <v>269</v>
      </c>
      <c r="B14" t="s">
        <v>93</v>
      </c>
    </row>
    <row r="15" spans="1:2" x14ac:dyDescent="0.3">
      <c r="A15" t="s">
        <v>271</v>
      </c>
      <c r="B15" t="s">
        <v>213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DDC-F992-415F-9C5B-80AE7BFD972B}">
  <dimension ref="A1:H63"/>
  <sheetViews>
    <sheetView topLeftCell="A46" workbookViewId="0">
      <selection activeCell="H63" sqref="H54:H63"/>
    </sheetView>
  </sheetViews>
  <sheetFormatPr defaultRowHeight="14.4" x14ac:dyDescent="0.3"/>
  <cols>
    <col min="1" max="1" width="16.109375" bestFit="1" customWidth="1"/>
    <col min="2" max="2" width="34.44140625" bestFit="1" customWidth="1"/>
    <col min="3" max="3" width="11.109375" style="2" bestFit="1" customWidth="1"/>
    <col min="4" max="4" width="13.88671875" style="2" bestFit="1" customWidth="1"/>
    <col min="5" max="5" width="11.109375" style="2" bestFit="1" customWidth="1"/>
    <col min="6" max="6" width="8.5546875" bestFit="1" customWidth="1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4" t="s">
        <v>108</v>
      </c>
    </row>
    <row r="2" spans="1:7" x14ac:dyDescent="0.3">
      <c r="A2" t="s">
        <v>106</v>
      </c>
      <c r="B2" t="s">
        <v>107</v>
      </c>
      <c r="C2" s="2">
        <v>2210</v>
      </c>
      <c r="D2" s="2">
        <v>0</v>
      </c>
      <c r="E2" s="2">
        <v>0</v>
      </c>
      <c r="F2" t="s">
        <v>0</v>
      </c>
      <c r="G2" s="2">
        <f t="shared" ref="G2:G61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4109</v>
      </c>
      <c r="F3" t="s">
        <v>0</v>
      </c>
      <c r="G3" s="2">
        <f t="shared" si="0"/>
        <v>3668.7499999999995</v>
      </c>
    </row>
    <row r="4" spans="1:7" x14ac:dyDescent="0.3">
      <c r="A4" t="s">
        <v>102</v>
      </c>
      <c r="B4" t="s">
        <v>103</v>
      </c>
      <c r="C4" s="2">
        <v>4958.8999999999996</v>
      </c>
      <c r="D4" s="2">
        <v>0</v>
      </c>
      <c r="E4" s="2">
        <v>0</v>
      </c>
      <c r="F4" t="s">
        <v>0</v>
      </c>
      <c r="G4" s="2">
        <f t="shared" si="0"/>
        <v>0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81159.399999999994</v>
      </c>
      <c r="F5" t="s">
        <v>0</v>
      </c>
      <c r="G5" s="2">
        <f t="shared" si="0"/>
        <v>72463.749999999985</v>
      </c>
    </row>
    <row r="6" spans="1:7" x14ac:dyDescent="0.3">
      <c r="A6" t="s">
        <v>268</v>
      </c>
      <c r="B6" t="s">
        <v>131</v>
      </c>
      <c r="C6" s="2">
        <v>0</v>
      </c>
      <c r="D6" s="2">
        <v>0</v>
      </c>
      <c r="E6" s="2">
        <v>4400</v>
      </c>
      <c r="F6" t="s">
        <v>0</v>
      </c>
      <c r="G6" s="2">
        <f t="shared" si="0"/>
        <v>3928.571428571428</v>
      </c>
    </row>
    <row r="7" spans="1:7" x14ac:dyDescent="0.3">
      <c r="A7" t="s">
        <v>128</v>
      </c>
      <c r="B7" t="s">
        <v>129</v>
      </c>
      <c r="C7" s="2">
        <v>0</v>
      </c>
      <c r="D7" s="2">
        <v>0</v>
      </c>
      <c r="E7" s="2">
        <v>2011.6</v>
      </c>
      <c r="F7" t="s">
        <v>0</v>
      </c>
      <c r="G7" s="2">
        <f t="shared" si="0"/>
        <v>1796.0714285714282</v>
      </c>
    </row>
    <row r="8" spans="1:7" x14ac:dyDescent="0.3">
      <c r="A8" t="s">
        <v>98</v>
      </c>
      <c r="B8" t="s">
        <v>99</v>
      </c>
      <c r="C8" s="2">
        <v>0</v>
      </c>
      <c r="D8" s="2">
        <v>0</v>
      </c>
      <c r="E8" s="2">
        <v>2989.2</v>
      </c>
      <c r="F8" t="s">
        <v>0</v>
      </c>
      <c r="G8" s="2">
        <f t="shared" si="0"/>
        <v>2668.9285714285711</v>
      </c>
    </row>
    <row r="9" spans="1:7" x14ac:dyDescent="0.3">
      <c r="A9" t="s">
        <v>96</v>
      </c>
      <c r="B9" t="s">
        <v>97</v>
      </c>
      <c r="C9" s="2">
        <v>33871.5</v>
      </c>
      <c r="D9" s="2">
        <v>0</v>
      </c>
      <c r="E9" s="2">
        <v>0</v>
      </c>
      <c r="F9" t="s">
        <v>0</v>
      </c>
      <c r="G9" s="2">
        <f t="shared" si="0"/>
        <v>0</v>
      </c>
    </row>
    <row r="10" spans="1:7" x14ac:dyDescent="0.3">
      <c r="A10" t="s">
        <v>269</v>
      </c>
      <c r="B10" t="s">
        <v>93</v>
      </c>
      <c r="C10" s="2">
        <v>0</v>
      </c>
      <c r="D10" s="2">
        <v>0</v>
      </c>
      <c r="E10" s="2">
        <v>9499.98</v>
      </c>
      <c r="F10" t="s">
        <v>0</v>
      </c>
      <c r="G10" s="2">
        <f t="shared" si="0"/>
        <v>8482.1249999999982</v>
      </c>
    </row>
    <row r="11" spans="1:7" x14ac:dyDescent="0.3">
      <c r="A11" t="s">
        <v>18</v>
      </c>
      <c r="B11" t="s">
        <v>91</v>
      </c>
      <c r="C11" s="2">
        <v>0</v>
      </c>
      <c r="D11" s="2">
        <v>0</v>
      </c>
      <c r="E11" s="2">
        <v>2800</v>
      </c>
      <c r="F11" t="s">
        <v>0</v>
      </c>
      <c r="G11" s="2">
        <f t="shared" si="0"/>
        <v>2499.9999999999995</v>
      </c>
    </row>
    <row r="12" spans="1:7" x14ac:dyDescent="0.3">
      <c r="A12" t="s">
        <v>89</v>
      </c>
      <c r="B12" t="s">
        <v>90</v>
      </c>
      <c r="C12" s="2">
        <v>15180</v>
      </c>
      <c r="D12" s="2">
        <v>0</v>
      </c>
      <c r="E12" s="2">
        <v>0</v>
      </c>
      <c r="F12" t="s">
        <v>0</v>
      </c>
      <c r="G12" s="2">
        <f t="shared" si="0"/>
        <v>0</v>
      </c>
    </row>
    <row r="13" spans="1:7" x14ac:dyDescent="0.3">
      <c r="A13" t="s">
        <v>230</v>
      </c>
      <c r="B13" t="s">
        <v>231</v>
      </c>
      <c r="C13" s="2">
        <v>12729.5</v>
      </c>
      <c r="D13" s="2">
        <v>0</v>
      </c>
      <c r="E13" s="2">
        <v>0</v>
      </c>
      <c r="F13" t="s">
        <v>0</v>
      </c>
      <c r="G13" s="2">
        <f t="shared" si="0"/>
        <v>0</v>
      </c>
    </row>
    <row r="14" spans="1:7" x14ac:dyDescent="0.3">
      <c r="A14" t="s">
        <v>214</v>
      </c>
      <c r="B14" t="s">
        <v>215</v>
      </c>
      <c r="C14" s="2">
        <v>0</v>
      </c>
      <c r="D14" s="2">
        <v>0</v>
      </c>
      <c r="E14" s="2">
        <v>20009.75</v>
      </c>
      <c r="F14" t="s">
        <v>0</v>
      </c>
      <c r="G14" s="2">
        <f t="shared" si="0"/>
        <v>17865.848214285714</v>
      </c>
    </row>
    <row r="15" spans="1:7" x14ac:dyDescent="0.3">
      <c r="A15" t="s">
        <v>86</v>
      </c>
      <c r="B15" t="s">
        <v>87</v>
      </c>
      <c r="C15" s="2">
        <v>8559.09</v>
      </c>
      <c r="D15" s="2">
        <v>0</v>
      </c>
      <c r="E15" s="2">
        <v>0</v>
      </c>
      <c r="F15" t="s">
        <v>0</v>
      </c>
      <c r="G15" s="2">
        <f t="shared" si="0"/>
        <v>0</v>
      </c>
    </row>
    <row r="16" spans="1:7" x14ac:dyDescent="0.3">
      <c r="A16" t="s">
        <v>84</v>
      </c>
      <c r="B16" t="s">
        <v>85</v>
      </c>
      <c r="C16" s="2">
        <v>0</v>
      </c>
      <c r="D16" s="2">
        <v>0</v>
      </c>
      <c r="E16" s="2">
        <v>11067</v>
      </c>
      <c r="F16" t="s">
        <v>0</v>
      </c>
      <c r="G16" s="2">
        <f t="shared" si="0"/>
        <v>9881.2499999999982</v>
      </c>
    </row>
    <row r="17" spans="1:7" x14ac:dyDescent="0.3">
      <c r="A17" t="s">
        <v>82</v>
      </c>
      <c r="B17" t="s">
        <v>83</v>
      </c>
      <c r="C17" s="2">
        <v>0</v>
      </c>
      <c r="D17" s="2">
        <v>0</v>
      </c>
      <c r="E17" s="2">
        <v>2460</v>
      </c>
      <c r="F17" t="s">
        <v>0</v>
      </c>
      <c r="G17" s="2">
        <f t="shared" si="0"/>
        <v>2196.4285714285711</v>
      </c>
    </row>
    <row r="18" spans="1:7" x14ac:dyDescent="0.3">
      <c r="A18" t="s">
        <v>266</v>
      </c>
      <c r="B18" t="s">
        <v>81</v>
      </c>
      <c r="C18" s="2">
        <v>0</v>
      </c>
      <c r="D18" s="2">
        <v>0</v>
      </c>
      <c r="E18" s="2">
        <v>11445</v>
      </c>
      <c r="F18" t="s">
        <v>0</v>
      </c>
      <c r="G18" s="2">
        <f t="shared" si="0"/>
        <v>10218.749999999998</v>
      </c>
    </row>
    <row r="19" spans="1:7" x14ac:dyDescent="0.3">
      <c r="A19" t="s">
        <v>78</v>
      </c>
      <c r="B19" t="s">
        <v>79</v>
      </c>
      <c r="C19" s="2">
        <v>0</v>
      </c>
      <c r="D19" s="2">
        <v>0</v>
      </c>
      <c r="E19" s="2">
        <v>1045</v>
      </c>
      <c r="F19" t="s">
        <v>0</v>
      </c>
      <c r="G19" s="2">
        <f t="shared" si="0"/>
        <v>933.03571428571422</v>
      </c>
    </row>
    <row r="20" spans="1:7" x14ac:dyDescent="0.3">
      <c r="A20" t="s">
        <v>76</v>
      </c>
      <c r="B20" t="s">
        <v>77</v>
      </c>
      <c r="C20" s="2">
        <v>0</v>
      </c>
      <c r="D20" s="2">
        <v>0</v>
      </c>
      <c r="E20" s="2">
        <v>4595</v>
      </c>
      <c r="F20" t="s">
        <v>0</v>
      </c>
      <c r="G20" s="2">
        <f t="shared" si="0"/>
        <v>4102.6785714285706</v>
      </c>
    </row>
    <row r="21" spans="1:7" x14ac:dyDescent="0.3">
      <c r="A21" t="s">
        <v>74</v>
      </c>
      <c r="B21" t="s">
        <v>75</v>
      </c>
      <c r="C21" s="2">
        <v>0</v>
      </c>
      <c r="D21" s="2">
        <v>0</v>
      </c>
      <c r="E21" s="2">
        <v>3578</v>
      </c>
      <c r="F21" t="s">
        <v>0</v>
      </c>
      <c r="G21" s="2">
        <f t="shared" si="0"/>
        <v>3194.6428571428569</v>
      </c>
    </row>
    <row r="22" spans="1:7" x14ac:dyDescent="0.3">
      <c r="A22" t="s">
        <v>72</v>
      </c>
      <c r="B22" t="s">
        <v>73</v>
      </c>
      <c r="C22" s="2">
        <v>0</v>
      </c>
      <c r="D22" s="2">
        <v>0</v>
      </c>
      <c r="E22" s="2">
        <v>1768</v>
      </c>
      <c r="F22" t="s">
        <v>0</v>
      </c>
      <c r="G22" s="2">
        <f t="shared" si="0"/>
        <v>1578.5714285714284</v>
      </c>
    </row>
    <row r="23" spans="1:7" x14ac:dyDescent="0.3">
      <c r="A23" t="s">
        <v>70</v>
      </c>
      <c r="B23" t="s">
        <v>71</v>
      </c>
      <c r="C23" s="2">
        <v>0</v>
      </c>
      <c r="D23" s="2">
        <v>0</v>
      </c>
      <c r="E23" s="2">
        <v>4960</v>
      </c>
      <c r="F23" t="s">
        <v>0</v>
      </c>
      <c r="G23" s="2">
        <f t="shared" si="0"/>
        <v>4428.5714285714284</v>
      </c>
    </row>
    <row r="24" spans="1:7" x14ac:dyDescent="0.3">
      <c r="A24" t="s">
        <v>68</v>
      </c>
      <c r="B24" t="s">
        <v>69</v>
      </c>
      <c r="C24" s="2">
        <v>0</v>
      </c>
      <c r="D24" s="2">
        <v>0</v>
      </c>
      <c r="E24" s="2">
        <v>6540</v>
      </c>
      <c r="F24" t="s">
        <v>0</v>
      </c>
      <c r="G24" s="2">
        <f t="shared" si="0"/>
        <v>5839.2857142857138</v>
      </c>
    </row>
    <row r="25" spans="1:7" x14ac:dyDescent="0.3">
      <c r="A25" t="s">
        <v>66</v>
      </c>
      <c r="B25" t="s">
        <v>67</v>
      </c>
      <c r="C25" s="2">
        <v>0</v>
      </c>
      <c r="D25" s="2">
        <v>0</v>
      </c>
      <c r="E25" s="2">
        <v>6550</v>
      </c>
      <c r="F25" t="s">
        <v>0</v>
      </c>
      <c r="G25" s="2">
        <f t="shared" si="0"/>
        <v>5848.2142857142853</v>
      </c>
    </row>
    <row r="26" spans="1:7" x14ac:dyDescent="0.3">
      <c r="A26" t="s">
        <v>64</v>
      </c>
      <c r="B26" t="s">
        <v>65</v>
      </c>
      <c r="C26" s="2">
        <v>0</v>
      </c>
      <c r="D26" s="2">
        <v>0</v>
      </c>
      <c r="E26" s="2">
        <v>2495.1999999999998</v>
      </c>
      <c r="F26" t="s">
        <v>0</v>
      </c>
      <c r="G26" s="2">
        <f t="shared" si="0"/>
        <v>2227.8571428571427</v>
      </c>
    </row>
    <row r="27" spans="1:7" x14ac:dyDescent="0.3">
      <c r="A27" t="s">
        <v>181</v>
      </c>
      <c r="B27" t="s">
        <v>182</v>
      </c>
      <c r="C27" s="2">
        <v>0</v>
      </c>
      <c r="D27" s="2">
        <v>0</v>
      </c>
      <c r="E27" s="2">
        <v>1350</v>
      </c>
      <c r="F27" t="s">
        <v>0</v>
      </c>
      <c r="G27" s="2">
        <f t="shared" si="0"/>
        <v>1205.3571428571427</v>
      </c>
    </row>
    <row r="28" spans="1:7" x14ac:dyDescent="0.3">
      <c r="A28" t="s">
        <v>197</v>
      </c>
      <c r="B28" t="s">
        <v>264</v>
      </c>
      <c r="C28" s="2">
        <v>0</v>
      </c>
      <c r="D28" s="2">
        <v>0</v>
      </c>
      <c r="E28" s="2">
        <v>70</v>
      </c>
      <c r="F28" t="s">
        <v>0</v>
      </c>
      <c r="G28" s="2">
        <f t="shared" si="0"/>
        <v>62.499999999999993</v>
      </c>
    </row>
    <row r="29" spans="1:7" x14ac:dyDescent="0.3">
      <c r="A29" t="s">
        <v>62</v>
      </c>
      <c r="B29" t="s">
        <v>63</v>
      </c>
      <c r="C29" s="2">
        <v>0</v>
      </c>
      <c r="D29" s="2">
        <v>0</v>
      </c>
      <c r="E29" s="2">
        <v>99</v>
      </c>
      <c r="F29" t="s">
        <v>0</v>
      </c>
      <c r="G29" s="2">
        <f t="shared" si="0"/>
        <v>88.392857142857139</v>
      </c>
    </row>
    <row r="30" spans="1:7" x14ac:dyDescent="0.3">
      <c r="A30" t="s">
        <v>262</v>
      </c>
      <c r="B30" t="s">
        <v>263</v>
      </c>
      <c r="C30" s="2">
        <v>0</v>
      </c>
      <c r="D30" s="2">
        <v>0</v>
      </c>
      <c r="E30" s="2">
        <v>880</v>
      </c>
      <c r="F30" t="s">
        <v>0</v>
      </c>
      <c r="G30" s="2">
        <f t="shared" si="0"/>
        <v>785.71428571428567</v>
      </c>
    </row>
    <row r="31" spans="1:7" x14ac:dyDescent="0.3">
      <c r="A31" t="s">
        <v>260</v>
      </c>
      <c r="B31" t="s">
        <v>261</v>
      </c>
      <c r="C31" s="2">
        <v>0</v>
      </c>
      <c r="D31" s="2">
        <v>0</v>
      </c>
      <c r="E31" s="2">
        <v>1320</v>
      </c>
      <c r="F31" t="s">
        <v>0</v>
      </c>
      <c r="G31" s="2">
        <f t="shared" si="0"/>
        <v>1178.5714285714284</v>
      </c>
    </row>
    <row r="32" spans="1:7" x14ac:dyDescent="0.3">
      <c r="A32" t="s">
        <v>258</v>
      </c>
      <c r="B32" t="s">
        <v>259</v>
      </c>
      <c r="C32" s="2">
        <v>50</v>
      </c>
      <c r="D32" s="2">
        <v>0</v>
      </c>
      <c r="E32" s="2">
        <v>0</v>
      </c>
      <c r="F32" t="s">
        <v>0</v>
      </c>
      <c r="G32" s="2">
        <f t="shared" si="0"/>
        <v>0</v>
      </c>
    </row>
    <row r="33" spans="1:7" x14ac:dyDescent="0.3">
      <c r="A33" t="s">
        <v>52</v>
      </c>
      <c r="B33" t="s">
        <v>123</v>
      </c>
      <c r="C33" s="2">
        <v>0</v>
      </c>
      <c r="D33" s="2">
        <v>0</v>
      </c>
      <c r="E33" s="2">
        <v>1750</v>
      </c>
      <c r="F33" t="s">
        <v>0</v>
      </c>
      <c r="G33" s="2">
        <f t="shared" si="0"/>
        <v>1562.4999999999998</v>
      </c>
    </row>
    <row r="34" spans="1:7" x14ac:dyDescent="0.3">
      <c r="A34" t="s">
        <v>143</v>
      </c>
      <c r="B34" t="s">
        <v>257</v>
      </c>
      <c r="C34" s="2">
        <v>0</v>
      </c>
      <c r="D34" s="2">
        <v>0</v>
      </c>
      <c r="E34" s="2">
        <v>2000</v>
      </c>
      <c r="F34" t="s">
        <v>0</v>
      </c>
      <c r="G34" s="2">
        <f t="shared" si="0"/>
        <v>1785.7142857142856</v>
      </c>
    </row>
    <row r="35" spans="1:7" x14ac:dyDescent="0.3">
      <c r="A35" t="s">
        <v>143</v>
      </c>
      <c r="B35" t="s">
        <v>256</v>
      </c>
      <c r="C35" s="2">
        <v>0</v>
      </c>
      <c r="D35" s="2">
        <v>0</v>
      </c>
      <c r="E35" s="2">
        <v>1700</v>
      </c>
      <c r="F35" t="s">
        <v>0</v>
      </c>
      <c r="G35" s="2">
        <f t="shared" si="0"/>
        <v>1517.8571428571427</v>
      </c>
    </row>
    <row r="36" spans="1:7" x14ac:dyDescent="0.3">
      <c r="A36" t="s">
        <v>46</v>
      </c>
      <c r="B36" t="s">
        <v>122</v>
      </c>
      <c r="C36" s="2">
        <v>0</v>
      </c>
      <c r="D36" s="2">
        <v>0</v>
      </c>
      <c r="E36" s="2">
        <v>929.12</v>
      </c>
      <c r="F36" t="s">
        <v>0</v>
      </c>
      <c r="G36" s="2">
        <f t="shared" si="0"/>
        <v>829.57142857142844</v>
      </c>
    </row>
    <row r="37" spans="1:7" x14ac:dyDescent="0.3">
      <c r="A37" t="s">
        <v>44</v>
      </c>
      <c r="B37" t="s">
        <v>45</v>
      </c>
      <c r="C37" s="2">
        <v>5300</v>
      </c>
      <c r="D37" s="2">
        <v>0</v>
      </c>
      <c r="E37" s="2">
        <v>0</v>
      </c>
      <c r="F37" t="s">
        <v>0</v>
      </c>
      <c r="G37" s="2">
        <f t="shared" si="0"/>
        <v>0</v>
      </c>
    </row>
    <row r="38" spans="1:7" x14ac:dyDescent="0.3">
      <c r="A38" t="s">
        <v>254</v>
      </c>
      <c r="B38" t="s">
        <v>255</v>
      </c>
      <c r="C38" s="2">
        <v>0</v>
      </c>
      <c r="D38" s="2">
        <v>0</v>
      </c>
      <c r="E38" s="2">
        <v>1004.07</v>
      </c>
      <c r="F38" t="s">
        <v>0</v>
      </c>
      <c r="G38" s="2">
        <f t="shared" si="0"/>
        <v>896.49107142857133</v>
      </c>
    </row>
    <row r="39" spans="1:7" x14ac:dyDescent="0.3">
      <c r="A39" t="s">
        <v>62</v>
      </c>
      <c r="B39" t="s">
        <v>253</v>
      </c>
      <c r="C39" s="2">
        <v>0</v>
      </c>
      <c r="D39" s="2">
        <v>0</v>
      </c>
      <c r="E39" s="2">
        <v>680</v>
      </c>
      <c r="F39" t="s">
        <v>0</v>
      </c>
      <c r="G39" s="2">
        <f t="shared" si="0"/>
        <v>607.14285714285711</v>
      </c>
    </row>
    <row r="40" spans="1:7" x14ac:dyDescent="0.3">
      <c r="A40" t="s">
        <v>20</v>
      </c>
      <c r="B40" t="s">
        <v>175</v>
      </c>
      <c r="C40" s="2">
        <v>0</v>
      </c>
      <c r="D40" s="2">
        <v>0</v>
      </c>
      <c r="E40" s="2">
        <v>135</v>
      </c>
      <c r="F40" t="s">
        <v>0</v>
      </c>
      <c r="G40" s="2">
        <f t="shared" si="0"/>
        <v>120.53571428571428</v>
      </c>
    </row>
    <row r="41" spans="1:7" x14ac:dyDescent="0.3">
      <c r="A41" t="s">
        <v>230</v>
      </c>
      <c r="B41" t="s">
        <v>252</v>
      </c>
      <c r="C41" s="2">
        <v>845.25</v>
      </c>
      <c r="D41" s="2">
        <v>0</v>
      </c>
      <c r="E41" s="2">
        <v>0</v>
      </c>
      <c r="F41" t="s">
        <v>0</v>
      </c>
      <c r="G41" s="2">
        <f t="shared" si="0"/>
        <v>0</v>
      </c>
    </row>
    <row r="42" spans="1:7" x14ac:dyDescent="0.3">
      <c r="A42" t="s">
        <v>230</v>
      </c>
      <c r="B42" t="s">
        <v>251</v>
      </c>
      <c r="C42" s="2">
        <v>1990.7</v>
      </c>
      <c r="D42" s="2">
        <v>0</v>
      </c>
      <c r="E42" s="2">
        <v>0</v>
      </c>
      <c r="F42" t="s">
        <v>0</v>
      </c>
      <c r="G42" s="2">
        <f t="shared" si="0"/>
        <v>0</v>
      </c>
    </row>
    <row r="43" spans="1:7" x14ac:dyDescent="0.3">
      <c r="A43" t="s">
        <v>249</v>
      </c>
      <c r="B43" t="s">
        <v>250</v>
      </c>
      <c r="C43" s="2">
        <v>0</v>
      </c>
      <c r="D43" s="2">
        <v>0</v>
      </c>
      <c r="E43" s="2">
        <v>821.03</v>
      </c>
      <c r="F43" t="s">
        <v>0</v>
      </c>
      <c r="G43" s="2">
        <f t="shared" si="0"/>
        <v>733.06249999999989</v>
      </c>
    </row>
    <row r="44" spans="1:7" x14ac:dyDescent="0.3">
      <c r="A44" t="s">
        <v>138</v>
      </c>
      <c r="B44" t="s">
        <v>139</v>
      </c>
      <c r="C44" s="2">
        <v>0</v>
      </c>
      <c r="D44" s="2">
        <v>0</v>
      </c>
      <c r="E44" s="2">
        <v>2750</v>
      </c>
      <c r="F44" t="s">
        <v>0</v>
      </c>
      <c r="G44" s="2">
        <f t="shared" si="0"/>
        <v>2455.3571428571427</v>
      </c>
    </row>
    <row r="45" spans="1:7" x14ac:dyDescent="0.3">
      <c r="A45" t="s">
        <v>82</v>
      </c>
      <c r="B45" t="s">
        <v>191</v>
      </c>
      <c r="C45" s="2">
        <v>0</v>
      </c>
      <c r="D45" s="2">
        <v>0</v>
      </c>
      <c r="E45" s="2">
        <v>369</v>
      </c>
      <c r="F45" t="s">
        <v>0</v>
      </c>
      <c r="G45" s="2">
        <f t="shared" si="0"/>
        <v>329.46428571428567</v>
      </c>
    </row>
    <row r="46" spans="1:7" x14ac:dyDescent="0.3">
      <c r="A46" t="s">
        <v>34</v>
      </c>
      <c r="B46" t="s">
        <v>35</v>
      </c>
      <c r="C46" s="2">
        <v>0</v>
      </c>
      <c r="D46" s="2">
        <v>0</v>
      </c>
      <c r="E46" s="2">
        <v>1372.5</v>
      </c>
      <c r="F46" t="s">
        <v>0</v>
      </c>
      <c r="G46" s="2">
        <f t="shared" si="0"/>
        <v>1225.4464285714284</v>
      </c>
    </row>
    <row r="47" spans="1:7" x14ac:dyDescent="0.3">
      <c r="A47" t="s">
        <v>189</v>
      </c>
      <c r="B47" t="s">
        <v>248</v>
      </c>
      <c r="C47" s="2">
        <v>0</v>
      </c>
      <c r="D47" s="2">
        <v>0</v>
      </c>
      <c r="E47" s="2">
        <v>268.8</v>
      </c>
      <c r="F47" t="s">
        <v>0</v>
      </c>
      <c r="G47" s="2">
        <f t="shared" si="0"/>
        <v>240</v>
      </c>
    </row>
    <row r="48" spans="1:7" x14ac:dyDescent="0.3">
      <c r="A48" t="s">
        <v>246</v>
      </c>
      <c r="B48" t="s">
        <v>247</v>
      </c>
      <c r="C48" s="2">
        <v>0</v>
      </c>
      <c r="D48" s="2">
        <v>0</v>
      </c>
      <c r="E48" s="2">
        <v>1310</v>
      </c>
      <c r="F48" t="s">
        <v>0</v>
      </c>
      <c r="G48" s="2">
        <f t="shared" si="0"/>
        <v>1169.6428571428571</v>
      </c>
    </row>
    <row r="49" spans="1:8" x14ac:dyDescent="0.3">
      <c r="A49" t="s">
        <v>244</v>
      </c>
      <c r="B49" t="s">
        <v>245</v>
      </c>
      <c r="C49" s="2">
        <v>0</v>
      </c>
      <c r="D49" s="2">
        <v>0</v>
      </c>
      <c r="E49" s="2">
        <v>724.5</v>
      </c>
      <c r="F49" t="s">
        <v>0</v>
      </c>
      <c r="G49" s="2">
        <f t="shared" si="0"/>
        <v>646.87499999999989</v>
      </c>
    </row>
    <row r="50" spans="1:8" x14ac:dyDescent="0.3">
      <c r="A50" t="s">
        <v>32</v>
      </c>
      <c r="B50" t="s">
        <v>188</v>
      </c>
      <c r="C50" s="2">
        <v>1112.45</v>
      </c>
      <c r="D50" s="2">
        <v>0</v>
      </c>
      <c r="E50" s="2">
        <v>6536.3099999999986</v>
      </c>
      <c r="F50" t="s">
        <v>0</v>
      </c>
      <c r="G50" s="2">
        <f t="shared" si="0"/>
        <v>5835.9910714285697</v>
      </c>
    </row>
    <row r="51" spans="1:8" x14ac:dyDescent="0.3">
      <c r="A51" t="s">
        <v>272</v>
      </c>
      <c r="B51" t="s">
        <v>243</v>
      </c>
      <c r="C51" s="2">
        <v>0</v>
      </c>
      <c r="D51" s="2">
        <v>0</v>
      </c>
      <c r="E51" s="2">
        <v>239.5</v>
      </c>
      <c r="F51" t="s">
        <v>0</v>
      </c>
      <c r="G51" s="2">
        <f t="shared" si="0"/>
        <v>213.83928571428569</v>
      </c>
    </row>
    <row r="52" spans="1:8" x14ac:dyDescent="0.3">
      <c r="A52" t="s">
        <v>22</v>
      </c>
      <c r="B52" t="s">
        <v>23</v>
      </c>
      <c r="C52" s="2">
        <v>8532.25</v>
      </c>
      <c r="D52" s="2">
        <v>0</v>
      </c>
      <c r="E52" s="2">
        <v>12882.56</v>
      </c>
      <c r="F52" t="s">
        <v>0</v>
      </c>
      <c r="G52" s="2">
        <f t="shared" si="0"/>
        <v>11502.285714285712</v>
      </c>
    </row>
    <row r="54" spans="1:8" x14ac:dyDescent="0.3">
      <c r="G54" s="2">
        <f>SUM(G1:G53)</f>
        <v>198815.64285714281</v>
      </c>
      <c r="H54" s="3">
        <f>G54*0.12</f>
        <v>23857.877142857138</v>
      </c>
    </row>
    <row r="56" spans="1:8" x14ac:dyDescent="0.3">
      <c r="A56" t="s">
        <v>18</v>
      </c>
      <c r="B56" t="s">
        <v>19</v>
      </c>
      <c r="C56" s="2">
        <v>0</v>
      </c>
      <c r="D56" s="2">
        <v>0</v>
      </c>
      <c r="E56" s="2">
        <v>2800</v>
      </c>
      <c r="F56" t="s">
        <v>0</v>
      </c>
      <c r="G56" s="2">
        <f t="shared" si="0"/>
        <v>2499.9999999999995</v>
      </c>
    </row>
    <row r="57" spans="1:8" x14ac:dyDescent="0.3">
      <c r="A57" t="s">
        <v>267</v>
      </c>
      <c r="B57" t="s">
        <v>17</v>
      </c>
      <c r="C57" s="2">
        <v>123434.15</v>
      </c>
      <c r="D57" s="2">
        <v>0</v>
      </c>
      <c r="E57" s="2">
        <v>0</v>
      </c>
      <c r="F57" t="s">
        <v>1</v>
      </c>
      <c r="G57" s="2">
        <f t="shared" si="0"/>
        <v>0</v>
      </c>
    </row>
    <row r="58" spans="1:8" x14ac:dyDescent="0.3">
      <c r="A58" t="s">
        <v>15</v>
      </c>
      <c r="B58" t="s">
        <v>16</v>
      </c>
      <c r="C58" s="2">
        <v>0</v>
      </c>
      <c r="D58" s="2">
        <v>0</v>
      </c>
      <c r="E58" s="2">
        <v>3920</v>
      </c>
      <c r="F58" t="s">
        <v>1</v>
      </c>
      <c r="G58" s="2">
        <f t="shared" si="0"/>
        <v>3499.9999999999995</v>
      </c>
    </row>
    <row r="59" spans="1:8" x14ac:dyDescent="0.3">
      <c r="A59" t="s">
        <v>13</v>
      </c>
      <c r="B59" t="s">
        <v>14</v>
      </c>
      <c r="C59" s="2">
        <v>0</v>
      </c>
      <c r="D59" s="2">
        <v>0</v>
      </c>
      <c r="E59" s="2">
        <v>179734.48</v>
      </c>
      <c r="F59" t="s">
        <v>1</v>
      </c>
      <c r="G59" s="2">
        <f t="shared" si="0"/>
        <v>160477.21428571429</v>
      </c>
    </row>
    <row r="60" spans="1:8" x14ac:dyDescent="0.3">
      <c r="A60" t="s">
        <v>11</v>
      </c>
      <c r="B60" t="s">
        <v>12</v>
      </c>
      <c r="C60" s="2">
        <v>0</v>
      </c>
      <c r="D60" s="2">
        <v>0</v>
      </c>
      <c r="E60" s="2">
        <v>3360</v>
      </c>
      <c r="F60" t="s">
        <v>1</v>
      </c>
      <c r="G60" s="2">
        <f t="shared" si="0"/>
        <v>2999.9999999999995</v>
      </c>
    </row>
    <row r="61" spans="1:8" x14ac:dyDescent="0.3">
      <c r="A61" t="s">
        <v>9</v>
      </c>
      <c r="B61" t="s">
        <v>10</v>
      </c>
      <c r="C61" s="2">
        <v>0</v>
      </c>
      <c r="D61" s="2">
        <v>0</v>
      </c>
      <c r="E61" s="2">
        <v>23546.43</v>
      </c>
      <c r="F61" t="s">
        <v>1</v>
      </c>
      <c r="G61" s="2">
        <f t="shared" si="0"/>
        <v>21023.598214285714</v>
      </c>
    </row>
    <row r="63" spans="1:8" x14ac:dyDescent="0.3">
      <c r="C63" s="2">
        <f>SUM(C1:C62)</f>
        <v>218773.78999999998</v>
      </c>
      <c r="G63" s="2">
        <f>SUM(G56:G62)</f>
        <v>190500.8125</v>
      </c>
      <c r="H63" s="3">
        <f>G63*0.12</f>
        <v>22860.0975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75F4-556E-4BD8-AC28-C29B285CFA75}">
  <sheetPr>
    <tabColor rgb="FFFFC000"/>
  </sheetPr>
  <dimension ref="A1:M13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" customWidth="1"/>
    <col min="4" max="4" width="11.109375" bestFit="1" customWidth="1"/>
    <col min="6" max="7" width="11.109375" bestFit="1" customWidth="1"/>
    <col min="8" max="8" width="12.5546875" bestFit="1" customWidth="1"/>
    <col min="9" max="9" width="1.5546875" customWidth="1"/>
    <col min="10" max="10" width="12.5546875" bestFit="1" customWidth="1"/>
    <col min="12" max="12" width="12.5546875" bestFit="1" customWidth="1"/>
    <col min="13" max="13" width="11.109375" bestFit="1" customWidth="1"/>
  </cols>
  <sheetData>
    <row r="1" spans="1:13" x14ac:dyDescent="0.3">
      <c r="F1" s="3">
        <f>F3*1.12</f>
        <v>916508.66720000014</v>
      </c>
      <c r="G1" s="3">
        <f t="shared" ref="G1:H1" si="0">G3*1.12</f>
        <v>916508.66720000014</v>
      </c>
      <c r="H1" s="3">
        <f t="shared" si="0"/>
        <v>1026560.9087999999</v>
      </c>
    </row>
    <row r="2" spans="1:13" x14ac:dyDescent="0.3">
      <c r="B2" s="12" t="s">
        <v>222</v>
      </c>
      <c r="C2" s="12"/>
      <c r="D2" s="12"/>
      <c r="F2" t="s">
        <v>219</v>
      </c>
      <c r="G2" t="s">
        <v>220</v>
      </c>
      <c r="H2" t="s">
        <v>221</v>
      </c>
    </row>
    <row r="3" spans="1:13" x14ac:dyDescent="0.3">
      <c r="A3" t="s">
        <v>2</v>
      </c>
      <c r="B3" s="2">
        <v>2553194.86</v>
      </c>
      <c r="C3" s="2"/>
      <c r="D3" s="2">
        <f>B3*0.12</f>
        <v>306383.38319999998</v>
      </c>
      <c r="F3" s="2">
        <v>818311.31</v>
      </c>
      <c r="G3" s="2">
        <v>818311.31</v>
      </c>
      <c r="H3" s="2">
        <f>B3-F3-G3</f>
        <v>916572.23999999976</v>
      </c>
      <c r="I3" s="2"/>
      <c r="J3" s="2"/>
    </row>
    <row r="4" spans="1:13" x14ac:dyDescent="0.3">
      <c r="B4" s="2"/>
      <c r="C4" s="2"/>
      <c r="D4" s="2"/>
      <c r="F4" s="2"/>
      <c r="G4" s="2"/>
      <c r="H4" s="2"/>
      <c r="I4" s="2"/>
      <c r="J4" s="2"/>
    </row>
    <row r="5" spans="1:13" x14ac:dyDescent="0.3">
      <c r="A5" t="s">
        <v>0</v>
      </c>
      <c r="B5" s="2">
        <v>555910.93000000005</v>
      </c>
      <c r="C5" s="2"/>
      <c r="D5" s="2">
        <f t="shared" ref="D5:D6" si="1">B5*0.12</f>
        <v>66709.311600000001</v>
      </c>
      <c r="F5" s="2">
        <f>'10'!G45</f>
        <v>173081.6607142858</v>
      </c>
      <c r="G5" s="2">
        <f>'11'!G38</f>
        <v>188779.52678571423</v>
      </c>
      <c r="H5" s="2">
        <f>'12'!G54</f>
        <v>198815.64285714281</v>
      </c>
      <c r="I5" s="2"/>
      <c r="J5" s="2">
        <f t="shared" ref="J5:J6" si="2">SUM(F5:I5)</f>
        <v>560676.83035714284</v>
      </c>
      <c r="L5" s="3">
        <f>B5-J5</f>
        <v>-4765.9003571427893</v>
      </c>
    </row>
    <row r="6" spans="1:13" x14ac:dyDescent="0.3">
      <c r="A6" t="s">
        <v>1</v>
      </c>
      <c r="B6" s="2">
        <v>581401.06000000006</v>
      </c>
      <c r="C6" s="2"/>
      <c r="D6" s="2">
        <f t="shared" si="1"/>
        <v>69768.127200000003</v>
      </c>
      <c r="F6" s="2">
        <f>'10'!G54</f>
        <v>194771.99107142858</v>
      </c>
      <c r="G6" s="2">
        <f>'11'!G47</f>
        <v>191887.1875</v>
      </c>
      <c r="H6" s="2">
        <f>'12'!G63</f>
        <v>190500.8125</v>
      </c>
      <c r="I6" s="2"/>
      <c r="J6" s="2">
        <f t="shared" si="2"/>
        <v>577159.99107142864</v>
      </c>
      <c r="L6" s="3">
        <f>B6-J6</f>
        <v>4241.0689285714179</v>
      </c>
    </row>
    <row r="7" spans="1:13" x14ac:dyDescent="0.3">
      <c r="A7" t="s">
        <v>4</v>
      </c>
      <c r="B7" s="2">
        <v>727399.49</v>
      </c>
      <c r="C7" s="2"/>
      <c r="D7" s="2"/>
      <c r="F7" s="2">
        <f>'10'!C54</f>
        <v>251947.99</v>
      </c>
      <c r="G7" s="2">
        <f>'11'!C47</f>
        <v>206554.09999999998</v>
      </c>
      <c r="H7" s="2">
        <f>'12'!C63</f>
        <v>218773.78999999998</v>
      </c>
      <c r="I7" s="2"/>
      <c r="J7" s="2">
        <f>SUM(F7:I7)</f>
        <v>677275.87999999989</v>
      </c>
      <c r="L7" s="3">
        <f>B7-J7</f>
        <v>50123.610000000102</v>
      </c>
    </row>
    <row r="8" spans="1:13" x14ac:dyDescent="0.3">
      <c r="B8" s="2"/>
      <c r="C8" s="2"/>
      <c r="D8" s="2"/>
    </row>
    <row r="9" spans="1:13" x14ac:dyDescent="0.3">
      <c r="A9" t="s">
        <v>6</v>
      </c>
      <c r="B9" s="2">
        <f>SUM(B5:B8)</f>
        <v>1864711.4800000002</v>
      </c>
      <c r="C9" s="2"/>
      <c r="D9" s="2">
        <f>SUM(D5:D8)</f>
        <v>136477.4388</v>
      </c>
      <c r="H9" s="3"/>
      <c r="J9" s="3">
        <f>SUM(J5:J8)</f>
        <v>1815112.7014285713</v>
      </c>
      <c r="L9" s="3">
        <f>SUM(L5:L7)</f>
        <v>49598.778571428731</v>
      </c>
      <c r="M9" s="3">
        <f>L9*0.12</f>
        <v>5951.8534285714477</v>
      </c>
    </row>
    <row r="11" spans="1:13" x14ac:dyDescent="0.3">
      <c r="A11" t="s">
        <v>8</v>
      </c>
      <c r="D11" s="3">
        <f>D3-D9</f>
        <v>169905.94439999998</v>
      </c>
    </row>
    <row r="12" spans="1:13" x14ac:dyDescent="0.3">
      <c r="A12" t="s">
        <v>7</v>
      </c>
      <c r="D12" s="1">
        <v>106370.16</v>
      </c>
    </row>
    <row r="13" spans="1:13" x14ac:dyDescent="0.3">
      <c r="A13" t="s">
        <v>5</v>
      </c>
      <c r="D13" s="3">
        <f>D11-D12</f>
        <v>63535.784399999975</v>
      </c>
    </row>
  </sheetData>
  <mergeCells count="1">
    <mergeCell ref="B2:D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A354-8E48-4FB2-8D5C-5C8948CAD633}">
  <dimension ref="A1:G53"/>
  <sheetViews>
    <sheetView topLeftCell="A30" workbookViewId="0">
      <selection activeCell="C53" activeCellId="2" sqref="G44 G53 C53"/>
    </sheetView>
  </sheetViews>
  <sheetFormatPr defaultRowHeight="14.4" x14ac:dyDescent="0.3"/>
  <cols>
    <col min="1" max="1" width="16.109375" bestFit="1" customWidth="1"/>
    <col min="2" max="2" width="30.77734375" bestFit="1" customWidth="1"/>
    <col min="3" max="3" width="11.109375" style="2" bestFit="1" customWidth="1"/>
    <col min="4" max="4" width="9" style="2" bestFit="1" customWidth="1"/>
    <col min="5" max="5" width="11.109375" style="2" bestFit="1" customWidth="1"/>
    <col min="6" max="6" width="8.88671875" style="2"/>
    <col min="7" max="7" width="11.109375" style="2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5" t="s">
        <v>108</v>
      </c>
    </row>
    <row r="2" spans="1:7" x14ac:dyDescent="0.3">
      <c r="A2" t="s">
        <v>106</v>
      </c>
      <c r="B2" t="s">
        <v>107</v>
      </c>
      <c r="C2" s="2">
        <v>3740</v>
      </c>
      <c r="D2" s="2">
        <v>0</v>
      </c>
      <c r="E2" s="2">
        <v>0</v>
      </c>
      <c r="F2" s="2" t="s">
        <v>0</v>
      </c>
      <c r="G2" s="2">
        <f t="shared" ref="G2:G42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6624.5</v>
      </c>
      <c r="F3" s="2" t="s">
        <v>0</v>
      </c>
      <c r="G3" s="2">
        <f t="shared" si="0"/>
        <v>5914.7321428571422</v>
      </c>
    </row>
    <row r="4" spans="1:7" x14ac:dyDescent="0.3">
      <c r="A4" t="s">
        <v>102</v>
      </c>
      <c r="B4" t="s">
        <v>103</v>
      </c>
      <c r="C4" s="2">
        <v>9174.5</v>
      </c>
      <c r="D4" s="2">
        <v>0</v>
      </c>
      <c r="E4" s="2">
        <v>0</v>
      </c>
      <c r="F4" s="2" t="s">
        <v>0</v>
      </c>
      <c r="G4" s="2">
        <f t="shared" si="0"/>
        <v>0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107363.6</v>
      </c>
      <c r="F5" s="2" t="s">
        <v>0</v>
      </c>
      <c r="G5" s="2">
        <f t="shared" si="0"/>
        <v>95860.357142857145</v>
      </c>
    </row>
    <row r="6" spans="1:7" x14ac:dyDescent="0.3">
      <c r="A6" t="s">
        <v>130</v>
      </c>
      <c r="B6" t="s">
        <v>131</v>
      </c>
      <c r="C6" s="2">
        <v>0</v>
      </c>
      <c r="D6" s="2">
        <v>0</v>
      </c>
      <c r="E6" s="2">
        <v>8480</v>
      </c>
      <c r="F6" s="2" t="s">
        <v>0</v>
      </c>
      <c r="G6" s="2">
        <f t="shared" si="0"/>
        <v>7571.4285714285706</v>
      </c>
    </row>
    <row r="7" spans="1:7" x14ac:dyDescent="0.3">
      <c r="A7" t="s">
        <v>128</v>
      </c>
      <c r="B7" t="s">
        <v>129</v>
      </c>
      <c r="C7" s="2">
        <v>0</v>
      </c>
      <c r="D7" s="2">
        <v>0</v>
      </c>
      <c r="E7" s="2">
        <v>2514.5</v>
      </c>
      <c r="F7" s="2" t="s">
        <v>0</v>
      </c>
      <c r="G7" s="2">
        <f t="shared" si="0"/>
        <v>2245.0892857142853</v>
      </c>
    </row>
    <row r="8" spans="1:7" x14ac:dyDescent="0.3">
      <c r="A8" t="s">
        <v>98</v>
      </c>
      <c r="B8" t="s">
        <v>99</v>
      </c>
      <c r="C8" s="2">
        <v>0</v>
      </c>
      <c r="D8" s="2">
        <v>0</v>
      </c>
      <c r="E8" s="2">
        <v>1861.2</v>
      </c>
      <c r="F8" s="2" t="s">
        <v>0</v>
      </c>
      <c r="G8" s="2">
        <f t="shared" si="0"/>
        <v>1661.7857142857142</v>
      </c>
    </row>
    <row r="9" spans="1:7" x14ac:dyDescent="0.3">
      <c r="A9" t="s">
        <v>96</v>
      </c>
      <c r="B9" t="s">
        <v>97</v>
      </c>
      <c r="C9" s="2">
        <v>39886.5</v>
      </c>
      <c r="D9" s="2">
        <v>0</v>
      </c>
      <c r="E9" s="2">
        <v>0</v>
      </c>
      <c r="F9" s="2" t="s">
        <v>0</v>
      </c>
      <c r="G9" s="2">
        <f t="shared" si="0"/>
        <v>0</v>
      </c>
    </row>
    <row r="10" spans="1:7" x14ac:dyDescent="0.3">
      <c r="A10" t="s">
        <v>94</v>
      </c>
      <c r="B10" t="s">
        <v>95</v>
      </c>
      <c r="C10" s="2">
        <v>0</v>
      </c>
      <c r="D10" s="2">
        <v>0</v>
      </c>
      <c r="E10" s="2">
        <v>13215.08</v>
      </c>
      <c r="F10" s="2" t="s">
        <v>0</v>
      </c>
      <c r="G10" s="2">
        <f t="shared" si="0"/>
        <v>11799.178571428571</v>
      </c>
    </row>
    <row r="11" spans="1:7" x14ac:dyDescent="0.3">
      <c r="A11" t="s">
        <v>92</v>
      </c>
      <c r="B11" t="s">
        <v>93</v>
      </c>
      <c r="C11" s="2">
        <v>0</v>
      </c>
      <c r="D11" s="2">
        <v>0</v>
      </c>
      <c r="E11" s="2">
        <v>6972.03</v>
      </c>
      <c r="F11" s="2" t="s">
        <v>0</v>
      </c>
      <c r="G11" s="2">
        <f t="shared" si="0"/>
        <v>6225.0267857142853</v>
      </c>
    </row>
    <row r="12" spans="1:7" x14ac:dyDescent="0.3">
      <c r="A12" t="s">
        <v>18</v>
      </c>
      <c r="B12" t="s">
        <v>91</v>
      </c>
      <c r="C12" s="2">
        <v>0</v>
      </c>
      <c r="D12" s="2">
        <v>0</v>
      </c>
      <c r="E12" s="2">
        <v>2800</v>
      </c>
      <c r="F12" s="2" t="s">
        <v>0</v>
      </c>
      <c r="G12" s="2">
        <f t="shared" si="0"/>
        <v>2499.9999999999995</v>
      </c>
    </row>
    <row r="13" spans="1:7" x14ac:dyDescent="0.3">
      <c r="A13" t="s">
        <v>89</v>
      </c>
      <c r="B13" t="s">
        <v>90</v>
      </c>
      <c r="C13" s="2">
        <v>21200</v>
      </c>
      <c r="D13" s="2">
        <v>0</v>
      </c>
      <c r="E13" s="2">
        <v>0</v>
      </c>
      <c r="F13" s="2" t="s">
        <v>0</v>
      </c>
      <c r="G13" s="2">
        <f t="shared" si="0"/>
        <v>0</v>
      </c>
    </row>
    <row r="14" spans="1:7" x14ac:dyDescent="0.3">
      <c r="A14" t="s">
        <v>40</v>
      </c>
      <c r="B14" t="s">
        <v>88</v>
      </c>
      <c r="C14" s="2">
        <v>0</v>
      </c>
      <c r="D14" s="2">
        <v>0</v>
      </c>
      <c r="E14" s="2">
        <v>21458</v>
      </c>
      <c r="F14" s="2" t="s">
        <v>0</v>
      </c>
      <c r="G14" s="2">
        <f t="shared" si="0"/>
        <v>19158.928571428569</v>
      </c>
    </row>
    <row r="15" spans="1:7" x14ac:dyDescent="0.3">
      <c r="A15" t="s">
        <v>86</v>
      </c>
      <c r="B15" t="s">
        <v>87</v>
      </c>
      <c r="C15" s="2">
        <v>18907.88</v>
      </c>
      <c r="D15" s="2">
        <v>0</v>
      </c>
      <c r="E15" s="2">
        <v>0</v>
      </c>
      <c r="F15" s="2" t="s">
        <v>0</v>
      </c>
      <c r="G15" s="2">
        <f t="shared" si="0"/>
        <v>0</v>
      </c>
    </row>
    <row r="16" spans="1:7" x14ac:dyDescent="0.3">
      <c r="A16" t="s">
        <v>84</v>
      </c>
      <c r="B16" t="s">
        <v>85</v>
      </c>
      <c r="C16" s="2">
        <v>0</v>
      </c>
      <c r="D16" s="2">
        <v>0</v>
      </c>
      <c r="E16" s="2">
        <v>6324</v>
      </c>
      <c r="F16" s="2" t="s">
        <v>0</v>
      </c>
      <c r="G16" s="2">
        <f t="shared" si="0"/>
        <v>5646.4285714285706</v>
      </c>
    </row>
    <row r="17" spans="1:7" x14ac:dyDescent="0.3">
      <c r="A17" t="s">
        <v>82</v>
      </c>
      <c r="B17" t="s">
        <v>83</v>
      </c>
      <c r="C17" s="2">
        <v>0</v>
      </c>
      <c r="D17" s="2">
        <v>0</v>
      </c>
      <c r="E17" s="2">
        <v>3600</v>
      </c>
      <c r="F17" s="2" t="s">
        <v>0</v>
      </c>
      <c r="G17" s="2">
        <f t="shared" si="0"/>
        <v>3214.2857142857138</v>
      </c>
    </row>
    <row r="18" spans="1:7" x14ac:dyDescent="0.3">
      <c r="A18" t="s">
        <v>80</v>
      </c>
      <c r="B18" t="s">
        <v>81</v>
      </c>
      <c r="C18" s="2">
        <v>0</v>
      </c>
      <c r="D18" s="2">
        <v>0</v>
      </c>
      <c r="E18" s="2">
        <v>6867</v>
      </c>
      <c r="F18" s="2" t="s">
        <v>0</v>
      </c>
      <c r="G18" s="2">
        <f t="shared" si="0"/>
        <v>6131.2499999999991</v>
      </c>
    </row>
    <row r="19" spans="1:7" x14ac:dyDescent="0.3">
      <c r="A19" t="s">
        <v>74</v>
      </c>
      <c r="B19" t="s">
        <v>75</v>
      </c>
      <c r="C19" s="2">
        <v>0</v>
      </c>
      <c r="D19" s="2">
        <v>0</v>
      </c>
      <c r="E19" s="2">
        <v>11280</v>
      </c>
      <c r="F19" s="2" t="s">
        <v>0</v>
      </c>
      <c r="G19" s="2">
        <f t="shared" si="0"/>
        <v>10071.428571428571</v>
      </c>
    </row>
    <row r="20" spans="1:7" x14ac:dyDescent="0.3">
      <c r="A20" t="s">
        <v>72</v>
      </c>
      <c r="B20" t="s">
        <v>73</v>
      </c>
      <c r="C20" s="2">
        <v>0</v>
      </c>
      <c r="D20" s="2">
        <v>0</v>
      </c>
      <c r="E20" s="2">
        <v>2900</v>
      </c>
      <c r="F20" s="2" t="s">
        <v>0</v>
      </c>
      <c r="G20" s="2">
        <f t="shared" si="0"/>
        <v>2589.2857142857142</v>
      </c>
    </row>
    <row r="21" spans="1:7" x14ac:dyDescent="0.3">
      <c r="A21" t="s">
        <v>70</v>
      </c>
      <c r="B21" t="s">
        <v>71</v>
      </c>
      <c r="C21" s="2">
        <v>0</v>
      </c>
      <c r="D21" s="2">
        <v>0</v>
      </c>
      <c r="E21" s="2">
        <v>3335</v>
      </c>
      <c r="F21" s="2" t="s">
        <v>0</v>
      </c>
      <c r="G21" s="2">
        <f t="shared" si="0"/>
        <v>2977.6785714285711</v>
      </c>
    </row>
    <row r="22" spans="1:7" x14ac:dyDescent="0.3">
      <c r="A22" t="s">
        <v>68</v>
      </c>
      <c r="B22" t="s">
        <v>69</v>
      </c>
      <c r="C22" s="2">
        <v>0</v>
      </c>
      <c r="D22" s="2">
        <v>0</v>
      </c>
      <c r="E22" s="2">
        <v>14990</v>
      </c>
      <c r="F22" s="2" t="s">
        <v>0</v>
      </c>
      <c r="G22" s="2">
        <f t="shared" si="0"/>
        <v>13383.928571428571</v>
      </c>
    </row>
    <row r="23" spans="1:7" x14ac:dyDescent="0.3">
      <c r="A23" t="s">
        <v>66</v>
      </c>
      <c r="B23" t="s">
        <v>67</v>
      </c>
      <c r="C23" s="2">
        <v>0</v>
      </c>
      <c r="D23" s="2">
        <v>0</v>
      </c>
      <c r="E23" s="2">
        <v>14018</v>
      </c>
      <c r="F23" s="2" t="s">
        <v>0</v>
      </c>
      <c r="G23" s="2">
        <f t="shared" si="0"/>
        <v>12516.071428571428</v>
      </c>
    </row>
    <row r="24" spans="1:7" x14ac:dyDescent="0.3">
      <c r="A24" t="s">
        <v>64</v>
      </c>
      <c r="B24" t="s">
        <v>65</v>
      </c>
      <c r="C24" s="2">
        <v>0</v>
      </c>
      <c r="D24" s="2">
        <v>0</v>
      </c>
      <c r="E24" s="2">
        <v>1784.2</v>
      </c>
      <c r="F24" s="2" t="s">
        <v>0</v>
      </c>
      <c r="G24" s="2">
        <f t="shared" si="0"/>
        <v>1593.0357142857142</v>
      </c>
    </row>
    <row r="25" spans="1:7" x14ac:dyDescent="0.3">
      <c r="A25" t="s">
        <v>126</v>
      </c>
      <c r="B25" t="s">
        <v>127</v>
      </c>
      <c r="C25" s="2">
        <v>0</v>
      </c>
      <c r="D25" s="2">
        <v>0</v>
      </c>
      <c r="E25" s="2">
        <v>2339.2800000000002</v>
      </c>
      <c r="F25" s="2" t="s">
        <v>0</v>
      </c>
      <c r="G25" s="2">
        <f t="shared" si="0"/>
        <v>2088.6428571428573</v>
      </c>
    </row>
    <row r="26" spans="1:7" x14ac:dyDescent="0.3">
      <c r="A26" t="s">
        <v>62</v>
      </c>
      <c r="B26" t="s">
        <v>63</v>
      </c>
      <c r="C26" s="2">
        <v>0</v>
      </c>
      <c r="D26" s="2">
        <v>0</v>
      </c>
      <c r="E26" s="2">
        <v>175</v>
      </c>
      <c r="F26" s="2" t="s">
        <v>0</v>
      </c>
      <c r="G26" s="2">
        <f t="shared" si="0"/>
        <v>156.24999999999997</v>
      </c>
    </row>
    <row r="27" spans="1:7" x14ac:dyDescent="0.3">
      <c r="A27" t="s">
        <v>124</v>
      </c>
      <c r="B27" t="s">
        <v>125</v>
      </c>
      <c r="C27" s="2">
        <v>0</v>
      </c>
      <c r="D27" s="2">
        <v>0</v>
      </c>
      <c r="E27" s="2">
        <v>1320</v>
      </c>
      <c r="F27" s="2" t="s">
        <v>0</v>
      </c>
      <c r="G27" s="2">
        <f t="shared" si="0"/>
        <v>1178.5714285714284</v>
      </c>
    </row>
    <row r="28" spans="1:7" x14ac:dyDescent="0.3">
      <c r="A28" t="s">
        <v>58</v>
      </c>
      <c r="B28" t="s">
        <v>59</v>
      </c>
      <c r="C28" s="2">
        <v>0</v>
      </c>
      <c r="D28" s="2">
        <v>0</v>
      </c>
      <c r="E28" s="2">
        <v>1200</v>
      </c>
      <c r="F28" s="2" t="s">
        <v>0</v>
      </c>
      <c r="G28" s="2">
        <f t="shared" si="0"/>
        <v>1071.4285714285713</v>
      </c>
    </row>
    <row r="29" spans="1:7" x14ac:dyDescent="0.3">
      <c r="A29" t="s">
        <v>52</v>
      </c>
      <c r="B29" t="s">
        <v>123</v>
      </c>
      <c r="C29" s="2">
        <v>0</v>
      </c>
      <c r="D29" s="2">
        <v>0</v>
      </c>
      <c r="E29" s="2">
        <v>1000</v>
      </c>
      <c r="F29" s="2" t="s">
        <v>0</v>
      </c>
      <c r="G29" s="2">
        <f t="shared" si="0"/>
        <v>892.85714285714278</v>
      </c>
    </row>
    <row r="30" spans="1:7" x14ac:dyDescent="0.3">
      <c r="A30" t="s">
        <v>48</v>
      </c>
      <c r="B30" t="s">
        <v>49</v>
      </c>
      <c r="C30" s="2">
        <v>0</v>
      </c>
      <c r="D30" s="2">
        <v>0</v>
      </c>
      <c r="E30" s="2">
        <v>1540</v>
      </c>
      <c r="F30" s="2" t="s">
        <v>0</v>
      </c>
      <c r="G30" s="2">
        <f t="shared" si="0"/>
        <v>1374.9999999999998</v>
      </c>
    </row>
    <row r="31" spans="1:7" x14ac:dyDescent="0.3">
      <c r="A31" t="s">
        <v>46</v>
      </c>
      <c r="B31" t="s">
        <v>47</v>
      </c>
      <c r="C31" s="2">
        <v>0</v>
      </c>
      <c r="D31" s="2">
        <v>0</v>
      </c>
      <c r="E31" s="2">
        <v>678.37</v>
      </c>
      <c r="F31" s="2" t="s">
        <v>0</v>
      </c>
      <c r="G31" s="2">
        <f t="shared" si="0"/>
        <v>605.6875</v>
      </c>
    </row>
    <row r="32" spans="1:7" x14ac:dyDescent="0.3">
      <c r="A32" t="s">
        <v>46</v>
      </c>
      <c r="B32" t="s">
        <v>122</v>
      </c>
      <c r="C32" s="2">
        <v>0</v>
      </c>
      <c r="D32" s="2">
        <v>0</v>
      </c>
      <c r="E32" s="2">
        <v>922.41</v>
      </c>
      <c r="F32" s="2" t="s">
        <v>0</v>
      </c>
      <c r="G32" s="2">
        <f t="shared" si="0"/>
        <v>823.580357142857</v>
      </c>
    </row>
    <row r="33" spans="1:7" x14ac:dyDescent="0.3">
      <c r="A33" t="s">
        <v>44</v>
      </c>
      <c r="B33" t="s">
        <v>45</v>
      </c>
      <c r="C33" s="2">
        <v>6110</v>
      </c>
      <c r="D33" s="2">
        <v>0</v>
      </c>
      <c r="E33" s="2">
        <v>0</v>
      </c>
      <c r="F33" s="2" t="s">
        <v>0</v>
      </c>
      <c r="G33" s="2">
        <f t="shared" si="0"/>
        <v>0</v>
      </c>
    </row>
    <row r="34" spans="1:7" x14ac:dyDescent="0.3">
      <c r="A34" t="s">
        <v>20</v>
      </c>
      <c r="B34" t="s">
        <v>21</v>
      </c>
      <c r="C34" s="2">
        <v>0</v>
      </c>
      <c r="D34" s="2">
        <v>0</v>
      </c>
      <c r="E34" s="2">
        <v>1180</v>
      </c>
      <c r="F34" s="2" t="s">
        <v>0</v>
      </c>
      <c r="G34" s="2">
        <f t="shared" si="0"/>
        <v>1053.5714285714284</v>
      </c>
    </row>
    <row r="35" spans="1:7" x14ac:dyDescent="0.3">
      <c r="A35" t="s">
        <v>120</v>
      </c>
      <c r="B35" t="s">
        <v>121</v>
      </c>
      <c r="C35" s="2">
        <v>929.02</v>
      </c>
      <c r="D35" s="2">
        <v>0</v>
      </c>
      <c r="E35" s="2">
        <v>0</v>
      </c>
      <c r="F35" s="2" t="s">
        <v>0</v>
      </c>
      <c r="G35" s="2">
        <f t="shared" si="0"/>
        <v>0</v>
      </c>
    </row>
    <row r="36" spans="1:7" x14ac:dyDescent="0.3">
      <c r="A36" t="s">
        <v>118</v>
      </c>
      <c r="B36" t="s">
        <v>119</v>
      </c>
      <c r="C36" s="2">
        <v>0</v>
      </c>
      <c r="D36" s="2">
        <v>0</v>
      </c>
      <c r="E36" s="2">
        <v>562.5</v>
      </c>
      <c r="F36" s="2" t="s">
        <v>0</v>
      </c>
      <c r="G36" s="2">
        <f t="shared" si="0"/>
        <v>502.23214285714283</v>
      </c>
    </row>
    <row r="37" spans="1:7" x14ac:dyDescent="0.3">
      <c r="A37" t="s">
        <v>116</v>
      </c>
      <c r="B37" t="s">
        <v>117</v>
      </c>
      <c r="C37" s="2">
        <v>0</v>
      </c>
      <c r="D37" s="2">
        <v>0</v>
      </c>
      <c r="E37" s="2">
        <v>270</v>
      </c>
      <c r="F37" s="2" t="s">
        <v>0</v>
      </c>
      <c r="G37" s="2">
        <f t="shared" si="0"/>
        <v>241.07142857142856</v>
      </c>
    </row>
    <row r="38" spans="1:7" x14ac:dyDescent="0.3">
      <c r="A38" t="s">
        <v>34</v>
      </c>
      <c r="B38" t="s">
        <v>35</v>
      </c>
      <c r="C38" s="2">
        <v>0</v>
      </c>
      <c r="D38" s="2">
        <v>0</v>
      </c>
      <c r="E38" s="2">
        <v>2175.5</v>
      </c>
      <c r="F38" s="2" t="s">
        <v>0</v>
      </c>
      <c r="G38" s="2">
        <f t="shared" si="0"/>
        <v>1942.410714285714</v>
      </c>
    </row>
    <row r="39" spans="1:7" x14ac:dyDescent="0.3">
      <c r="A39" t="s">
        <v>32</v>
      </c>
      <c r="B39" t="s">
        <v>33</v>
      </c>
      <c r="C39" s="2">
        <v>1691.29</v>
      </c>
      <c r="D39" s="2">
        <v>0</v>
      </c>
      <c r="E39" s="2">
        <v>2305.35</v>
      </c>
      <c r="F39" s="2" t="s">
        <v>0</v>
      </c>
      <c r="G39" s="2">
        <f t="shared" si="0"/>
        <v>2058.3482142857142</v>
      </c>
    </row>
    <row r="40" spans="1:7" x14ac:dyDescent="0.3">
      <c r="A40" t="s">
        <v>114</v>
      </c>
      <c r="B40" t="s">
        <v>115</v>
      </c>
      <c r="C40" s="2">
        <v>0</v>
      </c>
      <c r="D40" s="2">
        <v>0</v>
      </c>
      <c r="E40" s="2">
        <v>390</v>
      </c>
      <c r="F40" s="2" t="s">
        <v>0</v>
      </c>
      <c r="G40" s="2">
        <f t="shared" si="0"/>
        <v>348.21428571428567</v>
      </c>
    </row>
    <row r="41" spans="1:7" x14ac:dyDescent="0.3">
      <c r="A41" t="s">
        <v>22</v>
      </c>
      <c r="B41" t="s">
        <v>23</v>
      </c>
      <c r="C41" s="2">
        <v>4511.08</v>
      </c>
      <c r="D41" s="2">
        <v>0</v>
      </c>
      <c r="E41" s="2">
        <v>13172.37</v>
      </c>
      <c r="F41" s="2" t="s">
        <v>0</v>
      </c>
      <c r="G41" s="2">
        <f t="shared" si="0"/>
        <v>11761.044642857143</v>
      </c>
    </row>
    <row r="42" spans="1:7" x14ac:dyDescent="0.3">
      <c r="A42" t="s">
        <v>20</v>
      </c>
      <c r="B42" t="s">
        <v>21</v>
      </c>
      <c r="C42" s="2">
        <v>0</v>
      </c>
      <c r="D42" s="2">
        <v>0</v>
      </c>
      <c r="E42" s="2">
        <v>4920</v>
      </c>
      <c r="F42" s="2" t="s">
        <v>0</v>
      </c>
      <c r="G42" s="2">
        <f t="shared" si="0"/>
        <v>4392.8571428571422</v>
      </c>
    </row>
    <row r="44" spans="1:7" x14ac:dyDescent="0.3">
      <c r="G44" s="2">
        <f>SUM(G2:G43)</f>
        <v>241551.68749999997</v>
      </c>
    </row>
    <row r="46" spans="1:7" x14ac:dyDescent="0.3">
      <c r="B46" t="s">
        <v>17</v>
      </c>
      <c r="C46" s="2">
        <v>82317.450000000012</v>
      </c>
      <c r="D46" s="2">
        <v>0</v>
      </c>
      <c r="E46" s="2">
        <v>0</v>
      </c>
      <c r="F46" s="2" t="s">
        <v>1</v>
      </c>
      <c r="G46" s="2">
        <f t="shared" ref="G46:G51" si="1">E46/1.12</f>
        <v>0</v>
      </c>
    </row>
    <row r="47" spans="1:7" x14ac:dyDescent="0.3">
      <c r="A47" t="s">
        <v>18</v>
      </c>
      <c r="B47" t="s">
        <v>19</v>
      </c>
      <c r="C47" s="2">
        <v>0</v>
      </c>
      <c r="D47" s="2">
        <v>0</v>
      </c>
      <c r="E47" s="2">
        <v>5600</v>
      </c>
      <c r="F47" s="2" t="s">
        <v>0</v>
      </c>
      <c r="G47" s="2">
        <f>E47/1.12</f>
        <v>4999.9999999999991</v>
      </c>
    </row>
    <row r="48" spans="1:7" x14ac:dyDescent="0.3">
      <c r="A48" t="s">
        <v>15</v>
      </c>
      <c r="B48" t="s">
        <v>16</v>
      </c>
      <c r="C48" s="2">
        <v>0</v>
      </c>
      <c r="D48" s="2">
        <v>0</v>
      </c>
      <c r="E48" s="2">
        <v>3920</v>
      </c>
      <c r="F48" s="2" t="s">
        <v>1</v>
      </c>
      <c r="G48" s="2">
        <f t="shared" si="1"/>
        <v>3499.9999999999995</v>
      </c>
    </row>
    <row r="49" spans="1:7" x14ac:dyDescent="0.3">
      <c r="A49" t="s">
        <v>13</v>
      </c>
      <c r="B49" t="s">
        <v>14</v>
      </c>
      <c r="C49" s="2">
        <v>0</v>
      </c>
      <c r="D49" s="2">
        <v>0</v>
      </c>
      <c r="E49" s="2">
        <v>171175.69</v>
      </c>
      <c r="F49" s="2" t="s">
        <v>1</v>
      </c>
      <c r="G49" s="2">
        <f t="shared" si="1"/>
        <v>152835.4375</v>
      </c>
    </row>
    <row r="50" spans="1:7" x14ac:dyDescent="0.3">
      <c r="A50" t="s">
        <v>11</v>
      </c>
      <c r="B50" t="s">
        <v>12</v>
      </c>
      <c r="C50" s="2">
        <v>0</v>
      </c>
      <c r="D50" s="2">
        <v>0</v>
      </c>
      <c r="E50" s="2">
        <v>3000</v>
      </c>
      <c r="F50" s="2" t="s">
        <v>1</v>
      </c>
      <c r="G50" s="2">
        <f t="shared" si="1"/>
        <v>2678.5714285714284</v>
      </c>
    </row>
    <row r="51" spans="1:7" x14ac:dyDescent="0.3">
      <c r="A51" t="s">
        <v>9</v>
      </c>
      <c r="B51" t="s">
        <v>10</v>
      </c>
      <c r="C51" s="2">
        <v>0</v>
      </c>
      <c r="D51" s="2">
        <v>0</v>
      </c>
      <c r="E51" s="2">
        <v>24532.38</v>
      </c>
      <c r="F51" s="2" t="s">
        <v>1</v>
      </c>
      <c r="G51" s="2">
        <f t="shared" si="1"/>
        <v>21903.910714285714</v>
      </c>
    </row>
    <row r="53" spans="1:7" x14ac:dyDescent="0.3">
      <c r="C53" s="2">
        <f>SUM(C1:C52)</f>
        <v>188467.72000000003</v>
      </c>
      <c r="G53" s="2">
        <f>SUM(G46:G52)</f>
        <v>185917.91964285713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0847-4C0E-4906-99B7-3949466E7E3E}">
  <dimension ref="A1:H52"/>
  <sheetViews>
    <sheetView topLeftCell="A25" workbookViewId="0">
      <selection activeCell="J41" sqref="J41"/>
    </sheetView>
  </sheetViews>
  <sheetFormatPr defaultRowHeight="14.4" x14ac:dyDescent="0.3"/>
  <cols>
    <col min="1" max="1" width="16.109375" bestFit="1" customWidth="1"/>
    <col min="2" max="2" width="31.6640625" bestFit="1" customWidth="1"/>
    <col min="3" max="3" width="11.109375" style="2" bestFit="1" customWidth="1"/>
    <col min="4" max="4" width="9" style="2" bestFit="1" customWidth="1"/>
    <col min="5" max="5" width="11.109375" style="2" bestFit="1" customWidth="1"/>
    <col min="6" max="6" width="8.88671875" style="2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5" t="s">
        <v>108</v>
      </c>
    </row>
    <row r="2" spans="1:7" x14ac:dyDescent="0.3">
      <c r="A2" t="s">
        <v>106</v>
      </c>
      <c r="B2" t="s">
        <v>107</v>
      </c>
      <c r="C2" s="2">
        <v>2210</v>
      </c>
      <c r="D2" s="2">
        <v>0</v>
      </c>
      <c r="E2" s="2">
        <v>0</v>
      </c>
      <c r="F2" s="2" t="s">
        <v>0</v>
      </c>
      <c r="G2" s="2">
        <f t="shared" ref="G2:G42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5080</v>
      </c>
      <c r="F3" s="2" t="s">
        <v>0</v>
      </c>
      <c r="G3" s="2">
        <f t="shared" si="0"/>
        <v>4535.7142857142853</v>
      </c>
    </row>
    <row r="4" spans="1:7" x14ac:dyDescent="0.3">
      <c r="A4" t="s">
        <v>102</v>
      </c>
      <c r="B4" t="s">
        <v>103</v>
      </c>
      <c r="C4" s="2">
        <v>8062.75</v>
      </c>
      <c r="D4" s="2">
        <v>0</v>
      </c>
      <c r="E4" s="2">
        <v>0</v>
      </c>
      <c r="F4" s="2" t="s">
        <v>0</v>
      </c>
      <c r="G4" s="2">
        <f t="shared" si="0"/>
        <v>0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69961.5</v>
      </c>
      <c r="F5" s="2" t="s">
        <v>0</v>
      </c>
      <c r="G5" s="2">
        <f t="shared" si="0"/>
        <v>62465.624999999993</v>
      </c>
    </row>
    <row r="6" spans="1:7" x14ac:dyDescent="0.3">
      <c r="A6" t="s">
        <v>130</v>
      </c>
      <c r="B6" t="s">
        <v>131</v>
      </c>
      <c r="C6" s="2">
        <v>0</v>
      </c>
      <c r="D6" s="2">
        <v>0</v>
      </c>
      <c r="E6" s="2">
        <v>4240</v>
      </c>
      <c r="F6" s="2" t="s">
        <v>0</v>
      </c>
      <c r="G6" s="2">
        <f t="shared" si="0"/>
        <v>3785.7142857142853</v>
      </c>
    </row>
    <row r="7" spans="1:7" x14ac:dyDescent="0.3">
      <c r="A7" t="s">
        <v>96</v>
      </c>
      <c r="B7" t="s">
        <v>97</v>
      </c>
      <c r="C7" s="2">
        <v>35085</v>
      </c>
      <c r="D7" s="2">
        <v>0</v>
      </c>
      <c r="E7" s="2">
        <v>0</v>
      </c>
      <c r="F7" s="2" t="s">
        <v>0</v>
      </c>
      <c r="G7" s="2">
        <f t="shared" si="0"/>
        <v>0</v>
      </c>
    </row>
    <row r="8" spans="1:7" x14ac:dyDescent="0.3">
      <c r="A8" t="s">
        <v>92</v>
      </c>
      <c r="B8" t="s">
        <v>93</v>
      </c>
      <c r="C8" s="2">
        <v>0</v>
      </c>
      <c r="D8" s="2">
        <v>0</v>
      </c>
      <c r="E8" s="2">
        <v>6771.63</v>
      </c>
      <c r="F8" s="2" t="s">
        <v>0</v>
      </c>
      <c r="G8" s="2">
        <f t="shared" si="0"/>
        <v>6046.0982142857138</v>
      </c>
    </row>
    <row r="9" spans="1:7" x14ac:dyDescent="0.3">
      <c r="A9" t="s">
        <v>18</v>
      </c>
      <c r="B9" t="s">
        <v>91</v>
      </c>
      <c r="C9" s="2">
        <v>0</v>
      </c>
      <c r="D9" s="2">
        <v>0</v>
      </c>
      <c r="E9" s="2">
        <v>2800</v>
      </c>
      <c r="F9" s="2" t="s">
        <v>0</v>
      </c>
      <c r="G9" s="2">
        <f t="shared" si="0"/>
        <v>2499.9999999999995</v>
      </c>
    </row>
    <row r="10" spans="1:7" x14ac:dyDescent="0.3">
      <c r="A10" t="s">
        <v>89</v>
      </c>
      <c r="B10" t="s">
        <v>90</v>
      </c>
      <c r="C10" s="2">
        <v>17504</v>
      </c>
      <c r="D10" s="2">
        <v>0</v>
      </c>
      <c r="E10" s="2">
        <v>0</v>
      </c>
      <c r="F10" s="2" t="s">
        <v>0</v>
      </c>
      <c r="G10" s="2">
        <f t="shared" si="0"/>
        <v>0</v>
      </c>
    </row>
    <row r="11" spans="1:7" x14ac:dyDescent="0.3">
      <c r="A11" t="s">
        <v>40</v>
      </c>
      <c r="B11" t="s">
        <v>88</v>
      </c>
      <c r="C11" s="2">
        <v>0</v>
      </c>
      <c r="D11" s="2">
        <v>0</v>
      </c>
      <c r="E11" s="2">
        <v>19742</v>
      </c>
      <c r="F11" s="2" t="s">
        <v>0</v>
      </c>
      <c r="G11" s="2">
        <f t="shared" si="0"/>
        <v>17626.785714285714</v>
      </c>
    </row>
    <row r="12" spans="1:7" x14ac:dyDescent="0.3">
      <c r="A12" t="s">
        <v>86</v>
      </c>
      <c r="B12" t="s">
        <v>87</v>
      </c>
      <c r="C12" s="2">
        <v>16871.12</v>
      </c>
      <c r="D12" s="2">
        <v>0</v>
      </c>
      <c r="E12" s="2">
        <v>0</v>
      </c>
      <c r="F12" s="2" t="s">
        <v>0</v>
      </c>
      <c r="G12" s="2">
        <f t="shared" si="0"/>
        <v>0</v>
      </c>
    </row>
    <row r="13" spans="1:7" x14ac:dyDescent="0.3">
      <c r="A13" t="s">
        <v>84</v>
      </c>
      <c r="B13" t="s">
        <v>85</v>
      </c>
      <c r="C13" s="2">
        <v>0</v>
      </c>
      <c r="D13" s="2">
        <v>0</v>
      </c>
      <c r="E13" s="2">
        <v>6324</v>
      </c>
      <c r="F13" s="2" t="s">
        <v>0</v>
      </c>
      <c r="G13" s="2">
        <f t="shared" si="0"/>
        <v>5646.4285714285706</v>
      </c>
    </row>
    <row r="14" spans="1:7" x14ac:dyDescent="0.3">
      <c r="A14" t="s">
        <v>80</v>
      </c>
      <c r="B14" t="s">
        <v>81</v>
      </c>
      <c r="C14" s="2">
        <v>0</v>
      </c>
      <c r="D14" s="2">
        <v>0</v>
      </c>
      <c r="E14" s="2">
        <v>6867</v>
      </c>
      <c r="F14" s="2" t="s">
        <v>0</v>
      </c>
      <c r="G14" s="2">
        <f t="shared" si="0"/>
        <v>6131.2499999999991</v>
      </c>
    </row>
    <row r="15" spans="1:7" x14ac:dyDescent="0.3">
      <c r="A15" t="s">
        <v>78</v>
      </c>
      <c r="B15" t="s">
        <v>79</v>
      </c>
      <c r="C15" s="2">
        <v>0</v>
      </c>
      <c r="D15" s="2">
        <v>0</v>
      </c>
      <c r="E15" s="2">
        <v>1045</v>
      </c>
      <c r="F15" s="2" t="s">
        <v>0</v>
      </c>
      <c r="G15" s="2">
        <f t="shared" si="0"/>
        <v>933.03571428571422</v>
      </c>
    </row>
    <row r="16" spans="1:7" x14ac:dyDescent="0.3">
      <c r="A16" t="s">
        <v>151</v>
      </c>
      <c r="B16" t="s">
        <v>152</v>
      </c>
      <c r="C16" s="2">
        <v>520</v>
      </c>
      <c r="D16" s="2">
        <v>0</v>
      </c>
      <c r="E16" s="2">
        <v>0</v>
      </c>
      <c r="F16" s="2" t="s">
        <v>0</v>
      </c>
      <c r="G16" s="2">
        <f t="shared" si="0"/>
        <v>0</v>
      </c>
    </row>
    <row r="17" spans="1:7" x14ac:dyDescent="0.3">
      <c r="A17" t="s">
        <v>76</v>
      </c>
      <c r="B17" t="s">
        <v>77</v>
      </c>
      <c r="C17" s="2">
        <v>0</v>
      </c>
      <c r="D17" s="2">
        <v>0</v>
      </c>
      <c r="E17" s="2">
        <v>2860</v>
      </c>
      <c r="F17" s="2" t="s">
        <v>0</v>
      </c>
      <c r="G17" s="2">
        <f t="shared" si="0"/>
        <v>2553.5714285714284</v>
      </c>
    </row>
    <row r="18" spans="1:7" x14ac:dyDescent="0.3">
      <c r="A18" t="s">
        <v>74</v>
      </c>
      <c r="B18" t="s">
        <v>75</v>
      </c>
      <c r="C18" s="2">
        <v>0</v>
      </c>
      <c r="D18" s="2">
        <v>0</v>
      </c>
      <c r="E18" s="2">
        <v>8378</v>
      </c>
      <c r="F18" s="2" t="s">
        <v>0</v>
      </c>
      <c r="G18" s="2">
        <f t="shared" si="0"/>
        <v>7480.3571428571422</v>
      </c>
    </row>
    <row r="19" spans="1:7" x14ac:dyDescent="0.3">
      <c r="A19" t="s">
        <v>72</v>
      </c>
      <c r="B19" t="s">
        <v>73</v>
      </c>
      <c r="C19" s="2">
        <v>0</v>
      </c>
      <c r="D19" s="2">
        <v>0</v>
      </c>
      <c r="E19" s="2">
        <v>1768</v>
      </c>
      <c r="F19" s="2" t="s">
        <v>0</v>
      </c>
      <c r="G19" s="2">
        <f t="shared" si="0"/>
        <v>1578.5714285714284</v>
      </c>
    </row>
    <row r="20" spans="1:7" x14ac:dyDescent="0.3">
      <c r="A20" t="s">
        <v>70</v>
      </c>
      <c r="B20" t="s">
        <v>71</v>
      </c>
      <c r="C20" s="2">
        <v>0</v>
      </c>
      <c r="D20" s="2">
        <v>0</v>
      </c>
      <c r="E20" s="2">
        <v>4535</v>
      </c>
      <c r="F20" s="2" t="s">
        <v>0</v>
      </c>
      <c r="G20" s="2">
        <f t="shared" si="0"/>
        <v>4049.1071428571427</v>
      </c>
    </row>
    <row r="21" spans="1:7" x14ac:dyDescent="0.3">
      <c r="A21" t="s">
        <v>68</v>
      </c>
      <c r="B21" t="s">
        <v>69</v>
      </c>
      <c r="C21" s="2">
        <v>0</v>
      </c>
      <c r="D21" s="2">
        <v>0</v>
      </c>
      <c r="E21" s="2">
        <v>4550</v>
      </c>
      <c r="F21" s="2" t="s">
        <v>0</v>
      </c>
      <c r="G21" s="2">
        <f t="shared" si="0"/>
        <v>4062.4999999999995</v>
      </c>
    </row>
    <row r="22" spans="1:7" x14ac:dyDescent="0.3">
      <c r="A22" t="s">
        <v>66</v>
      </c>
      <c r="B22" t="s">
        <v>67</v>
      </c>
      <c r="C22" s="2">
        <v>0</v>
      </c>
      <c r="D22" s="2">
        <v>0</v>
      </c>
      <c r="E22" s="2">
        <v>11260</v>
      </c>
      <c r="F22" s="2" t="s">
        <v>0</v>
      </c>
      <c r="G22" s="2">
        <f t="shared" si="0"/>
        <v>10053.571428571428</v>
      </c>
    </row>
    <row r="23" spans="1:7" x14ac:dyDescent="0.3">
      <c r="A23" t="s">
        <v>149</v>
      </c>
      <c r="B23" t="s">
        <v>150</v>
      </c>
      <c r="C23" s="2">
        <v>0</v>
      </c>
      <c r="D23" s="2">
        <v>0</v>
      </c>
      <c r="E23" s="2">
        <v>984</v>
      </c>
      <c r="F23" s="2" t="s">
        <v>0</v>
      </c>
      <c r="G23" s="2">
        <f t="shared" si="0"/>
        <v>878.57142857142844</v>
      </c>
    </row>
    <row r="24" spans="1:7" x14ac:dyDescent="0.3">
      <c r="A24" t="s">
        <v>64</v>
      </c>
      <c r="B24" t="s">
        <v>65</v>
      </c>
      <c r="C24" s="2">
        <v>0</v>
      </c>
      <c r="D24" s="2">
        <v>0</v>
      </c>
      <c r="E24" s="2">
        <v>1784.2</v>
      </c>
      <c r="F24" s="2" t="s">
        <v>0</v>
      </c>
      <c r="G24" s="2">
        <f t="shared" si="0"/>
        <v>1593.0357142857142</v>
      </c>
    </row>
    <row r="25" spans="1:7" x14ac:dyDescent="0.3">
      <c r="A25" t="s">
        <v>147</v>
      </c>
      <c r="B25" t="s">
        <v>148</v>
      </c>
      <c r="C25" s="2">
        <v>0</v>
      </c>
      <c r="D25" s="2">
        <v>0</v>
      </c>
      <c r="E25" s="2">
        <v>44</v>
      </c>
      <c r="F25" s="2" t="s">
        <v>0</v>
      </c>
      <c r="G25" s="2">
        <f t="shared" si="0"/>
        <v>39.285714285714285</v>
      </c>
    </row>
    <row r="26" spans="1:7" x14ac:dyDescent="0.3">
      <c r="A26" t="s">
        <v>124</v>
      </c>
      <c r="B26" t="s">
        <v>125</v>
      </c>
      <c r="C26" s="2">
        <v>0</v>
      </c>
      <c r="D26" s="2">
        <v>0</v>
      </c>
      <c r="E26" s="2">
        <v>1320</v>
      </c>
      <c r="F26" s="2" t="s">
        <v>0</v>
      </c>
      <c r="G26" s="2">
        <f t="shared" si="0"/>
        <v>1178.5714285714284</v>
      </c>
    </row>
    <row r="27" spans="1:7" x14ac:dyDescent="0.3">
      <c r="A27" t="s">
        <v>145</v>
      </c>
      <c r="B27" t="s">
        <v>146</v>
      </c>
      <c r="C27" s="2">
        <v>0</v>
      </c>
      <c r="D27" s="2">
        <v>0</v>
      </c>
      <c r="E27" s="2">
        <v>1521.79</v>
      </c>
      <c r="F27" s="2" t="s">
        <v>0</v>
      </c>
      <c r="G27" s="2">
        <f t="shared" si="0"/>
        <v>1358.7410714285713</v>
      </c>
    </row>
    <row r="28" spans="1:7" x14ac:dyDescent="0.3">
      <c r="A28" t="s">
        <v>56</v>
      </c>
      <c r="B28" t="s">
        <v>57</v>
      </c>
      <c r="C28" s="2">
        <v>0</v>
      </c>
      <c r="D28" s="2">
        <v>0</v>
      </c>
      <c r="E28" s="2">
        <v>1149</v>
      </c>
      <c r="F28" s="2" t="s">
        <v>0</v>
      </c>
      <c r="G28" s="2">
        <f t="shared" si="0"/>
        <v>1025.8928571428571</v>
      </c>
    </row>
    <row r="29" spans="1:7" x14ac:dyDescent="0.3">
      <c r="A29" t="s">
        <v>143</v>
      </c>
      <c r="B29" t="s">
        <v>144</v>
      </c>
      <c r="C29" s="2">
        <v>0</v>
      </c>
      <c r="D29" s="2">
        <v>0</v>
      </c>
      <c r="E29" s="2">
        <v>350</v>
      </c>
      <c r="F29" s="2" t="s">
        <v>0</v>
      </c>
      <c r="G29" s="2">
        <f t="shared" si="0"/>
        <v>312.49999999999994</v>
      </c>
    </row>
    <row r="30" spans="1:7" x14ac:dyDescent="0.3">
      <c r="A30" t="s">
        <v>48</v>
      </c>
      <c r="B30" t="s">
        <v>49</v>
      </c>
      <c r="C30" s="2">
        <v>0</v>
      </c>
      <c r="D30" s="2">
        <v>0</v>
      </c>
      <c r="E30" s="2">
        <v>1540</v>
      </c>
      <c r="F30" s="2" t="s">
        <v>0</v>
      </c>
      <c r="G30" s="2">
        <f t="shared" si="0"/>
        <v>1374.9999999999998</v>
      </c>
    </row>
    <row r="31" spans="1:7" x14ac:dyDescent="0.3">
      <c r="A31" t="s">
        <v>46</v>
      </c>
      <c r="B31" t="s">
        <v>47</v>
      </c>
      <c r="C31" s="2">
        <v>0</v>
      </c>
      <c r="D31" s="2">
        <v>0</v>
      </c>
      <c r="E31" s="2">
        <v>906.73</v>
      </c>
      <c r="F31" s="2" t="s">
        <v>0</v>
      </c>
      <c r="G31" s="2">
        <f t="shared" si="0"/>
        <v>809.58035714285711</v>
      </c>
    </row>
    <row r="32" spans="1:7" x14ac:dyDescent="0.3">
      <c r="A32" t="s">
        <v>44</v>
      </c>
      <c r="B32" t="s">
        <v>142</v>
      </c>
      <c r="C32" s="2">
        <v>4150</v>
      </c>
      <c r="D32" s="2">
        <v>0</v>
      </c>
      <c r="E32" s="2">
        <v>0</v>
      </c>
      <c r="F32" s="2" t="s">
        <v>0</v>
      </c>
      <c r="G32" s="2">
        <f t="shared" si="0"/>
        <v>0</v>
      </c>
    </row>
    <row r="33" spans="1:8" x14ac:dyDescent="0.3">
      <c r="A33" t="s">
        <v>140</v>
      </c>
      <c r="B33" t="s">
        <v>141</v>
      </c>
      <c r="C33" s="2">
        <v>0</v>
      </c>
      <c r="D33" s="2">
        <v>0</v>
      </c>
      <c r="E33" s="2">
        <v>70</v>
      </c>
      <c r="F33" s="2" t="s">
        <v>0</v>
      </c>
      <c r="G33" s="2">
        <f t="shared" si="0"/>
        <v>62.499999999999993</v>
      </c>
    </row>
    <row r="34" spans="1:8" x14ac:dyDescent="0.3">
      <c r="A34" t="s">
        <v>120</v>
      </c>
      <c r="B34" t="s">
        <v>121</v>
      </c>
      <c r="C34" s="2">
        <v>0</v>
      </c>
      <c r="D34" s="2">
        <v>0</v>
      </c>
      <c r="E34" s="2">
        <v>812.74</v>
      </c>
      <c r="F34" s="2" t="s">
        <v>0</v>
      </c>
      <c r="G34" s="2">
        <f t="shared" si="0"/>
        <v>725.66071428571422</v>
      </c>
    </row>
    <row r="35" spans="1:8" x14ac:dyDescent="0.3">
      <c r="A35" t="s">
        <v>138</v>
      </c>
      <c r="B35" t="s">
        <v>139</v>
      </c>
      <c r="C35" s="2">
        <v>0</v>
      </c>
      <c r="D35" s="2">
        <v>0</v>
      </c>
      <c r="E35" s="2">
        <v>500</v>
      </c>
      <c r="F35" s="2" t="s">
        <v>0</v>
      </c>
      <c r="G35" s="2">
        <f t="shared" si="0"/>
        <v>446.42857142857139</v>
      </c>
    </row>
    <row r="36" spans="1:8" x14ac:dyDescent="0.3">
      <c r="A36" t="s">
        <v>34</v>
      </c>
      <c r="B36" t="s">
        <v>35</v>
      </c>
      <c r="C36" s="2">
        <v>0</v>
      </c>
      <c r="D36" s="2">
        <v>0</v>
      </c>
      <c r="E36" s="2">
        <v>1017.5</v>
      </c>
      <c r="F36" s="2" t="s">
        <v>0</v>
      </c>
      <c r="G36" s="2">
        <f t="shared" si="0"/>
        <v>908.48214285714278</v>
      </c>
    </row>
    <row r="37" spans="1:8" x14ac:dyDescent="0.3">
      <c r="A37" t="s">
        <v>32</v>
      </c>
      <c r="B37" t="s">
        <v>33</v>
      </c>
      <c r="C37" s="2">
        <v>0</v>
      </c>
      <c r="D37" s="2">
        <v>0</v>
      </c>
      <c r="E37" s="2">
        <v>767.1</v>
      </c>
      <c r="F37" s="2" t="s">
        <v>0</v>
      </c>
      <c r="G37" s="2">
        <f t="shared" si="0"/>
        <v>684.91071428571422</v>
      </c>
    </row>
    <row r="38" spans="1:8" x14ac:dyDescent="0.3">
      <c r="A38" t="s">
        <v>136</v>
      </c>
      <c r="B38" t="s">
        <v>137</v>
      </c>
      <c r="C38" s="2">
        <v>0</v>
      </c>
      <c r="D38" s="2">
        <v>0</v>
      </c>
      <c r="E38" s="2">
        <v>728.25</v>
      </c>
      <c r="F38" s="2" t="s">
        <v>0</v>
      </c>
      <c r="G38" s="2">
        <f t="shared" si="0"/>
        <v>650.22321428571422</v>
      </c>
    </row>
    <row r="39" spans="1:8" x14ac:dyDescent="0.3">
      <c r="A39" t="s">
        <v>134</v>
      </c>
      <c r="B39" t="s">
        <v>135</v>
      </c>
      <c r="C39" s="2">
        <v>0</v>
      </c>
      <c r="D39" s="2">
        <v>0</v>
      </c>
      <c r="E39" s="2">
        <v>869.75</v>
      </c>
      <c r="F39" s="2" t="s">
        <v>0</v>
      </c>
      <c r="G39" s="2">
        <f t="shared" si="0"/>
        <v>776.56249999999989</v>
      </c>
    </row>
    <row r="40" spans="1:8" x14ac:dyDescent="0.3">
      <c r="A40" t="s">
        <v>132</v>
      </c>
      <c r="B40" t="s">
        <v>133</v>
      </c>
      <c r="C40" s="2">
        <v>0</v>
      </c>
      <c r="D40" s="2">
        <v>0</v>
      </c>
      <c r="E40" s="2">
        <v>630</v>
      </c>
      <c r="F40" s="2" t="s">
        <v>0</v>
      </c>
      <c r="G40" s="2">
        <f t="shared" si="0"/>
        <v>562.5</v>
      </c>
    </row>
    <row r="41" spans="1:8" x14ac:dyDescent="0.3">
      <c r="A41" t="s">
        <v>22</v>
      </c>
      <c r="B41" t="s">
        <v>23</v>
      </c>
      <c r="C41" s="2">
        <v>831.15</v>
      </c>
      <c r="D41" s="2">
        <v>0</v>
      </c>
      <c r="E41" s="2">
        <v>8781</v>
      </c>
      <c r="F41" s="2" t="s">
        <v>0</v>
      </c>
      <c r="G41" s="2">
        <f t="shared" si="0"/>
        <v>7840.1785714285706</v>
      </c>
    </row>
    <row r="42" spans="1:8" x14ac:dyDescent="0.3">
      <c r="A42" t="s">
        <v>22</v>
      </c>
      <c r="B42" t="s">
        <v>23</v>
      </c>
      <c r="E42" s="2">
        <f>349.098214285681*1.12</f>
        <v>390.98999999996278</v>
      </c>
      <c r="G42" s="2">
        <f t="shared" si="0"/>
        <v>349.09821428568102</v>
      </c>
    </row>
    <row r="43" spans="1:8" x14ac:dyDescent="0.3">
      <c r="G43" s="2">
        <f>SUM(G2:G42)</f>
        <v>161026.05357142852</v>
      </c>
      <c r="H43" s="3">
        <f>G43*0.12</f>
        <v>19323.126428571421</v>
      </c>
    </row>
    <row r="45" spans="1:8" x14ac:dyDescent="0.3">
      <c r="B45" t="s">
        <v>17</v>
      </c>
      <c r="C45" s="2">
        <v>91303.09</v>
      </c>
      <c r="D45" s="2">
        <v>0</v>
      </c>
      <c r="E45" s="2">
        <v>0</v>
      </c>
      <c r="F45" s="2" t="s">
        <v>1</v>
      </c>
      <c r="G45" s="2">
        <f t="shared" ref="G45:G50" si="1">E45/1.12</f>
        <v>0</v>
      </c>
    </row>
    <row r="46" spans="1:8" x14ac:dyDescent="0.3">
      <c r="A46" t="s">
        <v>18</v>
      </c>
      <c r="B46" t="s">
        <v>19</v>
      </c>
      <c r="C46" s="2">
        <v>0</v>
      </c>
      <c r="D46" s="2">
        <v>0</v>
      </c>
      <c r="E46" s="2">
        <v>5600</v>
      </c>
      <c r="F46" s="2" t="s">
        <v>0</v>
      </c>
      <c r="G46" s="2">
        <f>E46/1.12</f>
        <v>4999.9999999999991</v>
      </c>
    </row>
    <row r="47" spans="1:8" x14ac:dyDescent="0.3">
      <c r="A47" t="s">
        <v>15</v>
      </c>
      <c r="B47" t="s">
        <v>16</v>
      </c>
      <c r="C47" s="2">
        <v>0</v>
      </c>
      <c r="D47" s="2">
        <v>0</v>
      </c>
      <c r="E47" s="2">
        <v>3920</v>
      </c>
      <c r="F47" s="2" t="s">
        <v>1</v>
      </c>
      <c r="G47" s="2">
        <f t="shared" si="1"/>
        <v>3499.9999999999995</v>
      </c>
    </row>
    <row r="48" spans="1:8" x14ac:dyDescent="0.3">
      <c r="A48" t="s">
        <v>13</v>
      </c>
      <c r="B48" t="s">
        <v>14</v>
      </c>
      <c r="C48" s="2">
        <v>0</v>
      </c>
      <c r="D48" s="2">
        <v>0</v>
      </c>
      <c r="E48" s="2">
        <v>179734.48</v>
      </c>
      <c r="F48" s="2" t="s">
        <v>1</v>
      </c>
      <c r="G48" s="2">
        <f t="shared" si="1"/>
        <v>160477.21428571429</v>
      </c>
    </row>
    <row r="49" spans="1:8" x14ac:dyDescent="0.3">
      <c r="A49" t="s">
        <v>11</v>
      </c>
      <c r="B49" t="s">
        <v>12</v>
      </c>
      <c r="C49" s="2">
        <v>0</v>
      </c>
      <c r="D49" s="2">
        <v>0</v>
      </c>
      <c r="E49" s="2">
        <v>3000</v>
      </c>
      <c r="F49" s="2" t="s">
        <v>1</v>
      </c>
      <c r="G49" s="2">
        <f t="shared" si="1"/>
        <v>2678.5714285714284</v>
      </c>
    </row>
    <row r="50" spans="1:8" x14ac:dyDescent="0.3">
      <c r="A50" t="s">
        <v>9</v>
      </c>
      <c r="B50" t="s">
        <v>10</v>
      </c>
      <c r="C50" s="2">
        <v>0</v>
      </c>
      <c r="D50" s="2">
        <v>0</v>
      </c>
      <c r="E50" s="2">
        <v>30776.53</v>
      </c>
      <c r="F50" s="2" t="s">
        <v>1</v>
      </c>
      <c r="G50" s="2">
        <f t="shared" si="1"/>
        <v>27479.044642857138</v>
      </c>
    </row>
    <row r="52" spans="1:8" x14ac:dyDescent="0.3">
      <c r="C52" s="2">
        <f>SUM(C1:C51)</f>
        <v>176537.11</v>
      </c>
      <c r="G52" s="2">
        <f>SUM(G45:G51)</f>
        <v>199134.83035714284</v>
      </c>
      <c r="H52" s="3">
        <f>G52*0.12</f>
        <v>23896.17964285714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CAA0-5769-40F1-B911-3EDFD11C5BD3}">
  <sheetPr>
    <tabColor rgb="FFFFC000"/>
  </sheetPr>
  <dimension ref="A1:M13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" customWidth="1"/>
    <col min="4" max="4" width="11.109375" bestFit="1" customWidth="1"/>
    <col min="6" max="7" width="11.109375" bestFit="1" customWidth="1"/>
    <col min="8" max="8" width="12.5546875" bestFit="1" customWidth="1"/>
    <col min="9" max="9" width="1.5546875" customWidth="1"/>
    <col min="10" max="10" width="12.5546875" bestFit="1" customWidth="1"/>
    <col min="12" max="12" width="10.6640625" bestFit="1" customWidth="1"/>
  </cols>
  <sheetData>
    <row r="1" spans="1:13" x14ac:dyDescent="0.3">
      <c r="F1" s="3">
        <f t="shared" ref="F1:H1" si="0">F3*1.12</f>
        <v>765912.56</v>
      </c>
      <c r="G1" s="3">
        <f t="shared" si="0"/>
        <v>964770.83360000013</v>
      </c>
      <c r="H1" s="3">
        <f t="shared" si="0"/>
        <v>831736.78560000018</v>
      </c>
    </row>
    <row r="2" spans="1:13" x14ac:dyDescent="0.3">
      <c r="B2" s="12" t="s">
        <v>3</v>
      </c>
      <c r="C2" s="12"/>
      <c r="D2" s="12"/>
      <c r="F2" t="s">
        <v>153</v>
      </c>
      <c r="G2" t="s">
        <v>154</v>
      </c>
      <c r="H2" t="s">
        <v>155</v>
      </c>
    </row>
    <row r="3" spans="1:13" x14ac:dyDescent="0.3">
      <c r="A3" t="s">
        <v>2</v>
      </c>
      <c r="B3" s="2">
        <v>2287875.16</v>
      </c>
      <c r="C3" s="2"/>
      <c r="D3" s="2">
        <f>B3*0.12</f>
        <v>274545.01919999998</v>
      </c>
      <c r="F3" s="2">
        <v>683850.5</v>
      </c>
      <c r="G3" s="2">
        <v>861402.53</v>
      </c>
      <c r="H3" s="2">
        <f>B3-F3-G3</f>
        <v>742622.13000000012</v>
      </c>
      <c r="I3" s="2"/>
      <c r="J3" s="2"/>
    </row>
    <row r="4" spans="1:13" x14ac:dyDescent="0.3">
      <c r="B4" s="2"/>
      <c r="C4" s="2"/>
      <c r="D4" s="2"/>
      <c r="F4" s="2"/>
      <c r="G4" s="2"/>
      <c r="H4" s="2"/>
      <c r="I4" s="2"/>
      <c r="J4" s="2"/>
    </row>
    <row r="5" spans="1:13" x14ac:dyDescent="0.3">
      <c r="A5" t="s">
        <v>0</v>
      </c>
      <c r="B5" s="2">
        <v>607750.94999999995</v>
      </c>
      <c r="C5" s="2"/>
      <c r="D5" s="2">
        <f t="shared" ref="D5:D6" si="1">B5*0.12</f>
        <v>72930.113999999987</v>
      </c>
      <c r="F5" s="2">
        <f>'04'!G47</f>
        <v>205932.13392857148</v>
      </c>
      <c r="G5" s="2">
        <f>'05'!G44</f>
        <v>241551.68749999997</v>
      </c>
      <c r="H5" s="2">
        <f>'06'!G43</f>
        <v>161026.05357142852</v>
      </c>
      <c r="I5" s="2"/>
      <c r="J5" s="2">
        <f t="shared" ref="J5:J6" si="2">SUM(F5:I5)</f>
        <v>608509.875</v>
      </c>
      <c r="L5" s="3">
        <f>B5-J5</f>
        <v>-758.92500000004657</v>
      </c>
    </row>
    <row r="6" spans="1:13" x14ac:dyDescent="0.3">
      <c r="A6" t="s">
        <v>1</v>
      </c>
      <c r="B6" s="2">
        <v>576891.30000000005</v>
      </c>
      <c r="C6" s="2"/>
      <c r="D6" s="2">
        <f t="shared" si="1"/>
        <v>69226.956000000006</v>
      </c>
      <c r="F6" s="2">
        <f>'04'!G56</f>
        <v>191079.625</v>
      </c>
      <c r="G6" s="2">
        <f>'05'!G53</f>
        <v>185917.91964285713</v>
      </c>
      <c r="H6" s="2">
        <f>'06'!G52</f>
        <v>199134.83035714284</v>
      </c>
      <c r="I6" s="2"/>
      <c r="J6" s="2">
        <f t="shared" si="2"/>
        <v>576132.375</v>
      </c>
      <c r="L6" s="3">
        <f>B6-J6</f>
        <v>758.92500000004657</v>
      </c>
    </row>
    <row r="7" spans="1:13" x14ac:dyDescent="0.3">
      <c r="A7" t="s">
        <v>4</v>
      </c>
      <c r="B7" s="2">
        <v>525546.93000000005</v>
      </c>
      <c r="C7" s="2"/>
      <c r="D7" s="2"/>
      <c r="F7" s="2">
        <f>'04'!C57</f>
        <v>160542.1</v>
      </c>
      <c r="G7" s="2">
        <f>'05'!C53</f>
        <v>188467.72000000003</v>
      </c>
      <c r="H7" s="2">
        <f>'06'!C52</f>
        <v>176537.11</v>
      </c>
      <c r="I7" s="2"/>
      <c r="J7" s="2">
        <f>SUM(F7:I7)</f>
        <v>525546.93000000005</v>
      </c>
      <c r="L7" s="3">
        <f>B7-J7</f>
        <v>0</v>
      </c>
    </row>
    <row r="8" spans="1:13" x14ac:dyDescent="0.3">
      <c r="B8" s="2"/>
      <c r="C8" s="2"/>
      <c r="D8" s="2"/>
    </row>
    <row r="9" spans="1:13" x14ac:dyDescent="0.3">
      <c r="A9" t="s">
        <v>6</v>
      </c>
      <c r="B9" s="2">
        <f>SUM(B5:B8)</f>
        <v>1710189.1800000002</v>
      </c>
      <c r="C9" s="2"/>
      <c r="D9" s="2">
        <f>SUM(D5:D8)</f>
        <v>142157.07</v>
      </c>
      <c r="H9" s="3"/>
      <c r="J9" s="3">
        <f>SUM(J5:J8)</f>
        <v>1710189.1800000002</v>
      </c>
      <c r="L9" s="3">
        <f>SUM(L5:L7)</f>
        <v>0</v>
      </c>
      <c r="M9" s="3">
        <f>L9*0.12</f>
        <v>0</v>
      </c>
    </row>
    <row r="11" spans="1:13" x14ac:dyDescent="0.3">
      <c r="A11" t="s">
        <v>8</v>
      </c>
      <c r="D11" s="3">
        <f>D3-D9</f>
        <v>132387.94919999997</v>
      </c>
    </row>
    <row r="12" spans="1:13" x14ac:dyDescent="0.3">
      <c r="A12" t="s">
        <v>7</v>
      </c>
      <c r="D12" s="1">
        <v>86483.76</v>
      </c>
    </row>
    <row r="13" spans="1:13" x14ac:dyDescent="0.3">
      <c r="A13" t="s">
        <v>5</v>
      </c>
      <c r="D13" s="3">
        <f>D11-D12</f>
        <v>45904.189199999979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EC81-BC84-4742-BA8E-3D7E5B208B6A}">
  <dimension ref="A1:H59"/>
  <sheetViews>
    <sheetView topLeftCell="A36" workbookViewId="0">
      <selection activeCell="H59" activeCellId="1" sqref="H50 H59"/>
    </sheetView>
  </sheetViews>
  <sheetFormatPr defaultRowHeight="14.4" x14ac:dyDescent="0.3"/>
  <cols>
    <col min="1" max="1" width="16.109375" bestFit="1" customWidth="1"/>
    <col min="2" max="2" width="31.88671875" bestFit="1" customWidth="1"/>
    <col min="3" max="3" width="11.109375" style="2" bestFit="1" customWidth="1"/>
    <col min="4" max="4" width="13.88671875" style="2" hidden="1" customWidth="1"/>
    <col min="5" max="5" width="11.109375" style="2" bestFit="1" customWidth="1"/>
    <col min="6" max="6" width="8.5546875" style="2" bestFit="1" customWidth="1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5" t="s">
        <v>108</v>
      </c>
    </row>
    <row r="2" spans="1:7" x14ac:dyDescent="0.3">
      <c r="A2" t="s">
        <v>106</v>
      </c>
      <c r="B2" t="s">
        <v>107</v>
      </c>
      <c r="C2" s="2">
        <v>5865</v>
      </c>
      <c r="D2" s="2">
        <v>0</v>
      </c>
      <c r="E2" s="2">
        <v>0</v>
      </c>
      <c r="F2" s="2" t="s">
        <v>0</v>
      </c>
      <c r="G2" s="2">
        <f t="shared" ref="G2:G57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1310</v>
      </c>
      <c r="F3" s="2" t="s">
        <v>0</v>
      </c>
      <c r="G3" s="2">
        <f t="shared" si="0"/>
        <v>1169.6428571428571</v>
      </c>
    </row>
    <row r="4" spans="1:7" x14ac:dyDescent="0.3">
      <c r="A4" t="s">
        <v>102</v>
      </c>
      <c r="B4" t="s">
        <v>103</v>
      </c>
      <c r="C4" s="2">
        <v>9286.4500000000007</v>
      </c>
      <c r="D4" s="2">
        <v>0</v>
      </c>
      <c r="E4" s="2">
        <v>0</v>
      </c>
      <c r="F4" s="2" t="s">
        <v>0</v>
      </c>
      <c r="G4" s="2">
        <f t="shared" si="0"/>
        <v>0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59560.4</v>
      </c>
      <c r="F5" s="2" t="s">
        <v>0</v>
      </c>
      <c r="G5" s="2">
        <f t="shared" si="0"/>
        <v>53178.928571428565</v>
      </c>
    </row>
    <row r="6" spans="1:7" x14ac:dyDescent="0.3">
      <c r="A6" t="s">
        <v>128</v>
      </c>
      <c r="B6" t="s">
        <v>129</v>
      </c>
      <c r="C6" s="2">
        <v>0</v>
      </c>
      <c r="D6" s="2">
        <v>0</v>
      </c>
      <c r="E6" s="2">
        <v>2011.6</v>
      </c>
      <c r="F6" s="2" t="s">
        <v>0</v>
      </c>
      <c r="G6" s="2">
        <f t="shared" si="0"/>
        <v>1796.0714285714282</v>
      </c>
    </row>
    <row r="7" spans="1:7" x14ac:dyDescent="0.3">
      <c r="A7" t="s">
        <v>98</v>
      </c>
      <c r="B7" t="s">
        <v>99</v>
      </c>
      <c r="C7" s="2">
        <v>0</v>
      </c>
      <c r="D7" s="2">
        <v>0</v>
      </c>
      <c r="E7" s="2">
        <v>2058.6</v>
      </c>
      <c r="F7" s="2" t="s">
        <v>0</v>
      </c>
      <c r="G7" s="2">
        <f t="shared" si="0"/>
        <v>1838.035714285714</v>
      </c>
    </row>
    <row r="8" spans="1:7" x14ac:dyDescent="0.3">
      <c r="A8" t="s">
        <v>96</v>
      </c>
      <c r="B8" t="s">
        <v>97</v>
      </c>
      <c r="C8" s="2">
        <v>34852.949999999997</v>
      </c>
      <c r="D8" s="2">
        <v>0</v>
      </c>
      <c r="E8" s="2">
        <v>0</v>
      </c>
      <c r="F8" s="2" t="s">
        <v>0</v>
      </c>
      <c r="G8" s="2">
        <f t="shared" si="0"/>
        <v>0</v>
      </c>
    </row>
    <row r="9" spans="1:7" x14ac:dyDescent="0.3">
      <c r="A9" t="s">
        <v>94</v>
      </c>
      <c r="B9" t="s">
        <v>95</v>
      </c>
      <c r="C9" s="2">
        <v>0</v>
      </c>
      <c r="D9" s="2">
        <v>0</v>
      </c>
      <c r="E9" s="2">
        <v>5115.7299999999996</v>
      </c>
      <c r="F9" s="2" t="s">
        <v>0</v>
      </c>
      <c r="G9" s="2">
        <f t="shared" si="0"/>
        <v>4567.6160714285706</v>
      </c>
    </row>
    <row r="10" spans="1:7" x14ac:dyDescent="0.3">
      <c r="A10" t="s">
        <v>269</v>
      </c>
      <c r="B10" t="s">
        <v>93</v>
      </c>
      <c r="C10" s="2">
        <v>0</v>
      </c>
      <c r="D10" s="2">
        <v>0</v>
      </c>
      <c r="E10" s="2">
        <v>8983.74</v>
      </c>
      <c r="F10" s="2" t="s">
        <v>0</v>
      </c>
      <c r="G10" s="2">
        <f t="shared" si="0"/>
        <v>8021.1964285714275</v>
      </c>
    </row>
    <row r="11" spans="1:7" x14ac:dyDescent="0.3">
      <c r="A11" t="s">
        <v>18</v>
      </c>
      <c r="B11" t="s">
        <v>91</v>
      </c>
      <c r="C11" s="2">
        <v>0</v>
      </c>
      <c r="D11" s="2">
        <v>0</v>
      </c>
      <c r="E11" s="2">
        <v>2800</v>
      </c>
      <c r="F11" s="2" t="s">
        <v>0</v>
      </c>
      <c r="G11" s="2">
        <f t="shared" si="0"/>
        <v>2499.9999999999995</v>
      </c>
    </row>
    <row r="12" spans="1:7" x14ac:dyDescent="0.3">
      <c r="A12" t="s">
        <v>89</v>
      </c>
      <c r="B12" t="s">
        <v>90</v>
      </c>
      <c r="C12" s="2">
        <v>15820</v>
      </c>
      <c r="D12" s="2">
        <v>0</v>
      </c>
      <c r="E12" s="2">
        <v>0</v>
      </c>
      <c r="F12" s="2" t="s">
        <v>0</v>
      </c>
      <c r="G12" s="2">
        <f t="shared" si="0"/>
        <v>0</v>
      </c>
    </row>
    <row r="13" spans="1:7" x14ac:dyDescent="0.3">
      <c r="A13" t="s">
        <v>40</v>
      </c>
      <c r="B13" t="s">
        <v>88</v>
      </c>
      <c r="C13" s="2">
        <v>0</v>
      </c>
      <c r="D13" s="2">
        <v>0</v>
      </c>
      <c r="E13" s="2">
        <v>13463</v>
      </c>
      <c r="F13" s="2" t="s">
        <v>0</v>
      </c>
      <c r="G13" s="2">
        <f t="shared" si="0"/>
        <v>12020.535714285714</v>
      </c>
    </row>
    <row r="14" spans="1:7" x14ac:dyDescent="0.3">
      <c r="A14" t="s">
        <v>86</v>
      </c>
      <c r="B14" t="s">
        <v>87</v>
      </c>
      <c r="C14" s="2">
        <v>13991.36</v>
      </c>
      <c r="D14" s="2">
        <v>0</v>
      </c>
      <c r="E14" s="2">
        <v>0</v>
      </c>
      <c r="F14" s="2" t="s">
        <v>0</v>
      </c>
      <c r="G14" s="2">
        <f t="shared" si="0"/>
        <v>0</v>
      </c>
    </row>
    <row r="15" spans="1:7" x14ac:dyDescent="0.3">
      <c r="A15" t="s">
        <v>84</v>
      </c>
      <c r="B15" t="s">
        <v>85</v>
      </c>
      <c r="C15" s="2">
        <v>0</v>
      </c>
      <c r="D15" s="2">
        <v>0</v>
      </c>
      <c r="E15" s="2">
        <v>6324</v>
      </c>
      <c r="F15" s="2" t="s">
        <v>0</v>
      </c>
      <c r="G15" s="2">
        <f t="shared" si="0"/>
        <v>5646.4285714285706</v>
      </c>
    </row>
    <row r="16" spans="1:7" x14ac:dyDescent="0.3">
      <c r="A16" t="s">
        <v>82</v>
      </c>
      <c r="B16" t="s">
        <v>83</v>
      </c>
      <c r="C16" s="2">
        <v>0</v>
      </c>
      <c r="D16" s="2">
        <v>0</v>
      </c>
      <c r="E16" s="2">
        <v>1800</v>
      </c>
      <c r="F16" s="2" t="s">
        <v>0</v>
      </c>
      <c r="G16" s="2">
        <f t="shared" si="0"/>
        <v>1607.1428571428569</v>
      </c>
    </row>
    <row r="17" spans="1:7" x14ac:dyDescent="0.3">
      <c r="A17" t="s">
        <v>76</v>
      </c>
      <c r="B17" t="s">
        <v>77</v>
      </c>
      <c r="C17" s="2">
        <v>0</v>
      </c>
      <c r="D17" s="2">
        <v>0</v>
      </c>
      <c r="E17" s="2">
        <v>1415</v>
      </c>
      <c r="F17" s="2" t="s">
        <v>0</v>
      </c>
      <c r="G17" s="2">
        <f t="shared" si="0"/>
        <v>1263.3928571428571</v>
      </c>
    </row>
    <row r="18" spans="1:7" x14ac:dyDescent="0.3">
      <c r="A18" t="s">
        <v>74</v>
      </c>
      <c r="B18" t="s">
        <v>75</v>
      </c>
      <c r="C18" s="2">
        <v>0</v>
      </c>
      <c r="D18" s="2">
        <v>0</v>
      </c>
      <c r="E18" s="2">
        <v>5760</v>
      </c>
      <c r="F18" s="2" t="s">
        <v>0</v>
      </c>
      <c r="G18" s="2">
        <f t="shared" si="0"/>
        <v>5142.8571428571422</v>
      </c>
    </row>
    <row r="19" spans="1:7" x14ac:dyDescent="0.3">
      <c r="A19" t="s">
        <v>72</v>
      </c>
      <c r="B19" t="s">
        <v>73</v>
      </c>
      <c r="C19" s="2">
        <v>0</v>
      </c>
      <c r="D19" s="2">
        <v>0</v>
      </c>
      <c r="E19" s="2">
        <v>1768</v>
      </c>
      <c r="F19" s="2" t="s">
        <v>0</v>
      </c>
      <c r="G19" s="2">
        <f t="shared" si="0"/>
        <v>1578.5714285714284</v>
      </c>
    </row>
    <row r="20" spans="1:7" x14ac:dyDescent="0.3">
      <c r="A20" t="s">
        <v>70</v>
      </c>
      <c r="B20" t="s">
        <v>71</v>
      </c>
      <c r="C20" s="2">
        <v>0</v>
      </c>
      <c r="D20" s="2">
        <v>0</v>
      </c>
      <c r="E20" s="2">
        <v>7275</v>
      </c>
      <c r="F20" s="2" t="s">
        <v>0</v>
      </c>
      <c r="G20" s="2">
        <f t="shared" si="0"/>
        <v>6495.5357142857138</v>
      </c>
    </row>
    <row r="21" spans="1:7" x14ac:dyDescent="0.3">
      <c r="A21" t="s">
        <v>68</v>
      </c>
      <c r="B21" t="s">
        <v>69</v>
      </c>
      <c r="C21" s="2">
        <v>0</v>
      </c>
      <c r="D21" s="2">
        <v>0</v>
      </c>
      <c r="E21" s="2">
        <v>7250</v>
      </c>
      <c r="F21" s="2" t="s">
        <v>0</v>
      </c>
      <c r="G21" s="2">
        <f t="shared" si="0"/>
        <v>6473.2142857142853</v>
      </c>
    </row>
    <row r="22" spans="1:7" x14ac:dyDescent="0.3">
      <c r="A22" t="s">
        <v>66</v>
      </c>
      <c r="B22" t="s">
        <v>67</v>
      </c>
      <c r="C22" s="2">
        <v>0</v>
      </c>
      <c r="D22" s="2">
        <v>0</v>
      </c>
      <c r="E22" s="2">
        <v>14285</v>
      </c>
      <c r="F22" s="2" t="s">
        <v>0</v>
      </c>
      <c r="G22" s="2">
        <f t="shared" si="0"/>
        <v>12754.464285714284</v>
      </c>
    </row>
    <row r="23" spans="1:7" x14ac:dyDescent="0.3">
      <c r="A23" t="s">
        <v>64</v>
      </c>
      <c r="B23" t="s">
        <v>65</v>
      </c>
      <c r="C23" s="2">
        <v>0</v>
      </c>
      <c r="D23" s="2">
        <v>0</v>
      </c>
      <c r="E23" s="2">
        <v>1784.2</v>
      </c>
      <c r="F23" s="2" t="s">
        <v>0</v>
      </c>
      <c r="G23" s="2">
        <f t="shared" si="0"/>
        <v>1593.0357142857142</v>
      </c>
    </row>
    <row r="24" spans="1:7" x14ac:dyDescent="0.3">
      <c r="A24" t="s">
        <v>181</v>
      </c>
      <c r="B24" t="s">
        <v>182</v>
      </c>
      <c r="C24" s="2">
        <v>0</v>
      </c>
      <c r="D24" s="2">
        <v>0</v>
      </c>
      <c r="E24" s="2">
        <v>1350</v>
      </c>
      <c r="F24" s="2" t="s">
        <v>0</v>
      </c>
      <c r="G24" s="2">
        <f t="shared" si="0"/>
        <v>1205.3571428571427</v>
      </c>
    </row>
    <row r="25" spans="1:7" x14ac:dyDescent="0.3">
      <c r="A25" t="s">
        <v>270</v>
      </c>
      <c r="B25" t="s">
        <v>180</v>
      </c>
      <c r="C25" s="2">
        <v>0</v>
      </c>
      <c r="D25" s="2">
        <v>0</v>
      </c>
      <c r="E25" s="2">
        <v>40</v>
      </c>
      <c r="G25" s="2">
        <f t="shared" si="0"/>
        <v>35.714285714285708</v>
      </c>
    </row>
    <row r="26" spans="1:7" x14ac:dyDescent="0.3">
      <c r="A26" t="s">
        <v>58</v>
      </c>
      <c r="B26" t="s">
        <v>59</v>
      </c>
      <c r="C26" s="2">
        <v>0</v>
      </c>
      <c r="D26" s="2">
        <v>0</v>
      </c>
      <c r="E26" s="2">
        <v>1107</v>
      </c>
      <c r="F26" s="2" t="s">
        <v>0</v>
      </c>
      <c r="G26" s="2">
        <f t="shared" si="0"/>
        <v>988.392857142857</v>
      </c>
    </row>
    <row r="27" spans="1:7" x14ac:dyDescent="0.3">
      <c r="A27" t="s">
        <v>178</v>
      </c>
      <c r="B27" t="s">
        <v>179</v>
      </c>
      <c r="C27" s="2">
        <v>995</v>
      </c>
      <c r="D27" s="2">
        <v>0</v>
      </c>
      <c r="E27" s="2">
        <v>0</v>
      </c>
      <c r="F27" s="2" t="s">
        <v>0</v>
      </c>
      <c r="G27" s="2">
        <f t="shared" si="0"/>
        <v>0</v>
      </c>
    </row>
    <row r="28" spans="1:7" x14ac:dyDescent="0.3">
      <c r="A28" t="s">
        <v>143</v>
      </c>
      <c r="B28" t="s">
        <v>177</v>
      </c>
      <c r="C28" s="2">
        <v>0</v>
      </c>
      <c r="D28" s="2">
        <v>0</v>
      </c>
      <c r="E28" s="2">
        <v>1300</v>
      </c>
      <c r="F28" s="2" t="s">
        <v>0</v>
      </c>
      <c r="G28" s="2">
        <f t="shared" si="0"/>
        <v>1160.7142857142856</v>
      </c>
    </row>
    <row r="29" spans="1:7" x14ac:dyDescent="0.3">
      <c r="A29" t="s">
        <v>46</v>
      </c>
      <c r="B29" t="s">
        <v>122</v>
      </c>
      <c r="C29" s="2">
        <v>0</v>
      </c>
      <c r="D29" s="2">
        <v>0</v>
      </c>
      <c r="E29" s="2">
        <v>1291.1500000000001</v>
      </c>
      <c r="F29" s="2" t="s">
        <v>0</v>
      </c>
      <c r="G29" s="2">
        <f t="shared" si="0"/>
        <v>1152.8125</v>
      </c>
    </row>
    <row r="30" spans="1:7" x14ac:dyDescent="0.3">
      <c r="A30" t="s">
        <v>44</v>
      </c>
      <c r="B30" t="s">
        <v>45</v>
      </c>
      <c r="C30" s="2">
        <v>5800</v>
      </c>
      <c r="D30" s="2">
        <v>0</v>
      </c>
      <c r="E30" s="2">
        <v>0</v>
      </c>
      <c r="F30" s="2" t="s">
        <v>0</v>
      </c>
      <c r="G30" s="2">
        <f t="shared" si="0"/>
        <v>0</v>
      </c>
    </row>
    <row r="31" spans="1:7" x14ac:dyDescent="0.3">
      <c r="A31" t="s">
        <v>140</v>
      </c>
      <c r="B31" t="s">
        <v>176</v>
      </c>
      <c r="C31" s="2">
        <v>0</v>
      </c>
      <c r="D31" s="2">
        <v>0</v>
      </c>
      <c r="E31" s="2">
        <v>35</v>
      </c>
      <c r="F31" s="2" t="s">
        <v>0</v>
      </c>
      <c r="G31" s="2">
        <f t="shared" si="0"/>
        <v>31.249999999999996</v>
      </c>
    </row>
    <row r="32" spans="1:7" x14ac:dyDescent="0.3">
      <c r="A32" t="s">
        <v>20</v>
      </c>
      <c r="B32" t="s">
        <v>175</v>
      </c>
      <c r="C32" s="2">
        <v>0</v>
      </c>
      <c r="D32" s="2">
        <v>0</v>
      </c>
      <c r="E32" s="2">
        <v>1770</v>
      </c>
      <c r="F32" s="2" t="s">
        <v>0</v>
      </c>
      <c r="G32" s="2">
        <f t="shared" si="0"/>
        <v>1580.3571428571427</v>
      </c>
    </row>
    <row r="33" spans="1:7" x14ac:dyDescent="0.3">
      <c r="A33" t="s">
        <v>120</v>
      </c>
      <c r="B33" t="s">
        <v>121</v>
      </c>
      <c r="C33" s="2">
        <v>687.28</v>
      </c>
      <c r="D33" s="2">
        <v>0</v>
      </c>
      <c r="E33" s="2">
        <v>3986.68</v>
      </c>
      <c r="F33" s="2" t="s">
        <v>0</v>
      </c>
      <c r="G33" s="2">
        <f t="shared" si="0"/>
        <v>3559.5357142857138</v>
      </c>
    </row>
    <row r="34" spans="1:7" x14ac:dyDescent="0.3">
      <c r="A34" t="s">
        <v>173</v>
      </c>
      <c r="B34" t="s">
        <v>174</v>
      </c>
      <c r="C34" s="2">
        <v>0</v>
      </c>
      <c r="D34" s="2">
        <v>0</v>
      </c>
      <c r="E34" s="2">
        <v>99</v>
      </c>
      <c r="F34" s="2" t="s">
        <v>0</v>
      </c>
      <c r="G34" s="2">
        <f t="shared" si="0"/>
        <v>88.392857142857139</v>
      </c>
    </row>
    <row r="35" spans="1:7" x14ac:dyDescent="0.3">
      <c r="A35" t="s">
        <v>171</v>
      </c>
      <c r="B35" t="s">
        <v>172</v>
      </c>
      <c r="C35" s="2">
        <v>0</v>
      </c>
      <c r="D35" s="2">
        <v>0</v>
      </c>
      <c r="E35" s="2">
        <v>514.54</v>
      </c>
      <c r="F35" s="2" t="s">
        <v>0</v>
      </c>
      <c r="G35" s="2">
        <f t="shared" si="0"/>
        <v>459.41071428571422</v>
      </c>
    </row>
    <row r="36" spans="1:7" x14ac:dyDescent="0.3">
      <c r="A36" t="s">
        <v>138</v>
      </c>
      <c r="B36" t="s">
        <v>139</v>
      </c>
      <c r="C36" s="2">
        <v>0</v>
      </c>
      <c r="D36" s="2">
        <v>0</v>
      </c>
      <c r="E36" s="2">
        <v>1500</v>
      </c>
      <c r="F36" s="2" t="s">
        <v>0</v>
      </c>
      <c r="G36" s="2">
        <f t="shared" si="0"/>
        <v>1339.2857142857142</v>
      </c>
    </row>
    <row r="37" spans="1:7" x14ac:dyDescent="0.3">
      <c r="A37" t="s">
        <v>36</v>
      </c>
      <c r="B37" t="s">
        <v>37</v>
      </c>
      <c r="C37" s="2">
        <v>0</v>
      </c>
      <c r="D37" s="2">
        <v>0</v>
      </c>
      <c r="E37" s="2">
        <v>272</v>
      </c>
      <c r="F37" s="2" t="s">
        <v>0</v>
      </c>
      <c r="G37" s="2">
        <f t="shared" si="0"/>
        <v>242.85714285714283</v>
      </c>
    </row>
    <row r="38" spans="1:7" x14ac:dyDescent="0.3">
      <c r="A38" t="s">
        <v>169</v>
      </c>
      <c r="B38" t="s">
        <v>170</v>
      </c>
      <c r="C38" s="2">
        <v>0</v>
      </c>
      <c r="D38" s="2">
        <v>0</v>
      </c>
      <c r="E38" s="2">
        <v>464.25</v>
      </c>
      <c r="F38" s="2" t="s">
        <v>0</v>
      </c>
      <c r="G38" s="2">
        <f t="shared" si="0"/>
        <v>414.50892857142856</v>
      </c>
    </row>
    <row r="39" spans="1:7" x14ac:dyDescent="0.3">
      <c r="A39" t="s">
        <v>34</v>
      </c>
      <c r="B39" t="s">
        <v>35</v>
      </c>
      <c r="C39" s="2">
        <v>0</v>
      </c>
      <c r="D39" s="2">
        <v>0</v>
      </c>
      <c r="E39" s="2">
        <v>548</v>
      </c>
      <c r="F39" s="2" t="s">
        <v>0</v>
      </c>
      <c r="G39" s="2">
        <f t="shared" si="0"/>
        <v>489.28571428571422</v>
      </c>
    </row>
    <row r="40" spans="1:7" x14ac:dyDescent="0.3">
      <c r="A40" t="s">
        <v>167</v>
      </c>
      <c r="B40" t="s">
        <v>168</v>
      </c>
      <c r="C40" s="2">
        <v>0</v>
      </c>
      <c r="D40" s="2">
        <v>0</v>
      </c>
      <c r="E40" s="2">
        <v>2540</v>
      </c>
      <c r="F40" s="2" t="s">
        <v>0</v>
      </c>
      <c r="G40" s="2">
        <f t="shared" si="0"/>
        <v>2267.8571428571427</v>
      </c>
    </row>
    <row r="41" spans="1:7" x14ac:dyDescent="0.3">
      <c r="A41" t="s">
        <v>32</v>
      </c>
      <c r="B41" t="s">
        <v>33</v>
      </c>
      <c r="C41" s="2">
        <v>0</v>
      </c>
      <c r="D41" s="2">
        <v>0</v>
      </c>
      <c r="E41" s="2">
        <v>2735.54</v>
      </c>
      <c r="F41" s="2" t="s">
        <v>0</v>
      </c>
      <c r="G41" s="2">
        <f t="shared" si="0"/>
        <v>2442.4464285714284</v>
      </c>
    </row>
    <row r="42" spans="1:7" x14ac:dyDescent="0.3">
      <c r="A42" t="s">
        <v>165</v>
      </c>
      <c r="B42" t="s">
        <v>166</v>
      </c>
      <c r="C42" s="2">
        <v>0</v>
      </c>
      <c r="D42" s="2">
        <v>0</v>
      </c>
      <c r="E42" s="2">
        <v>99</v>
      </c>
      <c r="F42" s="2" t="s">
        <v>0</v>
      </c>
      <c r="G42" s="2">
        <f t="shared" si="0"/>
        <v>88.392857142857139</v>
      </c>
    </row>
    <row r="43" spans="1:7" x14ac:dyDescent="0.3">
      <c r="A43" t="s">
        <v>132</v>
      </c>
      <c r="B43" t="s">
        <v>133</v>
      </c>
      <c r="C43" s="2">
        <v>0</v>
      </c>
      <c r="D43" s="2">
        <v>0</v>
      </c>
      <c r="E43" s="2">
        <v>650</v>
      </c>
      <c r="F43" s="2" t="s">
        <v>0</v>
      </c>
      <c r="G43" s="2">
        <f t="shared" si="0"/>
        <v>580.35714285714278</v>
      </c>
    </row>
    <row r="44" spans="1:7" x14ac:dyDescent="0.3">
      <c r="A44" t="s">
        <v>163</v>
      </c>
      <c r="B44" t="s">
        <v>164</v>
      </c>
      <c r="C44" s="2">
        <v>0</v>
      </c>
      <c r="D44" s="2">
        <v>0</v>
      </c>
      <c r="E44" s="2">
        <v>350</v>
      </c>
      <c r="F44" s="2" t="s">
        <v>0</v>
      </c>
      <c r="G44" s="2">
        <f t="shared" si="0"/>
        <v>312.49999999999994</v>
      </c>
    </row>
    <row r="45" spans="1:7" x14ac:dyDescent="0.3">
      <c r="A45" t="s">
        <v>161</v>
      </c>
      <c r="B45" t="s">
        <v>162</v>
      </c>
      <c r="C45" s="2">
        <v>0</v>
      </c>
      <c r="D45" s="2">
        <v>0</v>
      </c>
      <c r="E45" s="2">
        <v>787.65</v>
      </c>
      <c r="F45" s="2" t="s">
        <v>0</v>
      </c>
      <c r="G45" s="2">
        <f t="shared" si="0"/>
        <v>703.25892857142844</v>
      </c>
    </row>
    <row r="46" spans="1:7" x14ac:dyDescent="0.3">
      <c r="A46" t="s">
        <v>22</v>
      </c>
      <c r="B46" t="s">
        <v>23</v>
      </c>
      <c r="C46" s="2">
        <v>1020.55</v>
      </c>
      <c r="D46" s="2">
        <v>0</v>
      </c>
      <c r="E46" s="2">
        <v>7138.2999999999993</v>
      </c>
      <c r="F46" s="2" t="s">
        <v>0</v>
      </c>
      <c r="G46" s="2">
        <f t="shared" si="0"/>
        <v>6373.4821428571413</v>
      </c>
    </row>
    <row r="47" spans="1:7" x14ac:dyDescent="0.3">
      <c r="A47" t="s">
        <v>159</v>
      </c>
      <c r="B47" t="s">
        <v>160</v>
      </c>
      <c r="C47" s="2">
        <v>0</v>
      </c>
      <c r="D47" s="2">
        <v>0</v>
      </c>
      <c r="E47" s="2">
        <v>120</v>
      </c>
      <c r="F47" s="2" t="s">
        <v>0</v>
      </c>
      <c r="G47" s="2">
        <f t="shared" si="0"/>
        <v>107.14285714285714</v>
      </c>
    </row>
    <row r="48" spans="1:7" x14ac:dyDescent="0.3">
      <c r="A48" t="s">
        <v>157</v>
      </c>
      <c r="B48" t="s">
        <v>158</v>
      </c>
      <c r="C48" s="2">
        <v>0</v>
      </c>
      <c r="D48" s="2">
        <v>0</v>
      </c>
      <c r="E48" s="2">
        <v>140</v>
      </c>
      <c r="F48" s="2" t="s">
        <v>0</v>
      </c>
      <c r="G48" s="2">
        <f t="shared" si="0"/>
        <v>124.99999999999999</v>
      </c>
    </row>
    <row r="50" spans="1:8" x14ac:dyDescent="0.3">
      <c r="G50" s="2">
        <f>SUM(G1:G49)</f>
        <v>153394.98214285707</v>
      </c>
      <c r="H50" s="3">
        <f>G50*0.12</f>
        <v>18407.397857142849</v>
      </c>
    </row>
    <row r="52" spans="1:8" x14ac:dyDescent="0.3">
      <c r="A52" t="s">
        <v>267</v>
      </c>
      <c r="B52" t="s">
        <v>17</v>
      </c>
      <c r="C52" s="2">
        <v>96162.010000000009</v>
      </c>
      <c r="D52" s="2">
        <v>0</v>
      </c>
      <c r="E52" s="2">
        <v>0</v>
      </c>
      <c r="F52" s="2" t="s">
        <v>1</v>
      </c>
      <c r="G52" s="2">
        <f t="shared" si="0"/>
        <v>0</v>
      </c>
    </row>
    <row r="53" spans="1:8" x14ac:dyDescent="0.3">
      <c r="A53" t="s">
        <v>18</v>
      </c>
      <c r="B53" t="s">
        <v>19</v>
      </c>
      <c r="C53" s="2">
        <v>0</v>
      </c>
      <c r="D53" s="2">
        <v>0</v>
      </c>
      <c r="E53" s="2">
        <v>5600</v>
      </c>
      <c r="F53" s="2" t="s">
        <v>0</v>
      </c>
      <c r="G53" s="2">
        <f>E53/1.12</f>
        <v>4999.9999999999991</v>
      </c>
    </row>
    <row r="54" spans="1:8" x14ac:dyDescent="0.3">
      <c r="A54" t="s">
        <v>15</v>
      </c>
      <c r="B54" t="s">
        <v>16</v>
      </c>
      <c r="C54" s="2">
        <v>0</v>
      </c>
      <c r="D54" s="2">
        <v>0</v>
      </c>
      <c r="E54" s="2">
        <v>3920</v>
      </c>
      <c r="F54" s="2" t="s">
        <v>1</v>
      </c>
      <c r="G54" s="2">
        <f t="shared" si="0"/>
        <v>3499.9999999999995</v>
      </c>
    </row>
    <row r="55" spans="1:8" x14ac:dyDescent="0.3">
      <c r="A55" t="s">
        <v>13</v>
      </c>
      <c r="B55" t="s">
        <v>14</v>
      </c>
      <c r="C55" s="2">
        <v>0</v>
      </c>
      <c r="D55" s="2">
        <v>0</v>
      </c>
      <c r="E55" s="2">
        <v>179734.48</v>
      </c>
      <c r="F55" s="2" t="s">
        <v>1</v>
      </c>
      <c r="G55" s="2">
        <f t="shared" si="0"/>
        <v>160477.21428571429</v>
      </c>
    </row>
    <row r="56" spans="1:8" x14ac:dyDescent="0.3">
      <c r="A56" t="s">
        <v>11</v>
      </c>
      <c r="B56" t="s">
        <v>12</v>
      </c>
      <c r="C56" s="2">
        <v>0</v>
      </c>
      <c r="D56" s="2">
        <v>0</v>
      </c>
      <c r="E56" s="2">
        <v>3000</v>
      </c>
      <c r="F56" s="2" t="s">
        <v>1</v>
      </c>
      <c r="G56" s="2">
        <f t="shared" si="0"/>
        <v>2678.5714285714284</v>
      </c>
    </row>
    <row r="57" spans="1:8" x14ac:dyDescent="0.3">
      <c r="A57" t="s">
        <v>9</v>
      </c>
      <c r="B57" t="s">
        <v>10</v>
      </c>
      <c r="C57" s="2">
        <v>0</v>
      </c>
      <c r="D57" s="2">
        <v>0</v>
      </c>
      <c r="E57" s="2">
        <v>25484.58</v>
      </c>
      <c r="F57" s="2" t="s">
        <v>1</v>
      </c>
      <c r="G57" s="2">
        <f t="shared" si="0"/>
        <v>22754.089285714286</v>
      </c>
    </row>
    <row r="59" spans="1:8" x14ac:dyDescent="0.3">
      <c r="C59" s="2">
        <f>SUM(C1:C58)</f>
        <v>184480.6</v>
      </c>
      <c r="G59" s="2">
        <f>SUM(G52:G58)</f>
        <v>194409.875</v>
      </c>
      <c r="H59">
        <f>+G59*0.12</f>
        <v>23329.184999999998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B4CB-42F1-4C0A-B7D4-297B74B241BB}">
  <dimension ref="A1:H60"/>
  <sheetViews>
    <sheetView topLeftCell="A34" workbookViewId="0">
      <selection activeCell="H50" sqref="H50:H60"/>
    </sheetView>
  </sheetViews>
  <sheetFormatPr defaultRowHeight="14.4" x14ac:dyDescent="0.3"/>
  <cols>
    <col min="1" max="1" width="16.109375" bestFit="1" customWidth="1"/>
    <col min="2" max="2" width="31.21875" bestFit="1" customWidth="1"/>
    <col min="3" max="3" width="11.109375" style="2" bestFit="1" customWidth="1"/>
    <col min="4" max="4" width="13.88671875" style="2" hidden="1" customWidth="1"/>
    <col min="5" max="5" width="11.109375" style="2" bestFit="1" customWidth="1"/>
    <col min="6" max="6" width="8.5546875" style="2" bestFit="1" customWidth="1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5" t="s">
        <v>108</v>
      </c>
    </row>
    <row r="2" spans="1:7" x14ac:dyDescent="0.3">
      <c r="A2" t="s">
        <v>106</v>
      </c>
      <c r="B2" t="s">
        <v>107</v>
      </c>
      <c r="C2" s="2">
        <v>2040</v>
      </c>
      <c r="D2" s="2">
        <v>0</v>
      </c>
      <c r="E2" s="2">
        <v>0</v>
      </c>
      <c r="F2" s="2" t="s">
        <v>0</v>
      </c>
      <c r="G2" s="2">
        <f t="shared" ref="G2:G58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12793.5</v>
      </c>
      <c r="F3" s="2" t="s">
        <v>0</v>
      </c>
      <c r="G3" s="2">
        <f t="shared" si="0"/>
        <v>11422.767857142857</v>
      </c>
    </row>
    <row r="4" spans="1:7" x14ac:dyDescent="0.3">
      <c r="A4" t="s">
        <v>102</v>
      </c>
      <c r="B4" t="s">
        <v>103</v>
      </c>
      <c r="C4" s="2">
        <v>6750.15</v>
      </c>
      <c r="D4" s="2">
        <v>0</v>
      </c>
      <c r="E4" s="2">
        <v>0</v>
      </c>
      <c r="F4" s="2" t="s">
        <v>0</v>
      </c>
      <c r="G4" s="2">
        <f t="shared" si="0"/>
        <v>0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84306.799999999988</v>
      </c>
      <c r="F5" s="2" t="s">
        <v>0</v>
      </c>
      <c r="G5" s="2">
        <f t="shared" si="0"/>
        <v>75273.928571428551</v>
      </c>
    </row>
    <row r="6" spans="1:7" x14ac:dyDescent="0.3">
      <c r="A6" t="s">
        <v>199</v>
      </c>
      <c r="B6" t="s">
        <v>200</v>
      </c>
      <c r="C6" s="2">
        <v>0</v>
      </c>
      <c r="D6" s="2">
        <v>0</v>
      </c>
      <c r="E6" s="2">
        <v>2400</v>
      </c>
      <c r="F6" s="2" t="s">
        <v>0</v>
      </c>
      <c r="G6" s="2">
        <f t="shared" si="0"/>
        <v>2142.8571428571427</v>
      </c>
    </row>
    <row r="7" spans="1:7" x14ac:dyDescent="0.3">
      <c r="A7" t="s">
        <v>268</v>
      </c>
      <c r="B7" t="s">
        <v>131</v>
      </c>
      <c r="C7" s="2">
        <v>0</v>
      </c>
      <c r="D7" s="2">
        <v>0</v>
      </c>
      <c r="E7" s="2">
        <v>4400</v>
      </c>
      <c r="F7" s="2" t="s">
        <v>0</v>
      </c>
      <c r="G7" s="2">
        <f t="shared" si="0"/>
        <v>3928.571428571428</v>
      </c>
    </row>
    <row r="8" spans="1:7" x14ac:dyDescent="0.3">
      <c r="A8" t="s">
        <v>128</v>
      </c>
      <c r="B8" t="s">
        <v>129</v>
      </c>
      <c r="C8" s="2">
        <v>0</v>
      </c>
      <c r="D8" s="2">
        <v>0</v>
      </c>
      <c r="E8" s="2">
        <v>2514.5</v>
      </c>
      <c r="F8" s="2" t="s">
        <v>0</v>
      </c>
      <c r="G8" s="2">
        <f t="shared" si="0"/>
        <v>2245.0892857142853</v>
      </c>
    </row>
    <row r="9" spans="1:7" x14ac:dyDescent="0.3">
      <c r="A9" t="s">
        <v>98</v>
      </c>
      <c r="B9" t="s">
        <v>99</v>
      </c>
      <c r="C9" s="2">
        <v>0</v>
      </c>
      <c r="D9" s="2">
        <v>0</v>
      </c>
      <c r="E9" s="2">
        <v>1861.2</v>
      </c>
      <c r="F9" s="2" t="s">
        <v>0</v>
      </c>
      <c r="G9" s="2">
        <f t="shared" si="0"/>
        <v>1661.7857142857142</v>
      </c>
    </row>
    <row r="10" spans="1:7" x14ac:dyDescent="0.3">
      <c r="A10" t="s">
        <v>96</v>
      </c>
      <c r="B10" t="s">
        <v>97</v>
      </c>
      <c r="C10" s="2">
        <v>34918</v>
      </c>
      <c r="D10" s="2">
        <v>0</v>
      </c>
      <c r="E10" s="2">
        <v>0</v>
      </c>
      <c r="F10" s="2" t="s">
        <v>0</v>
      </c>
      <c r="G10" s="2">
        <f t="shared" si="0"/>
        <v>0</v>
      </c>
    </row>
    <row r="11" spans="1:7" x14ac:dyDescent="0.3">
      <c r="A11" t="s">
        <v>94</v>
      </c>
      <c r="B11" t="s">
        <v>95</v>
      </c>
      <c r="C11" s="2">
        <v>0</v>
      </c>
      <c r="D11" s="2">
        <v>0</v>
      </c>
      <c r="E11" s="2">
        <v>5829.6399999999994</v>
      </c>
      <c r="F11" s="2" t="s">
        <v>0</v>
      </c>
      <c r="G11" s="2">
        <f t="shared" si="0"/>
        <v>5205.0357142857129</v>
      </c>
    </row>
    <row r="12" spans="1:7" x14ac:dyDescent="0.3">
      <c r="A12" t="s">
        <v>269</v>
      </c>
      <c r="B12" t="s">
        <v>93</v>
      </c>
      <c r="C12" s="2">
        <v>0</v>
      </c>
      <c r="D12" s="2">
        <v>0</v>
      </c>
      <c r="E12" s="2">
        <v>7354.5300000000007</v>
      </c>
      <c r="F12" s="2" t="s">
        <v>0</v>
      </c>
      <c r="G12" s="2">
        <f t="shared" si="0"/>
        <v>6566.5446428571431</v>
      </c>
    </row>
    <row r="13" spans="1:7" x14ac:dyDescent="0.3">
      <c r="A13" t="s">
        <v>18</v>
      </c>
      <c r="B13" t="s">
        <v>91</v>
      </c>
      <c r="C13" s="2">
        <v>0</v>
      </c>
      <c r="D13" s="2">
        <v>0</v>
      </c>
      <c r="E13" s="2">
        <v>2800</v>
      </c>
      <c r="F13" s="2" t="s">
        <v>0</v>
      </c>
      <c r="G13" s="2">
        <f t="shared" si="0"/>
        <v>2499.9999999999995</v>
      </c>
    </row>
    <row r="14" spans="1:7" x14ac:dyDescent="0.3">
      <c r="A14" t="s">
        <v>89</v>
      </c>
      <c r="B14" t="s">
        <v>90</v>
      </c>
      <c r="C14" s="2">
        <v>21340</v>
      </c>
      <c r="D14" s="2">
        <v>0</v>
      </c>
      <c r="E14" s="2">
        <v>0</v>
      </c>
      <c r="F14" s="2" t="s">
        <v>0</v>
      </c>
      <c r="G14" s="2">
        <f t="shared" si="0"/>
        <v>0</v>
      </c>
    </row>
    <row r="15" spans="1:7" x14ac:dyDescent="0.3">
      <c r="A15" t="s">
        <v>40</v>
      </c>
      <c r="B15" t="s">
        <v>88</v>
      </c>
      <c r="C15" s="2">
        <v>0</v>
      </c>
      <c r="D15" s="2">
        <v>0</v>
      </c>
      <c r="E15" s="2">
        <v>21725</v>
      </c>
      <c r="F15" s="2" t="s">
        <v>0</v>
      </c>
      <c r="G15" s="2">
        <f t="shared" si="0"/>
        <v>19397.321428571428</v>
      </c>
    </row>
    <row r="16" spans="1:7" x14ac:dyDescent="0.3">
      <c r="A16" t="s">
        <v>86</v>
      </c>
      <c r="B16" t="s">
        <v>87</v>
      </c>
      <c r="C16" s="2">
        <v>15849.02</v>
      </c>
      <c r="D16" s="2">
        <v>0</v>
      </c>
      <c r="E16" s="2">
        <v>0</v>
      </c>
      <c r="F16" s="2" t="s">
        <v>0</v>
      </c>
      <c r="G16" s="2">
        <f t="shared" si="0"/>
        <v>0</v>
      </c>
    </row>
    <row r="17" spans="1:7" x14ac:dyDescent="0.3">
      <c r="A17" t="s">
        <v>84</v>
      </c>
      <c r="B17" t="s">
        <v>85</v>
      </c>
      <c r="C17" s="2">
        <v>0</v>
      </c>
      <c r="D17" s="2">
        <v>0</v>
      </c>
      <c r="E17" s="2">
        <v>11067</v>
      </c>
      <c r="F17" s="2" t="s">
        <v>0</v>
      </c>
      <c r="G17" s="2">
        <f t="shared" si="0"/>
        <v>9881.2499999999982</v>
      </c>
    </row>
    <row r="18" spans="1:7" x14ac:dyDescent="0.3">
      <c r="A18" t="s">
        <v>82</v>
      </c>
      <c r="B18" t="s">
        <v>83</v>
      </c>
      <c r="C18" s="2">
        <v>0</v>
      </c>
      <c r="D18" s="2">
        <v>0</v>
      </c>
      <c r="E18" s="2">
        <v>1800</v>
      </c>
      <c r="F18" s="2" t="s">
        <v>0</v>
      </c>
      <c r="G18" s="2">
        <f t="shared" si="0"/>
        <v>1607.1428571428569</v>
      </c>
    </row>
    <row r="19" spans="1:7" x14ac:dyDescent="0.3">
      <c r="A19" t="s">
        <v>266</v>
      </c>
      <c r="B19" t="s">
        <v>81</v>
      </c>
      <c r="C19" s="2">
        <v>0</v>
      </c>
      <c r="D19" s="2">
        <v>0</v>
      </c>
      <c r="E19" s="2">
        <v>6867</v>
      </c>
      <c r="F19" s="2" t="s">
        <v>0</v>
      </c>
      <c r="G19" s="2">
        <f t="shared" si="0"/>
        <v>6131.2499999999991</v>
      </c>
    </row>
    <row r="20" spans="1:7" x14ac:dyDescent="0.3">
      <c r="A20" t="s">
        <v>76</v>
      </c>
      <c r="B20" t="s">
        <v>77</v>
      </c>
      <c r="C20" s="2">
        <v>0</v>
      </c>
      <c r="D20" s="2">
        <v>0</v>
      </c>
      <c r="E20" s="2">
        <v>3145</v>
      </c>
      <c r="F20" s="2" t="s">
        <v>0</v>
      </c>
      <c r="G20" s="2">
        <f t="shared" si="0"/>
        <v>2808.0357142857142</v>
      </c>
    </row>
    <row r="21" spans="1:7" x14ac:dyDescent="0.3">
      <c r="A21" t="s">
        <v>74</v>
      </c>
      <c r="B21" t="s">
        <v>75</v>
      </c>
      <c r="C21" s="2">
        <v>0</v>
      </c>
      <c r="D21" s="2">
        <v>0</v>
      </c>
      <c r="E21" s="2">
        <v>5018</v>
      </c>
      <c r="F21" s="2" t="s">
        <v>0</v>
      </c>
      <c r="G21" s="2">
        <f t="shared" si="0"/>
        <v>4480.3571428571422</v>
      </c>
    </row>
    <row r="22" spans="1:7" x14ac:dyDescent="0.3">
      <c r="A22" t="s">
        <v>70</v>
      </c>
      <c r="B22" t="s">
        <v>71</v>
      </c>
      <c r="C22" s="2">
        <v>0</v>
      </c>
      <c r="D22" s="2">
        <v>0</v>
      </c>
      <c r="E22" s="2">
        <v>8645</v>
      </c>
      <c r="F22" s="2" t="s">
        <v>0</v>
      </c>
      <c r="G22" s="2">
        <f t="shared" si="0"/>
        <v>7718.7499999999991</v>
      </c>
    </row>
    <row r="23" spans="1:7" x14ac:dyDescent="0.3">
      <c r="A23" t="s">
        <v>68</v>
      </c>
      <c r="B23" t="s">
        <v>69</v>
      </c>
      <c r="C23" s="2">
        <v>0</v>
      </c>
      <c r="D23" s="2">
        <v>0</v>
      </c>
      <c r="E23" s="2">
        <v>14201.5</v>
      </c>
      <c r="F23" s="2" t="s">
        <v>0</v>
      </c>
      <c r="G23" s="2">
        <f t="shared" si="0"/>
        <v>12679.910714285714</v>
      </c>
    </row>
    <row r="24" spans="1:7" x14ac:dyDescent="0.3">
      <c r="A24" t="s">
        <v>66</v>
      </c>
      <c r="B24" t="s">
        <v>67</v>
      </c>
      <c r="C24" s="2">
        <v>0</v>
      </c>
      <c r="D24" s="2">
        <v>0</v>
      </c>
      <c r="E24" s="2">
        <v>9910</v>
      </c>
      <c r="F24" s="2" t="s">
        <v>0</v>
      </c>
      <c r="G24" s="2">
        <f t="shared" si="0"/>
        <v>8848.2142857142844</v>
      </c>
    </row>
    <row r="25" spans="1:7" x14ac:dyDescent="0.3">
      <c r="A25" t="s">
        <v>149</v>
      </c>
      <c r="B25" t="s">
        <v>150</v>
      </c>
      <c r="C25" s="2">
        <v>0</v>
      </c>
      <c r="D25" s="2">
        <v>0</v>
      </c>
      <c r="E25" s="2">
        <v>1364</v>
      </c>
      <c r="F25" s="2" t="s">
        <v>0</v>
      </c>
      <c r="G25" s="2">
        <f t="shared" si="0"/>
        <v>1217.8571428571427</v>
      </c>
    </row>
    <row r="26" spans="1:7" x14ac:dyDescent="0.3">
      <c r="A26" t="s">
        <v>64</v>
      </c>
      <c r="B26" t="s">
        <v>65</v>
      </c>
      <c r="C26" s="2">
        <v>0</v>
      </c>
      <c r="D26" s="2">
        <v>0</v>
      </c>
      <c r="E26" s="2">
        <v>892.1</v>
      </c>
      <c r="F26" s="2" t="s">
        <v>0</v>
      </c>
      <c r="G26" s="2">
        <f t="shared" si="0"/>
        <v>796.51785714285711</v>
      </c>
    </row>
    <row r="27" spans="1:7" x14ac:dyDescent="0.3">
      <c r="A27" t="s">
        <v>181</v>
      </c>
      <c r="B27" t="s">
        <v>182</v>
      </c>
      <c r="C27" s="2">
        <v>0</v>
      </c>
      <c r="D27" s="2">
        <v>0</v>
      </c>
      <c r="E27" s="2">
        <v>1124.97</v>
      </c>
      <c r="F27" s="2" t="s">
        <v>0</v>
      </c>
      <c r="G27" s="2">
        <f t="shared" si="0"/>
        <v>1004.4374999999999</v>
      </c>
    </row>
    <row r="28" spans="1:7" x14ac:dyDescent="0.3">
      <c r="A28" t="s">
        <v>62</v>
      </c>
      <c r="B28" t="s">
        <v>63</v>
      </c>
      <c r="C28" s="2">
        <v>0</v>
      </c>
      <c r="D28" s="2">
        <v>0</v>
      </c>
      <c r="E28" s="2">
        <v>35</v>
      </c>
      <c r="F28" s="2" t="s">
        <v>0</v>
      </c>
      <c r="G28" s="2">
        <f t="shared" si="0"/>
        <v>31.249999999999996</v>
      </c>
    </row>
    <row r="29" spans="1:7" x14ac:dyDescent="0.3">
      <c r="A29" t="s">
        <v>197</v>
      </c>
      <c r="B29" t="s">
        <v>198</v>
      </c>
      <c r="C29" s="2">
        <v>0</v>
      </c>
      <c r="D29" s="2">
        <v>0</v>
      </c>
      <c r="E29" s="2">
        <v>35</v>
      </c>
      <c r="F29" s="2" t="s">
        <v>0</v>
      </c>
      <c r="G29" s="2">
        <f t="shared" si="0"/>
        <v>31.249999999999996</v>
      </c>
    </row>
    <row r="30" spans="1:7" x14ac:dyDescent="0.3">
      <c r="A30" t="s">
        <v>124</v>
      </c>
      <c r="B30" t="s">
        <v>125</v>
      </c>
      <c r="C30" s="2">
        <v>0</v>
      </c>
      <c r="D30" s="2">
        <v>0</v>
      </c>
      <c r="E30" s="2">
        <v>1320</v>
      </c>
      <c r="F30" s="2" t="s">
        <v>0</v>
      </c>
      <c r="G30" s="2">
        <f t="shared" si="0"/>
        <v>1178.5714285714284</v>
      </c>
    </row>
    <row r="31" spans="1:7" x14ac:dyDescent="0.3">
      <c r="A31" t="s">
        <v>145</v>
      </c>
      <c r="B31" t="s">
        <v>196</v>
      </c>
      <c r="C31" s="2">
        <v>0</v>
      </c>
      <c r="D31" s="2">
        <v>0</v>
      </c>
      <c r="E31" s="2">
        <v>939</v>
      </c>
      <c r="F31" s="2" t="s">
        <v>0</v>
      </c>
      <c r="G31" s="2">
        <f t="shared" si="0"/>
        <v>838.39285714285711</v>
      </c>
    </row>
    <row r="32" spans="1:7" x14ac:dyDescent="0.3">
      <c r="A32" t="s">
        <v>46</v>
      </c>
      <c r="B32" t="s">
        <v>122</v>
      </c>
      <c r="C32" s="2">
        <v>0</v>
      </c>
      <c r="D32" s="2">
        <v>0</v>
      </c>
      <c r="E32" s="2">
        <v>1684.46</v>
      </c>
      <c r="F32" s="2" t="s">
        <v>0</v>
      </c>
      <c r="G32" s="2">
        <f t="shared" si="0"/>
        <v>1503.9821428571427</v>
      </c>
    </row>
    <row r="33" spans="1:7" x14ac:dyDescent="0.3">
      <c r="A33" t="s">
        <v>44</v>
      </c>
      <c r="B33" t="s">
        <v>45</v>
      </c>
      <c r="C33" s="2">
        <v>5149</v>
      </c>
      <c r="D33" s="2">
        <v>0</v>
      </c>
      <c r="E33" s="2">
        <v>0</v>
      </c>
      <c r="F33" s="2" t="s">
        <v>0</v>
      </c>
      <c r="G33" s="2">
        <f t="shared" si="0"/>
        <v>0</v>
      </c>
    </row>
    <row r="34" spans="1:7" x14ac:dyDescent="0.3">
      <c r="A34" t="s">
        <v>20</v>
      </c>
      <c r="B34" t="s">
        <v>21</v>
      </c>
      <c r="C34" s="2">
        <v>0</v>
      </c>
      <c r="D34" s="2">
        <v>0</v>
      </c>
      <c r="E34" s="2">
        <v>675</v>
      </c>
      <c r="F34" s="2" t="s">
        <v>0</v>
      </c>
      <c r="G34" s="2">
        <f t="shared" si="0"/>
        <v>602.67857142857133</v>
      </c>
    </row>
    <row r="35" spans="1:7" x14ac:dyDescent="0.3">
      <c r="A35" t="s">
        <v>120</v>
      </c>
      <c r="B35" t="s">
        <v>121</v>
      </c>
      <c r="C35" s="2">
        <v>1484.28</v>
      </c>
      <c r="D35" s="2">
        <v>0</v>
      </c>
      <c r="E35" s="2">
        <v>774.27</v>
      </c>
      <c r="F35" s="2" t="s">
        <v>0</v>
      </c>
      <c r="G35" s="2">
        <f t="shared" si="0"/>
        <v>691.31249999999989</v>
      </c>
    </row>
    <row r="36" spans="1:7" x14ac:dyDescent="0.3">
      <c r="A36" t="s">
        <v>194</v>
      </c>
      <c r="B36" t="s">
        <v>195</v>
      </c>
      <c r="C36" s="2">
        <v>0</v>
      </c>
      <c r="D36" s="2">
        <v>0</v>
      </c>
      <c r="E36" s="2">
        <v>375</v>
      </c>
      <c r="F36" s="2" t="s">
        <v>0</v>
      </c>
      <c r="G36" s="2">
        <f t="shared" si="0"/>
        <v>334.82142857142856</v>
      </c>
    </row>
    <row r="37" spans="1:7" x14ac:dyDescent="0.3">
      <c r="A37" t="s">
        <v>171</v>
      </c>
      <c r="B37" t="s">
        <v>172</v>
      </c>
      <c r="C37" s="2">
        <v>0</v>
      </c>
      <c r="D37" s="2">
        <v>0</v>
      </c>
      <c r="E37" s="2">
        <v>4850.42</v>
      </c>
      <c r="F37" s="2" t="s">
        <v>0</v>
      </c>
      <c r="G37" s="2">
        <f t="shared" si="0"/>
        <v>4330.7321428571422</v>
      </c>
    </row>
    <row r="38" spans="1:7" x14ac:dyDescent="0.3">
      <c r="A38" t="s">
        <v>192</v>
      </c>
      <c r="B38" t="s">
        <v>193</v>
      </c>
      <c r="C38" s="2">
        <v>0</v>
      </c>
      <c r="D38" s="2">
        <v>0</v>
      </c>
      <c r="E38" s="2">
        <v>3100</v>
      </c>
      <c r="F38" s="2" t="s">
        <v>0</v>
      </c>
      <c r="G38" s="2">
        <f t="shared" si="0"/>
        <v>2767.8571428571427</v>
      </c>
    </row>
    <row r="39" spans="1:7" x14ac:dyDescent="0.3">
      <c r="A39" t="s">
        <v>82</v>
      </c>
      <c r="B39" t="s">
        <v>191</v>
      </c>
      <c r="C39" s="2">
        <v>0</v>
      </c>
      <c r="D39" s="2">
        <v>0</v>
      </c>
      <c r="E39" s="2">
        <v>492</v>
      </c>
      <c r="F39" s="2" t="s">
        <v>0</v>
      </c>
      <c r="G39" s="2">
        <f t="shared" si="0"/>
        <v>439.28571428571422</v>
      </c>
    </row>
    <row r="40" spans="1:7" x14ac:dyDescent="0.3">
      <c r="A40" t="s">
        <v>36</v>
      </c>
      <c r="B40" t="s">
        <v>37</v>
      </c>
      <c r="C40" s="2">
        <v>0</v>
      </c>
      <c r="D40" s="2">
        <v>0</v>
      </c>
      <c r="E40" s="2">
        <v>106.75</v>
      </c>
      <c r="F40" s="2" t="s">
        <v>0</v>
      </c>
      <c r="G40" s="2">
        <f t="shared" si="0"/>
        <v>95.312499999999986</v>
      </c>
    </row>
    <row r="41" spans="1:7" x14ac:dyDescent="0.3">
      <c r="A41" t="s">
        <v>34</v>
      </c>
      <c r="B41" t="s">
        <v>35</v>
      </c>
      <c r="C41" s="2">
        <v>0</v>
      </c>
      <c r="D41" s="2">
        <v>0</v>
      </c>
      <c r="E41" s="2">
        <v>1846.5</v>
      </c>
      <c r="F41" s="2" t="s">
        <v>0</v>
      </c>
      <c r="G41" s="2">
        <f t="shared" si="0"/>
        <v>1648.6607142857142</v>
      </c>
    </row>
    <row r="42" spans="1:7" x14ac:dyDescent="0.3">
      <c r="A42" t="s">
        <v>189</v>
      </c>
      <c r="B42" t="s">
        <v>190</v>
      </c>
      <c r="C42" s="2">
        <v>0</v>
      </c>
      <c r="D42" s="2">
        <v>0</v>
      </c>
      <c r="E42" s="2">
        <v>257.60000000000002</v>
      </c>
      <c r="F42" s="2" t="s">
        <v>0</v>
      </c>
      <c r="G42" s="2">
        <f t="shared" si="0"/>
        <v>230</v>
      </c>
    </row>
    <row r="43" spans="1:7" x14ac:dyDescent="0.3">
      <c r="A43" t="s">
        <v>32</v>
      </c>
      <c r="B43" t="s">
        <v>188</v>
      </c>
      <c r="C43" s="2">
        <v>126.33</v>
      </c>
      <c r="D43" s="2">
        <v>0</v>
      </c>
      <c r="E43" s="2">
        <v>2577.1799999999998</v>
      </c>
      <c r="F43" s="2" t="s">
        <v>0</v>
      </c>
      <c r="G43" s="2">
        <f t="shared" si="0"/>
        <v>2301.0535714285711</v>
      </c>
    </row>
    <row r="44" spans="1:7" x14ac:dyDescent="0.3">
      <c r="A44" t="s">
        <v>134</v>
      </c>
      <c r="B44" t="s">
        <v>187</v>
      </c>
      <c r="C44" s="2">
        <v>0</v>
      </c>
      <c r="D44" s="2">
        <v>0</v>
      </c>
      <c r="E44" s="2">
        <v>672</v>
      </c>
      <c r="F44" s="2" t="s">
        <v>0</v>
      </c>
      <c r="G44" s="2">
        <f t="shared" si="0"/>
        <v>599.99999999999989</v>
      </c>
    </row>
    <row r="45" spans="1:7" x14ac:dyDescent="0.3">
      <c r="A45" t="s">
        <v>134</v>
      </c>
      <c r="B45" t="s">
        <v>135</v>
      </c>
      <c r="C45" s="2">
        <v>0</v>
      </c>
      <c r="D45" s="2">
        <v>0</v>
      </c>
      <c r="E45" s="2">
        <v>149.75</v>
      </c>
      <c r="F45" s="2" t="s">
        <v>0</v>
      </c>
      <c r="G45" s="2">
        <f t="shared" si="0"/>
        <v>133.70535714285714</v>
      </c>
    </row>
    <row r="46" spans="1:7" x14ac:dyDescent="0.3">
      <c r="A46" t="s">
        <v>185</v>
      </c>
      <c r="B46" t="s">
        <v>186</v>
      </c>
      <c r="C46" s="2">
        <v>0</v>
      </c>
      <c r="D46" s="2">
        <v>0</v>
      </c>
      <c r="E46" s="2">
        <v>1465</v>
      </c>
      <c r="F46" s="2" t="s">
        <v>0</v>
      </c>
      <c r="G46" s="2">
        <f t="shared" si="0"/>
        <v>1308.0357142857142</v>
      </c>
    </row>
    <row r="47" spans="1:7" x14ac:dyDescent="0.3">
      <c r="A47" t="s">
        <v>161</v>
      </c>
      <c r="B47" t="s">
        <v>162</v>
      </c>
      <c r="C47" s="2">
        <v>0</v>
      </c>
      <c r="D47" s="2">
        <v>0</v>
      </c>
      <c r="E47" s="2">
        <v>414.55</v>
      </c>
      <c r="F47" s="2" t="s">
        <v>0</v>
      </c>
      <c r="G47" s="2">
        <f t="shared" si="0"/>
        <v>370.13392857142856</v>
      </c>
    </row>
    <row r="48" spans="1:7" x14ac:dyDescent="0.3">
      <c r="A48" t="s">
        <v>22</v>
      </c>
      <c r="B48" t="s">
        <v>23</v>
      </c>
      <c r="C48" s="2">
        <v>1376.45</v>
      </c>
      <c r="D48" s="2">
        <v>0</v>
      </c>
      <c r="E48" s="2">
        <v>7586.8000000000011</v>
      </c>
      <c r="F48" s="2" t="s">
        <v>0</v>
      </c>
      <c r="G48" s="2">
        <f t="shared" si="0"/>
        <v>6773.9285714285716</v>
      </c>
    </row>
    <row r="50" spans="1:8" x14ac:dyDescent="0.3">
      <c r="G50" s="2">
        <f>SUM(G1:G49)</f>
        <v>213728.58928571423</v>
      </c>
      <c r="H50" s="3">
        <f>G50*0.12</f>
        <v>25647.430714285707</v>
      </c>
    </row>
    <row r="52" spans="1:8" x14ac:dyDescent="0.3">
      <c r="A52" t="s">
        <v>183</v>
      </c>
      <c r="B52" t="s">
        <v>184</v>
      </c>
      <c r="C52" s="2">
        <v>0</v>
      </c>
      <c r="D52" s="2">
        <v>0</v>
      </c>
      <c r="E52" s="2">
        <v>18000</v>
      </c>
      <c r="F52" s="2" t="s">
        <v>0</v>
      </c>
      <c r="G52" s="2">
        <f>E52/1.12</f>
        <v>16071.428571428571</v>
      </c>
    </row>
    <row r="53" spans="1:8" x14ac:dyDescent="0.3">
      <c r="A53" t="s">
        <v>18</v>
      </c>
      <c r="B53" t="s">
        <v>19</v>
      </c>
      <c r="C53" s="2">
        <v>0</v>
      </c>
      <c r="D53" s="2">
        <v>0</v>
      </c>
      <c r="E53" s="2">
        <v>2800</v>
      </c>
      <c r="F53" s="2" t="s">
        <v>0</v>
      </c>
      <c r="G53" s="2">
        <f t="shared" si="0"/>
        <v>2499.9999999999995</v>
      </c>
    </row>
    <row r="54" spans="1:8" x14ac:dyDescent="0.3">
      <c r="A54" t="s">
        <v>267</v>
      </c>
      <c r="B54" t="s">
        <v>17</v>
      </c>
      <c r="C54" s="2">
        <v>114713.99</v>
      </c>
      <c r="D54" s="2">
        <v>0</v>
      </c>
      <c r="E54" s="2">
        <v>0</v>
      </c>
      <c r="F54" s="2" t="s">
        <v>1</v>
      </c>
      <c r="G54" s="2">
        <f t="shared" si="0"/>
        <v>0</v>
      </c>
    </row>
    <row r="55" spans="1:8" x14ac:dyDescent="0.3">
      <c r="A55" t="s">
        <v>15</v>
      </c>
      <c r="B55" t="s">
        <v>16</v>
      </c>
      <c r="C55" s="2">
        <v>0</v>
      </c>
      <c r="D55" s="2">
        <v>0</v>
      </c>
      <c r="E55" s="2">
        <v>3920</v>
      </c>
      <c r="F55" s="2" t="s">
        <v>1</v>
      </c>
      <c r="G55" s="2">
        <f t="shared" si="0"/>
        <v>3499.9999999999995</v>
      </c>
    </row>
    <row r="56" spans="1:8" x14ac:dyDescent="0.3">
      <c r="A56" t="s">
        <v>13</v>
      </c>
      <c r="B56" t="s">
        <v>14</v>
      </c>
      <c r="C56" s="2">
        <v>0</v>
      </c>
      <c r="D56" s="2">
        <v>0</v>
      </c>
      <c r="E56" s="2">
        <v>179734.48</v>
      </c>
      <c r="F56" s="2" t="s">
        <v>1</v>
      </c>
      <c r="G56" s="2">
        <f t="shared" si="0"/>
        <v>160477.21428571429</v>
      </c>
    </row>
    <row r="57" spans="1:8" x14ac:dyDescent="0.3">
      <c r="A57" t="s">
        <v>11</v>
      </c>
      <c r="B57" t="s">
        <v>12</v>
      </c>
      <c r="C57" s="2">
        <v>0</v>
      </c>
      <c r="D57" s="2">
        <v>0</v>
      </c>
      <c r="E57" s="2">
        <v>3000</v>
      </c>
      <c r="F57" s="2" t="s">
        <v>1</v>
      </c>
      <c r="G57" s="2">
        <f t="shared" si="0"/>
        <v>2678.5714285714284</v>
      </c>
    </row>
    <row r="58" spans="1:8" x14ac:dyDescent="0.3">
      <c r="A58" t="s">
        <v>9</v>
      </c>
      <c r="B58" t="s">
        <v>10</v>
      </c>
      <c r="C58" s="2">
        <v>0</v>
      </c>
      <c r="D58" s="2">
        <v>0</v>
      </c>
      <c r="E58" s="2">
        <v>23230.57</v>
      </c>
      <c r="F58" s="2" t="s">
        <v>1</v>
      </c>
      <c r="G58" s="2">
        <f t="shared" si="0"/>
        <v>20741.580357142855</v>
      </c>
    </row>
    <row r="60" spans="1:8" x14ac:dyDescent="0.3">
      <c r="C60" s="2">
        <f>SUM(C1:C59)</f>
        <v>203747.22</v>
      </c>
      <c r="G60" s="2">
        <f>SUM(G51:G59)</f>
        <v>205968.79464285716</v>
      </c>
      <c r="H60" s="3">
        <f>G60*0.12</f>
        <v>24716.255357142858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BC2D-FE27-43D0-AD42-07698DF60C46}">
  <dimension ref="A1:H54"/>
  <sheetViews>
    <sheetView topLeftCell="A33" workbookViewId="0">
      <selection activeCell="H54" activeCellId="1" sqref="H44 H54"/>
    </sheetView>
  </sheetViews>
  <sheetFormatPr defaultRowHeight="14.4" x14ac:dyDescent="0.3"/>
  <cols>
    <col min="1" max="1" width="16.109375" bestFit="1" customWidth="1"/>
    <col min="2" max="2" width="31.6640625" bestFit="1" customWidth="1"/>
    <col min="3" max="3" width="11.109375" style="2" bestFit="1" customWidth="1"/>
    <col min="4" max="4" width="13.88671875" style="2" bestFit="1" customWidth="1"/>
    <col min="5" max="5" width="11.109375" style="2" bestFit="1" customWidth="1"/>
    <col min="6" max="6" width="8.5546875" style="2" bestFit="1" customWidth="1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5" t="s">
        <v>108</v>
      </c>
    </row>
    <row r="2" spans="1:7" x14ac:dyDescent="0.3">
      <c r="A2" t="s">
        <v>106</v>
      </c>
      <c r="B2" t="s">
        <v>107</v>
      </c>
      <c r="C2" s="2">
        <v>6120</v>
      </c>
      <c r="D2" s="2">
        <v>0</v>
      </c>
      <c r="E2" s="2">
        <v>0</v>
      </c>
      <c r="F2" s="2" t="s">
        <v>0</v>
      </c>
      <c r="G2" s="2">
        <f t="shared" ref="G2:G52" si="0">E2/1.12</f>
        <v>0</v>
      </c>
    </row>
    <row r="3" spans="1:7" x14ac:dyDescent="0.3">
      <c r="A3" t="s">
        <v>102</v>
      </c>
      <c r="B3" t="s">
        <v>103</v>
      </c>
      <c r="C3" s="2">
        <v>9945.9</v>
      </c>
      <c r="D3" s="2">
        <v>0</v>
      </c>
      <c r="E3" s="2">
        <v>0</v>
      </c>
      <c r="F3" s="2" t="s">
        <v>0</v>
      </c>
      <c r="G3" s="2">
        <f t="shared" si="0"/>
        <v>0</v>
      </c>
    </row>
    <row r="4" spans="1:7" x14ac:dyDescent="0.3">
      <c r="A4" t="s">
        <v>100</v>
      </c>
      <c r="B4" t="s">
        <v>101</v>
      </c>
      <c r="C4" s="2">
        <v>0</v>
      </c>
      <c r="D4" s="2">
        <v>0</v>
      </c>
      <c r="E4" s="2">
        <v>90675.8</v>
      </c>
      <c r="F4" s="2" t="s">
        <v>0</v>
      </c>
      <c r="G4" s="2">
        <f t="shared" si="0"/>
        <v>80960.53571428571</v>
      </c>
    </row>
    <row r="5" spans="1:7" x14ac:dyDescent="0.3">
      <c r="A5" t="s">
        <v>268</v>
      </c>
      <c r="B5" t="s">
        <v>131</v>
      </c>
      <c r="C5" s="2">
        <v>0</v>
      </c>
      <c r="D5" s="2">
        <v>0</v>
      </c>
      <c r="E5" s="2">
        <v>17200</v>
      </c>
      <c r="F5" s="2" t="s">
        <v>0</v>
      </c>
      <c r="G5" s="2">
        <f t="shared" si="0"/>
        <v>15357.142857142855</v>
      </c>
    </row>
    <row r="6" spans="1:7" x14ac:dyDescent="0.3">
      <c r="A6" t="s">
        <v>96</v>
      </c>
      <c r="B6" t="s">
        <v>97</v>
      </c>
      <c r="C6" s="2">
        <v>34861.5</v>
      </c>
      <c r="D6" s="2">
        <v>0</v>
      </c>
      <c r="E6" s="2">
        <v>0</v>
      </c>
      <c r="F6" s="2" t="s">
        <v>0</v>
      </c>
      <c r="G6" s="2">
        <f t="shared" si="0"/>
        <v>0</v>
      </c>
    </row>
    <row r="7" spans="1:7" x14ac:dyDescent="0.3">
      <c r="A7" t="s">
        <v>269</v>
      </c>
      <c r="B7" t="s">
        <v>93</v>
      </c>
      <c r="C7" s="2">
        <v>0</v>
      </c>
      <c r="D7" s="2">
        <v>0</v>
      </c>
      <c r="E7" s="2">
        <v>6712.0599999999986</v>
      </c>
      <c r="F7" s="2" t="s">
        <v>0</v>
      </c>
      <c r="G7" s="2">
        <f t="shared" si="0"/>
        <v>5992.9107142857129</v>
      </c>
    </row>
    <row r="8" spans="1:7" x14ac:dyDescent="0.3">
      <c r="A8" t="s">
        <v>18</v>
      </c>
      <c r="B8" t="s">
        <v>91</v>
      </c>
      <c r="C8" s="2">
        <v>0</v>
      </c>
      <c r="D8" s="2">
        <v>0</v>
      </c>
      <c r="E8" s="2">
        <v>2800</v>
      </c>
      <c r="F8" s="2" t="s">
        <v>0</v>
      </c>
      <c r="G8" s="2">
        <f t="shared" si="0"/>
        <v>2499.9999999999995</v>
      </c>
    </row>
    <row r="9" spans="1:7" x14ac:dyDescent="0.3">
      <c r="A9" t="s">
        <v>89</v>
      </c>
      <c r="B9" t="s">
        <v>90</v>
      </c>
      <c r="C9" s="2">
        <v>18360</v>
      </c>
      <c r="D9" s="2">
        <v>0</v>
      </c>
      <c r="E9" s="2">
        <v>0</v>
      </c>
      <c r="F9" s="2" t="s">
        <v>0</v>
      </c>
      <c r="G9" s="2">
        <f t="shared" si="0"/>
        <v>0</v>
      </c>
    </row>
    <row r="10" spans="1:7" x14ac:dyDescent="0.3">
      <c r="A10" t="s">
        <v>214</v>
      </c>
      <c r="B10" t="s">
        <v>215</v>
      </c>
      <c r="C10" s="2">
        <v>0</v>
      </c>
      <c r="D10" s="2">
        <v>0</v>
      </c>
      <c r="E10" s="2">
        <v>32091</v>
      </c>
      <c r="F10" s="2" t="s">
        <v>0</v>
      </c>
      <c r="G10" s="2">
        <f t="shared" si="0"/>
        <v>28652.678571428569</v>
      </c>
    </row>
    <row r="11" spans="1:7" x14ac:dyDescent="0.3">
      <c r="A11" t="s">
        <v>86</v>
      </c>
      <c r="B11" t="s">
        <v>87</v>
      </c>
      <c r="C11" s="2">
        <v>19780.830000000002</v>
      </c>
      <c r="D11" s="2">
        <v>0</v>
      </c>
      <c r="E11" s="2">
        <v>0</v>
      </c>
      <c r="F11" s="2" t="s">
        <v>0</v>
      </c>
      <c r="G11" s="2">
        <f t="shared" si="0"/>
        <v>0</v>
      </c>
    </row>
    <row r="12" spans="1:7" x14ac:dyDescent="0.3">
      <c r="A12" t="s">
        <v>84</v>
      </c>
      <c r="B12" t="s">
        <v>85</v>
      </c>
      <c r="C12" s="2">
        <v>0</v>
      </c>
      <c r="D12" s="2">
        <v>0</v>
      </c>
      <c r="E12" s="2">
        <v>6324</v>
      </c>
      <c r="F12" s="2" t="s">
        <v>0</v>
      </c>
      <c r="G12" s="2">
        <f t="shared" si="0"/>
        <v>5646.4285714285706</v>
      </c>
    </row>
    <row r="13" spans="1:7" x14ac:dyDescent="0.3">
      <c r="A13" t="s">
        <v>82</v>
      </c>
      <c r="B13" t="s">
        <v>83</v>
      </c>
      <c r="C13" s="2">
        <v>0</v>
      </c>
      <c r="D13" s="2">
        <v>0</v>
      </c>
      <c r="E13" s="2">
        <v>2460</v>
      </c>
      <c r="F13" s="2" t="s">
        <v>0</v>
      </c>
      <c r="G13" s="2">
        <f t="shared" si="0"/>
        <v>2196.4285714285711</v>
      </c>
    </row>
    <row r="14" spans="1:7" x14ac:dyDescent="0.3">
      <c r="A14" t="s">
        <v>266</v>
      </c>
      <c r="B14" t="s">
        <v>81</v>
      </c>
      <c r="C14" s="2">
        <v>0</v>
      </c>
      <c r="D14" s="2">
        <v>0</v>
      </c>
      <c r="E14" s="2">
        <v>4578</v>
      </c>
      <c r="F14" s="2" t="s">
        <v>0</v>
      </c>
      <c r="G14" s="2">
        <f t="shared" si="0"/>
        <v>4087.4999999999995</v>
      </c>
    </row>
    <row r="15" spans="1:7" x14ac:dyDescent="0.3">
      <c r="A15" t="s">
        <v>78</v>
      </c>
      <c r="B15" t="s">
        <v>79</v>
      </c>
      <c r="C15" s="2">
        <v>0</v>
      </c>
      <c r="D15" s="2">
        <v>0</v>
      </c>
      <c r="E15" s="2">
        <v>1045</v>
      </c>
      <c r="F15" s="2" t="s">
        <v>0</v>
      </c>
      <c r="G15" s="2">
        <f t="shared" si="0"/>
        <v>933.03571428571422</v>
      </c>
    </row>
    <row r="16" spans="1:7" x14ac:dyDescent="0.3">
      <c r="A16" t="s">
        <v>74</v>
      </c>
      <c r="B16" t="s">
        <v>75</v>
      </c>
      <c r="C16" s="2">
        <v>0</v>
      </c>
      <c r="D16" s="2">
        <v>0</v>
      </c>
      <c r="E16" s="2">
        <v>11850</v>
      </c>
      <c r="F16" s="2" t="s">
        <v>0</v>
      </c>
      <c r="G16" s="2">
        <f t="shared" si="0"/>
        <v>10580.357142857141</v>
      </c>
    </row>
    <row r="17" spans="1:7" x14ac:dyDescent="0.3">
      <c r="A17" t="s">
        <v>72</v>
      </c>
      <c r="B17" t="s">
        <v>73</v>
      </c>
      <c r="C17" s="2">
        <v>0</v>
      </c>
      <c r="D17" s="2">
        <v>0</v>
      </c>
      <c r="E17" s="2">
        <v>2900</v>
      </c>
      <c r="F17" s="2" t="s">
        <v>0</v>
      </c>
      <c r="G17" s="2">
        <f t="shared" si="0"/>
        <v>2589.2857142857142</v>
      </c>
    </row>
    <row r="18" spans="1:7" x14ac:dyDescent="0.3">
      <c r="A18" t="s">
        <v>70</v>
      </c>
      <c r="B18" t="s">
        <v>71</v>
      </c>
      <c r="C18" s="2">
        <v>0</v>
      </c>
      <c r="D18" s="2">
        <v>0</v>
      </c>
      <c r="E18" s="2">
        <v>1795</v>
      </c>
      <c r="F18" s="2" t="s">
        <v>0</v>
      </c>
      <c r="G18" s="2">
        <f t="shared" si="0"/>
        <v>1602.6785714285713</v>
      </c>
    </row>
    <row r="19" spans="1:7" x14ac:dyDescent="0.3">
      <c r="A19" t="s">
        <v>68</v>
      </c>
      <c r="B19" t="s">
        <v>69</v>
      </c>
      <c r="C19" s="2">
        <v>9588</v>
      </c>
      <c r="D19" s="2">
        <v>0</v>
      </c>
      <c r="E19" s="2">
        <v>11042</v>
      </c>
      <c r="F19" s="2" t="s">
        <v>0</v>
      </c>
      <c r="G19" s="2">
        <f t="shared" si="0"/>
        <v>9858.9285714285706</v>
      </c>
    </row>
    <row r="20" spans="1:7" x14ac:dyDescent="0.3">
      <c r="A20" t="s">
        <v>66</v>
      </c>
      <c r="B20" t="s">
        <v>67</v>
      </c>
      <c r="C20" s="2">
        <v>0</v>
      </c>
      <c r="D20" s="2">
        <v>0</v>
      </c>
      <c r="E20" s="2">
        <v>9945</v>
      </c>
      <c r="F20" s="2" t="s">
        <v>0</v>
      </c>
      <c r="G20" s="2">
        <f t="shared" si="0"/>
        <v>8879.4642857142844</v>
      </c>
    </row>
    <row r="21" spans="1:7" x14ac:dyDescent="0.3">
      <c r="A21" t="s">
        <v>64</v>
      </c>
      <c r="B21" t="s">
        <v>65</v>
      </c>
      <c r="C21" s="2">
        <v>0</v>
      </c>
      <c r="D21" s="2">
        <v>0</v>
      </c>
      <c r="E21" s="2">
        <v>2495.1999999999998</v>
      </c>
      <c r="F21" s="2" t="s">
        <v>0</v>
      </c>
      <c r="G21" s="2">
        <f t="shared" si="0"/>
        <v>2227.8571428571427</v>
      </c>
    </row>
    <row r="22" spans="1:7" x14ac:dyDescent="0.3">
      <c r="A22" t="s">
        <v>271</v>
      </c>
      <c r="B22" t="s">
        <v>213</v>
      </c>
      <c r="C22" s="2">
        <v>0</v>
      </c>
      <c r="D22" s="2">
        <v>0</v>
      </c>
      <c r="E22" s="2">
        <v>15277.5</v>
      </c>
      <c r="F22" s="2" t="s">
        <v>0</v>
      </c>
      <c r="G22" s="2">
        <f t="shared" si="0"/>
        <v>13640.624999999998</v>
      </c>
    </row>
    <row r="23" spans="1:7" x14ac:dyDescent="0.3">
      <c r="A23" t="s">
        <v>181</v>
      </c>
      <c r="B23" t="s">
        <v>182</v>
      </c>
      <c r="C23" s="2">
        <v>0</v>
      </c>
      <c r="D23" s="2">
        <v>0</v>
      </c>
      <c r="E23" s="2">
        <v>1125</v>
      </c>
      <c r="F23" s="2" t="s">
        <v>0</v>
      </c>
      <c r="G23" s="2">
        <f t="shared" si="0"/>
        <v>1004.4642857142857</v>
      </c>
    </row>
    <row r="24" spans="1:7" x14ac:dyDescent="0.3">
      <c r="A24" t="s">
        <v>32</v>
      </c>
      <c r="B24" t="s">
        <v>212</v>
      </c>
      <c r="C24" s="2">
        <v>0</v>
      </c>
      <c r="D24" s="2">
        <v>0</v>
      </c>
      <c r="E24" s="2">
        <v>275</v>
      </c>
      <c r="F24" s="2" t="s">
        <v>0</v>
      </c>
      <c r="G24" s="2">
        <f t="shared" si="0"/>
        <v>245.53571428571425</v>
      </c>
    </row>
    <row r="25" spans="1:7" x14ac:dyDescent="0.3">
      <c r="A25" t="s">
        <v>62</v>
      </c>
      <c r="B25" t="s">
        <v>63</v>
      </c>
      <c r="C25" s="2">
        <v>0</v>
      </c>
      <c r="D25" s="2">
        <v>0</v>
      </c>
      <c r="E25" s="2">
        <v>70</v>
      </c>
      <c r="F25" s="2" t="s">
        <v>0</v>
      </c>
      <c r="G25" s="2">
        <f t="shared" si="0"/>
        <v>62.499999999999993</v>
      </c>
    </row>
    <row r="26" spans="1:7" x14ac:dyDescent="0.3">
      <c r="A26" t="s">
        <v>197</v>
      </c>
      <c r="B26" t="s">
        <v>198</v>
      </c>
      <c r="C26" s="2">
        <v>0</v>
      </c>
      <c r="D26" s="2">
        <v>0</v>
      </c>
      <c r="E26" s="2">
        <v>70</v>
      </c>
      <c r="F26" s="2" t="s">
        <v>0</v>
      </c>
      <c r="G26" s="2">
        <f t="shared" si="0"/>
        <v>62.499999999999993</v>
      </c>
    </row>
    <row r="27" spans="1:7" x14ac:dyDescent="0.3">
      <c r="A27" t="s">
        <v>124</v>
      </c>
      <c r="B27" t="s">
        <v>125</v>
      </c>
      <c r="C27" s="2">
        <v>0</v>
      </c>
      <c r="D27" s="2">
        <v>0</v>
      </c>
      <c r="E27" s="2">
        <v>1320</v>
      </c>
      <c r="F27" s="2" t="s">
        <v>0</v>
      </c>
      <c r="G27" s="2">
        <f t="shared" si="0"/>
        <v>1178.5714285714284</v>
      </c>
    </row>
    <row r="28" spans="1:7" x14ac:dyDescent="0.3">
      <c r="A28" t="s">
        <v>145</v>
      </c>
      <c r="B28" t="s">
        <v>146</v>
      </c>
      <c r="C28" s="2">
        <v>0</v>
      </c>
      <c r="D28" s="2">
        <v>0</v>
      </c>
      <c r="E28" s="2">
        <v>199.75</v>
      </c>
      <c r="F28" s="2" t="s">
        <v>0</v>
      </c>
      <c r="G28" s="2">
        <f t="shared" si="0"/>
        <v>178.34821428571428</v>
      </c>
    </row>
    <row r="29" spans="1:7" x14ac:dyDescent="0.3">
      <c r="A29" t="s">
        <v>46</v>
      </c>
      <c r="B29" t="s">
        <v>122</v>
      </c>
      <c r="C29" s="2">
        <v>0</v>
      </c>
      <c r="D29" s="2">
        <v>0</v>
      </c>
      <c r="E29" s="2">
        <v>2367.59</v>
      </c>
      <c r="F29" s="2" t="s">
        <v>0</v>
      </c>
      <c r="G29" s="2">
        <f t="shared" si="0"/>
        <v>2113.9196428571427</v>
      </c>
    </row>
    <row r="30" spans="1:7" x14ac:dyDescent="0.3">
      <c r="A30" t="s">
        <v>44</v>
      </c>
      <c r="B30" t="s">
        <v>211</v>
      </c>
      <c r="C30" s="2">
        <v>0</v>
      </c>
      <c r="D30" s="2">
        <v>0</v>
      </c>
      <c r="E30" s="2">
        <v>950</v>
      </c>
      <c r="F30" s="2" t="s">
        <v>0</v>
      </c>
      <c r="G30" s="2">
        <f t="shared" si="0"/>
        <v>848.21428571428567</v>
      </c>
    </row>
    <row r="31" spans="1:7" x14ac:dyDescent="0.3">
      <c r="A31" t="s">
        <v>44</v>
      </c>
      <c r="B31" t="s">
        <v>45</v>
      </c>
      <c r="C31" s="2">
        <v>4229</v>
      </c>
      <c r="D31" s="2">
        <v>0</v>
      </c>
      <c r="E31" s="2">
        <v>0</v>
      </c>
      <c r="F31" s="2" t="s">
        <v>0</v>
      </c>
      <c r="G31" s="2">
        <f t="shared" si="0"/>
        <v>0</v>
      </c>
    </row>
    <row r="32" spans="1:7" x14ac:dyDescent="0.3">
      <c r="A32" t="s">
        <v>44</v>
      </c>
      <c r="B32" t="s">
        <v>210</v>
      </c>
      <c r="C32" s="2">
        <v>3965</v>
      </c>
      <c r="D32" s="2">
        <v>0</v>
      </c>
      <c r="E32" s="2">
        <v>0</v>
      </c>
      <c r="F32" s="2" t="s">
        <v>0</v>
      </c>
      <c r="G32" s="2">
        <f t="shared" si="0"/>
        <v>0</v>
      </c>
    </row>
    <row r="33" spans="1:8" x14ac:dyDescent="0.3">
      <c r="A33" t="s">
        <v>171</v>
      </c>
      <c r="B33" t="s">
        <v>172</v>
      </c>
      <c r="C33" s="2">
        <v>0</v>
      </c>
      <c r="D33" s="2">
        <v>0</v>
      </c>
      <c r="E33" s="2">
        <v>1570.14</v>
      </c>
      <c r="F33" s="2" t="s">
        <v>0</v>
      </c>
      <c r="G33" s="2">
        <f t="shared" si="0"/>
        <v>1401.9107142857142</v>
      </c>
    </row>
    <row r="34" spans="1:8" x14ac:dyDescent="0.3">
      <c r="A34" t="s">
        <v>138</v>
      </c>
      <c r="B34" t="s">
        <v>139</v>
      </c>
      <c r="C34" s="2">
        <v>0</v>
      </c>
      <c r="D34" s="2">
        <v>0</v>
      </c>
      <c r="E34" s="2">
        <v>500</v>
      </c>
      <c r="F34" s="2" t="s">
        <v>0</v>
      </c>
      <c r="G34" s="2">
        <f t="shared" si="0"/>
        <v>446.42857142857139</v>
      </c>
    </row>
    <row r="35" spans="1:8" x14ac:dyDescent="0.3">
      <c r="A35" t="s">
        <v>116</v>
      </c>
      <c r="B35" t="s">
        <v>209</v>
      </c>
      <c r="C35" s="2">
        <v>0</v>
      </c>
      <c r="D35" s="2">
        <v>0</v>
      </c>
      <c r="E35" s="2">
        <v>405</v>
      </c>
      <c r="F35" s="2" t="s">
        <v>0</v>
      </c>
      <c r="G35" s="2">
        <f t="shared" si="0"/>
        <v>361.60714285714283</v>
      </c>
    </row>
    <row r="36" spans="1:8" x14ac:dyDescent="0.3">
      <c r="A36" t="s">
        <v>34</v>
      </c>
      <c r="B36" t="s">
        <v>35</v>
      </c>
      <c r="C36" s="2">
        <v>0</v>
      </c>
      <c r="D36" s="2">
        <v>0</v>
      </c>
      <c r="E36" s="2">
        <v>1320.25</v>
      </c>
      <c r="F36" s="2" t="s">
        <v>0</v>
      </c>
      <c r="G36" s="2">
        <f t="shared" si="0"/>
        <v>1178.7946428571427</v>
      </c>
    </row>
    <row r="37" spans="1:8" x14ac:dyDescent="0.3">
      <c r="A37" t="s">
        <v>32</v>
      </c>
      <c r="B37" t="s">
        <v>188</v>
      </c>
      <c r="C37" s="2">
        <v>288.38</v>
      </c>
      <c r="D37" s="2">
        <v>0</v>
      </c>
      <c r="E37" s="2">
        <v>6344.7000000000007</v>
      </c>
      <c r="F37" s="2" t="s">
        <v>0</v>
      </c>
      <c r="G37" s="2">
        <f t="shared" si="0"/>
        <v>5664.9107142857147</v>
      </c>
    </row>
    <row r="38" spans="1:8" x14ac:dyDescent="0.3">
      <c r="A38" t="s">
        <v>207</v>
      </c>
      <c r="B38" t="s">
        <v>208</v>
      </c>
      <c r="C38" s="2">
        <v>0</v>
      </c>
      <c r="D38" s="2">
        <v>0</v>
      </c>
      <c r="E38" s="2">
        <v>1004.12</v>
      </c>
      <c r="F38" s="2" t="s">
        <v>0</v>
      </c>
      <c r="G38" s="2">
        <f t="shared" si="0"/>
        <v>896.53571428571422</v>
      </c>
    </row>
    <row r="39" spans="1:8" x14ac:dyDescent="0.3">
      <c r="A39" t="s">
        <v>163</v>
      </c>
      <c r="B39" t="s">
        <v>206</v>
      </c>
      <c r="C39" s="2">
        <v>0</v>
      </c>
      <c r="D39" s="2">
        <v>0</v>
      </c>
      <c r="E39" s="2">
        <v>400</v>
      </c>
      <c r="F39" s="2" t="s">
        <v>0</v>
      </c>
      <c r="G39" s="2">
        <f t="shared" si="0"/>
        <v>357.14285714285711</v>
      </c>
    </row>
    <row r="40" spans="1:8" x14ac:dyDescent="0.3">
      <c r="A40" t="s">
        <v>204</v>
      </c>
      <c r="B40" t="s">
        <v>205</v>
      </c>
      <c r="C40" s="2">
        <v>0</v>
      </c>
      <c r="D40" s="2">
        <v>0</v>
      </c>
      <c r="E40" s="2">
        <v>360</v>
      </c>
      <c r="F40" s="2" t="s">
        <v>0</v>
      </c>
      <c r="G40" s="2">
        <f t="shared" si="0"/>
        <v>321.42857142857139</v>
      </c>
    </row>
    <row r="41" spans="1:8" x14ac:dyDescent="0.3">
      <c r="A41" t="s">
        <v>22</v>
      </c>
      <c r="B41" t="s">
        <v>23</v>
      </c>
      <c r="C41" s="2">
        <v>3037.25</v>
      </c>
      <c r="D41" s="2">
        <v>0</v>
      </c>
      <c r="E41" s="2">
        <v>11251.25</v>
      </c>
      <c r="F41" s="2" t="s">
        <v>0</v>
      </c>
      <c r="G41" s="2">
        <f t="shared" si="0"/>
        <v>10045.758928571428</v>
      </c>
    </row>
    <row r="42" spans="1:8" x14ac:dyDescent="0.3">
      <c r="A42" t="s">
        <v>202</v>
      </c>
      <c r="B42" t="s">
        <v>203</v>
      </c>
      <c r="C42" s="2">
        <v>0</v>
      </c>
      <c r="D42" s="2">
        <v>0</v>
      </c>
      <c r="E42" s="2">
        <v>479.75</v>
      </c>
      <c r="F42" s="2" t="s">
        <v>0</v>
      </c>
      <c r="G42" s="2">
        <f t="shared" si="0"/>
        <v>428.34821428571422</v>
      </c>
    </row>
    <row r="44" spans="1:8" x14ac:dyDescent="0.3">
      <c r="G44" s="2">
        <f>SUM(G1:G43)</f>
        <v>222502.77678571423</v>
      </c>
      <c r="H44" s="3">
        <f>G44*0.12</f>
        <v>26700.333214285707</v>
      </c>
    </row>
    <row r="46" spans="1:8" x14ac:dyDescent="0.3">
      <c r="A46" t="s">
        <v>18</v>
      </c>
      <c r="B46" t="s">
        <v>19</v>
      </c>
      <c r="C46" s="2">
        <v>0</v>
      </c>
      <c r="D46" s="2">
        <v>0</v>
      </c>
      <c r="E46" s="2">
        <v>2800</v>
      </c>
      <c r="F46" s="2" t="s">
        <v>0</v>
      </c>
      <c r="G46" s="2">
        <f t="shared" si="0"/>
        <v>2499.9999999999995</v>
      </c>
    </row>
    <row r="47" spans="1:8" x14ac:dyDescent="0.3">
      <c r="A47" t="s">
        <v>138</v>
      </c>
      <c r="B47" t="s">
        <v>201</v>
      </c>
      <c r="C47" s="2">
        <v>0</v>
      </c>
      <c r="D47" s="2">
        <v>0</v>
      </c>
      <c r="E47" s="2">
        <v>7800</v>
      </c>
      <c r="F47" s="2" t="s">
        <v>0</v>
      </c>
      <c r="G47" s="2">
        <f t="shared" si="0"/>
        <v>6964.2857142857138</v>
      </c>
    </row>
    <row r="48" spans="1:8" x14ac:dyDescent="0.3">
      <c r="A48" t="s">
        <v>267</v>
      </c>
      <c r="B48" t="s">
        <v>17</v>
      </c>
      <c r="C48" s="2">
        <v>124097.68</v>
      </c>
      <c r="D48" s="2">
        <v>0</v>
      </c>
      <c r="E48" s="2">
        <v>0</v>
      </c>
      <c r="F48" s="2" t="s">
        <v>1</v>
      </c>
      <c r="G48" s="2">
        <f t="shared" si="0"/>
        <v>0</v>
      </c>
    </row>
    <row r="49" spans="1:8" x14ac:dyDescent="0.3">
      <c r="A49" t="s">
        <v>15</v>
      </c>
      <c r="B49" t="s">
        <v>16</v>
      </c>
      <c r="C49" s="2">
        <v>0</v>
      </c>
      <c r="D49" s="2">
        <v>0</v>
      </c>
      <c r="E49" s="2">
        <v>3920</v>
      </c>
      <c r="F49" s="2" t="s">
        <v>1</v>
      </c>
      <c r="G49" s="2">
        <f t="shared" si="0"/>
        <v>3499.9999999999995</v>
      </c>
    </row>
    <row r="50" spans="1:8" x14ac:dyDescent="0.3">
      <c r="A50" t="s">
        <v>13</v>
      </c>
      <c r="B50" t="s">
        <v>14</v>
      </c>
      <c r="C50" s="2">
        <v>0</v>
      </c>
      <c r="D50" s="2">
        <v>0</v>
      </c>
      <c r="E50" s="2">
        <v>179734.48</v>
      </c>
      <c r="F50" s="2" t="s">
        <v>1</v>
      </c>
      <c r="G50" s="2">
        <f t="shared" si="0"/>
        <v>160477.21428571429</v>
      </c>
    </row>
    <row r="51" spans="1:8" x14ac:dyDescent="0.3">
      <c r="A51" t="s">
        <v>11</v>
      </c>
      <c r="B51" t="s">
        <v>12</v>
      </c>
      <c r="C51" s="2">
        <v>0</v>
      </c>
      <c r="D51" s="2">
        <v>0</v>
      </c>
      <c r="E51" s="2">
        <v>3000</v>
      </c>
      <c r="F51" s="2" t="s">
        <v>1</v>
      </c>
      <c r="G51" s="2">
        <f t="shared" si="0"/>
        <v>2678.5714285714284</v>
      </c>
    </row>
    <row r="52" spans="1:8" x14ac:dyDescent="0.3">
      <c r="A52" t="s">
        <v>9</v>
      </c>
      <c r="B52" t="s">
        <v>10</v>
      </c>
      <c r="C52" s="2">
        <v>0</v>
      </c>
      <c r="D52" s="2">
        <v>0</v>
      </c>
      <c r="E52" s="2">
        <v>28789.02</v>
      </c>
      <c r="F52" s="2" t="s">
        <v>1</v>
      </c>
      <c r="G52" s="2">
        <f t="shared" si="0"/>
        <v>25704.482142857141</v>
      </c>
    </row>
    <row r="54" spans="1:8" x14ac:dyDescent="0.3">
      <c r="C54" s="2">
        <f>SUM(C1:C53)</f>
        <v>234273.53999999998</v>
      </c>
      <c r="G54" s="2">
        <f>SUM(G46:G53)</f>
        <v>201824.55357142855</v>
      </c>
      <c r="H54" s="3">
        <f>G54*0.12</f>
        <v>24218.946428571424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3D65-7E7C-4969-A126-53C4C04CC13E}">
  <sheetPr>
    <tabColor rgb="FFFFC000"/>
  </sheetPr>
  <dimension ref="A1:M13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" customWidth="1"/>
    <col min="4" max="4" width="11.109375" bestFit="1" customWidth="1"/>
    <col min="6" max="8" width="11.109375" bestFit="1" customWidth="1"/>
    <col min="9" max="9" width="1.5546875" customWidth="1"/>
    <col min="10" max="10" width="12.5546875" bestFit="1" customWidth="1"/>
    <col min="12" max="12" width="12.5546875" bestFit="1" customWidth="1"/>
    <col min="13" max="13" width="11.109375" bestFit="1" customWidth="1"/>
  </cols>
  <sheetData>
    <row r="1" spans="1:13" x14ac:dyDescent="0.3">
      <c r="F1" s="3">
        <f t="shared" ref="F1:H1" si="0">F3*1.12</f>
        <v>734090.91839999997</v>
      </c>
      <c r="G1" s="3">
        <f t="shared" si="0"/>
        <v>917038.80800000008</v>
      </c>
      <c r="H1" s="3">
        <f t="shared" si="0"/>
        <v>944291.27520000038</v>
      </c>
    </row>
    <row r="2" spans="1:13" x14ac:dyDescent="0.3">
      <c r="B2" s="12" t="s">
        <v>156</v>
      </c>
      <c r="C2" s="12"/>
      <c r="D2" s="12"/>
      <c r="F2" t="s">
        <v>216</v>
      </c>
      <c r="G2" t="s">
        <v>217</v>
      </c>
      <c r="H2" t="s">
        <v>218</v>
      </c>
    </row>
    <row r="3" spans="1:13" x14ac:dyDescent="0.3">
      <c r="A3" t="s">
        <v>2</v>
      </c>
      <c r="B3" s="2">
        <v>2317340.1800000002</v>
      </c>
      <c r="C3" s="2"/>
      <c r="D3" s="2">
        <f>B3*0.12</f>
        <v>278080.82160000002</v>
      </c>
      <c r="F3" s="2">
        <v>655438.31999999995</v>
      </c>
      <c r="G3" s="2">
        <v>818784.65</v>
      </c>
      <c r="H3" s="2">
        <f>B3-F3-G3</f>
        <v>843117.21000000031</v>
      </c>
      <c r="I3" s="2"/>
      <c r="J3" s="2"/>
    </row>
    <row r="4" spans="1:13" x14ac:dyDescent="0.3">
      <c r="B4" s="2"/>
      <c r="C4" s="2"/>
      <c r="D4" s="2"/>
      <c r="F4" s="2"/>
      <c r="G4" s="2"/>
      <c r="H4" s="2"/>
      <c r="I4" s="2"/>
      <c r="J4" s="2"/>
    </row>
    <row r="5" spans="1:13" x14ac:dyDescent="0.3">
      <c r="A5" t="s">
        <v>0</v>
      </c>
      <c r="B5" s="2">
        <v>793512.09</v>
      </c>
      <c r="C5" s="2"/>
      <c r="D5" s="2">
        <f t="shared" ref="D5:D6" si="1">B5*0.12</f>
        <v>95221.450799999991</v>
      </c>
      <c r="F5" s="2">
        <f>'07'!G50</f>
        <v>153394.98214285707</v>
      </c>
      <c r="G5" s="2">
        <f>'08'!G50</f>
        <v>213728.58928571423</v>
      </c>
      <c r="H5" s="2">
        <f>'09'!G44</f>
        <v>222502.77678571423</v>
      </c>
      <c r="I5" s="2"/>
      <c r="J5" s="2">
        <f t="shared" ref="J5:J6" si="2">SUM(F5:I5)</f>
        <v>589626.34821428556</v>
      </c>
      <c r="L5" s="3">
        <f>B5-J5</f>
        <v>203885.7417857144</v>
      </c>
    </row>
    <row r="6" spans="1:13" x14ac:dyDescent="0.3">
      <c r="A6" t="s">
        <v>1</v>
      </c>
      <c r="B6" s="2">
        <v>605149.65</v>
      </c>
      <c r="C6" s="2"/>
      <c r="D6" s="2">
        <f t="shared" si="1"/>
        <v>72617.957999999999</v>
      </c>
      <c r="F6" s="2">
        <f>'07'!G59</f>
        <v>194409.875</v>
      </c>
      <c r="G6" s="2">
        <f>'08'!G60</f>
        <v>205968.79464285716</v>
      </c>
      <c r="H6" s="2">
        <f>'09'!G54</f>
        <v>201824.55357142855</v>
      </c>
      <c r="I6" s="2"/>
      <c r="J6" s="2">
        <f t="shared" si="2"/>
        <v>602203.22321428568</v>
      </c>
      <c r="L6" s="3">
        <f>B6-J6</f>
        <v>2946.4267857143423</v>
      </c>
    </row>
    <row r="7" spans="1:13" x14ac:dyDescent="0.3">
      <c r="A7" t="s">
        <v>4</v>
      </c>
      <c r="B7" s="2">
        <v>640736.9</v>
      </c>
      <c r="C7" s="2"/>
      <c r="D7" s="2"/>
      <c r="F7" s="2">
        <f>'07'!C59</f>
        <v>184480.6</v>
      </c>
      <c r="G7" s="2">
        <f>'08'!C60</f>
        <v>203747.22</v>
      </c>
      <c r="H7" s="2">
        <f>'09'!C54</f>
        <v>234273.53999999998</v>
      </c>
      <c r="I7" s="2"/>
      <c r="J7" s="2">
        <f>SUM(F7:I7)</f>
        <v>622501.36</v>
      </c>
      <c r="L7" s="3">
        <f>B7-J7</f>
        <v>18235.540000000037</v>
      </c>
    </row>
    <row r="8" spans="1:13" x14ac:dyDescent="0.3">
      <c r="B8" s="2"/>
      <c r="C8" s="2"/>
      <c r="D8" s="2"/>
    </row>
    <row r="9" spans="1:13" x14ac:dyDescent="0.3">
      <c r="A9" t="s">
        <v>6</v>
      </c>
      <c r="B9" s="2">
        <f>SUM(B5:B8)</f>
        <v>2039398.6400000001</v>
      </c>
      <c r="C9" s="2"/>
      <c r="D9" s="2">
        <f>SUM(D5:D8)</f>
        <v>167839.40879999998</v>
      </c>
      <c r="H9" s="3"/>
      <c r="J9" s="3">
        <f>SUM(J5:J8)</f>
        <v>1814330.9314285712</v>
      </c>
      <c r="L9" s="3">
        <f>SUM(L5:L7)</f>
        <v>225067.70857142878</v>
      </c>
      <c r="M9" s="3">
        <f>L9*0.12</f>
        <v>27008.125028571452</v>
      </c>
    </row>
    <row r="11" spans="1:13" x14ac:dyDescent="0.3">
      <c r="A11" t="s">
        <v>8</v>
      </c>
      <c r="D11" s="3">
        <f>D3-D9</f>
        <v>110241.41280000005</v>
      </c>
    </row>
    <row r="12" spans="1:13" x14ac:dyDescent="0.3">
      <c r="A12" t="s">
        <v>7</v>
      </c>
      <c r="D12" s="1">
        <v>60797.81</v>
      </c>
    </row>
    <row r="13" spans="1:13" x14ac:dyDescent="0.3">
      <c r="A13" t="s">
        <v>5</v>
      </c>
      <c r="D13" s="3">
        <f>D11-D12</f>
        <v>49443.602800000052</v>
      </c>
    </row>
  </sheetData>
  <mergeCells count="1">
    <mergeCell ref="B2:D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7C8A-F4A3-42DF-98A5-B333C5C70846}">
  <dimension ref="A1:H54"/>
  <sheetViews>
    <sheetView topLeftCell="A32" workbookViewId="0">
      <selection activeCell="G45" activeCellId="2" sqref="G54 C54 G45"/>
    </sheetView>
  </sheetViews>
  <sheetFormatPr defaultRowHeight="14.4" x14ac:dyDescent="0.3"/>
  <cols>
    <col min="1" max="1" width="16.109375" bestFit="1" customWidth="1"/>
    <col min="2" max="2" width="34.44140625" bestFit="1" customWidth="1"/>
    <col min="3" max="3" width="11.109375" style="2" bestFit="1" customWidth="1"/>
    <col min="4" max="4" width="13.88671875" style="2" bestFit="1" customWidth="1"/>
    <col min="5" max="5" width="11.109375" style="2" bestFit="1" customWidth="1"/>
    <col min="6" max="6" width="8.5546875" bestFit="1" customWidth="1"/>
    <col min="7" max="7" width="11.109375" style="2" bestFit="1" customWidth="1"/>
    <col min="8" max="8" width="10.109375" bestFit="1" customWidth="1"/>
  </cols>
  <sheetData>
    <row r="1" spans="1:7" x14ac:dyDescent="0.3">
      <c r="A1" s="4" t="s">
        <v>112</v>
      </c>
      <c r="B1" s="4" t="s">
        <v>113</v>
      </c>
      <c r="C1" s="5" t="s">
        <v>111</v>
      </c>
      <c r="D1" s="5" t="s">
        <v>110</v>
      </c>
      <c r="E1" s="5" t="s">
        <v>109</v>
      </c>
      <c r="F1" s="4" t="s">
        <v>108</v>
      </c>
    </row>
    <row r="2" spans="1:7" x14ac:dyDescent="0.3">
      <c r="A2" t="s">
        <v>106</v>
      </c>
      <c r="B2" t="s">
        <v>107</v>
      </c>
      <c r="C2" s="2">
        <v>4080</v>
      </c>
      <c r="D2" s="2">
        <v>0</v>
      </c>
      <c r="E2" s="2">
        <v>0</v>
      </c>
      <c r="F2" t="s">
        <v>0</v>
      </c>
      <c r="G2" s="2">
        <f t="shared" ref="G2:G52" si="0">E2/1.12</f>
        <v>0</v>
      </c>
    </row>
    <row r="3" spans="1:7" x14ac:dyDescent="0.3">
      <c r="A3" t="s">
        <v>104</v>
      </c>
      <c r="B3" t="s">
        <v>105</v>
      </c>
      <c r="C3" s="2">
        <v>0</v>
      </c>
      <c r="D3" s="2">
        <v>0</v>
      </c>
      <c r="E3" s="2">
        <v>4787</v>
      </c>
      <c r="F3" t="s">
        <v>0</v>
      </c>
      <c r="G3" s="2">
        <f t="shared" si="0"/>
        <v>4274.1071428571422</v>
      </c>
    </row>
    <row r="4" spans="1:7" x14ac:dyDescent="0.3">
      <c r="A4" t="s">
        <v>102</v>
      </c>
      <c r="B4" t="s">
        <v>103</v>
      </c>
      <c r="C4" s="2">
        <v>2835.1</v>
      </c>
      <c r="D4" s="2">
        <v>0</v>
      </c>
      <c r="E4" s="2">
        <v>0</v>
      </c>
      <c r="F4" t="s">
        <v>0</v>
      </c>
      <c r="G4" s="2">
        <f t="shared" si="0"/>
        <v>0</v>
      </c>
    </row>
    <row r="5" spans="1:7" x14ac:dyDescent="0.3">
      <c r="A5" t="s">
        <v>100</v>
      </c>
      <c r="B5" t="s">
        <v>101</v>
      </c>
      <c r="C5" s="2">
        <v>0</v>
      </c>
      <c r="D5" s="2">
        <v>0</v>
      </c>
      <c r="E5" s="2">
        <v>65584</v>
      </c>
      <c r="F5" t="s">
        <v>0</v>
      </c>
      <c r="G5" s="2">
        <f t="shared" si="0"/>
        <v>58557.142857142855</v>
      </c>
    </row>
    <row r="6" spans="1:7" x14ac:dyDescent="0.3">
      <c r="A6" t="s">
        <v>268</v>
      </c>
      <c r="B6" t="s">
        <v>131</v>
      </c>
      <c r="C6" s="2">
        <v>0</v>
      </c>
      <c r="D6" s="2">
        <v>0</v>
      </c>
      <c r="E6" s="2">
        <v>4400</v>
      </c>
      <c r="F6" t="s">
        <v>0</v>
      </c>
      <c r="G6" s="2">
        <f t="shared" si="0"/>
        <v>3928.571428571428</v>
      </c>
    </row>
    <row r="7" spans="1:7" x14ac:dyDescent="0.3">
      <c r="A7" t="s">
        <v>128</v>
      </c>
      <c r="B7" t="s">
        <v>129</v>
      </c>
      <c r="C7" s="2">
        <v>0</v>
      </c>
      <c r="D7" s="2">
        <v>0</v>
      </c>
      <c r="E7" s="2">
        <v>3017.4</v>
      </c>
      <c r="F7" t="s">
        <v>0</v>
      </c>
      <c r="G7" s="2">
        <f t="shared" si="0"/>
        <v>2694.1071428571427</v>
      </c>
    </row>
    <row r="8" spans="1:7" x14ac:dyDescent="0.3">
      <c r="A8" t="s">
        <v>98</v>
      </c>
      <c r="B8" t="s">
        <v>99</v>
      </c>
      <c r="C8" s="2">
        <v>0</v>
      </c>
      <c r="D8" s="2">
        <v>0</v>
      </c>
      <c r="E8" s="2">
        <v>3919.8</v>
      </c>
      <c r="F8" t="s">
        <v>0</v>
      </c>
      <c r="G8" s="2">
        <f t="shared" si="0"/>
        <v>3499.8214285714284</v>
      </c>
    </row>
    <row r="9" spans="1:7" x14ac:dyDescent="0.3">
      <c r="A9" t="s">
        <v>96</v>
      </c>
      <c r="B9" t="s">
        <v>97</v>
      </c>
      <c r="C9" s="2">
        <v>25974</v>
      </c>
      <c r="D9" s="2">
        <v>0</v>
      </c>
      <c r="E9" s="2">
        <v>0</v>
      </c>
      <c r="F9" t="s">
        <v>0</v>
      </c>
      <c r="G9" s="2">
        <f t="shared" si="0"/>
        <v>0</v>
      </c>
    </row>
    <row r="10" spans="1:7" x14ac:dyDescent="0.3">
      <c r="A10" t="s">
        <v>94</v>
      </c>
      <c r="B10" t="s">
        <v>95</v>
      </c>
      <c r="C10" s="2">
        <v>0</v>
      </c>
      <c r="D10" s="2">
        <v>0</v>
      </c>
      <c r="E10" s="2">
        <v>8508.32</v>
      </c>
      <c r="F10" t="s">
        <v>0</v>
      </c>
      <c r="G10" s="2">
        <f t="shared" si="0"/>
        <v>7596.7142857142844</v>
      </c>
    </row>
    <row r="11" spans="1:7" x14ac:dyDescent="0.3">
      <c r="A11" t="s">
        <v>269</v>
      </c>
      <c r="B11" t="s">
        <v>93</v>
      </c>
      <c r="C11" s="2">
        <v>0</v>
      </c>
      <c r="D11" s="2">
        <v>0</v>
      </c>
      <c r="E11" s="2">
        <v>6760.5</v>
      </c>
      <c r="F11" t="s">
        <v>0</v>
      </c>
      <c r="G11" s="2">
        <f t="shared" si="0"/>
        <v>6036.1607142857138</v>
      </c>
    </row>
    <row r="12" spans="1:7" x14ac:dyDescent="0.3">
      <c r="A12" t="s">
        <v>20</v>
      </c>
      <c r="B12" t="s">
        <v>232</v>
      </c>
      <c r="C12" s="2">
        <v>0</v>
      </c>
      <c r="D12" s="2">
        <v>0</v>
      </c>
      <c r="E12" s="2">
        <v>6575</v>
      </c>
      <c r="F12" t="s">
        <v>0</v>
      </c>
      <c r="G12" s="2">
        <f t="shared" si="0"/>
        <v>5870.5357142857138</v>
      </c>
    </row>
    <row r="13" spans="1:7" x14ac:dyDescent="0.3">
      <c r="A13" t="s">
        <v>18</v>
      </c>
      <c r="B13" t="s">
        <v>91</v>
      </c>
      <c r="C13" s="2">
        <v>0</v>
      </c>
      <c r="D13" s="2">
        <v>0</v>
      </c>
      <c r="E13" s="2">
        <v>2800</v>
      </c>
      <c r="F13" t="s">
        <v>0</v>
      </c>
      <c r="G13" s="2">
        <f t="shared" si="0"/>
        <v>2499.9999999999995</v>
      </c>
    </row>
    <row r="14" spans="1:7" x14ac:dyDescent="0.3">
      <c r="A14" t="s">
        <v>89</v>
      </c>
      <c r="B14" t="s">
        <v>90</v>
      </c>
      <c r="C14" s="2">
        <v>4600</v>
      </c>
      <c r="D14" s="2">
        <v>0</v>
      </c>
      <c r="E14" s="2">
        <v>0</v>
      </c>
      <c r="F14" t="s">
        <v>0</v>
      </c>
      <c r="G14" s="2">
        <f t="shared" si="0"/>
        <v>0</v>
      </c>
    </row>
    <row r="15" spans="1:7" x14ac:dyDescent="0.3">
      <c r="A15" t="s">
        <v>230</v>
      </c>
      <c r="B15" t="s">
        <v>231</v>
      </c>
      <c r="C15" s="2">
        <v>48207.15</v>
      </c>
      <c r="D15" s="2">
        <v>0</v>
      </c>
      <c r="E15" s="2">
        <v>0</v>
      </c>
      <c r="F15" t="s">
        <v>0</v>
      </c>
      <c r="G15" s="2">
        <f t="shared" si="0"/>
        <v>0</v>
      </c>
    </row>
    <row r="16" spans="1:7" x14ac:dyDescent="0.3">
      <c r="A16" t="s">
        <v>214</v>
      </c>
      <c r="B16" t="s">
        <v>215</v>
      </c>
      <c r="C16" s="2">
        <v>0</v>
      </c>
      <c r="D16" s="2">
        <v>0</v>
      </c>
      <c r="E16" s="2">
        <v>11884</v>
      </c>
      <c r="F16" t="s">
        <v>0</v>
      </c>
      <c r="G16" s="2">
        <f t="shared" si="0"/>
        <v>10610.714285714284</v>
      </c>
    </row>
    <row r="17" spans="1:7" x14ac:dyDescent="0.3">
      <c r="A17" t="s">
        <v>86</v>
      </c>
      <c r="B17" t="s">
        <v>87</v>
      </c>
      <c r="C17" s="2">
        <v>12632</v>
      </c>
      <c r="D17" s="2">
        <v>0</v>
      </c>
      <c r="E17" s="2">
        <v>0</v>
      </c>
      <c r="F17" t="s">
        <v>0</v>
      </c>
      <c r="G17" s="2">
        <f t="shared" si="0"/>
        <v>0</v>
      </c>
    </row>
    <row r="18" spans="1:7" x14ac:dyDescent="0.3">
      <c r="A18" t="s">
        <v>84</v>
      </c>
      <c r="B18" t="s">
        <v>85</v>
      </c>
      <c r="C18" s="2">
        <v>0</v>
      </c>
      <c r="D18" s="2">
        <v>0</v>
      </c>
      <c r="E18" s="2">
        <v>11067</v>
      </c>
      <c r="F18" t="s">
        <v>0</v>
      </c>
      <c r="G18" s="2">
        <f t="shared" si="0"/>
        <v>9881.2499999999982</v>
      </c>
    </row>
    <row r="19" spans="1:7" x14ac:dyDescent="0.3">
      <c r="A19" t="s">
        <v>82</v>
      </c>
      <c r="B19" t="s">
        <v>83</v>
      </c>
      <c r="C19" s="2">
        <v>0</v>
      </c>
      <c r="D19" s="2">
        <v>0</v>
      </c>
      <c r="E19" s="2">
        <v>2460</v>
      </c>
      <c r="F19" t="s">
        <v>0</v>
      </c>
      <c r="G19" s="2">
        <f t="shared" si="0"/>
        <v>2196.4285714285711</v>
      </c>
    </row>
    <row r="20" spans="1:7" x14ac:dyDescent="0.3">
      <c r="A20" t="s">
        <v>151</v>
      </c>
      <c r="B20" t="s">
        <v>152</v>
      </c>
      <c r="C20" s="2">
        <v>1040</v>
      </c>
      <c r="D20" s="2">
        <v>0</v>
      </c>
      <c r="E20" s="2">
        <v>0</v>
      </c>
      <c r="F20" t="s">
        <v>0</v>
      </c>
      <c r="G20" s="2">
        <f t="shared" si="0"/>
        <v>0</v>
      </c>
    </row>
    <row r="21" spans="1:7" x14ac:dyDescent="0.3">
      <c r="A21" t="s">
        <v>76</v>
      </c>
      <c r="B21" t="s">
        <v>77</v>
      </c>
      <c r="C21" s="2">
        <v>0</v>
      </c>
      <c r="D21" s="2">
        <v>0</v>
      </c>
      <c r="E21" s="2">
        <v>2385</v>
      </c>
      <c r="F21" t="s">
        <v>0</v>
      </c>
      <c r="G21" s="2">
        <f t="shared" si="0"/>
        <v>2129.4642857142853</v>
      </c>
    </row>
    <row r="22" spans="1:7" x14ac:dyDescent="0.3">
      <c r="A22" t="s">
        <v>74</v>
      </c>
      <c r="B22" t="s">
        <v>75</v>
      </c>
      <c r="C22" s="2">
        <v>0</v>
      </c>
      <c r="D22" s="2">
        <v>0</v>
      </c>
      <c r="E22" s="2">
        <v>6174</v>
      </c>
      <c r="F22" t="s">
        <v>0</v>
      </c>
      <c r="G22" s="2">
        <f t="shared" si="0"/>
        <v>5512.4999999999991</v>
      </c>
    </row>
    <row r="23" spans="1:7" x14ac:dyDescent="0.3">
      <c r="A23" t="s">
        <v>72</v>
      </c>
      <c r="B23" t="s">
        <v>73</v>
      </c>
      <c r="C23" s="2">
        <v>0</v>
      </c>
      <c r="D23" s="2">
        <v>0</v>
      </c>
      <c r="E23" s="2">
        <v>1768</v>
      </c>
      <c r="F23" t="s">
        <v>0</v>
      </c>
      <c r="G23" s="2">
        <f t="shared" si="0"/>
        <v>1578.5714285714284</v>
      </c>
    </row>
    <row r="24" spans="1:7" x14ac:dyDescent="0.3">
      <c r="A24" t="s">
        <v>70</v>
      </c>
      <c r="B24" t="s">
        <v>71</v>
      </c>
      <c r="C24" s="2">
        <v>0</v>
      </c>
      <c r="D24" s="2">
        <v>0</v>
      </c>
      <c r="E24" s="2">
        <v>4110</v>
      </c>
      <c r="F24" t="s">
        <v>0</v>
      </c>
      <c r="G24" s="2">
        <f t="shared" si="0"/>
        <v>3669.6428571428569</v>
      </c>
    </row>
    <row r="25" spans="1:7" x14ac:dyDescent="0.3">
      <c r="A25" t="s">
        <v>68</v>
      </c>
      <c r="B25" t="s">
        <v>69</v>
      </c>
      <c r="C25" s="2">
        <v>0</v>
      </c>
      <c r="D25" s="2">
        <v>0</v>
      </c>
      <c r="E25" s="2">
        <v>7500</v>
      </c>
      <c r="F25" t="s">
        <v>0</v>
      </c>
      <c r="G25" s="2">
        <f t="shared" si="0"/>
        <v>6696.4285714285706</v>
      </c>
    </row>
    <row r="26" spans="1:7" x14ac:dyDescent="0.3">
      <c r="A26" t="s">
        <v>66</v>
      </c>
      <c r="B26" t="s">
        <v>67</v>
      </c>
      <c r="C26" s="2">
        <v>0</v>
      </c>
      <c r="D26" s="2">
        <v>0</v>
      </c>
      <c r="E26" s="2">
        <v>10480</v>
      </c>
      <c r="F26" t="s">
        <v>0</v>
      </c>
      <c r="G26" s="2">
        <f t="shared" si="0"/>
        <v>9357.1428571428569</v>
      </c>
    </row>
    <row r="27" spans="1:7" x14ac:dyDescent="0.3">
      <c r="A27" t="s">
        <v>64</v>
      </c>
      <c r="B27" t="s">
        <v>65</v>
      </c>
      <c r="C27" s="2">
        <v>0</v>
      </c>
      <c r="D27" s="2">
        <v>0</v>
      </c>
      <c r="E27" s="2">
        <v>2175.8000000000002</v>
      </c>
      <c r="F27" t="s">
        <v>0</v>
      </c>
      <c r="G27" s="2">
        <f t="shared" si="0"/>
        <v>1942.6785714285713</v>
      </c>
    </row>
    <row r="28" spans="1:7" x14ac:dyDescent="0.3">
      <c r="A28" t="s">
        <v>181</v>
      </c>
      <c r="B28" t="s">
        <v>182</v>
      </c>
      <c r="C28" s="2">
        <v>0</v>
      </c>
      <c r="D28" s="2">
        <v>0</v>
      </c>
      <c r="E28" s="2">
        <v>1125</v>
      </c>
      <c r="F28" t="s">
        <v>0</v>
      </c>
      <c r="G28" s="2">
        <f t="shared" si="0"/>
        <v>1004.4642857142857</v>
      </c>
    </row>
    <row r="29" spans="1:7" x14ac:dyDescent="0.3">
      <c r="A29" t="s">
        <v>62</v>
      </c>
      <c r="B29" t="s">
        <v>63</v>
      </c>
      <c r="C29" s="2">
        <v>0</v>
      </c>
      <c r="D29" s="2">
        <v>0</v>
      </c>
      <c r="E29" s="2">
        <v>35</v>
      </c>
      <c r="F29" t="s">
        <v>0</v>
      </c>
      <c r="G29" s="2">
        <f t="shared" si="0"/>
        <v>31.249999999999996</v>
      </c>
    </row>
    <row r="30" spans="1:7" x14ac:dyDescent="0.3">
      <c r="A30" t="s">
        <v>197</v>
      </c>
      <c r="B30" t="s">
        <v>198</v>
      </c>
      <c r="C30" s="2">
        <v>0</v>
      </c>
      <c r="D30" s="2">
        <v>0</v>
      </c>
      <c r="E30" s="2">
        <v>128</v>
      </c>
      <c r="F30" t="s">
        <v>0</v>
      </c>
      <c r="G30" s="2">
        <f t="shared" si="0"/>
        <v>114.28571428571428</v>
      </c>
    </row>
    <row r="31" spans="1:7" x14ac:dyDescent="0.3">
      <c r="A31" t="s">
        <v>58</v>
      </c>
      <c r="B31" t="s">
        <v>59</v>
      </c>
      <c r="C31" s="2">
        <v>0</v>
      </c>
      <c r="D31" s="2">
        <v>0</v>
      </c>
      <c r="E31" s="2">
        <v>1200</v>
      </c>
      <c r="F31" t="s">
        <v>0</v>
      </c>
      <c r="G31" s="2">
        <f t="shared" si="0"/>
        <v>1071.4285714285713</v>
      </c>
    </row>
    <row r="32" spans="1:7" x14ac:dyDescent="0.3">
      <c r="A32" t="s">
        <v>228</v>
      </c>
      <c r="B32" t="s">
        <v>229</v>
      </c>
      <c r="C32" s="2">
        <v>0</v>
      </c>
      <c r="D32" s="2">
        <v>0</v>
      </c>
      <c r="E32" s="2">
        <v>1500</v>
      </c>
      <c r="F32" t="s">
        <v>0</v>
      </c>
      <c r="G32" s="2">
        <f t="shared" si="0"/>
        <v>1339.2857142857142</v>
      </c>
    </row>
    <row r="33" spans="1:8" x14ac:dyDescent="0.3">
      <c r="A33" t="s">
        <v>226</v>
      </c>
      <c r="B33" t="s">
        <v>227</v>
      </c>
      <c r="C33" s="2">
        <v>0</v>
      </c>
      <c r="D33" s="2">
        <v>0</v>
      </c>
      <c r="E33" s="2">
        <v>400</v>
      </c>
      <c r="F33" t="s">
        <v>0</v>
      </c>
      <c r="G33" s="2">
        <f t="shared" si="0"/>
        <v>357.14285714285711</v>
      </c>
    </row>
    <row r="34" spans="1:8" x14ac:dyDescent="0.3">
      <c r="A34" t="s">
        <v>52</v>
      </c>
      <c r="B34" t="s">
        <v>225</v>
      </c>
      <c r="C34" s="2">
        <v>0</v>
      </c>
      <c r="D34" s="2">
        <v>0</v>
      </c>
      <c r="E34" s="2">
        <v>1025</v>
      </c>
      <c r="F34" t="s">
        <v>0</v>
      </c>
      <c r="G34" s="2">
        <f t="shared" si="0"/>
        <v>915.17857142857133</v>
      </c>
    </row>
    <row r="35" spans="1:8" x14ac:dyDescent="0.3">
      <c r="A35" t="s">
        <v>46</v>
      </c>
      <c r="B35" t="s">
        <v>47</v>
      </c>
      <c r="C35" s="2">
        <v>0</v>
      </c>
      <c r="D35" s="2">
        <v>0</v>
      </c>
      <c r="E35" s="2">
        <v>1075.05</v>
      </c>
      <c r="F35" t="s">
        <v>0</v>
      </c>
      <c r="G35" s="2">
        <f t="shared" si="0"/>
        <v>959.86607142857133</v>
      </c>
    </row>
    <row r="36" spans="1:8" x14ac:dyDescent="0.3">
      <c r="A36" t="s">
        <v>44</v>
      </c>
      <c r="B36" t="s">
        <v>45</v>
      </c>
      <c r="C36" s="2">
        <v>3920</v>
      </c>
      <c r="D36" s="2">
        <v>0</v>
      </c>
      <c r="E36" s="2">
        <v>0</v>
      </c>
      <c r="F36" t="s">
        <v>0</v>
      </c>
      <c r="G36" s="2">
        <f t="shared" si="0"/>
        <v>0</v>
      </c>
    </row>
    <row r="37" spans="1:8" x14ac:dyDescent="0.3">
      <c r="A37" t="s">
        <v>82</v>
      </c>
      <c r="B37" t="s">
        <v>191</v>
      </c>
      <c r="C37" s="2">
        <v>0</v>
      </c>
      <c r="D37" s="2">
        <v>0</v>
      </c>
      <c r="E37" s="2">
        <v>615</v>
      </c>
      <c r="F37" t="s">
        <v>0</v>
      </c>
      <c r="G37" s="2">
        <f t="shared" si="0"/>
        <v>549.10714285714278</v>
      </c>
    </row>
    <row r="38" spans="1:8" x14ac:dyDescent="0.3">
      <c r="A38" t="s">
        <v>36</v>
      </c>
      <c r="B38" t="s">
        <v>37</v>
      </c>
      <c r="C38" s="2">
        <v>0</v>
      </c>
      <c r="D38" s="2">
        <v>0</v>
      </c>
      <c r="E38" s="2">
        <v>450.45</v>
      </c>
      <c r="F38" t="s">
        <v>0</v>
      </c>
      <c r="G38" s="2">
        <f t="shared" si="0"/>
        <v>402.18749999999994</v>
      </c>
    </row>
    <row r="39" spans="1:8" x14ac:dyDescent="0.3">
      <c r="A39" t="s">
        <v>34</v>
      </c>
      <c r="B39" t="s">
        <v>35</v>
      </c>
      <c r="C39" s="2">
        <v>0</v>
      </c>
      <c r="D39" s="2">
        <v>0</v>
      </c>
      <c r="E39" s="2">
        <v>2294.75</v>
      </c>
      <c r="F39" t="s">
        <v>0</v>
      </c>
      <c r="G39" s="2">
        <f t="shared" si="0"/>
        <v>2048.8839285714284</v>
      </c>
    </row>
    <row r="40" spans="1:8" x14ac:dyDescent="0.3">
      <c r="A40" t="s">
        <v>32</v>
      </c>
      <c r="B40" t="s">
        <v>188</v>
      </c>
      <c r="C40" s="2">
        <v>1005.65</v>
      </c>
      <c r="D40" s="2">
        <v>0</v>
      </c>
      <c r="E40" s="2">
        <v>2211.19</v>
      </c>
      <c r="F40" t="s">
        <v>0</v>
      </c>
      <c r="G40" s="2">
        <f t="shared" si="0"/>
        <v>1974.2767857142856</v>
      </c>
    </row>
    <row r="41" spans="1:8" x14ac:dyDescent="0.3">
      <c r="A41" t="s">
        <v>132</v>
      </c>
      <c r="B41" t="s">
        <v>224</v>
      </c>
      <c r="C41" s="2">
        <v>0</v>
      </c>
      <c r="D41" s="2">
        <v>0</v>
      </c>
      <c r="E41" s="2">
        <v>780</v>
      </c>
      <c r="F41" t="s">
        <v>0</v>
      </c>
      <c r="G41" s="2">
        <f t="shared" si="0"/>
        <v>696.42857142857133</v>
      </c>
    </row>
    <row r="42" spans="1:8" x14ac:dyDescent="0.3">
      <c r="A42" t="s">
        <v>132</v>
      </c>
      <c r="B42" t="s">
        <v>223</v>
      </c>
      <c r="C42" s="2">
        <v>0</v>
      </c>
      <c r="D42" s="2">
        <v>0</v>
      </c>
      <c r="E42" s="2">
        <v>3270</v>
      </c>
      <c r="F42" t="s">
        <v>0</v>
      </c>
      <c r="G42" s="2">
        <f t="shared" si="0"/>
        <v>2919.6428571428569</v>
      </c>
    </row>
    <row r="43" spans="1:8" x14ac:dyDescent="0.3">
      <c r="A43" t="s">
        <v>22</v>
      </c>
      <c r="B43" t="s">
        <v>23</v>
      </c>
      <c r="C43" s="2">
        <v>5416</v>
      </c>
      <c r="D43" s="2">
        <v>0</v>
      </c>
      <c r="E43" s="2">
        <v>11386.2</v>
      </c>
      <c r="F43" t="s">
        <v>0</v>
      </c>
      <c r="G43" s="2">
        <f t="shared" si="0"/>
        <v>10166.25</v>
      </c>
    </row>
    <row r="45" spans="1:8" x14ac:dyDescent="0.3">
      <c r="G45" s="2">
        <f>SUM(G2:G44)</f>
        <v>173081.6607142858</v>
      </c>
      <c r="H45" s="3">
        <f>G45*0.12</f>
        <v>20769.799285714296</v>
      </c>
    </row>
    <row r="47" spans="1:8" x14ac:dyDescent="0.3">
      <c r="A47" t="s">
        <v>18</v>
      </c>
      <c r="B47" t="s">
        <v>19</v>
      </c>
      <c r="C47" s="2">
        <v>0</v>
      </c>
      <c r="D47" s="2">
        <v>0</v>
      </c>
      <c r="E47" s="2">
        <v>2800</v>
      </c>
      <c r="F47" t="s">
        <v>0</v>
      </c>
      <c r="G47" s="2">
        <f t="shared" si="0"/>
        <v>2499.9999999999995</v>
      </c>
    </row>
    <row r="48" spans="1:8" x14ac:dyDescent="0.3">
      <c r="A48" t="s">
        <v>267</v>
      </c>
      <c r="B48" t="s">
        <v>17</v>
      </c>
      <c r="C48" s="2">
        <v>142238.09</v>
      </c>
      <c r="D48" s="2">
        <v>0</v>
      </c>
      <c r="E48" s="2">
        <v>0</v>
      </c>
      <c r="F48" t="s">
        <v>1</v>
      </c>
      <c r="G48" s="2">
        <f t="shared" si="0"/>
        <v>0</v>
      </c>
    </row>
    <row r="49" spans="1:8" x14ac:dyDescent="0.3">
      <c r="A49" t="s">
        <v>15</v>
      </c>
      <c r="B49" t="s">
        <v>16</v>
      </c>
      <c r="C49" s="2">
        <v>0</v>
      </c>
      <c r="D49" s="2">
        <v>0</v>
      </c>
      <c r="E49" s="2">
        <v>3920</v>
      </c>
      <c r="F49" t="s">
        <v>1</v>
      </c>
      <c r="G49" s="2">
        <f t="shared" si="0"/>
        <v>3499.9999999999995</v>
      </c>
    </row>
    <row r="50" spans="1:8" x14ac:dyDescent="0.3">
      <c r="A50" t="s">
        <v>13</v>
      </c>
      <c r="B50" t="s">
        <v>14</v>
      </c>
      <c r="C50" s="2">
        <v>0</v>
      </c>
      <c r="D50" s="2">
        <v>0</v>
      </c>
      <c r="E50" s="2">
        <v>179734.48</v>
      </c>
      <c r="F50" t="s">
        <v>1</v>
      </c>
      <c r="G50" s="2">
        <f t="shared" si="0"/>
        <v>160477.21428571429</v>
      </c>
    </row>
    <row r="51" spans="1:8" x14ac:dyDescent="0.3">
      <c r="A51" t="s">
        <v>11</v>
      </c>
      <c r="B51" t="s">
        <v>12</v>
      </c>
      <c r="C51" s="2">
        <v>0</v>
      </c>
      <c r="D51" s="2">
        <v>0</v>
      </c>
      <c r="E51" s="2">
        <v>3000</v>
      </c>
      <c r="F51" t="s">
        <v>1</v>
      </c>
      <c r="G51" s="2">
        <f t="shared" si="0"/>
        <v>2678.5714285714284</v>
      </c>
    </row>
    <row r="52" spans="1:8" x14ac:dyDescent="0.3">
      <c r="A52" t="s">
        <v>9</v>
      </c>
      <c r="B52" t="s">
        <v>10</v>
      </c>
      <c r="C52" s="2">
        <v>0</v>
      </c>
      <c r="D52" s="2">
        <v>0</v>
      </c>
      <c r="E52" s="2">
        <v>28690.15</v>
      </c>
      <c r="F52" t="s">
        <v>1</v>
      </c>
      <c r="G52" s="2">
        <f t="shared" si="0"/>
        <v>25616.205357142855</v>
      </c>
    </row>
    <row r="54" spans="1:8" x14ac:dyDescent="0.3">
      <c r="C54" s="2">
        <f>SUM(C1:C53)</f>
        <v>251947.99</v>
      </c>
      <c r="G54" s="2">
        <f>SUM(G47:G53)</f>
        <v>194771.99107142858</v>
      </c>
      <c r="H54" s="3">
        <f>G54*0.12</f>
        <v>23372.638928571429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04</vt:lpstr>
      <vt:lpstr>05</vt:lpstr>
      <vt:lpstr>06</vt:lpstr>
      <vt:lpstr>2Q</vt:lpstr>
      <vt:lpstr>07</vt:lpstr>
      <vt:lpstr>08</vt:lpstr>
      <vt:lpstr>09</vt:lpstr>
      <vt:lpstr>3Q</vt:lpstr>
      <vt:lpstr>10</vt:lpstr>
      <vt:lpstr>11</vt:lpstr>
      <vt:lpstr>Sheet1</vt:lpstr>
      <vt:lpstr>12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</cp:lastModifiedBy>
  <dcterms:created xsi:type="dcterms:W3CDTF">2022-03-07T13:32:55Z</dcterms:created>
  <dcterms:modified xsi:type="dcterms:W3CDTF">2022-03-08T07:12:41Z</dcterms:modified>
</cp:coreProperties>
</file>