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1355" windowHeight="8400" tabRatio="610"/>
  </bookViews>
  <sheets>
    <sheet name="Summary" sheetId="13" r:id="rId1"/>
    <sheet name="July2018" sheetId="14" r:id="rId2"/>
  </sheets>
  <calcPr calcId="124519"/>
</workbook>
</file>

<file path=xl/calcChain.xml><?xml version="1.0" encoding="utf-8"?>
<calcChain xmlns="http://schemas.openxmlformats.org/spreadsheetml/2006/main">
  <c r="I87" i="13"/>
  <c r="G80"/>
  <c r="F80"/>
  <c r="J79"/>
  <c r="I79"/>
  <c r="K79" s="1"/>
  <c r="H79"/>
  <c r="J78"/>
  <c r="I78"/>
  <c r="K78" s="1"/>
  <c r="H78"/>
  <c r="J77"/>
  <c r="I77"/>
  <c r="K77" s="1"/>
  <c r="H77"/>
  <c r="J76"/>
  <c r="I76"/>
  <c r="K76" s="1"/>
  <c r="H76"/>
  <c r="J75"/>
  <c r="I75"/>
  <c r="H75"/>
  <c r="J74"/>
  <c r="I74"/>
  <c r="K74" s="1"/>
  <c r="H74"/>
  <c r="J73"/>
  <c r="I73"/>
  <c r="H73"/>
  <c r="J72"/>
  <c r="I72"/>
  <c r="K72" s="1"/>
  <c r="H72"/>
  <c r="J71"/>
  <c r="I71"/>
  <c r="H71"/>
  <c r="J70"/>
  <c r="I70"/>
  <c r="K70" s="1"/>
  <c r="H70"/>
  <c r="J69"/>
  <c r="I69"/>
  <c r="H69"/>
  <c r="J68"/>
  <c r="I68"/>
  <c r="K68" s="1"/>
  <c r="H68"/>
  <c r="J67"/>
  <c r="I67"/>
  <c r="H67"/>
  <c r="J66"/>
  <c r="I66"/>
  <c r="K66" s="1"/>
  <c r="H66"/>
  <c r="J65"/>
  <c r="I65"/>
  <c r="H65"/>
  <c r="J64"/>
  <c r="I64"/>
  <c r="K64" s="1"/>
  <c r="H64"/>
  <c r="J63"/>
  <c r="I63"/>
  <c r="H63"/>
  <c r="J62"/>
  <c r="I62"/>
  <c r="K62" s="1"/>
  <c r="H62"/>
  <c r="J61"/>
  <c r="I61"/>
  <c r="H61"/>
  <c r="J60"/>
  <c r="I60"/>
  <c r="K60" s="1"/>
  <c r="H60"/>
  <c r="J59"/>
  <c r="I59"/>
  <c r="H59"/>
  <c r="J58"/>
  <c r="I58"/>
  <c r="K58" s="1"/>
  <c r="H58"/>
  <c r="J57"/>
  <c r="I57"/>
  <c r="H57"/>
  <c r="J56"/>
  <c r="I56"/>
  <c r="K56" s="1"/>
  <c r="H56"/>
  <c r="J55"/>
  <c r="I55"/>
  <c r="H55"/>
  <c r="J54"/>
  <c r="I54"/>
  <c r="K54" s="1"/>
  <c r="H54"/>
  <c r="J53"/>
  <c r="I53"/>
  <c r="K53" s="1"/>
  <c r="H53"/>
  <c r="J52"/>
  <c r="I52"/>
  <c r="H52"/>
  <c r="J51"/>
  <c r="I51"/>
  <c r="K51" s="1"/>
  <c r="H51"/>
  <c r="J50"/>
  <c r="I50"/>
  <c r="K50" s="1"/>
  <c r="H50"/>
  <c r="J49"/>
  <c r="I49"/>
  <c r="H49"/>
  <c r="J48"/>
  <c r="I48"/>
  <c r="K48" s="1"/>
  <c r="H48"/>
  <c r="J47"/>
  <c r="I47"/>
  <c r="H47"/>
  <c r="J46"/>
  <c r="I46"/>
  <c r="K46" s="1"/>
  <c r="H46"/>
  <c r="J45"/>
  <c r="I45"/>
  <c r="H45"/>
  <c r="J44"/>
  <c r="I44"/>
  <c r="K44" s="1"/>
  <c r="H44"/>
  <c r="J43"/>
  <c r="I43"/>
  <c r="K43" s="1"/>
  <c r="H43"/>
  <c r="J42"/>
  <c r="I42"/>
  <c r="H42"/>
  <c r="J41"/>
  <c r="I41"/>
  <c r="K41" s="1"/>
  <c r="H41"/>
  <c r="J40"/>
  <c r="I40"/>
  <c r="H40"/>
  <c r="J39"/>
  <c r="I39"/>
  <c r="K39" s="1"/>
  <c r="H39"/>
  <c r="J38"/>
  <c r="I38"/>
  <c r="H38"/>
  <c r="J37"/>
  <c r="I37"/>
  <c r="K37" s="1"/>
  <c r="H37"/>
  <c r="J36"/>
  <c r="I36"/>
  <c r="H36"/>
  <c r="J35"/>
  <c r="I35"/>
  <c r="K35" s="1"/>
  <c r="H35"/>
  <c r="J34"/>
  <c r="I34"/>
  <c r="H34"/>
  <c r="J33"/>
  <c r="I33"/>
  <c r="K33" s="1"/>
  <c r="H33"/>
  <c r="J32"/>
  <c r="I32"/>
  <c r="H32"/>
  <c r="J31"/>
  <c r="I31"/>
  <c r="K31" s="1"/>
  <c r="H31"/>
  <c r="J30"/>
  <c r="I30"/>
  <c r="H30"/>
  <c r="J29"/>
  <c r="I29"/>
  <c r="K29" s="1"/>
  <c r="H29"/>
  <c r="J28"/>
  <c r="I28"/>
  <c r="H28"/>
  <c r="J27"/>
  <c r="I27"/>
  <c r="K27" s="1"/>
  <c r="H27"/>
  <c r="J26"/>
  <c r="I26"/>
  <c r="H26"/>
  <c r="J25"/>
  <c r="I25"/>
  <c r="K25" s="1"/>
  <c r="H25"/>
  <c r="J24"/>
  <c r="I24"/>
  <c r="H24"/>
  <c r="J23"/>
  <c r="I23"/>
  <c r="K23" s="1"/>
  <c r="H23"/>
  <c r="J22"/>
  <c r="I22"/>
  <c r="H22"/>
  <c r="J21"/>
  <c r="I21"/>
  <c r="K21" s="1"/>
  <c r="H21"/>
  <c r="J20"/>
  <c r="I20"/>
  <c r="H20"/>
  <c r="J19"/>
  <c r="I19"/>
  <c r="K19" s="1"/>
  <c r="H19"/>
  <c r="J18"/>
  <c r="I18"/>
  <c r="H18"/>
  <c r="J17"/>
  <c r="I17"/>
  <c r="K17" s="1"/>
  <c r="H17"/>
  <c r="J16"/>
  <c r="I16"/>
  <c r="H16"/>
  <c r="J15"/>
  <c r="I15"/>
  <c r="K15" s="1"/>
  <c r="H15"/>
  <c r="J14"/>
  <c r="I14"/>
  <c r="H14"/>
  <c r="J13"/>
  <c r="I13"/>
  <c r="K13" s="1"/>
  <c r="H13"/>
  <c r="J12"/>
  <c r="I12"/>
  <c r="H12"/>
  <c r="J11"/>
  <c r="I11"/>
  <c r="K11" s="1"/>
  <c r="H11"/>
  <c r="J10"/>
  <c r="I10"/>
  <c r="H10"/>
  <c r="J9"/>
  <c r="I9"/>
  <c r="K9" s="1"/>
  <c r="H9"/>
  <c r="J8"/>
  <c r="I8"/>
  <c r="H8"/>
  <c r="J7"/>
  <c r="I7"/>
  <c r="K7" s="1"/>
  <c r="H7"/>
  <c r="J6"/>
  <c r="I6"/>
  <c r="I80" s="1"/>
  <c r="H6"/>
  <c r="J77" i="14"/>
  <c r="I77"/>
  <c r="K77" s="1"/>
  <c r="H77"/>
  <c r="J76"/>
  <c r="I76"/>
  <c r="K76" s="1"/>
  <c r="H76"/>
  <c r="J75"/>
  <c r="I75"/>
  <c r="H75"/>
  <c r="J74"/>
  <c r="I74"/>
  <c r="H74"/>
  <c r="J73"/>
  <c r="I73"/>
  <c r="H73"/>
  <c r="J72"/>
  <c r="I72"/>
  <c r="K72" s="1"/>
  <c r="H72"/>
  <c r="J71"/>
  <c r="I71"/>
  <c r="H71"/>
  <c r="J70"/>
  <c r="I70"/>
  <c r="K70" s="1"/>
  <c r="H70"/>
  <c r="J69"/>
  <c r="I69"/>
  <c r="H69"/>
  <c r="J68"/>
  <c r="I68"/>
  <c r="H68"/>
  <c r="J67"/>
  <c r="I67"/>
  <c r="H67"/>
  <c r="J66"/>
  <c r="I66"/>
  <c r="K66" s="1"/>
  <c r="H66"/>
  <c r="J65"/>
  <c r="I65"/>
  <c r="H65"/>
  <c r="J64"/>
  <c r="I64"/>
  <c r="K64" s="1"/>
  <c r="H64"/>
  <c r="J63"/>
  <c r="I63"/>
  <c r="H63"/>
  <c r="J62"/>
  <c r="I62"/>
  <c r="H62"/>
  <c r="J55"/>
  <c r="I55"/>
  <c r="H55"/>
  <c r="J54"/>
  <c r="I54"/>
  <c r="K54" s="1"/>
  <c r="H54"/>
  <c r="J53"/>
  <c r="I53"/>
  <c r="H53"/>
  <c r="J52"/>
  <c r="I52"/>
  <c r="K52" s="1"/>
  <c r="H52"/>
  <c r="J51"/>
  <c r="I51"/>
  <c r="H51"/>
  <c r="J58"/>
  <c r="I58"/>
  <c r="H58"/>
  <c r="J57"/>
  <c r="I57"/>
  <c r="H57"/>
  <c r="J56"/>
  <c r="I56"/>
  <c r="H56"/>
  <c r="J50"/>
  <c r="I50"/>
  <c r="H50"/>
  <c r="J49"/>
  <c r="I49"/>
  <c r="H49"/>
  <c r="J48"/>
  <c r="I48"/>
  <c r="H48"/>
  <c r="J47"/>
  <c r="I47"/>
  <c r="H47"/>
  <c r="J46"/>
  <c r="I46"/>
  <c r="H46"/>
  <c r="J45"/>
  <c r="I45"/>
  <c r="H45"/>
  <c r="J44"/>
  <c r="I44"/>
  <c r="H44"/>
  <c r="J43"/>
  <c r="I43"/>
  <c r="H43"/>
  <c r="J42"/>
  <c r="I42"/>
  <c r="H42"/>
  <c r="J78"/>
  <c r="I78"/>
  <c r="H78"/>
  <c r="I28"/>
  <c r="H22"/>
  <c r="I87"/>
  <c r="G80"/>
  <c r="J79"/>
  <c r="I79"/>
  <c r="H79"/>
  <c r="J61"/>
  <c r="I61"/>
  <c r="H61"/>
  <c r="J60"/>
  <c r="I60"/>
  <c r="H60"/>
  <c r="J59"/>
  <c r="I59"/>
  <c r="H59"/>
  <c r="J41"/>
  <c r="I41"/>
  <c r="H41"/>
  <c r="J40"/>
  <c r="I40"/>
  <c r="H40"/>
  <c r="J39"/>
  <c r="I39"/>
  <c r="H39"/>
  <c r="J38"/>
  <c r="I38"/>
  <c r="H38"/>
  <c r="J37"/>
  <c r="I37"/>
  <c r="H37"/>
  <c r="J36"/>
  <c r="I36"/>
  <c r="H36"/>
  <c r="J35"/>
  <c r="I35"/>
  <c r="H35"/>
  <c r="J34"/>
  <c r="I34"/>
  <c r="H34"/>
  <c r="J33"/>
  <c r="I33"/>
  <c r="H33"/>
  <c r="J32"/>
  <c r="I32"/>
  <c r="F80"/>
  <c r="H32"/>
  <c r="J31"/>
  <c r="I31"/>
  <c r="H31"/>
  <c r="J30"/>
  <c r="I30"/>
  <c r="H30"/>
  <c r="J29"/>
  <c r="I29"/>
  <c r="H29"/>
  <c r="J28"/>
  <c r="H28"/>
  <c r="J27"/>
  <c r="I27"/>
  <c r="H27"/>
  <c r="J26"/>
  <c r="I26"/>
  <c r="H26"/>
  <c r="J25"/>
  <c r="I25"/>
  <c r="H25"/>
  <c r="J24"/>
  <c r="I24"/>
  <c r="H24"/>
  <c r="J23"/>
  <c r="I23"/>
  <c r="H23"/>
  <c r="J22"/>
  <c r="I22"/>
  <c r="J21"/>
  <c r="I21"/>
  <c r="H21"/>
  <c r="J20"/>
  <c r="I20"/>
  <c r="H20"/>
  <c r="J19"/>
  <c r="I19"/>
  <c r="H19"/>
  <c r="J18"/>
  <c r="I18"/>
  <c r="H18"/>
  <c r="J17"/>
  <c r="I17"/>
  <c r="H17"/>
  <c r="J16"/>
  <c r="I16"/>
  <c r="H16"/>
  <c r="J15"/>
  <c r="I15"/>
  <c r="H15"/>
  <c r="J14"/>
  <c r="I14"/>
  <c r="H14"/>
  <c r="J13"/>
  <c r="I13"/>
  <c r="H13"/>
  <c r="J12"/>
  <c r="I12"/>
  <c r="H12"/>
  <c r="J11"/>
  <c r="I11"/>
  <c r="H11"/>
  <c r="J10"/>
  <c r="I10"/>
  <c r="H10"/>
  <c r="J9"/>
  <c r="I9"/>
  <c r="H9"/>
  <c r="J8"/>
  <c r="I8"/>
  <c r="H8"/>
  <c r="J7"/>
  <c r="I7"/>
  <c r="H7"/>
  <c r="J6"/>
  <c r="I6"/>
  <c r="H6"/>
  <c r="H80" i="13" l="1"/>
  <c r="J80"/>
  <c r="K8"/>
  <c r="K10"/>
  <c r="K12"/>
  <c r="K14"/>
  <c r="K16"/>
  <c r="K18"/>
  <c r="K20"/>
  <c r="K22"/>
  <c r="K24"/>
  <c r="K26"/>
  <c r="K28"/>
  <c r="K30"/>
  <c r="K32"/>
  <c r="K34"/>
  <c r="K36"/>
  <c r="K38"/>
  <c r="K40"/>
  <c r="K42"/>
  <c r="K45"/>
  <c r="K47"/>
  <c r="K49"/>
  <c r="K52"/>
  <c r="K55"/>
  <c r="K57"/>
  <c r="K59"/>
  <c r="K61"/>
  <c r="K63"/>
  <c r="K65"/>
  <c r="K67"/>
  <c r="K69"/>
  <c r="K71"/>
  <c r="K73"/>
  <c r="K75"/>
  <c r="K6"/>
  <c r="K80" s="1"/>
  <c r="K51" i="14"/>
  <c r="K53"/>
  <c r="K55"/>
  <c r="K67"/>
  <c r="K69"/>
  <c r="K71"/>
  <c r="K73"/>
  <c r="K75"/>
  <c r="K74"/>
  <c r="K68"/>
  <c r="K65"/>
  <c r="K63"/>
  <c r="K62"/>
  <c r="K28"/>
  <c r="K46"/>
  <c r="K45"/>
  <c r="K47"/>
  <c r="K49"/>
  <c r="K56"/>
  <c r="K58"/>
  <c r="K57"/>
  <c r="K50"/>
  <c r="K48"/>
  <c r="K44"/>
  <c r="K43"/>
  <c r="K42"/>
  <c r="K12"/>
  <c r="K14"/>
  <c r="K16"/>
  <c r="K20"/>
  <c r="K23"/>
  <c r="K25"/>
  <c r="K27"/>
  <c r="K30"/>
  <c r="K34"/>
  <c r="K38"/>
  <c r="K39"/>
  <c r="K40"/>
  <c r="K61"/>
  <c r="K79"/>
  <c r="K78"/>
  <c r="K35"/>
  <c r="K60"/>
  <c r="K41"/>
  <c r="K37"/>
  <c r="K18"/>
  <c r="K10"/>
  <c r="K8"/>
  <c r="I80"/>
  <c r="K7"/>
  <c r="K9"/>
  <c r="K11"/>
  <c r="K13"/>
  <c r="K15"/>
  <c r="K17"/>
  <c r="K19"/>
  <c r="K21"/>
  <c r="K22"/>
  <c r="K24"/>
  <c r="K26"/>
  <c r="K29"/>
  <c r="K31"/>
  <c r="K6"/>
  <c r="K32"/>
  <c r="K59"/>
  <c r="H80"/>
  <c r="J80"/>
  <c r="K36"/>
  <c r="K33"/>
  <c r="K80" l="1"/>
</calcChain>
</file>

<file path=xl/sharedStrings.xml><?xml version="1.0" encoding="utf-8"?>
<sst xmlns="http://schemas.openxmlformats.org/spreadsheetml/2006/main" count="466" uniqueCount="93">
  <si>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</si>
  <si>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</si>
  <si>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</si>
  <si>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</si>
  <si>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</si>
  <si>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</si>
  <si>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</si>
  <si>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</si>
  <si>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</si>
  <si>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</si>
  <si>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</si>
  <si>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</si>
  <si>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</si>
  <si>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</si>
  <si>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</si>
  <si>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</si>
  <si>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006-801-328-000</t>
  </si>
  <si>
    <t>E. RODRIGUEZ JR. AVE., BAGUMBAYAN QUEZON CITY</t>
  </si>
  <si>
    <t>FERNANDO SAMPAGA</t>
  </si>
  <si>
    <t>916-578-829-000</t>
  </si>
  <si>
    <t>BANAHAW ST. CUBAO QUEZON CITY</t>
  </si>
  <si>
    <t>JMK SEAFOODS &amp; MEAT DEALER</t>
  </si>
  <si>
    <t>253-085-810-000</t>
  </si>
  <si>
    <t>STREETS CORPORATION</t>
  </si>
  <si>
    <t>004-521-952-000</t>
  </si>
  <si>
    <t>SAN MARTIN DE PORES CUBAO QUEZON CITY</t>
  </si>
  <si>
    <t>FORTUNE GAS CORPORATION</t>
  </si>
  <si>
    <t>005-314-118-000</t>
  </si>
  <si>
    <t>QUIRINO HI-WAY GULOD NOVALICHES QUEZON CITY</t>
  </si>
  <si>
    <t>SAN MIGUEL BREWERY INC</t>
  </si>
  <si>
    <t>006-807-251-028</t>
  </si>
  <si>
    <t>CAREON ST STA ANA MANILA</t>
  </si>
  <si>
    <t>Q &amp; H FOODS INC</t>
  </si>
  <si>
    <t>004-967-715-000</t>
  </si>
  <si>
    <t>E RODRIGUEZ JR AVE. UGONG PASIG CITY</t>
  </si>
  <si>
    <t>MANILA BAMBI FOODS COMPANY</t>
  </si>
  <si>
    <t>202-584-709-000</t>
  </si>
  <si>
    <t>674 ZONE 73 DIST V PACO MANILA</t>
  </si>
  <si>
    <t>CONSOLIDATED DAIRY &amp; FROZEN FOOD CORP</t>
  </si>
  <si>
    <t>002-540-270-000</t>
  </si>
  <si>
    <t>SAN NICOLAS MANILA</t>
  </si>
  <si>
    <t>RMLO TRADING</t>
  </si>
  <si>
    <t>212-660-908-001</t>
  </si>
  <si>
    <t>NEW MANILA QUEZON CITY</t>
  </si>
  <si>
    <t>PAPEROUS ENTERPRISES</t>
  </si>
  <si>
    <t>227-573-178-000</t>
  </si>
  <si>
    <t>DISTRICT 11 CALOOCAN CITY</t>
  </si>
  <si>
    <t>MAMBUGAN ANTIPOLO CITY</t>
  </si>
  <si>
    <t>CABUTAD VEGETABLE DEALER</t>
  </si>
  <si>
    <t>115-491-959-000</t>
  </si>
  <si>
    <t>TONDO MANILA</t>
  </si>
  <si>
    <t>ASC ENTERPRISE INC</t>
  </si>
  <si>
    <t>000-080-595-000</t>
  </si>
  <si>
    <t>DOMINGO SANTIAGO ST STA MESA MANILA</t>
  </si>
  <si>
    <t>E BLUE HOLDINGS &amp; TRADING CORP.</t>
  </si>
  <si>
    <t>241-402-504-000</t>
  </si>
  <si>
    <t>TUNASAN MUNTINLUPA CITY</t>
  </si>
  <si>
    <t>EQUILIBRIUM INTERTRADE CORPORATION</t>
  </si>
  <si>
    <t>225-570-714-000</t>
  </si>
  <si>
    <t>PEPSI COLA PRODUCTS PHILIPPINES INC</t>
  </si>
  <si>
    <t>000-168-541-146</t>
  </si>
  <si>
    <t>E RODRIGUEZ AVE., TUNASAN MUNTINLUPA CITY</t>
  </si>
  <si>
    <t>LULUBEE CORPORATION</t>
  </si>
  <si>
    <t>008-191-206-000</t>
  </si>
  <si>
    <t>RODRIGUEZ AVE., MANGGAHAN PASIG CITY</t>
  </si>
  <si>
    <t>PHOENIX ROYAL TRADING INC</t>
  </si>
  <si>
    <t>216-218-224-000</t>
  </si>
  <si>
    <t>MERCEDES EXEC., SAN ANDRES CAINTA RIZAL</t>
  </si>
  <si>
    <t>SOZO EXOUSIA INC. (COD)</t>
  </si>
  <si>
    <t>THE GREENERY SALADS &amp; HERBS INC.</t>
  </si>
  <si>
    <t>009-330-612-000</t>
  </si>
  <si>
    <t>ANADEO CAVITE</t>
  </si>
  <si>
    <t>June 16-30</t>
  </si>
  <si>
    <t>UNILIVER RFM ICE CREAM INC</t>
  </si>
  <si>
    <t>201-855-591-000</t>
  </si>
  <si>
    <t>MANGGAHAN LIGHT INDUSTRIAL PARK</t>
  </si>
  <si>
    <t>JOY &amp; GIL VEGETABLE DEALER</t>
  </si>
  <si>
    <t>911-381-792-000</t>
  </si>
  <si>
    <t>IMS CAVITE</t>
  </si>
  <si>
    <t>KELGENE INTERNATIONAL INC</t>
  </si>
  <si>
    <t>211-612-468-000</t>
  </si>
  <si>
    <t>OROZCO ST ZONE 030 BRGY QUIAPO MANILA</t>
  </si>
  <si>
    <t>VIC &amp; BABY VEGETABLE DEALER</t>
  </si>
  <si>
    <t>212-868-741-000</t>
  </si>
  <si>
    <t>1628 CAMINO DELA FE GUADALUPE NUEVO MAKATI CITY</t>
  </si>
  <si>
    <t>PANGIL AMADEO CAVITE</t>
  </si>
  <si>
    <t>MITONI BUSINESS VENTURES</t>
  </si>
  <si>
    <t>132-148-996-000</t>
  </si>
  <si>
    <t>MURPHY CUBAO QUEZON CITY</t>
  </si>
  <si>
    <t>SILVER STAR RESOURCES CO., INC</t>
  </si>
  <si>
    <t>004-447-017-000</t>
  </si>
  <si>
    <t>HOLY SPPIRIT DISTRICT 2 QUEZON CITY</t>
  </si>
  <si>
    <t>July 1-15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</si>
</sst>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  <font>
      <sz val="10"/>
      <color theme="1"/>
      <name val="Bodoni MT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4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1" xfId="0" applyNumberFormat="1" applyFont="1" applyBorder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0" fontId="0" fillId="0" borderId="0" xfId="0" applyFill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43" fontId="5" fillId="3" borderId="1" xfId="0" applyNumberFormat="1" applyFont="1" applyFill="1" applyBorder="1"/>
    <xf numFmtId="43" fontId="0" fillId="3" borderId="0" xfId="0" applyNumberFormat="1" applyFill="1"/>
    <xf numFmtId="0" fontId="0" fillId="3" borderId="0" xfId="0" applyFill="1"/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5" fillId="4" borderId="11" xfId="0" quotePrefix="1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" xfId="0" applyNumberFormat="1" applyFont="1" applyFill="1" applyBorder="1"/>
    <xf numFmtId="43" fontId="5" fillId="5" borderId="1" xfId="1" applyFont="1" applyFill="1" applyBorder="1"/>
    <xf numFmtId="43" fontId="5" fillId="5" borderId="0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0" fontId="5" fillId="4" borderId="11" xfId="0" applyNumberFormat="1" applyFont="1" applyFill="1" applyBorder="1" applyAlignment="1">
      <alignment horizontal="center"/>
    </xf>
    <xf numFmtId="43" fontId="5" fillId="6" borderId="1" xfId="0" applyNumberFormat="1" applyFont="1" applyFill="1" applyBorder="1"/>
    <xf numFmtId="43" fontId="0" fillId="6" borderId="0" xfId="0" applyNumberFormat="1" applyFill="1"/>
    <xf numFmtId="0" fontId="0" fillId="6" borderId="0" xfId="0" applyFill="1"/>
    <xf numFmtId="43" fontId="5" fillId="7" borderId="2" xfId="0" applyNumberFormat="1" applyFont="1" applyFill="1" applyBorder="1"/>
    <xf numFmtId="0" fontId="6" fillId="0" borderId="13" xfId="0" applyFont="1" applyBorder="1" applyAlignment="1">
      <alignment horizontal="center"/>
    </xf>
    <xf numFmtId="0" fontId="5" fillId="4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25"/>
  <sheetViews>
    <sheetView tabSelected="1" topLeftCell="A58" workbookViewId="0">
      <selection activeCell="C84" sqref="C84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3"/>
      <c r="B5" s="53"/>
      <c r="C5" s="53"/>
      <c r="D5" s="53"/>
      <c r="E5" s="53"/>
      <c r="F5" s="53" t="s">
        <v>12</v>
      </c>
      <c r="G5" s="53" t="s">
        <v>12</v>
      </c>
      <c r="H5" s="53"/>
      <c r="I5" s="53" t="s">
        <v>9</v>
      </c>
      <c r="J5" s="53" t="s">
        <v>10</v>
      </c>
      <c r="K5" s="53"/>
    </row>
    <row r="6" spans="1:12" s="2" customFormat="1">
      <c r="A6" s="33" t="s">
        <v>72</v>
      </c>
      <c r="B6" s="38">
        <v>155652</v>
      </c>
      <c r="C6" s="35" t="s">
        <v>51</v>
      </c>
      <c r="D6" s="36" t="s">
        <v>52</v>
      </c>
      <c r="E6" s="35" t="s">
        <v>53</v>
      </c>
      <c r="F6" s="42">
        <v>2050</v>
      </c>
      <c r="G6" s="42"/>
      <c r="H6" s="30">
        <f>+F6/1.12*0.12</f>
        <v>219.64285714285711</v>
      </c>
      <c r="I6" s="30">
        <f>+F6/1.12*0.01</f>
        <v>18.303571428571427</v>
      </c>
      <c r="J6" s="30">
        <f>+G6*0.01</f>
        <v>0</v>
      </c>
      <c r="K6" s="15">
        <f>+F6+G6-I6-J6</f>
        <v>2031.6964285714287</v>
      </c>
    </row>
    <row r="7" spans="1:12" s="2" customFormat="1">
      <c r="A7" s="33" t="s">
        <v>92</v>
      </c>
      <c r="B7" s="38">
        <v>176022</v>
      </c>
      <c r="C7" s="35" t="s">
        <v>51</v>
      </c>
      <c r="D7" s="36" t="s">
        <v>52</v>
      </c>
      <c r="E7" s="35" t="s">
        <v>53</v>
      </c>
      <c r="F7" s="42">
        <v>2030</v>
      </c>
      <c r="G7" s="42"/>
      <c r="H7" s="30">
        <f>+F7/1.12*0.12</f>
        <v>217.49999999999997</v>
      </c>
      <c r="I7" s="30">
        <f>+F7/1.12*0.01</f>
        <v>18.124999999999996</v>
      </c>
      <c r="J7" s="30">
        <f>+G7*0.01</f>
        <v>0</v>
      </c>
      <c r="K7" s="15">
        <f>+F7+G7-I7-J7</f>
        <v>2011.875</v>
      </c>
    </row>
    <row r="8" spans="1:12">
      <c r="A8" s="33">
        <v>43294</v>
      </c>
      <c r="B8" s="41">
        <v>11439</v>
      </c>
      <c r="C8" s="35" t="s">
        <v>48</v>
      </c>
      <c r="D8" s="36" t="s">
        <v>49</v>
      </c>
      <c r="E8" s="35" t="s">
        <v>50</v>
      </c>
      <c r="F8" s="42"/>
      <c r="G8" s="42">
        <v>728</v>
      </c>
      <c r="H8" s="30">
        <f t="shared" ref="H8:H71" si="0">+F8/1.12*0.12</f>
        <v>0</v>
      </c>
      <c r="I8" s="30">
        <f t="shared" ref="I8:I71" si="1">+F8/1.12*0.01</f>
        <v>0</v>
      </c>
      <c r="J8" s="30">
        <f t="shared" ref="J8:J71" si="2">+G8*0.01</f>
        <v>7.28</v>
      </c>
      <c r="K8" s="15">
        <f t="shared" ref="K8:K71" si="3">+F8+G8-I8-J8</f>
        <v>720.72</v>
      </c>
    </row>
    <row r="9" spans="1:12" s="20" customFormat="1">
      <c r="A9" s="33">
        <v>43290</v>
      </c>
      <c r="B9" s="39">
        <v>11301</v>
      </c>
      <c r="C9" s="35" t="s">
        <v>48</v>
      </c>
      <c r="D9" s="36" t="s">
        <v>49</v>
      </c>
      <c r="E9" s="35" t="s">
        <v>50</v>
      </c>
      <c r="F9" s="43"/>
      <c r="G9" s="43">
        <v>819</v>
      </c>
      <c r="H9" s="18">
        <f t="shared" si="0"/>
        <v>0</v>
      </c>
      <c r="I9" s="18">
        <f t="shared" si="1"/>
        <v>0</v>
      </c>
      <c r="J9" s="18">
        <f t="shared" si="2"/>
        <v>8.19</v>
      </c>
      <c r="K9" s="14">
        <f t="shared" si="3"/>
        <v>810.81</v>
      </c>
      <c r="L9" s="19"/>
    </row>
    <row r="10" spans="1:12" s="20" customFormat="1">
      <c r="A10" s="33">
        <v>43290</v>
      </c>
      <c r="B10" s="36">
        <v>11300</v>
      </c>
      <c r="C10" s="35" t="s">
        <v>48</v>
      </c>
      <c r="D10" s="36" t="s">
        <v>49</v>
      </c>
      <c r="E10" s="35" t="s">
        <v>50</v>
      </c>
      <c r="F10" s="43"/>
      <c r="G10" s="43">
        <v>4421.8999999999996</v>
      </c>
      <c r="H10" s="12">
        <f t="shared" si="0"/>
        <v>0</v>
      </c>
      <c r="I10" s="12">
        <f t="shared" si="1"/>
        <v>0</v>
      </c>
      <c r="J10" s="12">
        <f t="shared" si="2"/>
        <v>44.218999999999994</v>
      </c>
      <c r="K10" s="14">
        <f t="shared" si="3"/>
        <v>4377.6809999999996</v>
      </c>
    </row>
    <row r="11" spans="1:12">
      <c r="A11" s="33">
        <v>43292</v>
      </c>
      <c r="B11" s="36">
        <v>11370</v>
      </c>
      <c r="C11" s="35" t="s">
        <v>48</v>
      </c>
      <c r="D11" s="36" t="s">
        <v>49</v>
      </c>
      <c r="E11" s="35" t="s">
        <v>50</v>
      </c>
      <c r="F11" s="43"/>
      <c r="G11" s="43">
        <v>1000</v>
      </c>
      <c r="H11" s="8">
        <f t="shared" si="0"/>
        <v>0</v>
      </c>
      <c r="I11" s="8">
        <f t="shared" si="1"/>
        <v>0</v>
      </c>
      <c r="J11" s="8">
        <f t="shared" si="2"/>
        <v>10</v>
      </c>
      <c r="K11" s="14">
        <f t="shared" si="3"/>
        <v>990</v>
      </c>
    </row>
    <row r="12" spans="1:12">
      <c r="A12" s="33">
        <v>43298</v>
      </c>
      <c r="B12" s="39">
        <v>11550</v>
      </c>
      <c r="C12" s="35" t="s">
        <v>48</v>
      </c>
      <c r="D12" s="36" t="s">
        <v>49</v>
      </c>
      <c r="E12" s="35" t="s">
        <v>50</v>
      </c>
      <c r="F12" s="43"/>
      <c r="G12" s="43">
        <v>698.5</v>
      </c>
      <c r="H12" s="12">
        <f t="shared" si="0"/>
        <v>0</v>
      </c>
      <c r="I12" s="12">
        <f t="shared" si="1"/>
        <v>0</v>
      </c>
      <c r="J12" s="12">
        <f t="shared" si="2"/>
        <v>6.9850000000000003</v>
      </c>
      <c r="K12" s="14">
        <f t="shared" si="3"/>
        <v>691.51499999999999</v>
      </c>
    </row>
    <row r="13" spans="1:12">
      <c r="A13" s="33">
        <v>43297</v>
      </c>
      <c r="B13" s="39">
        <v>11515</v>
      </c>
      <c r="C13" s="35" t="s">
        <v>48</v>
      </c>
      <c r="D13" s="36" t="s">
        <v>49</v>
      </c>
      <c r="E13" s="35" t="s">
        <v>50</v>
      </c>
      <c r="F13" s="43"/>
      <c r="G13" s="43">
        <v>3404.45</v>
      </c>
      <c r="H13" s="12">
        <f t="shared" si="0"/>
        <v>0</v>
      </c>
      <c r="I13" s="12">
        <f t="shared" si="1"/>
        <v>0</v>
      </c>
      <c r="J13" s="12">
        <f t="shared" si="2"/>
        <v>34.044499999999999</v>
      </c>
      <c r="K13" s="14">
        <f t="shared" si="3"/>
        <v>3370.4054999999998</v>
      </c>
    </row>
    <row r="14" spans="1:12">
      <c r="A14" s="33">
        <v>43295</v>
      </c>
      <c r="B14" s="39">
        <v>841180</v>
      </c>
      <c r="C14" s="35" t="s">
        <v>38</v>
      </c>
      <c r="D14" s="36" t="s">
        <v>39</v>
      </c>
      <c r="E14" s="35" t="s">
        <v>40</v>
      </c>
      <c r="F14" s="43">
        <v>4560</v>
      </c>
      <c r="G14" s="43"/>
      <c r="H14" s="12">
        <f t="shared" si="0"/>
        <v>488.5714285714285</v>
      </c>
      <c r="I14" s="12">
        <f t="shared" si="1"/>
        <v>40.714285714285715</v>
      </c>
      <c r="J14" s="12">
        <f t="shared" si="2"/>
        <v>0</v>
      </c>
      <c r="K14" s="14">
        <f t="shared" si="3"/>
        <v>4519.2857142857147</v>
      </c>
    </row>
    <row r="15" spans="1:12">
      <c r="A15" s="33">
        <v>43305</v>
      </c>
      <c r="B15" s="39">
        <v>85283</v>
      </c>
      <c r="C15" s="35" t="s">
        <v>54</v>
      </c>
      <c r="D15" s="36" t="s">
        <v>55</v>
      </c>
      <c r="E15" s="35" t="s">
        <v>56</v>
      </c>
      <c r="F15" s="43">
        <v>3017.4</v>
      </c>
      <c r="G15" s="43"/>
      <c r="H15" s="12">
        <f>+F15/1.12*0.12</f>
        <v>323.29285714285709</v>
      </c>
      <c r="I15" s="12">
        <f>+F15/1.12*0.01</f>
        <v>26.941071428571426</v>
      </c>
      <c r="J15" s="12">
        <f>+G15*0.01</f>
        <v>0</v>
      </c>
      <c r="K15" s="14">
        <f>+F15+G15-I15-J15</f>
        <v>2990.4589285714287</v>
      </c>
      <c r="L15" s="1"/>
    </row>
    <row r="16" spans="1:12" s="20" customFormat="1">
      <c r="A16" s="33">
        <v>43305</v>
      </c>
      <c r="B16" s="39">
        <v>168649</v>
      </c>
      <c r="C16" s="35" t="s">
        <v>57</v>
      </c>
      <c r="D16" s="36" t="s">
        <v>58</v>
      </c>
      <c r="E16" s="35" t="s">
        <v>56</v>
      </c>
      <c r="F16" s="43">
        <v>1861.2</v>
      </c>
      <c r="G16" s="43"/>
      <c r="H16" s="12">
        <f t="shared" si="0"/>
        <v>199.41428571428571</v>
      </c>
      <c r="I16" s="12">
        <f t="shared" si="1"/>
        <v>16.617857142857144</v>
      </c>
      <c r="J16" s="12">
        <f t="shared" si="2"/>
        <v>0</v>
      </c>
      <c r="K16" s="14">
        <f t="shared" si="3"/>
        <v>1844.5821428571428</v>
      </c>
      <c r="L16" s="19"/>
    </row>
    <row r="17" spans="1:14" s="13" customFormat="1">
      <c r="A17" s="33">
        <v>43288</v>
      </c>
      <c r="B17" s="36">
        <v>67682</v>
      </c>
      <c r="C17" s="35" t="s">
        <v>18</v>
      </c>
      <c r="D17" s="36" t="s">
        <v>19</v>
      </c>
      <c r="E17" s="35" t="s">
        <v>20</v>
      </c>
      <c r="F17" s="43"/>
      <c r="G17" s="43">
        <v>5350</v>
      </c>
      <c r="H17" s="8">
        <f t="shared" si="0"/>
        <v>0</v>
      </c>
      <c r="I17" s="8">
        <f t="shared" si="1"/>
        <v>0</v>
      </c>
      <c r="J17" s="8">
        <f t="shared" si="2"/>
        <v>53.5</v>
      </c>
      <c r="K17" s="14">
        <f t="shared" si="3"/>
        <v>5296.5</v>
      </c>
      <c r="L17" s="16"/>
    </row>
    <row r="18" spans="1:14" s="13" customFormat="1">
      <c r="A18" s="33">
        <v>43290</v>
      </c>
      <c r="B18" s="36">
        <v>67686</v>
      </c>
      <c r="C18" s="35" t="s">
        <v>18</v>
      </c>
      <c r="D18" s="36" t="s">
        <v>19</v>
      </c>
      <c r="E18" s="35" t="s">
        <v>20</v>
      </c>
      <c r="F18" s="43"/>
      <c r="G18" s="43">
        <v>1941.5</v>
      </c>
      <c r="H18" s="12">
        <f t="shared" si="0"/>
        <v>0</v>
      </c>
      <c r="I18" s="12">
        <f t="shared" si="1"/>
        <v>0</v>
      </c>
      <c r="J18" s="12">
        <f t="shared" si="2"/>
        <v>19.414999999999999</v>
      </c>
      <c r="K18" s="14">
        <f t="shared" si="3"/>
        <v>1922.085</v>
      </c>
      <c r="L18" s="16"/>
    </row>
    <row r="19" spans="1:14" s="13" customFormat="1">
      <c r="A19" s="33">
        <v>43290</v>
      </c>
      <c r="B19" s="36">
        <v>67685</v>
      </c>
      <c r="C19" s="35" t="s">
        <v>18</v>
      </c>
      <c r="D19" s="36" t="s">
        <v>19</v>
      </c>
      <c r="E19" s="35" t="s">
        <v>20</v>
      </c>
      <c r="F19" s="43"/>
      <c r="G19" s="43">
        <v>1550</v>
      </c>
      <c r="H19" s="12">
        <f t="shared" si="0"/>
        <v>0</v>
      </c>
      <c r="I19" s="12">
        <f t="shared" si="1"/>
        <v>0</v>
      </c>
      <c r="J19" s="12">
        <f t="shared" si="2"/>
        <v>15.5</v>
      </c>
      <c r="K19" s="14">
        <f t="shared" si="3"/>
        <v>1534.5</v>
      </c>
      <c r="L19" s="16"/>
    </row>
    <row r="20" spans="1:14" s="13" customFormat="1">
      <c r="A20" s="33">
        <v>43283</v>
      </c>
      <c r="B20" s="36">
        <v>67675</v>
      </c>
      <c r="C20" s="35" t="s">
        <v>18</v>
      </c>
      <c r="D20" s="36" t="s">
        <v>19</v>
      </c>
      <c r="E20" s="35" t="s">
        <v>20</v>
      </c>
      <c r="F20" s="43"/>
      <c r="G20" s="43">
        <v>6865</v>
      </c>
      <c r="H20" s="12">
        <f t="shared" si="0"/>
        <v>0</v>
      </c>
      <c r="I20" s="12">
        <f t="shared" si="1"/>
        <v>0</v>
      </c>
      <c r="J20" s="12">
        <f t="shared" si="2"/>
        <v>68.650000000000006</v>
      </c>
      <c r="K20" s="14">
        <f t="shared" si="3"/>
        <v>6796.35</v>
      </c>
      <c r="L20" s="16"/>
    </row>
    <row r="21" spans="1:14">
      <c r="A21" s="33">
        <v>43294</v>
      </c>
      <c r="B21" s="36">
        <v>67689</v>
      </c>
      <c r="C21" s="35" t="s">
        <v>18</v>
      </c>
      <c r="D21" s="36" t="s">
        <v>19</v>
      </c>
      <c r="E21" s="35" t="s">
        <v>20</v>
      </c>
      <c r="F21" s="43"/>
      <c r="G21" s="43">
        <v>3290</v>
      </c>
      <c r="H21" s="12">
        <f t="shared" si="0"/>
        <v>0</v>
      </c>
      <c r="I21" s="12">
        <f t="shared" si="1"/>
        <v>0</v>
      </c>
      <c r="J21" s="12">
        <f t="shared" si="2"/>
        <v>32.9</v>
      </c>
      <c r="K21" s="14">
        <f t="shared" si="3"/>
        <v>3257.1</v>
      </c>
      <c r="L21" s="1"/>
    </row>
    <row r="22" spans="1:14">
      <c r="A22" s="33">
        <v>43283</v>
      </c>
      <c r="B22" s="36">
        <v>67676</v>
      </c>
      <c r="C22" s="35" t="s">
        <v>18</v>
      </c>
      <c r="D22" s="36" t="s">
        <v>19</v>
      </c>
      <c r="E22" s="35" t="s">
        <v>20</v>
      </c>
      <c r="F22" s="43"/>
      <c r="G22" s="43">
        <v>2457.5</v>
      </c>
      <c r="H22" s="12">
        <f>+F22/1.12*0.12</f>
        <v>0</v>
      </c>
      <c r="I22" s="12">
        <f t="shared" si="1"/>
        <v>0</v>
      </c>
      <c r="J22" s="12">
        <f t="shared" si="2"/>
        <v>24.574999999999999</v>
      </c>
      <c r="K22" s="14">
        <f t="shared" si="3"/>
        <v>2432.9250000000002</v>
      </c>
      <c r="L22" s="1"/>
    </row>
    <row r="23" spans="1:14" s="13" customFormat="1">
      <c r="A23" s="33">
        <v>43297</v>
      </c>
      <c r="B23" s="39">
        <v>67694</v>
      </c>
      <c r="C23" s="35" t="s">
        <v>18</v>
      </c>
      <c r="D23" s="36" t="s">
        <v>19</v>
      </c>
      <c r="E23" s="35" t="s">
        <v>20</v>
      </c>
      <c r="F23" s="43"/>
      <c r="G23" s="43">
        <v>390</v>
      </c>
      <c r="H23" s="12">
        <f t="shared" si="0"/>
        <v>0</v>
      </c>
      <c r="I23" s="12">
        <f t="shared" si="1"/>
        <v>0</v>
      </c>
      <c r="J23" s="12">
        <f t="shared" si="2"/>
        <v>3.9</v>
      </c>
      <c r="K23" s="14">
        <f t="shared" si="3"/>
        <v>386.1</v>
      </c>
      <c r="L23" s="16"/>
    </row>
    <row r="24" spans="1:14" s="20" customFormat="1">
      <c r="A24" s="33">
        <v>43297</v>
      </c>
      <c r="B24" s="41">
        <v>67693</v>
      </c>
      <c r="C24" s="35" t="s">
        <v>18</v>
      </c>
      <c r="D24" s="36" t="s">
        <v>19</v>
      </c>
      <c r="E24" s="35" t="s">
        <v>20</v>
      </c>
      <c r="F24" s="43"/>
      <c r="G24" s="43">
        <v>1482.5</v>
      </c>
      <c r="H24" s="8">
        <f t="shared" si="0"/>
        <v>0</v>
      </c>
      <c r="I24" s="8">
        <f t="shared" si="1"/>
        <v>0</v>
      </c>
      <c r="J24" s="8">
        <f t="shared" si="2"/>
        <v>14.825000000000001</v>
      </c>
      <c r="K24" s="14">
        <f t="shared" si="3"/>
        <v>1467.675</v>
      </c>
      <c r="L24" s="19"/>
    </row>
    <row r="25" spans="1:14">
      <c r="A25" s="33">
        <v>43299</v>
      </c>
      <c r="B25" s="38">
        <v>67696</v>
      </c>
      <c r="C25" s="35" t="s">
        <v>18</v>
      </c>
      <c r="D25" s="36" t="s">
        <v>19</v>
      </c>
      <c r="E25" s="35" t="s">
        <v>20</v>
      </c>
      <c r="F25" s="43"/>
      <c r="G25" s="43">
        <v>806</v>
      </c>
      <c r="H25" s="12">
        <f t="shared" si="0"/>
        <v>0</v>
      </c>
      <c r="I25" s="12">
        <f t="shared" si="1"/>
        <v>0</v>
      </c>
      <c r="J25" s="12">
        <f t="shared" si="2"/>
        <v>8.06</v>
      </c>
      <c r="K25" s="14">
        <f t="shared" si="3"/>
        <v>797.94</v>
      </c>
      <c r="L25" s="13"/>
      <c r="M25" s="13"/>
      <c r="N25" s="13"/>
    </row>
    <row r="26" spans="1:14" s="13" customFormat="1">
      <c r="A26" s="33">
        <v>43304</v>
      </c>
      <c r="B26" s="38">
        <v>67699</v>
      </c>
      <c r="C26" s="35" t="s">
        <v>18</v>
      </c>
      <c r="D26" s="36" t="s">
        <v>19</v>
      </c>
      <c r="E26" s="35" t="s">
        <v>20</v>
      </c>
      <c r="F26" s="43"/>
      <c r="G26" s="43">
        <v>6550</v>
      </c>
      <c r="H26" s="12">
        <f t="shared" si="0"/>
        <v>0</v>
      </c>
      <c r="I26" s="12">
        <f t="shared" si="1"/>
        <v>0</v>
      </c>
      <c r="J26" s="12">
        <f>+G26*0.01</f>
        <v>65.5</v>
      </c>
      <c r="K26" s="14">
        <f>+F26+G26-I26-J26</f>
        <v>6484.5</v>
      </c>
      <c r="L26" s="16"/>
    </row>
    <row r="27" spans="1:14" s="13" customFormat="1">
      <c r="A27" s="33">
        <v>43304</v>
      </c>
      <c r="B27" s="38">
        <v>67700</v>
      </c>
      <c r="C27" s="35" t="s">
        <v>18</v>
      </c>
      <c r="D27" s="36" t="s">
        <v>19</v>
      </c>
      <c r="E27" s="35" t="s">
        <v>20</v>
      </c>
      <c r="F27" s="43"/>
      <c r="G27" s="43">
        <v>1183.75</v>
      </c>
      <c r="H27" s="12">
        <f>+F27/1.12*0.12</f>
        <v>0</v>
      </c>
      <c r="I27" s="12">
        <f>+F27/1.12*0.01</f>
        <v>0</v>
      </c>
      <c r="J27" s="12">
        <f t="shared" si="2"/>
        <v>11.8375</v>
      </c>
      <c r="K27" s="14">
        <f>+F27+G27-I27-J27</f>
        <v>1171.9124999999999</v>
      </c>
      <c r="L27" s="16"/>
    </row>
    <row r="28" spans="1:14" s="51" customFormat="1">
      <c r="A28" s="33">
        <v>43311</v>
      </c>
      <c r="B28" s="38">
        <v>58258</v>
      </c>
      <c r="C28" s="35" t="s">
        <v>18</v>
      </c>
      <c r="D28" s="36" t="s">
        <v>19</v>
      </c>
      <c r="E28" s="35" t="s">
        <v>20</v>
      </c>
      <c r="F28" s="43"/>
      <c r="G28" s="43">
        <v>2202.5</v>
      </c>
      <c r="H28" s="49">
        <f t="shared" si="0"/>
        <v>0</v>
      </c>
      <c r="I28" s="49">
        <f t="shared" si="1"/>
        <v>0</v>
      </c>
      <c r="J28" s="49">
        <f t="shared" si="2"/>
        <v>22.025000000000002</v>
      </c>
      <c r="K28" s="52">
        <f t="shared" si="3"/>
        <v>2180.4749999999999</v>
      </c>
      <c r="L28" s="50"/>
    </row>
    <row r="29" spans="1:14">
      <c r="A29" s="33">
        <v>43294</v>
      </c>
      <c r="B29" s="38">
        <v>222879</v>
      </c>
      <c r="C29" s="35" t="s">
        <v>26</v>
      </c>
      <c r="D29" s="36" t="s">
        <v>27</v>
      </c>
      <c r="E29" s="35" t="s">
        <v>28</v>
      </c>
      <c r="F29" s="43">
        <v>3350.45</v>
      </c>
      <c r="G29" s="43"/>
      <c r="H29" s="18">
        <f t="shared" si="0"/>
        <v>358.97678571428565</v>
      </c>
      <c r="I29" s="18">
        <f t="shared" si="1"/>
        <v>29.914732142857137</v>
      </c>
      <c r="J29" s="18">
        <f t="shared" si="2"/>
        <v>0</v>
      </c>
      <c r="K29" s="14">
        <f t="shared" si="3"/>
        <v>3320.5352678571426</v>
      </c>
      <c r="L29" s="16"/>
      <c r="M29" s="13"/>
      <c r="N29" s="13"/>
    </row>
    <row r="30" spans="1:14">
      <c r="A30" s="33">
        <v>43283</v>
      </c>
      <c r="B30" s="38">
        <v>221622</v>
      </c>
      <c r="C30" s="35" t="s">
        <v>26</v>
      </c>
      <c r="D30" s="36" t="s">
        <v>27</v>
      </c>
      <c r="E30" s="35" t="s">
        <v>28</v>
      </c>
      <c r="F30" s="43">
        <v>4836.09</v>
      </c>
      <c r="G30" s="43"/>
      <c r="H30" s="12">
        <f t="shared" si="0"/>
        <v>518.15250000000003</v>
      </c>
      <c r="I30" s="12">
        <f t="shared" si="1"/>
        <v>43.179375</v>
      </c>
      <c r="J30" s="12">
        <f t="shared" si="2"/>
        <v>0</v>
      </c>
      <c r="K30" s="14">
        <f t="shared" si="3"/>
        <v>4792.9106250000004</v>
      </c>
      <c r="L30" s="16"/>
      <c r="M30" s="13"/>
      <c r="N30" s="13"/>
    </row>
    <row r="31" spans="1:14">
      <c r="A31" s="33">
        <v>43311</v>
      </c>
      <c r="B31" s="38">
        <v>223990</v>
      </c>
      <c r="C31" s="35" t="s">
        <v>26</v>
      </c>
      <c r="D31" s="36" t="s">
        <v>27</v>
      </c>
      <c r="E31" s="35" t="s">
        <v>28</v>
      </c>
      <c r="F31" s="43">
        <v>3737.91</v>
      </c>
      <c r="G31" s="43"/>
      <c r="H31" s="8">
        <f t="shared" si="0"/>
        <v>400.49035714285702</v>
      </c>
      <c r="I31" s="8">
        <f t="shared" si="1"/>
        <v>33.374196428571423</v>
      </c>
      <c r="J31" s="8">
        <f t="shared" si="2"/>
        <v>0</v>
      </c>
      <c r="K31" s="14">
        <f t="shared" si="3"/>
        <v>3704.5358035714285</v>
      </c>
    </row>
    <row r="32" spans="1:14">
      <c r="A32" s="33">
        <v>43294</v>
      </c>
      <c r="B32" s="40">
        <v>135898</v>
      </c>
      <c r="C32" s="35" t="s">
        <v>21</v>
      </c>
      <c r="D32" s="36" t="s">
        <v>22</v>
      </c>
      <c r="E32" s="35" t="s">
        <v>25</v>
      </c>
      <c r="F32" s="43"/>
      <c r="G32" s="43">
        <v>2700</v>
      </c>
      <c r="H32" s="12">
        <f t="shared" si="0"/>
        <v>0</v>
      </c>
      <c r="I32" s="12">
        <f t="shared" si="1"/>
        <v>0</v>
      </c>
      <c r="J32" s="12">
        <f t="shared" si="2"/>
        <v>27</v>
      </c>
      <c r="K32" s="14">
        <f t="shared" si="3"/>
        <v>2673</v>
      </c>
    </row>
    <row r="33" spans="1:12">
      <c r="A33" s="33">
        <v>43286</v>
      </c>
      <c r="B33" s="48">
        <v>135198</v>
      </c>
      <c r="C33" s="35" t="s">
        <v>21</v>
      </c>
      <c r="D33" s="36" t="s">
        <v>22</v>
      </c>
      <c r="E33" s="35" t="s">
        <v>25</v>
      </c>
      <c r="F33" s="43"/>
      <c r="G33" s="43">
        <v>4650</v>
      </c>
      <c r="H33" s="12">
        <f t="shared" si="0"/>
        <v>0</v>
      </c>
      <c r="I33" s="12">
        <f t="shared" si="1"/>
        <v>0</v>
      </c>
      <c r="J33" s="12">
        <f t="shared" si="2"/>
        <v>46.5</v>
      </c>
      <c r="K33" s="14">
        <f t="shared" si="3"/>
        <v>4603.5</v>
      </c>
    </row>
    <row r="34" spans="1:12">
      <c r="A34" s="33">
        <v>43290</v>
      </c>
      <c r="B34" s="38">
        <v>136134</v>
      </c>
      <c r="C34" s="35" t="s">
        <v>21</v>
      </c>
      <c r="D34" s="36" t="s">
        <v>22</v>
      </c>
      <c r="E34" s="35" t="s">
        <v>25</v>
      </c>
      <c r="F34" s="43"/>
      <c r="G34" s="43">
        <v>3850</v>
      </c>
      <c r="H34" s="12">
        <f t="shared" si="0"/>
        <v>0</v>
      </c>
      <c r="I34" s="12">
        <f t="shared" si="1"/>
        <v>0</v>
      </c>
      <c r="J34" s="12">
        <f t="shared" si="2"/>
        <v>38.5</v>
      </c>
      <c r="K34" s="14">
        <f t="shared" si="3"/>
        <v>3811.5</v>
      </c>
    </row>
    <row r="35" spans="1:12">
      <c r="A35" s="33">
        <v>43283</v>
      </c>
      <c r="B35" s="38">
        <v>134945</v>
      </c>
      <c r="C35" s="35" t="s">
        <v>21</v>
      </c>
      <c r="D35" s="36" t="s">
        <v>22</v>
      </c>
      <c r="E35" s="35" t="s">
        <v>25</v>
      </c>
      <c r="F35" s="43"/>
      <c r="G35" s="43">
        <v>4050</v>
      </c>
      <c r="H35" s="8">
        <f t="shared" si="0"/>
        <v>0</v>
      </c>
      <c r="I35" s="8">
        <f t="shared" si="1"/>
        <v>0</v>
      </c>
      <c r="J35" s="8">
        <f t="shared" si="2"/>
        <v>40.5</v>
      </c>
      <c r="K35" s="14">
        <f t="shared" si="3"/>
        <v>4009.5</v>
      </c>
    </row>
    <row r="36" spans="1:12">
      <c r="A36" s="33">
        <v>43298</v>
      </c>
      <c r="B36" s="41">
        <v>135833</v>
      </c>
      <c r="C36" s="35" t="s">
        <v>21</v>
      </c>
      <c r="D36" s="36" t="s">
        <v>22</v>
      </c>
      <c r="E36" s="35" t="s">
        <v>25</v>
      </c>
      <c r="F36" s="43"/>
      <c r="G36" s="43">
        <v>2100</v>
      </c>
      <c r="H36" s="12">
        <f t="shared" si="0"/>
        <v>0</v>
      </c>
      <c r="I36" s="12">
        <f t="shared" si="1"/>
        <v>0</v>
      </c>
      <c r="J36" s="12">
        <f t="shared" si="2"/>
        <v>21</v>
      </c>
      <c r="K36" s="14">
        <f t="shared" si="3"/>
        <v>2079</v>
      </c>
    </row>
    <row r="37" spans="1:12">
      <c r="A37" s="33">
        <v>43305</v>
      </c>
      <c r="B37" s="41">
        <v>149664</v>
      </c>
      <c r="C37" s="35" t="s">
        <v>21</v>
      </c>
      <c r="D37" s="36" t="s">
        <v>22</v>
      </c>
      <c r="E37" s="35" t="s">
        <v>25</v>
      </c>
      <c r="F37" s="45"/>
      <c r="G37" s="43">
        <v>1700</v>
      </c>
      <c r="H37" s="12">
        <f t="shared" si="0"/>
        <v>0</v>
      </c>
      <c r="I37" s="12">
        <f t="shared" si="1"/>
        <v>0</v>
      </c>
      <c r="J37" s="12">
        <f t="shared" si="2"/>
        <v>17</v>
      </c>
      <c r="K37" s="14">
        <f t="shared" si="3"/>
        <v>1683</v>
      </c>
    </row>
    <row r="38" spans="1:12">
      <c r="A38" s="33">
        <v>43301</v>
      </c>
      <c r="B38" s="41">
        <v>149219</v>
      </c>
      <c r="C38" s="35" t="s">
        <v>21</v>
      </c>
      <c r="D38" s="36" t="s">
        <v>22</v>
      </c>
      <c r="E38" s="35" t="s">
        <v>25</v>
      </c>
      <c r="F38" s="43"/>
      <c r="G38" s="43">
        <v>600</v>
      </c>
      <c r="H38" s="12">
        <f t="shared" si="0"/>
        <v>0</v>
      </c>
      <c r="I38" s="12">
        <f t="shared" si="1"/>
        <v>0</v>
      </c>
      <c r="J38" s="12">
        <f t="shared" si="2"/>
        <v>6</v>
      </c>
      <c r="K38" s="14">
        <f t="shared" si="3"/>
        <v>594</v>
      </c>
      <c r="L38" s="1"/>
    </row>
    <row r="39" spans="1:12">
      <c r="A39" s="33">
        <v>43304</v>
      </c>
      <c r="B39" s="38">
        <v>149432</v>
      </c>
      <c r="C39" s="35" t="s">
        <v>21</v>
      </c>
      <c r="D39" s="36" t="s">
        <v>22</v>
      </c>
      <c r="E39" s="35" t="s">
        <v>25</v>
      </c>
      <c r="F39" s="43"/>
      <c r="G39" s="43">
        <v>2700</v>
      </c>
      <c r="H39" s="12">
        <f t="shared" si="0"/>
        <v>0</v>
      </c>
      <c r="I39" s="12">
        <f t="shared" si="1"/>
        <v>0</v>
      </c>
      <c r="J39" s="12">
        <f t="shared" si="2"/>
        <v>27</v>
      </c>
      <c r="K39" s="14">
        <f t="shared" si="3"/>
        <v>2673</v>
      </c>
    </row>
    <row r="40" spans="1:12">
      <c r="A40" s="33">
        <v>43308</v>
      </c>
      <c r="B40" s="38">
        <v>149837</v>
      </c>
      <c r="C40" s="35" t="s">
        <v>21</v>
      </c>
      <c r="D40" s="36" t="s">
        <v>22</v>
      </c>
      <c r="E40" s="35" t="s">
        <v>25</v>
      </c>
      <c r="F40" s="43"/>
      <c r="G40" s="43">
        <v>600</v>
      </c>
      <c r="H40" s="12">
        <f t="shared" si="0"/>
        <v>0</v>
      </c>
      <c r="I40" s="12">
        <f t="shared" si="1"/>
        <v>0</v>
      </c>
      <c r="J40" s="12">
        <f t="shared" si="2"/>
        <v>6</v>
      </c>
      <c r="K40" s="14">
        <f t="shared" si="3"/>
        <v>594</v>
      </c>
    </row>
    <row r="41" spans="1:12">
      <c r="A41" s="33">
        <v>43311</v>
      </c>
      <c r="B41" s="38">
        <v>150087</v>
      </c>
      <c r="C41" s="35" t="s">
        <v>21</v>
      </c>
      <c r="D41" s="36" t="s">
        <v>22</v>
      </c>
      <c r="E41" s="35" t="s">
        <v>25</v>
      </c>
      <c r="F41" s="43"/>
      <c r="G41" s="43">
        <v>1050</v>
      </c>
      <c r="H41" s="12">
        <f t="shared" si="0"/>
        <v>0</v>
      </c>
      <c r="I41" s="12">
        <f t="shared" si="1"/>
        <v>0</v>
      </c>
      <c r="J41" s="12">
        <f t="shared" si="2"/>
        <v>10.5</v>
      </c>
      <c r="K41" s="14">
        <f t="shared" si="3"/>
        <v>1039.5</v>
      </c>
    </row>
    <row r="42" spans="1:12">
      <c r="A42" s="33">
        <v>43298</v>
      </c>
      <c r="B42" s="38">
        <v>291</v>
      </c>
      <c r="C42" s="35" t="s">
        <v>76</v>
      </c>
      <c r="D42" s="36" t="s">
        <v>77</v>
      </c>
      <c r="E42" s="35" t="s">
        <v>78</v>
      </c>
      <c r="F42" s="43"/>
      <c r="G42" s="43">
        <v>2500</v>
      </c>
      <c r="H42" s="12">
        <f t="shared" si="0"/>
        <v>0</v>
      </c>
      <c r="I42" s="12">
        <f t="shared" si="1"/>
        <v>0</v>
      </c>
      <c r="J42" s="12">
        <f t="shared" si="2"/>
        <v>25</v>
      </c>
      <c r="K42" s="14">
        <f t="shared" si="3"/>
        <v>2475</v>
      </c>
    </row>
    <row r="43" spans="1:12">
      <c r="A43" s="33">
        <v>43295</v>
      </c>
      <c r="B43" s="41">
        <v>35208</v>
      </c>
      <c r="C43" s="35" t="s">
        <v>79</v>
      </c>
      <c r="D43" s="36" t="s">
        <v>80</v>
      </c>
      <c r="E43" s="35" t="s">
        <v>81</v>
      </c>
      <c r="F43" s="43">
        <v>6072.5</v>
      </c>
      <c r="G43" s="43"/>
      <c r="H43" s="12">
        <f t="shared" si="0"/>
        <v>650.62499999999989</v>
      </c>
      <c r="I43" s="12">
        <f t="shared" si="1"/>
        <v>54.218749999999993</v>
      </c>
      <c r="J43" s="12">
        <f t="shared" si="2"/>
        <v>0</v>
      </c>
      <c r="K43" s="14">
        <f t="shared" si="3"/>
        <v>6018.28125</v>
      </c>
    </row>
    <row r="44" spans="1:12">
      <c r="A44" s="33">
        <v>43295</v>
      </c>
      <c r="B44" s="41">
        <v>35209</v>
      </c>
      <c r="C44" s="35" t="s">
        <v>79</v>
      </c>
      <c r="D44" s="36" t="s">
        <v>80</v>
      </c>
      <c r="E44" s="35" t="s">
        <v>81</v>
      </c>
      <c r="F44" s="43">
        <v>8598</v>
      </c>
      <c r="G44" s="43"/>
      <c r="H44" s="12">
        <f t="shared" si="0"/>
        <v>921.21428571428567</v>
      </c>
      <c r="I44" s="12">
        <f t="shared" si="1"/>
        <v>76.767857142857139</v>
      </c>
      <c r="J44" s="12">
        <f t="shared" si="2"/>
        <v>0</v>
      </c>
      <c r="K44" s="14">
        <f t="shared" si="3"/>
        <v>8521.2321428571431</v>
      </c>
    </row>
    <row r="45" spans="1:12">
      <c r="A45" s="33">
        <v>43286</v>
      </c>
      <c r="B45" s="38">
        <v>5585</v>
      </c>
      <c r="C45" s="35" t="s">
        <v>62</v>
      </c>
      <c r="D45" s="36" t="s">
        <v>63</v>
      </c>
      <c r="E45" s="35" t="s">
        <v>64</v>
      </c>
      <c r="F45" s="43">
        <v>4590</v>
      </c>
      <c r="G45" s="43"/>
      <c r="H45" s="12">
        <f t="shared" si="0"/>
        <v>491.78571428571422</v>
      </c>
      <c r="I45" s="12">
        <f t="shared" si="1"/>
        <v>40.982142857142854</v>
      </c>
      <c r="J45" s="12">
        <f t="shared" si="2"/>
        <v>0</v>
      </c>
      <c r="K45" s="14">
        <f t="shared" si="3"/>
        <v>4549.0178571428569</v>
      </c>
    </row>
    <row r="46" spans="1:12">
      <c r="A46" s="33">
        <v>43285</v>
      </c>
      <c r="B46" s="38">
        <v>11765</v>
      </c>
      <c r="C46" s="35" t="s">
        <v>35</v>
      </c>
      <c r="D46" s="36" t="s">
        <v>36</v>
      </c>
      <c r="E46" s="35" t="s">
        <v>37</v>
      </c>
      <c r="F46" s="43">
        <v>2460</v>
      </c>
      <c r="G46" s="43"/>
      <c r="H46" s="12">
        <f t="shared" si="0"/>
        <v>263.5714285714285</v>
      </c>
      <c r="I46" s="12">
        <f t="shared" si="1"/>
        <v>21.964285714285712</v>
      </c>
      <c r="J46" s="12">
        <f t="shared" si="2"/>
        <v>0</v>
      </c>
      <c r="K46" s="14">
        <f t="shared" si="3"/>
        <v>2438.0357142857142</v>
      </c>
    </row>
    <row r="47" spans="1:12">
      <c r="A47" s="33">
        <v>43307</v>
      </c>
      <c r="B47" s="38">
        <v>12516</v>
      </c>
      <c r="C47" s="35" t="s">
        <v>35</v>
      </c>
      <c r="D47" s="36" t="s">
        <v>36</v>
      </c>
      <c r="E47" s="35" t="s">
        <v>37</v>
      </c>
      <c r="F47" s="43">
        <v>1230</v>
      </c>
      <c r="G47" s="43"/>
      <c r="H47" s="12">
        <f t="shared" si="0"/>
        <v>131.78571428571425</v>
      </c>
      <c r="I47" s="12">
        <f t="shared" si="1"/>
        <v>10.982142857142856</v>
      </c>
      <c r="J47" s="12">
        <f t="shared" si="2"/>
        <v>0</v>
      </c>
      <c r="K47" s="14">
        <f t="shared" si="3"/>
        <v>1219.0178571428571</v>
      </c>
    </row>
    <row r="48" spans="1:12">
      <c r="A48" s="33">
        <v>43301</v>
      </c>
      <c r="B48" s="38">
        <v>26148</v>
      </c>
      <c r="C48" s="35" t="s">
        <v>86</v>
      </c>
      <c r="D48" s="36" t="s">
        <v>87</v>
      </c>
      <c r="E48" s="35" t="s">
        <v>88</v>
      </c>
      <c r="F48" s="43">
        <v>520</v>
      </c>
      <c r="G48" s="43"/>
      <c r="H48" s="12">
        <f t="shared" si="0"/>
        <v>55.714285714285701</v>
      </c>
      <c r="I48" s="12">
        <f t="shared" si="1"/>
        <v>4.6428571428571423</v>
      </c>
      <c r="J48" s="12">
        <f t="shared" si="2"/>
        <v>0</v>
      </c>
      <c r="K48" s="14">
        <f t="shared" si="3"/>
        <v>515.35714285714289</v>
      </c>
    </row>
    <row r="49" spans="1:11">
      <c r="A49" s="33">
        <v>43284</v>
      </c>
      <c r="B49" s="38">
        <v>30118</v>
      </c>
      <c r="C49" s="35" t="s">
        <v>44</v>
      </c>
      <c r="D49" s="36" t="s">
        <v>45</v>
      </c>
      <c r="E49" s="35" t="s">
        <v>46</v>
      </c>
      <c r="F49" s="43">
        <v>7588.5</v>
      </c>
      <c r="G49" s="43"/>
      <c r="H49" s="12">
        <f t="shared" si="0"/>
        <v>813.05357142857122</v>
      </c>
      <c r="I49" s="12">
        <f t="shared" si="1"/>
        <v>67.754464285714278</v>
      </c>
      <c r="J49" s="12">
        <f t="shared" si="2"/>
        <v>0</v>
      </c>
      <c r="K49" s="14">
        <f t="shared" si="3"/>
        <v>7520.7455357142853</v>
      </c>
    </row>
    <row r="50" spans="1:11">
      <c r="A50" s="33">
        <v>43294</v>
      </c>
      <c r="B50" s="48">
        <v>1199987</v>
      </c>
      <c r="C50" s="35" t="s">
        <v>59</v>
      </c>
      <c r="D50" s="36" t="s">
        <v>60</v>
      </c>
      <c r="E50" s="35" t="s">
        <v>61</v>
      </c>
      <c r="F50" s="43">
        <v>7063</v>
      </c>
      <c r="G50" s="43"/>
      <c r="H50" s="12">
        <f t="shared" si="0"/>
        <v>756.74999999999989</v>
      </c>
      <c r="I50" s="12">
        <f t="shared" si="1"/>
        <v>63.062499999999993</v>
      </c>
      <c r="J50" s="12">
        <f t="shared" si="2"/>
        <v>0</v>
      </c>
      <c r="K50" s="14">
        <f t="shared" si="3"/>
        <v>6999.9375</v>
      </c>
    </row>
    <row r="51" spans="1:11">
      <c r="A51" s="33">
        <v>43299</v>
      </c>
      <c r="B51" s="41">
        <v>26275</v>
      </c>
      <c r="C51" s="35" t="s">
        <v>65</v>
      </c>
      <c r="D51" s="36" t="s">
        <v>66</v>
      </c>
      <c r="E51" s="35" t="s">
        <v>67</v>
      </c>
      <c r="F51" s="43">
        <v>2917.68</v>
      </c>
      <c r="G51" s="43"/>
      <c r="H51" s="12">
        <f t="shared" si="0"/>
        <v>312.60857142857134</v>
      </c>
      <c r="I51" s="12">
        <f t="shared" si="1"/>
        <v>26.050714285714282</v>
      </c>
      <c r="J51" s="12">
        <f t="shared" si="2"/>
        <v>0</v>
      </c>
      <c r="K51" s="14">
        <f t="shared" si="3"/>
        <v>2891.6292857142857</v>
      </c>
    </row>
    <row r="52" spans="1:11">
      <c r="A52" s="33">
        <v>43282</v>
      </c>
      <c r="B52" s="38">
        <v>146878</v>
      </c>
      <c r="C52" s="35" t="s">
        <v>32</v>
      </c>
      <c r="D52" s="36" t="s">
        <v>33</v>
      </c>
      <c r="E52" s="35" t="s">
        <v>34</v>
      </c>
      <c r="F52" s="43">
        <v>6380</v>
      </c>
      <c r="G52" s="43"/>
      <c r="H52" s="12">
        <f t="shared" si="0"/>
        <v>683.57142857142844</v>
      </c>
      <c r="I52" s="12">
        <f t="shared" si="1"/>
        <v>56.964285714285708</v>
      </c>
      <c r="J52" s="12">
        <f t="shared" si="2"/>
        <v>0</v>
      </c>
      <c r="K52" s="14">
        <f t="shared" si="3"/>
        <v>6323.0357142857147</v>
      </c>
    </row>
    <row r="53" spans="1:11">
      <c r="A53" s="33">
        <v>43284</v>
      </c>
      <c r="B53" s="38">
        <v>4574</v>
      </c>
      <c r="C53" s="35" t="s">
        <v>41</v>
      </c>
      <c r="D53" s="36" t="s">
        <v>42</v>
      </c>
      <c r="E53" s="35" t="s">
        <v>43</v>
      </c>
      <c r="F53" s="43">
        <v>12065</v>
      </c>
      <c r="G53" s="43"/>
      <c r="H53" s="12">
        <f t="shared" si="0"/>
        <v>1292.6785714285713</v>
      </c>
      <c r="I53" s="12">
        <f t="shared" si="1"/>
        <v>107.72321428571428</v>
      </c>
      <c r="J53" s="12">
        <f t="shared" si="2"/>
        <v>0</v>
      </c>
      <c r="K53" s="14">
        <f t="shared" si="3"/>
        <v>11957.276785714286</v>
      </c>
    </row>
    <row r="54" spans="1:11">
      <c r="A54" s="33">
        <v>43300</v>
      </c>
      <c r="B54" s="41">
        <v>4653</v>
      </c>
      <c r="C54" s="35" t="s">
        <v>41</v>
      </c>
      <c r="D54" s="36" t="s">
        <v>42</v>
      </c>
      <c r="E54" s="35" t="s">
        <v>43</v>
      </c>
      <c r="F54" s="43">
        <v>5500</v>
      </c>
      <c r="G54" s="43"/>
      <c r="H54" s="12">
        <f t="shared" si="0"/>
        <v>589.28571428571422</v>
      </c>
      <c r="I54" s="12">
        <f t="shared" si="1"/>
        <v>49.107142857142854</v>
      </c>
      <c r="J54" s="12">
        <f t="shared" si="2"/>
        <v>0</v>
      </c>
      <c r="K54" s="14">
        <f t="shared" si="3"/>
        <v>5450.8928571428569</v>
      </c>
    </row>
    <row r="55" spans="1:11">
      <c r="A55" s="33">
        <v>43302</v>
      </c>
      <c r="B55" s="41">
        <v>501319208</v>
      </c>
      <c r="C55" s="35" t="s">
        <v>29</v>
      </c>
      <c r="D55" s="36" t="s">
        <v>30</v>
      </c>
      <c r="E55" s="35" t="s">
        <v>31</v>
      </c>
      <c r="F55" s="43">
        <v>7509</v>
      </c>
      <c r="G55" s="43"/>
      <c r="H55" s="12">
        <f t="shared" si="0"/>
        <v>804.53571428571422</v>
      </c>
      <c r="I55" s="12">
        <f t="shared" si="1"/>
        <v>67.044642857142861</v>
      </c>
      <c r="J55" s="12">
        <f t="shared" si="2"/>
        <v>0</v>
      </c>
      <c r="K55" s="14">
        <f t="shared" si="3"/>
        <v>7441.9553571428569</v>
      </c>
    </row>
    <row r="56" spans="1:11">
      <c r="A56" s="33">
        <v>43307</v>
      </c>
      <c r="B56" s="38">
        <v>82382</v>
      </c>
      <c r="C56" s="35" t="s">
        <v>89</v>
      </c>
      <c r="D56" s="36" t="s">
        <v>90</v>
      </c>
      <c r="E56" s="35" t="s">
        <v>91</v>
      </c>
      <c r="F56" s="43">
        <v>1210</v>
      </c>
      <c r="G56" s="43"/>
      <c r="H56" s="12">
        <f t="shared" si="0"/>
        <v>129.64285714285711</v>
      </c>
      <c r="I56" s="12">
        <f t="shared" si="1"/>
        <v>10.803571428571427</v>
      </c>
      <c r="J56" s="12">
        <f t="shared" si="2"/>
        <v>0</v>
      </c>
      <c r="K56" s="14">
        <f t="shared" si="3"/>
        <v>1199.1964285714287</v>
      </c>
    </row>
    <row r="57" spans="1:11">
      <c r="A57" s="33">
        <v>43288</v>
      </c>
      <c r="B57" s="38">
        <v>23764</v>
      </c>
      <c r="C57" s="35" t="s">
        <v>68</v>
      </c>
      <c r="D57" s="36" t="s">
        <v>16</v>
      </c>
      <c r="E57" s="35" t="s">
        <v>17</v>
      </c>
      <c r="F57" s="43">
        <v>13066.2</v>
      </c>
      <c r="G57" s="43"/>
      <c r="H57" s="12">
        <f t="shared" si="0"/>
        <v>1399.95</v>
      </c>
      <c r="I57" s="12">
        <f t="shared" si="1"/>
        <v>116.66250000000001</v>
      </c>
      <c r="J57" s="12">
        <f t="shared" si="2"/>
        <v>0</v>
      </c>
      <c r="K57" s="14">
        <f t="shared" si="3"/>
        <v>12949.5375</v>
      </c>
    </row>
    <row r="58" spans="1:11">
      <c r="A58" s="33">
        <v>43288</v>
      </c>
      <c r="B58" s="38">
        <v>23765</v>
      </c>
      <c r="C58" s="35" t="s">
        <v>68</v>
      </c>
      <c r="D58" s="36" t="s">
        <v>16</v>
      </c>
      <c r="E58" s="35" t="s">
        <v>17</v>
      </c>
      <c r="F58" s="43">
        <v>7589</v>
      </c>
      <c r="G58" s="43"/>
      <c r="H58" s="12">
        <f t="shared" si="0"/>
        <v>813.10714285714278</v>
      </c>
      <c r="I58" s="12">
        <f t="shared" si="1"/>
        <v>67.758928571428569</v>
      </c>
      <c r="J58" s="12">
        <f t="shared" si="2"/>
        <v>0</v>
      </c>
      <c r="K58" s="14">
        <f t="shared" si="3"/>
        <v>7521.2410714285716</v>
      </c>
    </row>
    <row r="59" spans="1:11">
      <c r="A59" s="33">
        <v>43300</v>
      </c>
      <c r="B59" s="38">
        <v>20157</v>
      </c>
      <c r="C59" s="35" t="s">
        <v>68</v>
      </c>
      <c r="D59" s="36" t="s">
        <v>16</v>
      </c>
      <c r="E59" s="35" t="s">
        <v>17</v>
      </c>
      <c r="F59" s="43">
        <v>5549</v>
      </c>
      <c r="G59" s="43"/>
      <c r="H59" s="12">
        <f t="shared" si="0"/>
        <v>594.53571428571422</v>
      </c>
      <c r="I59" s="12">
        <f t="shared" si="1"/>
        <v>49.544642857142854</v>
      </c>
      <c r="J59" s="12">
        <f t="shared" si="2"/>
        <v>0</v>
      </c>
      <c r="K59" s="14">
        <f t="shared" si="3"/>
        <v>5499.4553571428569</v>
      </c>
    </row>
    <row r="60" spans="1:11">
      <c r="A60" s="33">
        <v>43300</v>
      </c>
      <c r="B60" s="38">
        <v>20156</v>
      </c>
      <c r="C60" s="35" t="s">
        <v>68</v>
      </c>
      <c r="D60" s="36" t="s">
        <v>16</v>
      </c>
      <c r="E60" s="35" t="s">
        <v>17</v>
      </c>
      <c r="F60" s="43">
        <v>1739</v>
      </c>
      <c r="G60" s="43"/>
      <c r="H60" s="12">
        <f t="shared" si="0"/>
        <v>186.32142857142856</v>
      </c>
      <c r="I60" s="12">
        <f t="shared" si="1"/>
        <v>15.526785714285714</v>
      </c>
      <c r="J60" s="12">
        <f t="shared" si="2"/>
        <v>0</v>
      </c>
      <c r="K60" s="14">
        <f t="shared" si="3"/>
        <v>1723.4732142857142</v>
      </c>
    </row>
    <row r="61" spans="1:11">
      <c r="A61" s="33">
        <v>43300</v>
      </c>
      <c r="B61" s="38">
        <v>20155</v>
      </c>
      <c r="C61" s="35" t="s">
        <v>68</v>
      </c>
      <c r="D61" s="36" t="s">
        <v>16</v>
      </c>
      <c r="E61" s="35" t="s">
        <v>17</v>
      </c>
      <c r="F61" s="43">
        <v>1921</v>
      </c>
      <c r="G61" s="43"/>
      <c r="H61" s="12">
        <f t="shared" si="0"/>
        <v>205.82142857142856</v>
      </c>
      <c r="I61" s="12">
        <f t="shared" si="1"/>
        <v>17.151785714285715</v>
      </c>
      <c r="J61" s="12">
        <f t="shared" si="2"/>
        <v>0</v>
      </c>
      <c r="K61" s="14">
        <f t="shared" si="3"/>
        <v>1903.8482142857142</v>
      </c>
    </row>
    <row r="62" spans="1:11">
      <c r="A62" s="33">
        <v>43300</v>
      </c>
      <c r="B62" s="38">
        <v>20158</v>
      </c>
      <c r="C62" s="35" t="s">
        <v>68</v>
      </c>
      <c r="D62" s="36" t="s">
        <v>16</v>
      </c>
      <c r="E62" s="35" t="s">
        <v>17</v>
      </c>
      <c r="F62" s="43">
        <v>3647</v>
      </c>
      <c r="G62" s="43"/>
      <c r="H62" s="12">
        <f t="shared" si="0"/>
        <v>390.74999999999994</v>
      </c>
      <c r="I62" s="12">
        <f t="shared" si="1"/>
        <v>32.562499999999993</v>
      </c>
      <c r="J62" s="12">
        <f t="shared" si="2"/>
        <v>0</v>
      </c>
      <c r="K62" s="14">
        <f t="shared" si="3"/>
        <v>3614.4375</v>
      </c>
    </row>
    <row r="63" spans="1:11">
      <c r="A63" s="33">
        <v>43299</v>
      </c>
      <c r="B63" s="41">
        <v>73582</v>
      </c>
      <c r="C63" s="35" t="s">
        <v>23</v>
      </c>
      <c r="D63" s="36" t="s">
        <v>24</v>
      </c>
      <c r="E63" s="35" t="s">
        <v>47</v>
      </c>
      <c r="F63" s="43">
        <v>981.31</v>
      </c>
      <c r="G63" s="43"/>
      <c r="H63" s="12">
        <f t="shared" si="0"/>
        <v>105.14035714285713</v>
      </c>
      <c r="I63" s="12">
        <f t="shared" si="1"/>
        <v>8.7616964285714278</v>
      </c>
      <c r="J63" s="12">
        <f t="shared" si="2"/>
        <v>0</v>
      </c>
      <c r="K63" s="14">
        <f t="shared" si="3"/>
        <v>972.54830357142851</v>
      </c>
    </row>
    <row r="64" spans="1:11">
      <c r="A64" s="33">
        <v>43283</v>
      </c>
      <c r="B64" s="38">
        <v>700</v>
      </c>
      <c r="C64" s="35" t="s">
        <v>69</v>
      </c>
      <c r="D64" s="36" t="s">
        <v>70</v>
      </c>
      <c r="E64" s="35" t="s">
        <v>71</v>
      </c>
      <c r="F64" s="43">
        <v>5078.5</v>
      </c>
      <c r="G64" s="43"/>
      <c r="H64" s="12">
        <f t="shared" si="0"/>
        <v>544.125</v>
      </c>
      <c r="I64" s="12">
        <f t="shared" si="1"/>
        <v>45.34375</v>
      </c>
      <c r="J64" s="12">
        <f t="shared" si="2"/>
        <v>0</v>
      </c>
      <c r="K64" s="14">
        <f t="shared" si="3"/>
        <v>5033.15625</v>
      </c>
    </row>
    <row r="65" spans="1:12">
      <c r="A65" s="33">
        <v>43283</v>
      </c>
      <c r="B65" s="38">
        <v>690</v>
      </c>
      <c r="C65" s="35" t="s">
        <v>69</v>
      </c>
      <c r="D65" s="36" t="s">
        <v>70</v>
      </c>
      <c r="E65" s="35" t="s">
        <v>71</v>
      </c>
      <c r="F65" s="43">
        <v>3408</v>
      </c>
      <c r="G65" s="43"/>
      <c r="H65" s="12">
        <f t="shared" si="0"/>
        <v>365.14285714285711</v>
      </c>
      <c r="I65" s="12">
        <f t="shared" si="1"/>
        <v>30.428571428571427</v>
      </c>
      <c r="J65" s="12">
        <f t="shared" si="2"/>
        <v>0</v>
      </c>
      <c r="K65" s="14">
        <f t="shared" si="3"/>
        <v>3377.5714285714284</v>
      </c>
    </row>
    <row r="66" spans="1:12">
      <c r="A66" s="33">
        <v>43286</v>
      </c>
      <c r="B66" s="38">
        <v>969</v>
      </c>
      <c r="C66" s="35" t="s">
        <v>69</v>
      </c>
      <c r="D66" s="36" t="s">
        <v>70</v>
      </c>
      <c r="E66" s="35" t="s">
        <v>71</v>
      </c>
      <c r="F66" s="43">
        <v>900</v>
      </c>
      <c r="G66" s="43"/>
      <c r="H66" s="12">
        <f t="shared" si="0"/>
        <v>96.428571428571416</v>
      </c>
      <c r="I66" s="12">
        <f t="shared" si="1"/>
        <v>8.0357142857142847</v>
      </c>
      <c r="J66" s="12">
        <f t="shared" si="2"/>
        <v>0</v>
      </c>
      <c r="K66" s="14">
        <f t="shared" si="3"/>
        <v>891.96428571428567</v>
      </c>
    </row>
    <row r="67" spans="1:12">
      <c r="A67" s="33">
        <v>43287</v>
      </c>
      <c r="B67" s="38">
        <v>982</v>
      </c>
      <c r="C67" s="35" t="s">
        <v>69</v>
      </c>
      <c r="D67" s="36" t="s">
        <v>70</v>
      </c>
      <c r="E67" s="35" t="s">
        <v>71</v>
      </c>
      <c r="F67" s="43">
        <v>805</v>
      </c>
      <c r="G67" s="43"/>
      <c r="H67" s="12">
        <f t="shared" si="0"/>
        <v>86.249999999999986</v>
      </c>
      <c r="I67" s="12">
        <f t="shared" si="1"/>
        <v>7.1874999999999991</v>
      </c>
      <c r="J67" s="12">
        <f t="shared" si="2"/>
        <v>0</v>
      </c>
      <c r="K67" s="14">
        <f t="shared" si="3"/>
        <v>797.8125</v>
      </c>
    </row>
    <row r="68" spans="1:12">
      <c r="A68" s="33">
        <v>43301</v>
      </c>
      <c r="B68" s="41">
        <v>1122</v>
      </c>
      <c r="C68" s="35" t="s">
        <v>69</v>
      </c>
      <c r="D68" s="36" t="s">
        <v>70</v>
      </c>
      <c r="E68" s="35" t="s">
        <v>85</v>
      </c>
      <c r="F68" s="43">
        <v>1050</v>
      </c>
      <c r="G68" s="43"/>
      <c r="H68" s="12">
        <f t="shared" si="0"/>
        <v>112.49999999999999</v>
      </c>
      <c r="I68" s="12">
        <f t="shared" si="1"/>
        <v>9.3749999999999982</v>
      </c>
      <c r="J68" s="12">
        <f t="shared" si="2"/>
        <v>0</v>
      </c>
      <c r="K68" s="14">
        <f t="shared" si="3"/>
        <v>1040.625</v>
      </c>
    </row>
    <row r="69" spans="1:12">
      <c r="A69" s="33">
        <v>43305</v>
      </c>
      <c r="B69" s="41">
        <v>1133</v>
      </c>
      <c r="C69" s="35" t="s">
        <v>69</v>
      </c>
      <c r="D69" s="36" t="s">
        <v>70</v>
      </c>
      <c r="E69" s="35" t="s">
        <v>85</v>
      </c>
      <c r="F69" s="43">
        <v>825</v>
      </c>
      <c r="G69" s="43"/>
      <c r="H69" s="12">
        <f t="shared" si="0"/>
        <v>88.392857142857125</v>
      </c>
      <c r="I69" s="12">
        <f t="shared" si="1"/>
        <v>7.3660714285714279</v>
      </c>
      <c r="J69" s="12">
        <f t="shared" si="2"/>
        <v>0</v>
      </c>
      <c r="K69" s="14">
        <f t="shared" si="3"/>
        <v>817.63392857142856</v>
      </c>
    </row>
    <row r="70" spans="1:12">
      <c r="A70" s="33">
        <v>43295</v>
      </c>
      <c r="B70" s="38">
        <v>52832755</v>
      </c>
      <c r="C70" s="35" t="s">
        <v>73</v>
      </c>
      <c r="D70" s="36" t="s">
        <v>74</v>
      </c>
      <c r="E70" s="35" t="s">
        <v>75</v>
      </c>
      <c r="F70" s="44">
        <v>2280.25</v>
      </c>
      <c r="G70" s="44"/>
      <c r="H70" s="12">
        <f t="shared" si="0"/>
        <v>244.31249999999997</v>
      </c>
      <c r="I70" s="12">
        <f t="shared" si="1"/>
        <v>20.359374999999996</v>
      </c>
      <c r="J70" s="12">
        <f t="shared" si="2"/>
        <v>0</v>
      </c>
      <c r="K70" s="14">
        <f t="shared" si="3"/>
        <v>2259.890625</v>
      </c>
    </row>
    <row r="71" spans="1:12">
      <c r="A71" s="33">
        <v>43306</v>
      </c>
      <c r="B71" s="41">
        <v>520</v>
      </c>
      <c r="C71" s="35" t="s">
        <v>82</v>
      </c>
      <c r="D71" s="36" t="s">
        <v>83</v>
      </c>
      <c r="E71" s="35" t="s">
        <v>84</v>
      </c>
      <c r="F71" s="43"/>
      <c r="G71" s="43">
        <v>1120</v>
      </c>
      <c r="H71" s="12">
        <f t="shared" si="0"/>
        <v>0</v>
      </c>
      <c r="I71" s="12">
        <f t="shared" si="1"/>
        <v>0</v>
      </c>
      <c r="J71" s="12">
        <f t="shared" si="2"/>
        <v>11.200000000000001</v>
      </c>
      <c r="K71" s="14">
        <f t="shared" si="3"/>
        <v>1108.8</v>
      </c>
    </row>
    <row r="72" spans="1:12">
      <c r="A72" s="33">
        <v>43304</v>
      </c>
      <c r="B72" s="38">
        <v>470</v>
      </c>
      <c r="C72" s="35" t="s">
        <v>82</v>
      </c>
      <c r="D72" s="36" t="s">
        <v>83</v>
      </c>
      <c r="E72" s="35" t="s">
        <v>84</v>
      </c>
      <c r="F72" s="43"/>
      <c r="G72" s="43">
        <v>3032.5</v>
      </c>
      <c r="H72" s="12">
        <f t="shared" ref="H72:H81" si="4">+F72/1.12*0.12</f>
        <v>0</v>
      </c>
      <c r="I72" s="12">
        <f t="shared" ref="I72:I81" si="5">+F72/1.12*0.01</f>
        <v>0</v>
      </c>
      <c r="J72" s="12">
        <f t="shared" ref="J72:J81" si="6">+G72*0.01</f>
        <v>30.324999999999999</v>
      </c>
      <c r="K72" s="14">
        <f t="shared" ref="K72:K81" si="7">+F72+G72-I72-J72</f>
        <v>3002.1750000000002</v>
      </c>
    </row>
    <row r="73" spans="1:12">
      <c r="A73" s="33">
        <v>43304</v>
      </c>
      <c r="B73" s="38">
        <v>471</v>
      </c>
      <c r="C73" s="35" t="s">
        <v>82</v>
      </c>
      <c r="D73" s="36" t="s">
        <v>83</v>
      </c>
      <c r="E73" s="35" t="s">
        <v>84</v>
      </c>
      <c r="F73" s="43"/>
      <c r="G73" s="43">
        <v>433</v>
      </c>
      <c r="H73" s="12">
        <f t="shared" si="4"/>
        <v>0</v>
      </c>
      <c r="I73" s="12">
        <f t="shared" si="5"/>
        <v>0</v>
      </c>
      <c r="J73" s="12">
        <f t="shared" si="6"/>
        <v>4.33</v>
      </c>
      <c r="K73" s="14">
        <f t="shared" si="7"/>
        <v>428.67</v>
      </c>
    </row>
    <row r="74" spans="1:12">
      <c r="A74" s="33">
        <v>43309</v>
      </c>
      <c r="B74" s="38">
        <v>484</v>
      </c>
      <c r="C74" s="35" t="s">
        <v>82</v>
      </c>
      <c r="D74" s="36" t="s">
        <v>83</v>
      </c>
      <c r="E74" s="35" t="s">
        <v>84</v>
      </c>
      <c r="F74" s="43"/>
      <c r="G74" s="43">
        <v>1120</v>
      </c>
      <c r="H74" s="12">
        <f t="shared" si="4"/>
        <v>0</v>
      </c>
      <c r="I74" s="12">
        <f t="shared" si="5"/>
        <v>0</v>
      </c>
      <c r="J74" s="12">
        <f t="shared" si="6"/>
        <v>11.200000000000001</v>
      </c>
      <c r="K74" s="14">
        <f t="shared" si="7"/>
        <v>1108.8</v>
      </c>
    </row>
    <row r="75" spans="1:12">
      <c r="A75" s="33">
        <v>43311</v>
      </c>
      <c r="B75" s="38">
        <v>533</v>
      </c>
      <c r="C75" s="35" t="s">
        <v>82</v>
      </c>
      <c r="D75" s="36" t="s">
        <v>83</v>
      </c>
      <c r="E75" s="35" t="s">
        <v>84</v>
      </c>
      <c r="F75" s="43"/>
      <c r="G75" s="43">
        <v>1102.5</v>
      </c>
      <c r="H75" s="12">
        <f t="shared" si="4"/>
        <v>0</v>
      </c>
      <c r="I75" s="12">
        <f t="shared" si="5"/>
        <v>0</v>
      </c>
      <c r="J75" s="12">
        <f t="shared" si="6"/>
        <v>11.025</v>
      </c>
      <c r="K75" s="14">
        <f t="shared" si="7"/>
        <v>1091.4749999999999</v>
      </c>
    </row>
    <row r="76" spans="1:12">
      <c r="A76" s="33">
        <v>43311</v>
      </c>
      <c r="B76" s="38">
        <v>534</v>
      </c>
      <c r="C76" s="35" t="s">
        <v>82</v>
      </c>
      <c r="D76" s="36" t="s">
        <v>83</v>
      </c>
      <c r="E76" s="35" t="s">
        <v>84</v>
      </c>
      <c r="F76" s="43"/>
      <c r="G76" s="43">
        <v>435</v>
      </c>
      <c r="H76" s="12">
        <f t="shared" si="4"/>
        <v>0</v>
      </c>
      <c r="I76" s="12">
        <f t="shared" si="5"/>
        <v>0</v>
      </c>
      <c r="J76" s="12">
        <f t="shared" si="6"/>
        <v>4.3500000000000005</v>
      </c>
      <c r="K76" s="14">
        <f t="shared" si="7"/>
        <v>430.65</v>
      </c>
    </row>
    <row r="77" spans="1:12">
      <c r="A77" s="33"/>
      <c r="B77" s="38"/>
      <c r="C77" s="35"/>
      <c r="D77" s="36"/>
      <c r="E77" s="35"/>
      <c r="F77" s="43"/>
      <c r="G77" s="43"/>
      <c r="H77" s="12">
        <f t="shared" si="4"/>
        <v>0</v>
      </c>
      <c r="I77" s="12">
        <f t="shared" si="5"/>
        <v>0</v>
      </c>
      <c r="J77" s="12">
        <f t="shared" si="6"/>
        <v>0</v>
      </c>
      <c r="K77" s="14">
        <f t="shared" si="7"/>
        <v>0</v>
      </c>
    </row>
    <row r="78" spans="1:12">
      <c r="A78" s="37"/>
      <c r="B78" s="41"/>
      <c r="C78" s="35"/>
      <c r="D78" s="36"/>
      <c r="E78" s="35"/>
      <c r="F78" s="43"/>
      <c r="G78" s="43"/>
      <c r="H78" s="12">
        <f t="shared" si="4"/>
        <v>0</v>
      </c>
      <c r="I78" s="12">
        <f t="shared" si="5"/>
        <v>0</v>
      </c>
      <c r="J78" s="12">
        <f t="shared" si="6"/>
        <v>0</v>
      </c>
      <c r="K78" s="14">
        <f t="shared" si="7"/>
        <v>0</v>
      </c>
    </row>
    <row r="79" spans="1:12">
      <c r="A79" s="37"/>
      <c r="B79" s="34"/>
      <c r="C79" s="35"/>
      <c r="D79" s="36"/>
      <c r="E79" s="35"/>
      <c r="F79" s="46"/>
      <c r="G79" s="47"/>
      <c r="H79" s="12">
        <f t="shared" si="4"/>
        <v>0</v>
      </c>
      <c r="I79" s="12">
        <f t="shared" si="5"/>
        <v>0</v>
      </c>
      <c r="J79" s="12">
        <f t="shared" si="6"/>
        <v>0</v>
      </c>
      <c r="K79" s="14">
        <f t="shared" si="7"/>
        <v>0</v>
      </c>
      <c r="L79" s="16"/>
    </row>
    <row r="80" spans="1:12" ht="16.5" thickBot="1">
      <c r="A80" s="24" t="s">
        <v>15</v>
      </c>
      <c r="B80" s="26"/>
      <c r="C80" s="26"/>
      <c r="D80" s="26"/>
      <c r="E80" s="26"/>
      <c r="F80" s="29">
        <f>+SUM(F6:F78)</f>
        <v>147985.99</v>
      </c>
      <c r="G80" s="29">
        <f>+SUM(G6:G78)</f>
        <v>78883.600000000006</v>
      </c>
      <c r="H80" s="29">
        <f>+SUM(H6:H78)</f>
        <v>15855.641785714284</v>
      </c>
      <c r="I80" s="29">
        <f>+SUM(I6:I78)</f>
        <v>1321.3034821428571</v>
      </c>
      <c r="J80" s="29">
        <f>+SUM(J6:J78)</f>
        <v>788.83600000000013</v>
      </c>
      <c r="K80" s="29">
        <f>+SUM(K6:K78)</f>
        <v>224759.45051785719</v>
      </c>
    </row>
    <row r="81" spans="1:13" s="10" customFormat="1" ht="16.5" thickBot="1">
      <c r="A81" s="23"/>
      <c r="B81" s="25"/>
      <c r="C81" s="25"/>
      <c r="D81" s="25"/>
      <c r="E81" s="27"/>
      <c r="F81" s="28"/>
      <c r="G81" s="28"/>
      <c r="H81" s="31"/>
      <c r="I81" s="31"/>
      <c r="J81" s="31"/>
      <c r="K81" s="32"/>
      <c r="M81" s="11"/>
    </row>
    <row r="82" spans="1:13">
      <c r="A82"/>
      <c r="B82"/>
      <c r="C82"/>
      <c r="D82"/>
      <c r="E82"/>
      <c r="F82" s="9"/>
      <c r="G82" s="9"/>
      <c r="H82" s="9"/>
      <c r="I82" s="9"/>
      <c r="J82" s="9"/>
      <c r="K82"/>
    </row>
    <row r="83" spans="1:13">
      <c r="A83"/>
      <c r="B83"/>
      <c r="C83"/>
      <c r="D83"/>
      <c r="E83"/>
      <c r="F83" s="9"/>
      <c r="G83" s="9"/>
      <c r="H83" s="9"/>
      <c r="I83" s="9"/>
      <c r="J83" s="9"/>
      <c r="K83"/>
    </row>
    <row r="84" spans="1:13">
      <c r="A84"/>
      <c r="B84"/>
      <c r="C84"/>
      <c r="D84"/>
      <c r="E84"/>
      <c r="F84" s="9"/>
      <c r="G84" s="9"/>
      <c r="H84" s="9"/>
      <c r="I84" s="9"/>
      <c r="J84" s="9"/>
      <c r="K84"/>
    </row>
    <row r="85" spans="1:13">
      <c r="A85"/>
      <c r="B85"/>
      <c r="C85"/>
      <c r="D85"/>
      <c r="E85"/>
      <c r="F85" s="9"/>
      <c r="G85" s="9"/>
      <c r="H85" s="9"/>
      <c r="I85" s="9"/>
      <c r="J85" s="9"/>
      <c r="K85"/>
    </row>
    <row r="86" spans="1:13">
      <c r="A86"/>
      <c r="B86"/>
      <c r="C86"/>
      <c r="D86"/>
      <c r="E86"/>
      <c r="F86" s="9"/>
      <c r="G86" s="9"/>
      <c r="H86" s="9"/>
      <c r="I86" s="9"/>
      <c r="J86" s="9"/>
      <c r="K86"/>
    </row>
    <row r="87" spans="1:13">
      <c r="A87"/>
      <c r="B87"/>
      <c r="C87"/>
      <c r="D87"/>
      <c r="E87"/>
      <c r="F87" s="9"/>
      <c r="G87" s="9"/>
      <c r="H87" s="9"/>
      <c r="I87" s="9">
        <f>H87*0.01</f>
        <v>0</v>
      </c>
      <c r="J87" s="9"/>
      <c r="K87"/>
    </row>
    <row r="88" spans="1:13">
      <c r="A88"/>
      <c r="B88"/>
      <c r="C88"/>
      <c r="D88"/>
      <c r="E88"/>
      <c r="F88" s="9"/>
      <c r="G88" s="9"/>
      <c r="H88" s="9"/>
      <c r="I88" s="9"/>
      <c r="J88" s="9"/>
      <c r="K88"/>
    </row>
    <row r="89" spans="1:13">
      <c r="A89"/>
      <c r="B89"/>
      <c r="C89"/>
      <c r="D89"/>
      <c r="E89"/>
      <c r="F89" s="9"/>
      <c r="G89" s="9"/>
      <c r="H89" s="9"/>
      <c r="I89" s="9"/>
      <c r="J89" s="9"/>
      <c r="K89"/>
    </row>
    <row r="90" spans="1:13">
      <c r="A90"/>
      <c r="B90"/>
      <c r="C90"/>
      <c r="D90"/>
      <c r="E90"/>
      <c r="F90" s="9"/>
      <c r="G90" s="9"/>
      <c r="H90" s="9"/>
      <c r="I90" s="9"/>
      <c r="J90" s="9"/>
      <c r="K90"/>
    </row>
    <row r="91" spans="1:13">
      <c r="A91"/>
      <c r="B91"/>
      <c r="C91"/>
      <c r="D91"/>
      <c r="E91"/>
      <c r="F91" s="9"/>
      <c r="G91" s="9"/>
      <c r="H91" s="9"/>
      <c r="I91" s="9"/>
      <c r="J91" s="9"/>
      <c r="K91"/>
    </row>
    <row r="92" spans="1:13">
      <c r="A92"/>
      <c r="B92"/>
      <c r="C92"/>
      <c r="D92"/>
      <c r="E92"/>
      <c r="F92" s="9"/>
      <c r="G92" s="9"/>
      <c r="H92" s="9"/>
      <c r="I92" s="9"/>
      <c r="J92" s="9"/>
      <c r="K92"/>
    </row>
    <row r="93" spans="1:13">
      <c r="A93"/>
      <c r="B93"/>
      <c r="C93"/>
      <c r="D93"/>
      <c r="E93"/>
      <c r="F93" s="9"/>
      <c r="G93" s="9"/>
      <c r="H93" s="9"/>
      <c r="I93" s="9"/>
      <c r="J93" s="9"/>
      <c r="K93"/>
    </row>
    <row r="94" spans="1:13">
      <c r="A94"/>
      <c r="B94"/>
      <c r="C94"/>
      <c r="D94"/>
      <c r="E94"/>
      <c r="F94" s="9"/>
      <c r="G94" s="9"/>
      <c r="H94" s="9"/>
      <c r="I94" s="9"/>
      <c r="J94" s="9"/>
      <c r="K94"/>
    </row>
    <row r="95" spans="1:13">
      <c r="A95"/>
      <c r="B95"/>
      <c r="C95"/>
      <c r="D95"/>
      <c r="E95"/>
      <c r="F95" s="9"/>
      <c r="G95" s="9"/>
      <c r="H95" s="9"/>
      <c r="I95" s="9"/>
      <c r="J95" s="9"/>
      <c r="K95"/>
    </row>
    <row r="96" spans="1:13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  <row r="210" spans="1:11">
      <c r="A210"/>
      <c r="B210"/>
      <c r="C210"/>
      <c r="D210"/>
      <c r="E210"/>
      <c r="F210" s="9"/>
      <c r="G210" s="9"/>
      <c r="H210" s="9"/>
      <c r="I210" s="9"/>
      <c r="J210" s="9"/>
      <c r="K210"/>
    </row>
    <row r="211" spans="1:11">
      <c r="A211"/>
      <c r="B211"/>
      <c r="C211"/>
      <c r="D211"/>
      <c r="E211"/>
      <c r="F211" s="9"/>
      <c r="G211" s="9"/>
      <c r="H211" s="9"/>
      <c r="I211" s="9"/>
      <c r="J211" s="9"/>
      <c r="K211"/>
    </row>
    <row r="212" spans="1:11">
      <c r="A212"/>
      <c r="B212"/>
      <c r="C212"/>
      <c r="D212"/>
      <c r="E212"/>
      <c r="F212" s="9"/>
      <c r="G212" s="9"/>
      <c r="H212" s="9"/>
      <c r="I212" s="9"/>
      <c r="J212" s="9"/>
      <c r="K212"/>
    </row>
    <row r="213" spans="1:11">
      <c r="A213"/>
      <c r="B213"/>
      <c r="C213"/>
      <c r="D213"/>
      <c r="E213"/>
      <c r="F213" s="9"/>
      <c r="G213" s="9"/>
      <c r="H213" s="9"/>
      <c r="I213" s="9"/>
      <c r="J213" s="9"/>
      <c r="K213"/>
    </row>
    <row r="214" spans="1:11">
      <c r="A214"/>
      <c r="B214"/>
      <c r="C214"/>
      <c r="D214"/>
      <c r="E214"/>
      <c r="F214" s="9"/>
      <c r="G214" s="9"/>
      <c r="H214" s="9"/>
      <c r="I214" s="9"/>
      <c r="J214" s="9"/>
      <c r="K214"/>
    </row>
    <row r="215" spans="1:11">
      <c r="A215"/>
      <c r="B215"/>
      <c r="C215"/>
      <c r="D215"/>
      <c r="E215"/>
      <c r="F215" s="9"/>
      <c r="G215" s="9"/>
      <c r="H215" s="9"/>
      <c r="I215" s="9"/>
      <c r="J215" s="9"/>
      <c r="K215"/>
    </row>
    <row r="216" spans="1:11">
      <c r="A216"/>
      <c r="B216"/>
      <c r="C216"/>
      <c r="D216"/>
      <c r="E216"/>
      <c r="F216" s="9"/>
      <c r="G216" s="9"/>
      <c r="H216" s="9"/>
      <c r="I216" s="9"/>
      <c r="J216" s="9"/>
      <c r="K216"/>
    </row>
    <row r="217" spans="1:11">
      <c r="A217"/>
      <c r="B217"/>
      <c r="C217"/>
      <c r="D217"/>
      <c r="E217"/>
      <c r="F217" s="9"/>
      <c r="G217" s="9"/>
      <c r="H217" s="9"/>
      <c r="I217" s="9"/>
      <c r="J217" s="9"/>
      <c r="K217"/>
    </row>
    <row r="218" spans="1:11">
      <c r="A218"/>
      <c r="B218"/>
      <c r="C218"/>
      <c r="D218"/>
      <c r="E218"/>
      <c r="F218" s="9"/>
      <c r="G218" s="9"/>
      <c r="H218" s="9"/>
      <c r="I218" s="9"/>
      <c r="J218" s="9"/>
      <c r="K218"/>
    </row>
    <row r="219" spans="1:11">
      <c r="A219"/>
      <c r="B219"/>
      <c r="C219"/>
      <c r="D219"/>
      <c r="E219"/>
      <c r="F219" s="9"/>
      <c r="G219" s="9"/>
      <c r="H219" s="9"/>
      <c r="I219" s="9"/>
      <c r="J219" s="9"/>
      <c r="K219"/>
    </row>
    <row r="220" spans="1:11">
      <c r="A220"/>
      <c r="B220"/>
      <c r="C220"/>
      <c r="D220"/>
      <c r="E220"/>
      <c r="F220" s="9"/>
      <c r="G220" s="9"/>
      <c r="H220" s="9"/>
      <c r="I220" s="9"/>
      <c r="J220" s="9"/>
      <c r="K220"/>
    </row>
    <row r="221" spans="1:11">
      <c r="A221"/>
      <c r="B221"/>
      <c r="C221"/>
      <c r="D221"/>
      <c r="E221"/>
      <c r="F221" s="9"/>
      <c r="G221" s="9"/>
      <c r="H221" s="9"/>
      <c r="I221" s="9"/>
      <c r="J221" s="9"/>
      <c r="K221"/>
    </row>
    <row r="222" spans="1:11">
      <c r="A222"/>
      <c r="B222"/>
      <c r="C222"/>
      <c r="D222"/>
      <c r="E222"/>
      <c r="F222" s="9"/>
      <c r="G222" s="9"/>
      <c r="H222" s="9"/>
      <c r="I222" s="9"/>
      <c r="J222" s="9"/>
      <c r="K222"/>
    </row>
    <row r="223" spans="1:11">
      <c r="A223"/>
      <c r="B223"/>
      <c r="C223"/>
      <c r="D223"/>
      <c r="E223"/>
      <c r="F223" s="9"/>
      <c r="G223" s="9"/>
      <c r="H223" s="9"/>
      <c r="I223" s="9"/>
      <c r="J223" s="9"/>
      <c r="K223"/>
    </row>
    <row r="224" spans="1:11">
      <c r="A224"/>
      <c r="B224"/>
      <c r="C224"/>
      <c r="D224"/>
      <c r="E224"/>
      <c r="F224" s="9"/>
      <c r="G224" s="9"/>
      <c r="H224" s="9"/>
      <c r="I224" s="9"/>
      <c r="J224" s="9"/>
      <c r="K224"/>
    </row>
    <row r="225" spans="1:11">
      <c r="A225"/>
      <c r="B225"/>
      <c r="C225"/>
      <c r="D225"/>
      <c r="E225"/>
      <c r="F225" s="9"/>
      <c r="G225" s="9"/>
      <c r="H225" s="9"/>
      <c r="I225" s="9"/>
      <c r="J225" s="9"/>
      <c r="K225"/>
    </row>
  </sheetData>
  <sortState ref="A6:G76">
    <sortCondition ref="C6:C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25"/>
  <sheetViews>
    <sheetView topLeftCell="D69" workbookViewId="0">
      <selection activeCell="D69" sqref="A1:XFD1048576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3"/>
      <c r="B5" s="53"/>
      <c r="C5" s="53"/>
      <c r="D5" s="53"/>
      <c r="E5" s="53"/>
      <c r="F5" s="53" t="s">
        <v>12</v>
      </c>
      <c r="G5" s="53" t="s">
        <v>12</v>
      </c>
      <c r="H5" s="53"/>
      <c r="I5" s="53" t="s">
        <v>9</v>
      </c>
      <c r="J5" s="53" t="s">
        <v>10</v>
      </c>
      <c r="K5" s="53"/>
    </row>
    <row r="6" spans="1:12" s="2" customFormat="1">
      <c r="A6" s="33">
        <v>43288</v>
      </c>
      <c r="B6" s="38">
        <v>23764</v>
      </c>
      <c r="C6" s="35" t="s">
        <v>68</v>
      </c>
      <c r="D6" s="36" t="s">
        <v>16</v>
      </c>
      <c r="E6" s="35" t="s">
        <v>17</v>
      </c>
      <c r="F6" s="42">
        <v>13066.2</v>
      </c>
      <c r="G6" s="42"/>
      <c r="H6" s="30">
        <f>+F6/1.12*0.12</f>
        <v>1399.95</v>
      </c>
      <c r="I6" s="30">
        <f>+F6/1.12*0.01</f>
        <v>116.66250000000001</v>
      </c>
      <c r="J6" s="30">
        <f>+G6*0.01</f>
        <v>0</v>
      </c>
      <c r="K6" s="15">
        <f>+F6+G6-I6-J6</f>
        <v>12949.5375</v>
      </c>
    </row>
    <row r="7" spans="1:12" s="2" customFormat="1">
      <c r="A7" s="33">
        <v>43288</v>
      </c>
      <c r="B7" s="38">
        <v>23765</v>
      </c>
      <c r="C7" s="35" t="s">
        <v>68</v>
      </c>
      <c r="D7" s="36" t="s">
        <v>16</v>
      </c>
      <c r="E7" s="35" t="s">
        <v>17</v>
      </c>
      <c r="F7" s="42">
        <v>7589</v>
      </c>
      <c r="G7" s="42"/>
      <c r="H7" s="30">
        <f>+F7/1.12*0.12</f>
        <v>813.10714285714278</v>
      </c>
      <c r="I7" s="30">
        <f>+F7/1.12*0.01</f>
        <v>67.758928571428569</v>
      </c>
      <c r="J7" s="30">
        <f>+G7*0.01</f>
        <v>0</v>
      </c>
      <c r="K7" s="15">
        <f>+F7+G7-I7-J7</f>
        <v>7521.2410714285716</v>
      </c>
    </row>
    <row r="8" spans="1:12">
      <c r="A8" s="33">
        <v>43284</v>
      </c>
      <c r="B8" s="38">
        <v>30118</v>
      </c>
      <c r="C8" s="35" t="s">
        <v>44</v>
      </c>
      <c r="D8" s="36" t="s">
        <v>45</v>
      </c>
      <c r="E8" s="35" t="s">
        <v>46</v>
      </c>
      <c r="F8" s="42">
        <v>7588.5</v>
      </c>
      <c r="G8" s="42"/>
      <c r="H8" s="30">
        <f t="shared" ref="H8:H61" si="0">+F8/1.12*0.12</f>
        <v>813.05357142857122</v>
      </c>
      <c r="I8" s="30">
        <f t="shared" ref="I8:I61" si="1">+F8/1.12*0.01</f>
        <v>67.754464285714278</v>
      </c>
      <c r="J8" s="30">
        <f t="shared" ref="J8:J61" si="2">+G8*0.01</f>
        <v>0</v>
      </c>
      <c r="K8" s="15">
        <f t="shared" ref="K8:K61" si="3">+F8+G8-I8-J8</f>
        <v>7520.7455357142853</v>
      </c>
    </row>
    <row r="9" spans="1:12" s="20" customFormat="1">
      <c r="A9" s="33">
        <v>43285</v>
      </c>
      <c r="B9" s="36">
        <v>11765</v>
      </c>
      <c r="C9" s="35" t="s">
        <v>35</v>
      </c>
      <c r="D9" s="36" t="s">
        <v>36</v>
      </c>
      <c r="E9" s="35" t="s">
        <v>37</v>
      </c>
      <c r="F9" s="43">
        <v>2460</v>
      </c>
      <c r="G9" s="43"/>
      <c r="H9" s="18">
        <f t="shared" si="0"/>
        <v>263.5714285714285</v>
      </c>
      <c r="I9" s="18">
        <f t="shared" si="1"/>
        <v>21.964285714285712</v>
      </c>
      <c r="J9" s="18">
        <f t="shared" si="2"/>
        <v>0</v>
      </c>
      <c r="K9" s="14">
        <f t="shared" si="3"/>
        <v>2438.0357142857142</v>
      </c>
      <c r="L9" s="19"/>
    </row>
    <row r="10" spans="1:12" s="20" customFormat="1">
      <c r="A10" s="33">
        <v>43286</v>
      </c>
      <c r="B10" s="36">
        <v>5585</v>
      </c>
      <c r="C10" s="35" t="s">
        <v>62</v>
      </c>
      <c r="D10" s="36" t="s">
        <v>63</v>
      </c>
      <c r="E10" s="35" t="s">
        <v>64</v>
      </c>
      <c r="F10" s="43">
        <v>4590</v>
      </c>
      <c r="G10" s="43"/>
      <c r="H10" s="12">
        <f t="shared" si="0"/>
        <v>491.78571428571422</v>
      </c>
      <c r="I10" s="12">
        <f t="shared" si="1"/>
        <v>40.982142857142854</v>
      </c>
      <c r="J10" s="12">
        <f t="shared" si="2"/>
        <v>0</v>
      </c>
      <c r="K10" s="14">
        <f t="shared" si="3"/>
        <v>4549.0178571428569</v>
      </c>
    </row>
    <row r="11" spans="1:12">
      <c r="A11" s="33">
        <v>43282</v>
      </c>
      <c r="B11" s="36">
        <v>146878</v>
      </c>
      <c r="C11" s="35" t="s">
        <v>32</v>
      </c>
      <c r="D11" s="36" t="s">
        <v>33</v>
      </c>
      <c r="E11" s="35" t="s">
        <v>34</v>
      </c>
      <c r="F11" s="43">
        <v>6380</v>
      </c>
      <c r="G11" s="43"/>
      <c r="H11" s="8">
        <f t="shared" si="0"/>
        <v>683.57142857142844</v>
      </c>
      <c r="I11" s="8">
        <f t="shared" si="1"/>
        <v>56.964285714285708</v>
      </c>
      <c r="J11" s="8">
        <f t="shared" si="2"/>
        <v>0</v>
      </c>
      <c r="K11" s="14">
        <f t="shared" si="3"/>
        <v>6323.0357142857147</v>
      </c>
    </row>
    <row r="12" spans="1:12">
      <c r="A12" s="33">
        <v>43294</v>
      </c>
      <c r="B12" s="39">
        <v>11439</v>
      </c>
      <c r="C12" s="35" t="s">
        <v>48</v>
      </c>
      <c r="D12" s="36" t="s">
        <v>49</v>
      </c>
      <c r="E12" s="35" t="s">
        <v>50</v>
      </c>
      <c r="F12" s="43"/>
      <c r="G12" s="43">
        <v>728</v>
      </c>
      <c r="H12" s="12">
        <f t="shared" si="0"/>
        <v>0</v>
      </c>
      <c r="I12" s="12">
        <f t="shared" si="1"/>
        <v>0</v>
      </c>
      <c r="J12" s="12">
        <f t="shared" si="2"/>
        <v>7.28</v>
      </c>
      <c r="K12" s="14">
        <f t="shared" si="3"/>
        <v>720.72</v>
      </c>
    </row>
    <row r="13" spans="1:12">
      <c r="A13" s="33">
        <v>43290</v>
      </c>
      <c r="B13" s="39">
        <v>11301</v>
      </c>
      <c r="C13" s="35" t="s">
        <v>48</v>
      </c>
      <c r="D13" s="36" t="s">
        <v>49</v>
      </c>
      <c r="E13" s="35" t="s">
        <v>50</v>
      </c>
      <c r="F13" s="43"/>
      <c r="G13" s="43">
        <v>819</v>
      </c>
      <c r="H13" s="12">
        <f t="shared" si="0"/>
        <v>0</v>
      </c>
      <c r="I13" s="12">
        <f t="shared" si="1"/>
        <v>0</v>
      </c>
      <c r="J13" s="12">
        <f t="shared" si="2"/>
        <v>8.19</v>
      </c>
      <c r="K13" s="14">
        <f t="shared" si="3"/>
        <v>810.81</v>
      </c>
    </row>
    <row r="14" spans="1:12">
      <c r="A14" s="33">
        <v>43290</v>
      </c>
      <c r="B14" s="36">
        <v>11300</v>
      </c>
      <c r="C14" s="35" t="s">
        <v>48</v>
      </c>
      <c r="D14" s="36" t="s">
        <v>49</v>
      </c>
      <c r="E14" s="35" t="s">
        <v>50</v>
      </c>
      <c r="F14" s="43"/>
      <c r="G14" s="43">
        <v>4421.8999999999996</v>
      </c>
      <c r="H14" s="12">
        <f t="shared" si="0"/>
        <v>0</v>
      </c>
      <c r="I14" s="12">
        <f t="shared" si="1"/>
        <v>0</v>
      </c>
      <c r="J14" s="12">
        <f t="shared" si="2"/>
        <v>44.218999999999994</v>
      </c>
      <c r="K14" s="14">
        <f t="shared" si="3"/>
        <v>4377.6809999999996</v>
      </c>
    </row>
    <row r="15" spans="1:12">
      <c r="A15" s="33">
        <v>43292</v>
      </c>
      <c r="B15" s="36">
        <v>11370</v>
      </c>
      <c r="C15" s="35" t="s">
        <v>48</v>
      </c>
      <c r="D15" s="36" t="s">
        <v>49</v>
      </c>
      <c r="E15" s="35" t="s">
        <v>50</v>
      </c>
      <c r="F15" s="43"/>
      <c r="G15" s="43">
        <v>1000</v>
      </c>
      <c r="H15" s="12">
        <f>+F15/1.12*0.12</f>
        <v>0</v>
      </c>
      <c r="I15" s="12">
        <f>+F15/1.12*0.01</f>
        <v>0</v>
      </c>
      <c r="J15" s="12">
        <f>+G15*0.01</f>
        <v>10</v>
      </c>
      <c r="K15" s="14">
        <f>+F15+G15-I15-J15</f>
        <v>990</v>
      </c>
      <c r="L15" s="1"/>
    </row>
    <row r="16" spans="1:12" s="20" customFormat="1">
      <c r="A16" s="33">
        <v>43288</v>
      </c>
      <c r="B16" s="36">
        <v>67682</v>
      </c>
      <c r="C16" s="35" t="s">
        <v>18</v>
      </c>
      <c r="D16" s="36" t="s">
        <v>19</v>
      </c>
      <c r="E16" s="35" t="s">
        <v>20</v>
      </c>
      <c r="F16" s="43"/>
      <c r="G16" s="43">
        <v>5350</v>
      </c>
      <c r="H16" s="12">
        <f t="shared" si="0"/>
        <v>0</v>
      </c>
      <c r="I16" s="12">
        <f t="shared" si="1"/>
        <v>0</v>
      </c>
      <c r="J16" s="12">
        <f t="shared" si="2"/>
        <v>53.5</v>
      </c>
      <c r="K16" s="14">
        <f t="shared" si="3"/>
        <v>5296.5</v>
      </c>
      <c r="L16" s="19"/>
    </row>
    <row r="17" spans="1:14" s="13" customFormat="1">
      <c r="A17" s="33">
        <v>43290</v>
      </c>
      <c r="B17" s="36">
        <v>67686</v>
      </c>
      <c r="C17" s="35" t="s">
        <v>18</v>
      </c>
      <c r="D17" s="36" t="s">
        <v>19</v>
      </c>
      <c r="E17" s="35" t="s">
        <v>20</v>
      </c>
      <c r="F17" s="43"/>
      <c r="G17" s="43">
        <v>1941.5</v>
      </c>
      <c r="H17" s="8">
        <f t="shared" si="0"/>
        <v>0</v>
      </c>
      <c r="I17" s="8">
        <f t="shared" si="1"/>
        <v>0</v>
      </c>
      <c r="J17" s="8">
        <f t="shared" si="2"/>
        <v>19.414999999999999</v>
      </c>
      <c r="K17" s="14">
        <f t="shared" si="3"/>
        <v>1922.085</v>
      </c>
      <c r="L17" s="16"/>
    </row>
    <row r="18" spans="1:14" s="13" customFormat="1">
      <c r="A18" s="33">
        <v>43290</v>
      </c>
      <c r="B18" s="36">
        <v>67685</v>
      </c>
      <c r="C18" s="35" t="s">
        <v>18</v>
      </c>
      <c r="D18" s="36" t="s">
        <v>19</v>
      </c>
      <c r="E18" s="35" t="s">
        <v>20</v>
      </c>
      <c r="F18" s="43"/>
      <c r="G18" s="43">
        <v>1550</v>
      </c>
      <c r="H18" s="12">
        <f t="shared" si="0"/>
        <v>0</v>
      </c>
      <c r="I18" s="12">
        <f t="shared" si="1"/>
        <v>0</v>
      </c>
      <c r="J18" s="12">
        <f t="shared" si="2"/>
        <v>15.5</v>
      </c>
      <c r="K18" s="14">
        <f t="shared" si="3"/>
        <v>1534.5</v>
      </c>
      <c r="L18" s="16"/>
    </row>
    <row r="19" spans="1:14" s="13" customFormat="1">
      <c r="A19" s="33">
        <v>43283</v>
      </c>
      <c r="B19" s="36">
        <v>67675</v>
      </c>
      <c r="C19" s="35" t="s">
        <v>18</v>
      </c>
      <c r="D19" s="36" t="s">
        <v>19</v>
      </c>
      <c r="E19" s="35" t="s">
        <v>20</v>
      </c>
      <c r="F19" s="43"/>
      <c r="G19" s="43">
        <v>6865</v>
      </c>
      <c r="H19" s="12">
        <f t="shared" si="0"/>
        <v>0</v>
      </c>
      <c r="I19" s="12">
        <f t="shared" si="1"/>
        <v>0</v>
      </c>
      <c r="J19" s="12">
        <f t="shared" si="2"/>
        <v>68.650000000000006</v>
      </c>
      <c r="K19" s="14">
        <f t="shared" si="3"/>
        <v>6796.35</v>
      </c>
      <c r="L19" s="16"/>
    </row>
    <row r="20" spans="1:14" s="13" customFormat="1">
      <c r="A20" s="33">
        <v>43294</v>
      </c>
      <c r="B20" s="36">
        <v>67689</v>
      </c>
      <c r="C20" s="35" t="s">
        <v>18</v>
      </c>
      <c r="D20" s="36" t="s">
        <v>19</v>
      </c>
      <c r="E20" s="35" t="s">
        <v>20</v>
      </c>
      <c r="F20" s="43"/>
      <c r="G20" s="43">
        <v>3290</v>
      </c>
      <c r="H20" s="12">
        <f t="shared" si="0"/>
        <v>0</v>
      </c>
      <c r="I20" s="12">
        <f t="shared" si="1"/>
        <v>0</v>
      </c>
      <c r="J20" s="12">
        <f t="shared" si="2"/>
        <v>32.9</v>
      </c>
      <c r="K20" s="14">
        <f t="shared" si="3"/>
        <v>3257.1</v>
      </c>
      <c r="L20" s="16"/>
    </row>
    <row r="21" spans="1:14">
      <c r="A21" s="33">
        <v>43283</v>
      </c>
      <c r="B21" s="36">
        <v>67676</v>
      </c>
      <c r="C21" s="35" t="s">
        <v>18</v>
      </c>
      <c r="D21" s="36" t="s">
        <v>19</v>
      </c>
      <c r="E21" s="35" t="s">
        <v>20</v>
      </c>
      <c r="F21" s="43"/>
      <c r="G21" s="43">
        <v>2457.5</v>
      </c>
      <c r="H21" s="12">
        <f t="shared" si="0"/>
        <v>0</v>
      </c>
      <c r="I21" s="12">
        <f t="shared" si="1"/>
        <v>0</v>
      </c>
      <c r="J21" s="12">
        <f t="shared" si="2"/>
        <v>24.574999999999999</v>
      </c>
      <c r="K21" s="14">
        <f t="shared" si="3"/>
        <v>2432.9250000000002</v>
      </c>
      <c r="L21" s="1"/>
    </row>
    <row r="22" spans="1:14">
      <c r="A22" s="33">
        <v>43294</v>
      </c>
      <c r="B22" s="34">
        <v>135898</v>
      </c>
      <c r="C22" s="35" t="s">
        <v>21</v>
      </c>
      <c r="D22" s="36" t="s">
        <v>22</v>
      </c>
      <c r="E22" s="35" t="s">
        <v>25</v>
      </c>
      <c r="F22" s="43"/>
      <c r="G22" s="43">
        <v>2700</v>
      </c>
      <c r="H22" s="12">
        <f>+F22/1.12*0.12</f>
        <v>0</v>
      </c>
      <c r="I22" s="12">
        <f t="shared" si="1"/>
        <v>0</v>
      </c>
      <c r="J22" s="12">
        <f t="shared" si="2"/>
        <v>27</v>
      </c>
      <c r="K22" s="14">
        <f t="shared" si="3"/>
        <v>2673</v>
      </c>
      <c r="L22" s="1"/>
    </row>
    <row r="23" spans="1:14" s="13" customFormat="1">
      <c r="A23" s="33">
        <v>43286</v>
      </c>
      <c r="B23" s="54">
        <v>135198</v>
      </c>
      <c r="C23" s="35" t="s">
        <v>21</v>
      </c>
      <c r="D23" s="36" t="s">
        <v>22</v>
      </c>
      <c r="E23" s="35" t="s">
        <v>25</v>
      </c>
      <c r="F23" s="43"/>
      <c r="G23" s="43">
        <v>4650</v>
      </c>
      <c r="H23" s="12">
        <f t="shared" si="0"/>
        <v>0</v>
      </c>
      <c r="I23" s="12">
        <f t="shared" si="1"/>
        <v>0</v>
      </c>
      <c r="J23" s="12">
        <f t="shared" si="2"/>
        <v>46.5</v>
      </c>
      <c r="K23" s="14">
        <f t="shared" si="3"/>
        <v>4603.5</v>
      </c>
      <c r="L23" s="16"/>
    </row>
    <row r="24" spans="1:14" s="20" customFormat="1">
      <c r="A24" s="33">
        <v>43290</v>
      </c>
      <c r="B24" s="38">
        <v>136134</v>
      </c>
      <c r="C24" s="35" t="s">
        <v>21</v>
      </c>
      <c r="D24" s="36" t="s">
        <v>22</v>
      </c>
      <c r="E24" s="35" t="s">
        <v>25</v>
      </c>
      <c r="F24" s="43"/>
      <c r="G24" s="43">
        <v>3850</v>
      </c>
      <c r="H24" s="8">
        <f t="shared" si="0"/>
        <v>0</v>
      </c>
      <c r="I24" s="8">
        <f t="shared" si="1"/>
        <v>0</v>
      </c>
      <c r="J24" s="8">
        <f t="shared" si="2"/>
        <v>38.5</v>
      </c>
      <c r="K24" s="14">
        <f t="shared" si="3"/>
        <v>3811.5</v>
      </c>
      <c r="L24" s="19"/>
    </row>
    <row r="25" spans="1:14">
      <c r="A25" s="33">
        <v>43283</v>
      </c>
      <c r="B25" s="38">
        <v>134945</v>
      </c>
      <c r="C25" s="35" t="s">
        <v>21</v>
      </c>
      <c r="D25" s="36" t="s">
        <v>22</v>
      </c>
      <c r="E25" s="35" t="s">
        <v>25</v>
      </c>
      <c r="F25" s="43"/>
      <c r="G25" s="43">
        <v>4050</v>
      </c>
      <c r="H25" s="12">
        <f t="shared" si="0"/>
        <v>0</v>
      </c>
      <c r="I25" s="12">
        <f t="shared" si="1"/>
        <v>0</v>
      </c>
      <c r="J25" s="12">
        <f t="shared" si="2"/>
        <v>40.5</v>
      </c>
      <c r="K25" s="14">
        <f t="shared" si="3"/>
        <v>4009.5</v>
      </c>
      <c r="L25" s="13"/>
      <c r="M25" s="13"/>
      <c r="N25" s="13"/>
    </row>
    <row r="26" spans="1:14" s="13" customFormat="1">
      <c r="A26" s="33">
        <v>43294</v>
      </c>
      <c r="B26" s="38">
        <v>222879</v>
      </c>
      <c r="C26" s="35" t="s">
        <v>26</v>
      </c>
      <c r="D26" s="36" t="s">
        <v>27</v>
      </c>
      <c r="E26" s="35" t="s">
        <v>28</v>
      </c>
      <c r="F26" s="43">
        <v>3350.45</v>
      </c>
      <c r="G26" s="43"/>
      <c r="H26" s="12">
        <f t="shared" si="0"/>
        <v>358.97678571428565</v>
      </c>
      <c r="I26" s="12">
        <f t="shared" si="1"/>
        <v>29.914732142857137</v>
      </c>
      <c r="J26" s="12">
        <f>+G26*0.01</f>
        <v>0</v>
      </c>
      <c r="K26" s="14">
        <f>+F26+G26-I26-J26</f>
        <v>3320.5352678571426</v>
      </c>
      <c r="L26" s="16"/>
    </row>
    <row r="27" spans="1:14" s="13" customFormat="1">
      <c r="A27" s="33">
        <v>43283</v>
      </c>
      <c r="B27" s="38">
        <v>221622</v>
      </c>
      <c r="C27" s="35" t="s">
        <v>26</v>
      </c>
      <c r="D27" s="36" t="s">
        <v>27</v>
      </c>
      <c r="E27" s="35" t="s">
        <v>28</v>
      </c>
      <c r="F27" s="43">
        <v>4836.09</v>
      </c>
      <c r="G27" s="43"/>
      <c r="H27" s="12">
        <f>+F27/1.12*0.12</f>
        <v>518.15250000000003</v>
      </c>
      <c r="I27" s="12">
        <f>+F27/1.12*0.01</f>
        <v>43.179375</v>
      </c>
      <c r="J27" s="12">
        <f t="shared" si="2"/>
        <v>0</v>
      </c>
      <c r="K27" s="14">
        <f>+F27+G27-I27-J27</f>
        <v>4792.9106250000004</v>
      </c>
      <c r="L27" s="16"/>
    </row>
    <row r="28" spans="1:14" s="51" customFormat="1">
      <c r="A28" s="33">
        <v>43283</v>
      </c>
      <c r="B28" s="38">
        <v>700</v>
      </c>
      <c r="C28" s="35" t="s">
        <v>69</v>
      </c>
      <c r="D28" s="36" t="s">
        <v>70</v>
      </c>
      <c r="E28" s="35" t="s">
        <v>71</v>
      </c>
      <c r="F28" s="43">
        <v>5078.5</v>
      </c>
      <c r="G28" s="43"/>
      <c r="H28" s="49">
        <f t="shared" si="0"/>
        <v>544.125</v>
      </c>
      <c r="I28" s="49">
        <f t="shared" si="1"/>
        <v>45.34375</v>
      </c>
      <c r="J28" s="49">
        <f t="shared" si="2"/>
        <v>0</v>
      </c>
      <c r="K28" s="52">
        <f t="shared" si="3"/>
        <v>5033.15625</v>
      </c>
      <c r="L28" s="50"/>
    </row>
    <row r="29" spans="1:14">
      <c r="A29" s="33">
        <v>43283</v>
      </c>
      <c r="B29" s="38">
        <v>690</v>
      </c>
      <c r="C29" s="35" t="s">
        <v>69</v>
      </c>
      <c r="D29" s="36" t="s">
        <v>70</v>
      </c>
      <c r="E29" s="35" t="s">
        <v>71</v>
      </c>
      <c r="F29" s="43">
        <v>3408</v>
      </c>
      <c r="G29" s="43"/>
      <c r="H29" s="18">
        <f t="shared" si="0"/>
        <v>365.14285714285711</v>
      </c>
      <c r="I29" s="18">
        <f t="shared" si="1"/>
        <v>30.428571428571427</v>
      </c>
      <c r="J29" s="18">
        <f t="shared" si="2"/>
        <v>0</v>
      </c>
      <c r="K29" s="14">
        <f t="shared" si="3"/>
        <v>3377.5714285714284</v>
      </c>
      <c r="L29" s="16"/>
      <c r="M29" s="13"/>
      <c r="N29" s="13"/>
    </row>
    <row r="30" spans="1:14">
      <c r="A30" s="33">
        <v>43286</v>
      </c>
      <c r="B30" s="38">
        <v>969</v>
      </c>
      <c r="C30" s="35" t="s">
        <v>69</v>
      </c>
      <c r="D30" s="36" t="s">
        <v>70</v>
      </c>
      <c r="E30" s="35" t="s">
        <v>71</v>
      </c>
      <c r="F30" s="43">
        <v>900</v>
      </c>
      <c r="G30" s="43"/>
      <c r="H30" s="12">
        <f t="shared" si="0"/>
        <v>96.428571428571416</v>
      </c>
      <c r="I30" s="12">
        <f t="shared" si="1"/>
        <v>8.0357142857142847</v>
      </c>
      <c r="J30" s="12">
        <f t="shared" si="2"/>
        <v>0</v>
      </c>
      <c r="K30" s="14">
        <f t="shared" si="3"/>
        <v>891.96428571428567</v>
      </c>
      <c r="L30" s="16"/>
      <c r="M30" s="13"/>
      <c r="N30" s="13"/>
    </row>
    <row r="31" spans="1:14">
      <c r="A31" s="33">
        <v>43287</v>
      </c>
      <c r="B31" s="38">
        <v>982</v>
      </c>
      <c r="C31" s="35" t="s">
        <v>69</v>
      </c>
      <c r="D31" s="36" t="s">
        <v>70</v>
      </c>
      <c r="E31" s="35" t="s">
        <v>71</v>
      </c>
      <c r="F31" s="43">
        <v>805</v>
      </c>
      <c r="G31" s="43"/>
      <c r="H31" s="8">
        <f t="shared" si="0"/>
        <v>86.249999999999986</v>
      </c>
      <c r="I31" s="8">
        <f t="shared" si="1"/>
        <v>7.1874999999999991</v>
      </c>
      <c r="J31" s="8">
        <f t="shared" si="2"/>
        <v>0</v>
      </c>
      <c r="K31" s="14">
        <f t="shared" si="3"/>
        <v>797.8125</v>
      </c>
    </row>
    <row r="32" spans="1:14">
      <c r="A32" s="33" t="s">
        <v>72</v>
      </c>
      <c r="B32" s="38">
        <v>155652</v>
      </c>
      <c r="C32" s="35" t="s">
        <v>51</v>
      </c>
      <c r="D32" s="36" t="s">
        <v>52</v>
      </c>
      <c r="E32" s="35" t="s">
        <v>53</v>
      </c>
      <c r="F32" s="43">
        <v>2050</v>
      </c>
      <c r="G32" s="43"/>
      <c r="H32" s="12">
        <f t="shared" si="0"/>
        <v>219.64285714285711</v>
      </c>
      <c r="I32" s="12">
        <f t="shared" si="1"/>
        <v>18.303571428571427</v>
      </c>
      <c r="J32" s="12">
        <f t="shared" si="2"/>
        <v>0</v>
      </c>
      <c r="K32" s="14">
        <f t="shared" si="3"/>
        <v>2031.6964285714287</v>
      </c>
    </row>
    <row r="33" spans="1:12">
      <c r="A33" s="33">
        <v>43284</v>
      </c>
      <c r="B33" s="38">
        <v>4574</v>
      </c>
      <c r="C33" s="35" t="s">
        <v>41</v>
      </c>
      <c r="D33" s="36" t="s">
        <v>42</v>
      </c>
      <c r="E33" s="35" t="s">
        <v>43</v>
      </c>
      <c r="F33" s="43">
        <v>12065</v>
      </c>
      <c r="G33" s="43"/>
      <c r="H33" s="12">
        <f t="shared" si="0"/>
        <v>1292.6785714285713</v>
      </c>
      <c r="I33" s="12">
        <f t="shared" si="1"/>
        <v>107.72321428571428</v>
      </c>
      <c r="J33" s="12">
        <f t="shared" si="2"/>
        <v>0</v>
      </c>
      <c r="K33" s="14">
        <f t="shared" si="3"/>
        <v>11957.276785714286</v>
      </c>
    </row>
    <row r="34" spans="1:12">
      <c r="A34" s="33">
        <v>43294</v>
      </c>
      <c r="B34" s="48">
        <v>1199987</v>
      </c>
      <c r="C34" s="35" t="s">
        <v>59</v>
      </c>
      <c r="D34" s="36" t="s">
        <v>60</v>
      </c>
      <c r="E34" s="35" t="s">
        <v>61</v>
      </c>
      <c r="F34" s="43">
        <v>7063</v>
      </c>
      <c r="G34" s="43"/>
      <c r="H34" s="12">
        <f t="shared" si="0"/>
        <v>756.74999999999989</v>
      </c>
      <c r="I34" s="12">
        <f t="shared" si="1"/>
        <v>63.062499999999993</v>
      </c>
      <c r="J34" s="12">
        <f t="shared" si="2"/>
        <v>0</v>
      </c>
      <c r="K34" s="14">
        <f t="shared" si="3"/>
        <v>6999.9375</v>
      </c>
    </row>
    <row r="35" spans="1:12">
      <c r="A35" s="33">
        <v>43295</v>
      </c>
      <c r="B35" s="38">
        <v>52832755</v>
      </c>
      <c r="C35" s="35" t="s">
        <v>73</v>
      </c>
      <c r="D35" s="36" t="s">
        <v>74</v>
      </c>
      <c r="E35" s="35" t="s">
        <v>75</v>
      </c>
      <c r="F35" s="44">
        <v>2280.25</v>
      </c>
      <c r="G35" s="44"/>
      <c r="H35" s="8">
        <f t="shared" si="0"/>
        <v>244.31249999999997</v>
      </c>
      <c r="I35" s="8">
        <f t="shared" si="1"/>
        <v>20.359374999999996</v>
      </c>
      <c r="J35" s="8">
        <f t="shared" si="2"/>
        <v>0</v>
      </c>
      <c r="K35" s="14">
        <f t="shared" si="3"/>
        <v>2259.890625</v>
      </c>
    </row>
    <row r="36" spans="1:12">
      <c r="A36" s="33">
        <v>43300</v>
      </c>
      <c r="B36" s="38">
        <v>20157</v>
      </c>
      <c r="C36" s="35" t="s">
        <v>68</v>
      </c>
      <c r="D36" s="36" t="s">
        <v>16</v>
      </c>
      <c r="E36" s="35" t="s">
        <v>17</v>
      </c>
      <c r="F36" s="43">
        <v>5549</v>
      </c>
      <c r="G36" s="43"/>
      <c r="H36" s="12">
        <f t="shared" si="0"/>
        <v>594.53571428571422</v>
      </c>
      <c r="I36" s="12">
        <f t="shared" si="1"/>
        <v>49.544642857142854</v>
      </c>
      <c r="J36" s="12">
        <f t="shared" si="2"/>
        <v>0</v>
      </c>
      <c r="K36" s="14">
        <f t="shared" si="3"/>
        <v>5499.4553571428569</v>
      </c>
    </row>
    <row r="37" spans="1:12">
      <c r="A37" s="33">
        <v>43300</v>
      </c>
      <c r="B37" s="38">
        <v>20156</v>
      </c>
      <c r="C37" s="35" t="s">
        <v>68</v>
      </c>
      <c r="D37" s="36" t="s">
        <v>16</v>
      </c>
      <c r="E37" s="35" t="s">
        <v>17</v>
      </c>
      <c r="F37" s="45">
        <v>1739</v>
      </c>
      <c r="G37" s="43"/>
      <c r="H37" s="12">
        <f t="shared" si="0"/>
        <v>186.32142857142856</v>
      </c>
      <c r="I37" s="12">
        <f t="shared" si="1"/>
        <v>15.526785714285714</v>
      </c>
      <c r="J37" s="12">
        <f t="shared" si="2"/>
        <v>0</v>
      </c>
      <c r="K37" s="14">
        <f t="shared" si="3"/>
        <v>1723.4732142857142</v>
      </c>
    </row>
    <row r="38" spans="1:12">
      <c r="A38" s="33">
        <v>43300</v>
      </c>
      <c r="B38" s="38">
        <v>20155</v>
      </c>
      <c r="C38" s="35" t="s">
        <v>68</v>
      </c>
      <c r="D38" s="36" t="s">
        <v>16</v>
      </c>
      <c r="E38" s="35" t="s">
        <v>17</v>
      </c>
      <c r="F38" s="43">
        <v>1921</v>
      </c>
      <c r="G38" s="43"/>
      <c r="H38" s="12">
        <f t="shared" si="0"/>
        <v>205.82142857142856</v>
      </c>
      <c r="I38" s="12">
        <f t="shared" si="1"/>
        <v>17.151785714285715</v>
      </c>
      <c r="J38" s="12">
        <f t="shared" si="2"/>
        <v>0</v>
      </c>
      <c r="K38" s="14">
        <f t="shared" si="3"/>
        <v>1903.8482142857142</v>
      </c>
      <c r="L38" s="1"/>
    </row>
    <row r="39" spans="1:12">
      <c r="A39" s="33">
        <v>43300</v>
      </c>
      <c r="B39" s="38">
        <v>20158</v>
      </c>
      <c r="C39" s="35" t="s">
        <v>68</v>
      </c>
      <c r="D39" s="36" t="s">
        <v>16</v>
      </c>
      <c r="E39" s="35" t="s">
        <v>17</v>
      </c>
      <c r="F39" s="43">
        <v>3647</v>
      </c>
      <c r="G39" s="43"/>
      <c r="H39" s="12">
        <f t="shared" si="0"/>
        <v>390.74999999999994</v>
      </c>
      <c r="I39" s="12">
        <f t="shared" si="1"/>
        <v>32.562499999999993</v>
      </c>
      <c r="J39" s="12">
        <f t="shared" si="2"/>
        <v>0</v>
      </c>
      <c r="K39" s="14">
        <f t="shared" si="3"/>
        <v>3614.4375</v>
      </c>
    </row>
    <row r="40" spans="1:12">
      <c r="A40" s="33">
        <v>43298</v>
      </c>
      <c r="B40" s="38">
        <v>291</v>
      </c>
      <c r="C40" s="35" t="s">
        <v>76</v>
      </c>
      <c r="D40" s="36" t="s">
        <v>77</v>
      </c>
      <c r="E40" s="35" t="s">
        <v>78</v>
      </c>
      <c r="F40" s="43"/>
      <c r="G40" s="43">
        <v>2500</v>
      </c>
      <c r="H40" s="12">
        <f t="shared" si="0"/>
        <v>0</v>
      </c>
      <c r="I40" s="12">
        <f t="shared" si="1"/>
        <v>0</v>
      </c>
      <c r="J40" s="12">
        <f t="shared" si="2"/>
        <v>25</v>
      </c>
      <c r="K40" s="14">
        <f t="shared" si="3"/>
        <v>2475</v>
      </c>
    </row>
    <row r="41" spans="1:12">
      <c r="A41" s="33">
        <v>43295</v>
      </c>
      <c r="B41" s="41">
        <v>841180</v>
      </c>
      <c r="C41" s="35" t="s">
        <v>38</v>
      </c>
      <c r="D41" s="36" t="s">
        <v>39</v>
      </c>
      <c r="E41" s="35" t="s">
        <v>40</v>
      </c>
      <c r="F41" s="43">
        <v>4560</v>
      </c>
      <c r="G41" s="43"/>
      <c r="H41" s="12">
        <f t="shared" si="0"/>
        <v>488.5714285714285</v>
      </c>
      <c r="I41" s="12">
        <f t="shared" si="1"/>
        <v>40.714285714285715</v>
      </c>
      <c r="J41" s="12">
        <f t="shared" si="2"/>
        <v>0</v>
      </c>
      <c r="K41" s="14">
        <f t="shared" si="3"/>
        <v>4519.2857142857147</v>
      </c>
    </row>
    <row r="42" spans="1:12">
      <c r="A42" s="33">
        <v>43298</v>
      </c>
      <c r="B42" s="41">
        <v>11550</v>
      </c>
      <c r="C42" s="35" t="s">
        <v>48</v>
      </c>
      <c r="D42" s="36" t="s">
        <v>49</v>
      </c>
      <c r="E42" s="35" t="s">
        <v>50</v>
      </c>
      <c r="F42" s="43"/>
      <c r="G42" s="43">
        <v>698.5</v>
      </c>
      <c r="H42" s="12">
        <f t="shared" ref="H42:H58" si="4">+F42/1.12*0.12</f>
        <v>0</v>
      </c>
      <c r="I42" s="12">
        <f t="shared" ref="I42:I58" si="5">+F42/1.12*0.01</f>
        <v>0</v>
      </c>
      <c r="J42" s="12">
        <f t="shared" ref="J42:J58" si="6">+G42*0.01</f>
        <v>6.9850000000000003</v>
      </c>
      <c r="K42" s="14">
        <f t="shared" ref="K42:K58" si="7">+F42+G42-I42-J42</f>
        <v>691.51499999999999</v>
      </c>
    </row>
    <row r="43" spans="1:12">
      <c r="A43" s="33">
        <v>43297</v>
      </c>
      <c r="B43" s="41">
        <v>11515</v>
      </c>
      <c r="C43" s="35" t="s">
        <v>48</v>
      </c>
      <c r="D43" s="36" t="s">
        <v>49</v>
      </c>
      <c r="E43" s="35" t="s">
        <v>50</v>
      </c>
      <c r="F43" s="43"/>
      <c r="G43" s="43">
        <v>3404.45</v>
      </c>
      <c r="H43" s="12">
        <f t="shared" si="4"/>
        <v>0</v>
      </c>
      <c r="I43" s="12">
        <f t="shared" si="5"/>
        <v>0</v>
      </c>
      <c r="J43" s="12">
        <f t="shared" si="6"/>
        <v>34.044499999999999</v>
      </c>
      <c r="K43" s="14">
        <f t="shared" si="7"/>
        <v>3370.4054999999998</v>
      </c>
    </row>
    <row r="44" spans="1:12">
      <c r="A44" s="33">
        <v>43298</v>
      </c>
      <c r="B44" s="41">
        <v>135833</v>
      </c>
      <c r="C44" s="35" t="s">
        <v>21</v>
      </c>
      <c r="D44" s="36" t="s">
        <v>22</v>
      </c>
      <c r="E44" s="35" t="s">
        <v>25</v>
      </c>
      <c r="F44" s="43"/>
      <c r="G44" s="43">
        <v>2100</v>
      </c>
      <c r="H44" s="12">
        <f t="shared" si="4"/>
        <v>0</v>
      </c>
      <c r="I44" s="12">
        <f t="shared" si="5"/>
        <v>0</v>
      </c>
      <c r="J44" s="12">
        <f t="shared" si="6"/>
        <v>21</v>
      </c>
      <c r="K44" s="14">
        <f t="shared" si="7"/>
        <v>2079</v>
      </c>
    </row>
    <row r="45" spans="1:12">
      <c r="A45" s="33">
        <v>43297</v>
      </c>
      <c r="B45" s="41">
        <v>67694</v>
      </c>
      <c r="C45" s="35" t="s">
        <v>18</v>
      </c>
      <c r="D45" s="36" t="s">
        <v>19</v>
      </c>
      <c r="E45" s="35" t="s">
        <v>20</v>
      </c>
      <c r="F45" s="43"/>
      <c r="G45" s="43">
        <v>390</v>
      </c>
      <c r="H45" s="12">
        <f t="shared" si="4"/>
        <v>0</v>
      </c>
      <c r="I45" s="12">
        <f t="shared" si="5"/>
        <v>0</v>
      </c>
      <c r="J45" s="12">
        <f t="shared" si="6"/>
        <v>3.9</v>
      </c>
      <c r="K45" s="14">
        <f t="shared" si="7"/>
        <v>386.1</v>
      </c>
    </row>
    <row r="46" spans="1:12">
      <c r="A46" s="33">
        <v>43297</v>
      </c>
      <c r="B46" s="41">
        <v>67693</v>
      </c>
      <c r="C46" s="35" t="s">
        <v>18</v>
      </c>
      <c r="D46" s="36" t="s">
        <v>19</v>
      </c>
      <c r="E46" s="35" t="s">
        <v>20</v>
      </c>
      <c r="F46" s="43"/>
      <c r="G46" s="43">
        <v>1482.5</v>
      </c>
      <c r="H46" s="12">
        <f t="shared" si="4"/>
        <v>0</v>
      </c>
      <c r="I46" s="12">
        <f t="shared" si="5"/>
        <v>0</v>
      </c>
      <c r="J46" s="12">
        <f t="shared" si="6"/>
        <v>14.825000000000001</v>
      </c>
      <c r="K46" s="14">
        <f t="shared" si="7"/>
        <v>1467.675</v>
      </c>
    </row>
    <row r="47" spans="1:12">
      <c r="A47" s="33">
        <v>43295</v>
      </c>
      <c r="B47" s="41">
        <v>35208</v>
      </c>
      <c r="C47" s="35" t="s">
        <v>79</v>
      </c>
      <c r="D47" s="36" t="s">
        <v>80</v>
      </c>
      <c r="E47" s="35" t="s">
        <v>81</v>
      </c>
      <c r="F47" s="43">
        <v>6072.5</v>
      </c>
      <c r="G47" s="43"/>
      <c r="H47" s="12">
        <f t="shared" si="4"/>
        <v>650.62499999999989</v>
      </c>
      <c r="I47" s="12">
        <f t="shared" si="5"/>
        <v>54.218749999999993</v>
      </c>
      <c r="J47" s="12">
        <f t="shared" si="6"/>
        <v>0</v>
      </c>
      <c r="K47" s="14">
        <f t="shared" si="7"/>
        <v>6018.28125</v>
      </c>
    </row>
    <row r="48" spans="1:12">
      <c r="A48" s="33">
        <v>43295</v>
      </c>
      <c r="B48" s="41">
        <v>35209</v>
      </c>
      <c r="C48" s="35" t="s">
        <v>79</v>
      </c>
      <c r="D48" s="36" t="s">
        <v>80</v>
      </c>
      <c r="E48" s="35" t="s">
        <v>81</v>
      </c>
      <c r="F48" s="43">
        <v>8598</v>
      </c>
      <c r="G48" s="43"/>
      <c r="H48" s="12">
        <f t="shared" si="4"/>
        <v>921.21428571428567</v>
      </c>
      <c r="I48" s="12">
        <f t="shared" si="5"/>
        <v>76.767857142857139</v>
      </c>
      <c r="J48" s="12">
        <f t="shared" si="6"/>
        <v>0</v>
      </c>
      <c r="K48" s="14">
        <f t="shared" si="7"/>
        <v>8521.2321428571431</v>
      </c>
    </row>
    <row r="49" spans="1:11">
      <c r="A49" s="33">
        <v>43305</v>
      </c>
      <c r="B49" s="41">
        <v>168649</v>
      </c>
      <c r="C49" s="35" t="s">
        <v>57</v>
      </c>
      <c r="D49" s="36" t="s">
        <v>58</v>
      </c>
      <c r="E49" s="35" t="s">
        <v>56</v>
      </c>
      <c r="F49" s="43">
        <v>1861.2</v>
      </c>
      <c r="G49" s="43"/>
      <c r="H49" s="12">
        <f t="shared" si="4"/>
        <v>199.41428571428571</v>
      </c>
      <c r="I49" s="12">
        <f t="shared" si="5"/>
        <v>16.617857142857144</v>
      </c>
      <c r="J49" s="12">
        <f t="shared" si="6"/>
        <v>0</v>
      </c>
      <c r="K49" s="14">
        <f t="shared" si="7"/>
        <v>1844.5821428571428</v>
      </c>
    </row>
    <row r="50" spans="1:11">
      <c r="A50" s="33">
        <v>43305</v>
      </c>
      <c r="B50" s="41">
        <v>85283</v>
      </c>
      <c r="C50" s="35" t="s">
        <v>54</v>
      </c>
      <c r="D50" s="36" t="s">
        <v>55</v>
      </c>
      <c r="E50" s="35" t="s">
        <v>56</v>
      </c>
      <c r="F50" s="43">
        <v>3017.4</v>
      </c>
      <c r="G50" s="43"/>
      <c r="H50" s="12">
        <f t="shared" si="4"/>
        <v>323.29285714285709</v>
      </c>
      <c r="I50" s="12">
        <f t="shared" si="5"/>
        <v>26.941071428571426</v>
      </c>
      <c r="J50" s="12">
        <f t="shared" si="6"/>
        <v>0</v>
      </c>
      <c r="K50" s="14">
        <f t="shared" si="7"/>
        <v>2990.4589285714287</v>
      </c>
    </row>
    <row r="51" spans="1:11">
      <c r="A51" s="33">
        <v>43305</v>
      </c>
      <c r="B51" s="41">
        <v>149664</v>
      </c>
      <c r="C51" s="35" t="s">
        <v>21</v>
      </c>
      <c r="D51" s="36" t="s">
        <v>22</v>
      </c>
      <c r="E51" s="35" t="s">
        <v>25</v>
      </c>
      <c r="F51" s="43"/>
      <c r="G51" s="43">
        <v>1700</v>
      </c>
      <c r="H51" s="12">
        <f t="shared" ref="H51:H55" si="8">+F51/1.12*0.12</f>
        <v>0</v>
      </c>
      <c r="I51" s="12">
        <f t="shared" ref="I51:I55" si="9">+F51/1.12*0.01</f>
        <v>0</v>
      </c>
      <c r="J51" s="12">
        <f t="shared" ref="J51:J55" si="10">+G51*0.01</f>
        <v>17</v>
      </c>
      <c r="K51" s="14">
        <f t="shared" ref="K51:K55" si="11">+F51+G51-I51-J51</f>
        <v>1683</v>
      </c>
    </row>
    <row r="52" spans="1:11">
      <c r="A52" s="33">
        <v>43306</v>
      </c>
      <c r="B52" s="41">
        <v>520</v>
      </c>
      <c r="C52" s="35" t="s">
        <v>82</v>
      </c>
      <c r="D52" s="36" t="s">
        <v>83</v>
      </c>
      <c r="E52" s="35" t="s">
        <v>84</v>
      </c>
      <c r="F52" s="43"/>
      <c r="G52" s="43">
        <v>1120</v>
      </c>
      <c r="H52" s="12">
        <f t="shared" si="8"/>
        <v>0</v>
      </c>
      <c r="I52" s="12">
        <f t="shared" si="9"/>
        <v>0</v>
      </c>
      <c r="J52" s="12">
        <f t="shared" si="10"/>
        <v>11.200000000000001</v>
      </c>
      <c r="K52" s="14">
        <f t="shared" si="11"/>
        <v>1108.8</v>
      </c>
    </row>
    <row r="53" spans="1:11">
      <c r="A53" s="33">
        <v>43302</v>
      </c>
      <c r="B53" s="41">
        <v>501319208</v>
      </c>
      <c r="C53" s="35" t="s">
        <v>29</v>
      </c>
      <c r="D53" s="36" t="s">
        <v>30</v>
      </c>
      <c r="E53" s="35" t="s">
        <v>31</v>
      </c>
      <c r="F53" s="43">
        <v>7509</v>
      </c>
      <c r="G53" s="43"/>
      <c r="H53" s="12">
        <f t="shared" si="8"/>
        <v>804.53571428571422</v>
      </c>
      <c r="I53" s="12">
        <f t="shared" si="9"/>
        <v>67.044642857142861</v>
      </c>
      <c r="J53" s="12">
        <f t="shared" si="10"/>
        <v>0</v>
      </c>
      <c r="K53" s="14">
        <f t="shared" si="11"/>
        <v>7441.9553571428569</v>
      </c>
    </row>
    <row r="54" spans="1:11">
      <c r="A54" s="33">
        <v>43301</v>
      </c>
      <c r="B54" s="41">
        <v>1122</v>
      </c>
      <c r="C54" s="35" t="s">
        <v>69</v>
      </c>
      <c r="D54" s="36" t="s">
        <v>70</v>
      </c>
      <c r="E54" s="35" t="s">
        <v>85</v>
      </c>
      <c r="F54" s="43">
        <v>1050</v>
      </c>
      <c r="G54" s="43"/>
      <c r="H54" s="12">
        <f t="shared" si="8"/>
        <v>112.49999999999999</v>
      </c>
      <c r="I54" s="12">
        <f t="shared" si="9"/>
        <v>9.3749999999999982</v>
      </c>
      <c r="J54" s="12">
        <f t="shared" si="10"/>
        <v>0</v>
      </c>
      <c r="K54" s="14">
        <f t="shared" si="11"/>
        <v>1040.625</v>
      </c>
    </row>
    <row r="55" spans="1:11">
      <c r="A55" s="33">
        <v>43301</v>
      </c>
      <c r="B55" s="41">
        <v>149219</v>
      </c>
      <c r="C55" s="35" t="s">
        <v>21</v>
      </c>
      <c r="D55" s="36" t="s">
        <v>22</v>
      </c>
      <c r="E55" s="35" t="s">
        <v>25</v>
      </c>
      <c r="F55" s="43"/>
      <c r="G55" s="43">
        <v>600</v>
      </c>
      <c r="H55" s="12">
        <f t="shared" si="8"/>
        <v>0</v>
      </c>
      <c r="I55" s="12">
        <f t="shared" si="9"/>
        <v>0</v>
      </c>
      <c r="J55" s="12">
        <f t="shared" si="10"/>
        <v>6</v>
      </c>
      <c r="K55" s="14">
        <f t="shared" si="11"/>
        <v>594</v>
      </c>
    </row>
    <row r="56" spans="1:11">
      <c r="A56" s="33">
        <v>43299</v>
      </c>
      <c r="B56" s="41">
        <v>73582</v>
      </c>
      <c r="C56" s="35" t="s">
        <v>23</v>
      </c>
      <c r="D56" s="36" t="s">
        <v>24</v>
      </c>
      <c r="E56" s="35" t="s">
        <v>47</v>
      </c>
      <c r="F56" s="43">
        <v>981.31</v>
      </c>
      <c r="G56" s="43"/>
      <c r="H56" s="12">
        <f t="shared" si="4"/>
        <v>105.14035714285713</v>
      </c>
      <c r="I56" s="12">
        <f t="shared" si="5"/>
        <v>8.7616964285714278</v>
      </c>
      <c r="J56" s="12">
        <f t="shared" si="6"/>
        <v>0</v>
      </c>
      <c r="K56" s="14">
        <f t="shared" si="7"/>
        <v>972.54830357142851</v>
      </c>
    </row>
    <row r="57" spans="1:11">
      <c r="A57" s="33">
        <v>43299</v>
      </c>
      <c r="B57" s="41">
        <v>26275</v>
      </c>
      <c r="C57" s="35" t="s">
        <v>65</v>
      </c>
      <c r="D57" s="36" t="s">
        <v>66</v>
      </c>
      <c r="E57" s="35" t="s">
        <v>67</v>
      </c>
      <c r="F57" s="43">
        <v>2917.68</v>
      </c>
      <c r="G57" s="43"/>
      <c r="H57" s="12">
        <f t="shared" si="4"/>
        <v>312.60857142857134</v>
      </c>
      <c r="I57" s="12">
        <f t="shared" si="5"/>
        <v>26.050714285714282</v>
      </c>
      <c r="J57" s="12">
        <f t="shared" si="6"/>
        <v>0</v>
      </c>
      <c r="K57" s="14">
        <f t="shared" si="7"/>
        <v>2891.6292857142857</v>
      </c>
    </row>
    <row r="58" spans="1:11">
      <c r="A58" s="33">
        <v>43300</v>
      </c>
      <c r="B58" s="41">
        <v>4653</v>
      </c>
      <c r="C58" s="35" t="s">
        <v>41</v>
      </c>
      <c r="D58" s="36" t="s">
        <v>42</v>
      </c>
      <c r="E58" s="35" t="s">
        <v>43</v>
      </c>
      <c r="F58" s="43">
        <v>5500</v>
      </c>
      <c r="G58" s="43"/>
      <c r="H58" s="12">
        <f t="shared" si="4"/>
        <v>589.28571428571422</v>
      </c>
      <c r="I58" s="12">
        <f t="shared" si="5"/>
        <v>49.107142857142854</v>
      </c>
      <c r="J58" s="12">
        <f t="shared" si="6"/>
        <v>0</v>
      </c>
      <c r="K58" s="14">
        <f t="shared" si="7"/>
        <v>5450.8928571428569</v>
      </c>
    </row>
    <row r="59" spans="1:11">
      <c r="A59" s="33">
        <v>43299</v>
      </c>
      <c r="B59" s="38">
        <v>67696</v>
      </c>
      <c r="C59" s="35" t="s">
        <v>18</v>
      </c>
      <c r="D59" s="36" t="s">
        <v>19</v>
      </c>
      <c r="E59" s="35" t="s">
        <v>20</v>
      </c>
      <c r="F59" s="43"/>
      <c r="G59" s="43">
        <v>806</v>
      </c>
      <c r="H59" s="12">
        <f t="shared" si="0"/>
        <v>0</v>
      </c>
      <c r="I59" s="12">
        <f t="shared" si="1"/>
        <v>0</v>
      </c>
      <c r="J59" s="12">
        <f t="shared" si="2"/>
        <v>8.06</v>
      </c>
      <c r="K59" s="14">
        <f t="shared" si="3"/>
        <v>797.94</v>
      </c>
    </row>
    <row r="60" spans="1:11">
      <c r="A60" s="33">
        <v>43305</v>
      </c>
      <c r="B60" s="41">
        <v>1133</v>
      </c>
      <c r="C60" s="35" t="s">
        <v>69</v>
      </c>
      <c r="D60" s="36" t="s">
        <v>70</v>
      </c>
      <c r="E60" s="35" t="s">
        <v>85</v>
      </c>
      <c r="F60" s="43">
        <v>825</v>
      </c>
      <c r="G60" s="43"/>
      <c r="H60" s="12">
        <f t="shared" si="0"/>
        <v>88.392857142857125</v>
      </c>
      <c r="I60" s="12">
        <f t="shared" si="1"/>
        <v>7.3660714285714279</v>
      </c>
      <c r="J60" s="12">
        <f t="shared" si="2"/>
        <v>0</v>
      </c>
      <c r="K60" s="14">
        <f t="shared" si="3"/>
        <v>817.63392857142856</v>
      </c>
    </row>
    <row r="61" spans="1:11">
      <c r="A61" s="33">
        <v>43301</v>
      </c>
      <c r="B61" s="38">
        <v>26148</v>
      </c>
      <c r="C61" s="35" t="s">
        <v>86</v>
      </c>
      <c r="D61" s="36" t="s">
        <v>87</v>
      </c>
      <c r="E61" s="35" t="s">
        <v>88</v>
      </c>
      <c r="F61" s="43">
        <v>520</v>
      </c>
      <c r="G61" s="43"/>
      <c r="H61" s="12">
        <f t="shared" si="0"/>
        <v>55.714285714285701</v>
      </c>
      <c r="I61" s="12">
        <f t="shared" si="1"/>
        <v>4.6428571428571423</v>
      </c>
      <c r="J61" s="12">
        <f t="shared" si="2"/>
        <v>0</v>
      </c>
      <c r="K61" s="14">
        <f t="shared" si="3"/>
        <v>515.35714285714289</v>
      </c>
    </row>
    <row r="62" spans="1:11">
      <c r="A62" s="33">
        <v>43304</v>
      </c>
      <c r="B62" s="38">
        <v>149432</v>
      </c>
      <c r="C62" s="35" t="s">
        <v>21</v>
      </c>
      <c r="D62" s="36" t="s">
        <v>22</v>
      </c>
      <c r="E62" s="35" t="s">
        <v>25</v>
      </c>
      <c r="F62" s="43"/>
      <c r="G62" s="43">
        <v>2700</v>
      </c>
      <c r="H62" s="12">
        <f t="shared" ref="H62" si="12">+F62/1.12*0.12</f>
        <v>0</v>
      </c>
      <c r="I62" s="12">
        <f t="shared" ref="I62" si="13">+F62/1.12*0.01</f>
        <v>0</v>
      </c>
      <c r="J62" s="12">
        <f t="shared" ref="J62" si="14">+G62*0.01</f>
        <v>27</v>
      </c>
      <c r="K62" s="14">
        <f t="shared" ref="K62" si="15">+F62+G62-I62-J62</f>
        <v>2673</v>
      </c>
    </row>
    <row r="63" spans="1:11">
      <c r="A63" s="33">
        <v>43304</v>
      </c>
      <c r="B63" s="38">
        <v>67699</v>
      </c>
      <c r="C63" s="35" t="s">
        <v>18</v>
      </c>
      <c r="D63" s="36" t="s">
        <v>19</v>
      </c>
      <c r="E63" s="35" t="s">
        <v>20</v>
      </c>
      <c r="F63" s="43"/>
      <c r="G63" s="43">
        <v>6550</v>
      </c>
      <c r="H63" s="12">
        <f t="shared" ref="H63:H66" si="16">+F63/1.12*0.12</f>
        <v>0</v>
      </c>
      <c r="I63" s="12">
        <f t="shared" ref="I63:I66" si="17">+F63/1.12*0.01</f>
        <v>0</v>
      </c>
      <c r="J63" s="12">
        <f t="shared" ref="J63:J66" si="18">+G63*0.01</f>
        <v>65.5</v>
      </c>
      <c r="K63" s="14">
        <f t="shared" ref="K63:K66" si="19">+F63+G63-I63-J63</f>
        <v>6484.5</v>
      </c>
    </row>
    <row r="64" spans="1:11">
      <c r="A64" s="33">
        <v>43304</v>
      </c>
      <c r="B64" s="38">
        <v>67700</v>
      </c>
      <c r="C64" s="35" t="s">
        <v>18</v>
      </c>
      <c r="D64" s="36" t="s">
        <v>19</v>
      </c>
      <c r="E64" s="35" t="s">
        <v>20</v>
      </c>
      <c r="F64" s="43"/>
      <c r="G64" s="43">
        <v>1183.75</v>
      </c>
      <c r="H64" s="12">
        <f t="shared" si="16"/>
        <v>0</v>
      </c>
      <c r="I64" s="12">
        <f t="shared" si="17"/>
        <v>0</v>
      </c>
      <c r="J64" s="12">
        <f t="shared" si="18"/>
        <v>11.8375</v>
      </c>
      <c r="K64" s="14">
        <f t="shared" si="19"/>
        <v>1171.9124999999999</v>
      </c>
    </row>
    <row r="65" spans="1:12">
      <c r="A65" s="33">
        <v>43304</v>
      </c>
      <c r="B65" s="38">
        <v>470</v>
      </c>
      <c r="C65" s="35" t="s">
        <v>82</v>
      </c>
      <c r="D65" s="36" t="s">
        <v>83</v>
      </c>
      <c r="E65" s="35" t="s">
        <v>84</v>
      </c>
      <c r="F65" s="43"/>
      <c r="G65" s="43">
        <v>3032.5</v>
      </c>
      <c r="H65" s="12">
        <f t="shared" si="16"/>
        <v>0</v>
      </c>
      <c r="I65" s="12">
        <f t="shared" si="17"/>
        <v>0</v>
      </c>
      <c r="J65" s="12">
        <f t="shared" si="18"/>
        <v>30.324999999999999</v>
      </c>
      <c r="K65" s="14">
        <f t="shared" si="19"/>
        <v>3002.1750000000002</v>
      </c>
    </row>
    <row r="66" spans="1:12">
      <c r="A66" s="33">
        <v>43304</v>
      </c>
      <c r="B66" s="38">
        <v>471</v>
      </c>
      <c r="C66" s="35" t="s">
        <v>82</v>
      </c>
      <c r="D66" s="36" t="s">
        <v>83</v>
      </c>
      <c r="E66" s="35" t="s">
        <v>84</v>
      </c>
      <c r="F66" s="43"/>
      <c r="G66" s="43">
        <v>433</v>
      </c>
      <c r="H66" s="12">
        <f t="shared" si="16"/>
        <v>0</v>
      </c>
      <c r="I66" s="12">
        <f t="shared" si="17"/>
        <v>0</v>
      </c>
      <c r="J66" s="12">
        <f t="shared" si="18"/>
        <v>4.33</v>
      </c>
      <c r="K66" s="14">
        <f t="shared" si="19"/>
        <v>428.67</v>
      </c>
    </row>
    <row r="67" spans="1:12">
      <c r="A67" s="33">
        <v>43307</v>
      </c>
      <c r="B67" s="38">
        <v>12516</v>
      </c>
      <c r="C67" s="35" t="s">
        <v>35</v>
      </c>
      <c r="D67" s="36" t="s">
        <v>36</v>
      </c>
      <c r="E67" s="35" t="s">
        <v>37</v>
      </c>
      <c r="F67" s="43">
        <v>1230</v>
      </c>
      <c r="G67" s="43"/>
      <c r="H67" s="12">
        <f t="shared" ref="H67" si="20">+F67/1.12*0.12</f>
        <v>131.78571428571425</v>
      </c>
      <c r="I67" s="12">
        <f t="shared" ref="I67" si="21">+F67/1.12*0.01</f>
        <v>10.982142857142856</v>
      </c>
      <c r="J67" s="12">
        <f t="shared" ref="J67" si="22">+G67*0.01</f>
        <v>0</v>
      </c>
      <c r="K67" s="14">
        <f t="shared" ref="K67" si="23">+F67+G67-I67-J67</f>
        <v>1219.0178571428571</v>
      </c>
    </row>
    <row r="68" spans="1:12">
      <c r="A68" s="33">
        <v>43309</v>
      </c>
      <c r="B68" s="38">
        <v>484</v>
      </c>
      <c r="C68" s="35" t="s">
        <v>82</v>
      </c>
      <c r="D68" s="36" t="s">
        <v>83</v>
      </c>
      <c r="E68" s="35" t="s">
        <v>84</v>
      </c>
      <c r="F68" s="43"/>
      <c r="G68" s="43">
        <v>1120</v>
      </c>
      <c r="H68" s="12">
        <f t="shared" ref="H68:H77" si="24">+F68/1.12*0.12</f>
        <v>0</v>
      </c>
      <c r="I68" s="12">
        <f t="shared" ref="I68:I77" si="25">+F68/1.12*0.01</f>
        <v>0</v>
      </c>
      <c r="J68" s="12">
        <f t="shared" ref="J68:J77" si="26">+G68*0.01</f>
        <v>11.200000000000001</v>
      </c>
      <c r="K68" s="14">
        <f t="shared" ref="K68:K77" si="27">+F68+G68-I68-J68</f>
        <v>1108.8</v>
      </c>
    </row>
    <row r="69" spans="1:12">
      <c r="A69" s="33">
        <v>43311</v>
      </c>
      <c r="B69" s="38">
        <v>533</v>
      </c>
      <c r="C69" s="35" t="s">
        <v>82</v>
      </c>
      <c r="D69" s="36" t="s">
        <v>83</v>
      </c>
      <c r="E69" s="35" t="s">
        <v>84</v>
      </c>
      <c r="F69" s="43"/>
      <c r="G69" s="43">
        <v>1102.5</v>
      </c>
      <c r="H69" s="12">
        <f t="shared" si="24"/>
        <v>0</v>
      </c>
      <c r="I69" s="12">
        <f t="shared" si="25"/>
        <v>0</v>
      </c>
      <c r="J69" s="12">
        <f t="shared" si="26"/>
        <v>11.025</v>
      </c>
      <c r="K69" s="14">
        <f t="shared" si="27"/>
        <v>1091.4749999999999</v>
      </c>
    </row>
    <row r="70" spans="1:12">
      <c r="A70" s="33">
        <v>43311</v>
      </c>
      <c r="B70" s="38">
        <v>534</v>
      </c>
      <c r="C70" s="35" t="s">
        <v>82</v>
      </c>
      <c r="D70" s="36" t="s">
        <v>83</v>
      </c>
      <c r="E70" s="35" t="s">
        <v>84</v>
      </c>
      <c r="F70" s="43"/>
      <c r="G70" s="43">
        <v>435</v>
      </c>
      <c r="H70" s="12">
        <f t="shared" si="24"/>
        <v>0</v>
      </c>
      <c r="I70" s="12">
        <f t="shared" si="25"/>
        <v>0</v>
      </c>
      <c r="J70" s="12">
        <f t="shared" si="26"/>
        <v>4.3500000000000005</v>
      </c>
      <c r="K70" s="14">
        <f t="shared" si="27"/>
        <v>430.65</v>
      </c>
    </row>
    <row r="71" spans="1:12">
      <c r="A71" s="33">
        <v>43308</v>
      </c>
      <c r="B71" s="38">
        <v>149837</v>
      </c>
      <c r="C71" s="35" t="s">
        <v>21</v>
      </c>
      <c r="D71" s="36" t="s">
        <v>22</v>
      </c>
      <c r="E71" s="35" t="s">
        <v>25</v>
      </c>
      <c r="F71" s="43"/>
      <c r="G71" s="43">
        <v>600</v>
      </c>
      <c r="H71" s="12">
        <f t="shared" si="24"/>
        <v>0</v>
      </c>
      <c r="I71" s="12">
        <f t="shared" si="25"/>
        <v>0</v>
      </c>
      <c r="J71" s="12">
        <f t="shared" si="26"/>
        <v>6</v>
      </c>
      <c r="K71" s="14">
        <f t="shared" si="27"/>
        <v>594</v>
      </c>
    </row>
    <row r="72" spans="1:12">
      <c r="A72" s="33">
        <v>43307</v>
      </c>
      <c r="B72" s="38">
        <v>82382</v>
      </c>
      <c r="C72" s="35" t="s">
        <v>89</v>
      </c>
      <c r="D72" s="36" t="s">
        <v>90</v>
      </c>
      <c r="E72" s="35" t="s">
        <v>91</v>
      </c>
      <c r="F72" s="43">
        <v>1210</v>
      </c>
      <c r="G72" s="43"/>
      <c r="H72" s="12">
        <f t="shared" si="24"/>
        <v>129.64285714285711</v>
      </c>
      <c r="I72" s="12">
        <f t="shared" si="25"/>
        <v>10.803571428571427</v>
      </c>
      <c r="J72" s="12">
        <f t="shared" si="26"/>
        <v>0</v>
      </c>
      <c r="K72" s="14">
        <f t="shared" si="27"/>
        <v>1199.1964285714287</v>
      </c>
    </row>
    <row r="73" spans="1:12">
      <c r="A73" s="33" t="s">
        <v>92</v>
      </c>
      <c r="B73" s="38">
        <v>176022</v>
      </c>
      <c r="C73" s="35" t="s">
        <v>51</v>
      </c>
      <c r="D73" s="36" t="s">
        <v>52</v>
      </c>
      <c r="E73" s="35" t="s">
        <v>53</v>
      </c>
      <c r="F73" s="43">
        <v>2030</v>
      </c>
      <c r="G73" s="43"/>
      <c r="H73" s="12">
        <f t="shared" si="24"/>
        <v>217.49999999999997</v>
      </c>
      <c r="I73" s="12">
        <f t="shared" si="25"/>
        <v>18.124999999999996</v>
      </c>
      <c r="J73" s="12">
        <f t="shared" si="26"/>
        <v>0</v>
      </c>
      <c r="K73" s="14">
        <f t="shared" si="27"/>
        <v>2011.875</v>
      </c>
    </row>
    <row r="74" spans="1:12">
      <c r="A74" s="33">
        <v>43311</v>
      </c>
      <c r="B74" s="38">
        <v>58258</v>
      </c>
      <c r="C74" s="35" t="s">
        <v>18</v>
      </c>
      <c r="D74" s="36" t="s">
        <v>19</v>
      </c>
      <c r="E74" s="35" t="s">
        <v>20</v>
      </c>
      <c r="F74" s="43"/>
      <c r="G74" s="43">
        <v>2202.5</v>
      </c>
      <c r="H74" s="12">
        <f t="shared" si="24"/>
        <v>0</v>
      </c>
      <c r="I74" s="12">
        <f t="shared" si="25"/>
        <v>0</v>
      </c>
      <c r="J74" s="12">
        <f t="shared" si="26"/>
        <v>22.025000000000002</v>
      </c>
      <c r="K74" s="14">
        <f t="shared" si="27"/>
        <v>2180.4749999999999</v>
      </c>
    </row>
    <row r="75" spans="1:12">
      <c r="A75" s="33">
        <v>43311</v>
      </c>
      <c r="B75" s="38">
        <v>150087</v>
      </c>
      <c r="C75" s="35" t="s">
        <v>21</v>
      </c>
      <c r="D75" s="36" t="s">
        <v>22</v>
      </c>
      <c r="E75" s="35" t="s">
        <v>25</v>
      </c>
      <c r="F75" s="43"/>
      <c r="G75" s="43">
        <v>1050</v>
      </c>
      <c r="H75" s="12">
        <f t="shared" si="24"/>
        <v>0</v>
      </c>
      <c r="I75" s="12">
        <f t="shared" si="25"/>
        <v>0</v>
      </c>
      <c r="J75" s="12">
        <f t="shared" si="26"/>
        <v>10.5</v>
      </c>
      <c r="K75" s="14">
        <f t="shared" si="27"/>
        <v>1039.5</v>
      </c>
    </row>
    <row r="76" spans="1:12">
      <c r="A76" s="33">
        <v>43311</v>
      </c>
      <c r="B76" s="38">
        <v>223990</v>
      </c>
      <c r="C76" s="35" t="s">
        <v>26</v>
      </c>
      <c r="D76" s="36" t="s">
        <v>27</v>
      </c>
      <c r="E76" s="35" t="s">
        <v>28</v>
      </c>
      <c r="F76" s="43">
        <v>3737.91</v>
      </c>
      <c r="G76" s="43"/>
      <c r="H76" s="12">
        <f t="shared" si="24"/>
        <v>400.49035714285702</v>
      </c>
      <c r="I76" s="12">
        <f t="shared" si="25"/>
        <v>33.374196428571423</v>
      </c>
      <c r="J76" s="12">
        <f t="shared" si="26"/>
        <v>0</v>
      </c>
      <c r="K76" s="14">
        <f t="shared" si="27"/>
        <v>3704.5358035714285</v>
      </c>
    </row>
    <row r="77" spans="1:12">
      <c r="A77" s="33"/>
      <c r="B77" s="38"/>
      <c r="C77" s="35"/>
      <c r="D77" s="36"/>
      <c r="E77" s="35"/>
      <c r="F77" s="43"/>
      <c r="G77" s="43"/>
      <c r="H77" s="12">
        <f t="shared" si="24"/>
        <v>0</v>
      </c>
      <c r="I77" s="12">
        <f t="shared" si="25"/>
        <v>0</v>
      </c>
      <c r="J77" s="12">
        <f t="shared" si="26"/>
        <v>0</v>
      </c>
      <c r="K77" s="14">
        <f t="shared" si="27"/>
        <v>0</v>
      </c>
    </row>
    <row r="78" spans="1:12">
      <c r="A78" s="37"/>
      <c r="B78" s="41"/>
      <c r="C78" s="35"/>
      <c r="D78" s="36"/>
      <c r="E78" s="35"/>
      <c r="F78" s="43"/>
      <c r="G78" s="43"/>
      <c r="H78" s="12">
        <f t="shared" ref="H78" si="28">+F78/1.12*0.12</f>
        <v>0</v>
      </c>
      <c r="I78" s="12">
        <f t="shared" ref="I78" si="29">+F78/1.12*0.01</f>
        <v>0</v>
      </c>
      <c r="J78" s="12">
        <f t="shared" ref="J78" si="30">+G78*0.01</f>
        <v>0</v>
      </c>
      <c r="K78" s="14">
        <f t="shared" ref="K78" si="31">+F78+G78-I78-J78</f>
        <v>0</v>
      </c>
    </row>
    <row r="79" spans="1:12">
      <c r="A79" s="37"/>
      <c r="B79" s="34"/>
      <c r="C79" s="35"/>
      <c r="D79" s="36"/>
      <c r="E79" s="35"/>
      <c r="F79" s="46"/>
      <c r="G79" s="47"/>
      <c r="H79" s="12">
        <f t="shared" ref="H79" si="32">+F79/1.12*0.12</f>
        <v>0</v>
      </c>
      <c r="I79" s="12">
        <f t="shared" ref="I79" si="33">+F79/1.12*0.01</f>
        <v>0</v>
      </c>
      <c r="J79" s="12">
        <f t="shared" ref="J79" si="34">+G79*0.01</f>
        <v>0</v>
      </c>
      <c r="K79" s="14">
        <f t="shared" ref="K79" si="35">+F79+G79-I79-J79</f>
        <v>0</v>
      </c>
      <c r="L79" s="16"/>
    </row>
    <row r="80" spans="1:12" ht="16.5" thickBot="1">
      <c r="A80" s="24" t="s">
        <v>15</v>
      </c>
      <c r="B80" s="26"/>
      <c r="C80" s="26"/>
      <c r="D80" s="26"/>
      <c r="E80" s="26"/>
      <c r="F80" s="29">
        <f>+SUM(F6:F78)</f>
        <v>147985.99</v>
      </c>
      <c r="G80" s="29">
        <f>+SUM(G6:G78)</f>
        <v>78883.600000000006</v>
      </c>
      <c r="H80" s="29">
        <f>+SUM(H6:H78)</f>
        <v>15855.641785714282</v>
      </c>
      <c r="I80" s="29">
        <f>+SUM(I6:I78)</f>
        <v>1321.3034821428571</v>
      </c>
      <c r="J80" s="29">
        <f>+SUM(J6:J78)</f>
        <v>788.83600000000013</v>
      </c>
      <c r="K80" s="29">
        <f>+SUM(K6:K78)</f>
        <v>224759.45051785716</v>
      </c>
    </row>
    <row r="81" spans="1:13" s="10" customFormat="1" ht="16.5" thickBot="1">
      <c r="A81" s="23"/>
      <c r="B81" s="25"/>
      <c r="C81" s="25"/>
      <c r="D81" s="25"/>
      <c r="E81" s="27"/>
      <c r="F81" s="28"/>
      <c r="G81" s="28"/>
      <c r="H81" s="31"/>
      <c r="I81" s="31"/>
      <c r="J81" s="31"/>
      <c r="K81" s="32"/>
      <c r="M81" s="11"/>
    </row>
    <row r="82" spans="1:13">
      <c r="A82"/>
      <c r="B82"/>
      <c r="C82"/>
      <c r="D82"/>
      <c r="E82"/>
      <c r="F82" s="9"/>
      <c r="G82" s="9"/>
      <c r="H82" s="9"/>
      <c r="I82" s="9"/>
      <c r="J82" s="9"/>
      <c r="K82"/>
    </row>
    <row r="83" spans="1:13">
      <c r="A83"/>
      <c r="B83"/>
      <c r="C83"/>
      <c r="D83"/>
      <c r="E83"/>
      <c r="F83" s="9"/>
      <c r="G83" s="9"/>
      <c r="H83" s="9"/>
      <c r="I83" s="9"/>
      <c r="J83" s="9"/>
      <c r="K83"/>
    </row>
    <row r="84" spans="1:13">
      <c r="A84"/>
      <c r="B84"/>
      <c r="C84"/>
      <c r="D84"/>
      <c r="E84"/>
      <c r="F84" s="9"/>
      <c r="G84" s="9"/>
      <c r="H84" s="9"/>
      <c r="I84" s="9"/>
      <c r="J84" s="9"/>
      <c r="K84"/>
    </row>
    <row r="85" spans="1:13">
      <c r="A85"/>
      <c r="B85"/>
      <c r="C85"/>
      <c r="D85"/>
      <c r="E85"/>
      <c r="F85" s="9"/>
      <c r="G85" s="9"/>
      <c r="H85" s="9"/>
      <c r="I85" s="9"/>
      <c r="J85" s="9"/>
      <c r="K85"/>
    </row>
    <row r="86" spans="1:13">
      <c r="A86"/>
      <c r="B86"/>
      <c r="C86"/>
      <c r="D86"/>
      <c r="E86"/>
      <c r="F86" s="9"/>
      <c r="G86" s="9"/>
      <c r="H86" s="9"/>
      <c r="I86" s="9"/>
      <c r="J86" s="9"/>
      <c r="K86"/>
    </row>
    <row r="87" spans="1:13">
      <c r="A87"/>
      <c r="B87"/>
      <c r="C87"/>
      <c r="D87"/>
      <c r="E87"/>
      <c r="F87" s="9"/>
      <c r="G87" s="9"/>
      <c r="H87" s="9"/>
      <c r="I87" s="9">
        <f>H87*0.01</f>
        <v>0</v>
      </c>
      <c r="J87" s="9"/>
      <c r="K87"/>
    </row>
    <row r="88" spans="1:13">
      <c r="A88"/>
      <c r="B88"/>
      <c r="C88"/>
      <c r="D88"/>
      <c r="E88"/>
      <c r="F88" s="9"/>
      <c r="G88" s="9"/>
      <c r="H88" s="9"/>
      <c r="I88" s="9"/>
      <c r="J88" s="9"/>
      <c r="K88"/>
    </row>
    <row r="89" spans="1:13">
      <c r="A89"/>
      <c r="B89"/>
      <c r="C89"/>
      <c r="D89"/>
      <c r="E89"/>
      <c r="F89" s="9"/>
      <c r="G89" s="9"/>
      <c r="H89" s="9"/>
      <c r="I89" s="9"/>
      <c r="J89" s="9"/>
      <c r="K89"/>
    </row>
    <row r="90" spans="1:13">
      <c r="A90"/>
      <c r="B90"/>
      <c r="C90"/>
      <c r="D90"/>
      <c r="E90"/>
      <c r="F90" s="9"/>
      <c r="G90" s="9"/>
      <c r="H90" s="9"/>
      <c r="I90" s="9"/>
      <c r="J90" s="9"/>
      <c r="K90"/>
    </row>
    <row r="91" spans="1:13">
      <c r="A91"/>
      <c r="B91"/>
      <c r="C91"/>
      <c r="D91"/>
      <c r="E91"/>
      <c r="F91" s="9"/>
      <c r="G91" s="9"/>
      <c r="H91" s="9"/>
      <c r="I91" s="9"/>
      <c r="J91" s="9"/>
      <c r="K91"/>
    </row>
    <row r="92" spans="1:13">
      <c r="A92"/>
      <c r="B92"/>
      <c r="C92"/>
      <c r="D92"/>
      <c r="E92"/>
      <c r="F92" s="9"/>
      <c r="G92" s="9"/>
      <c r="H92" s="9"/>
      <c r="I92" s="9"/>
      <c r="J92" s="9"/>
      <c r="K92"/>
    </row>
    <row r="93" spans="1:13">
      <c r="A93"/>
      <c r="B93"/>
      <c r="C93"/>
      <c r="D93"/>
      <c r="E93"/>
      <c r="F93" s="9"/>
      <c r="G93" s="9"/>
      <c r="H93" s="9"/>
      <c r="I93" s="9"/>
      <c r="J93" s="9"/>
      <c r="K93"/>
    </row>
    <row r="94" spans="1:13">
      <c r="A94"/>
      <c r="B94"/>
      <c r="C94"/>
      <c r="D94"/>
      <c r="E94"/>
      <c r="F94" s="9"/>
      <c r="G94" s="9"/>
      <c r="H94" s="9"/>
      <c r="I94" s="9"/>
      <c r="J94" s="9"/>
      <c r="K94"/>
    </row>
    <row r="95" spans="1:13">
      <c r="A95"/>
      <c r="B95"/>
      <c r="C95"/>
      <c r="D95"/>
      <c r="E95"/>
      <c r="F95" s="9"/>
      <c r="G95" s="9"/>
      <c r="H95" s="9"/>
      <c r="I95" s="9"/>
      <c r="J95" s="9"/>
      <c r="K95"/>
    </row>
    <row r="96" spans="1:13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  <row r="210" spans="1:11">
      <c r="A210"/>
      <c r="B210"/>
      <c r="C210"/>
      <c r="D210"/>
      <c r="E210"/>
      <c r="F210" s="9"/>
      <c r="G210" s="9"/>
      <c r="H210" s="9"/>
      <c r="I210" s="9"/>
      <c r="J210" s="9"/>
      <c r="K210"/>
    </row>
    <row r="211" spans="1:11">
      <c r="A211"/>
      <c r="B211"/>
      <c r="C211"/>
      <c r="D211"/>
      <c r="E211"/>
      <c r="F211" s="9"/>
      <c r="G211" s="9"/>
      <c r="H211" s="9"/>
      <c r="I211" s="9"/>
      <c r="J211" s="9"/>
      <c r="K211"/>
    </row>
    <row r="212" spans="1:11">
      <c r="A212"/>
      <c r="B212"/>
      <c r="C212"/>
      <c r="D212"/>
      <c r="E212"/>
      <c r="F212" s="9"/>
      <c r="G212" s="9"/>
      <c r="H212" s="9"/>
      <c r="I212" s="9"/>
      <c r="J212" s="9"/>
      <c r="K212"/>
    </row>
    <row r="213" spans="1:11">
      <c r="A213"/>
      <c r="B213"/>
      <c r="C213"/>
      <c r="D213"/>
      <c r="E213"/>
      <c r="F213" s="9"/>
      <c r="G213" s="9"/>
      <c r="H213" s="9"/>
      <c r="I213" s="9"/>
      <c r="J213" s="9"/>
      <c r="K213"/>
    </row>
    <row r="214" spans="1:11">
      <c r="A214"/>
      <c r="B214"/>
      <c r="C214"/>
      <c r="D214"/>
      <c r="E214"/>
      <c r="F214" s="9"/>
      <c r="G214" s="9"/>
      <c r="H214" s="9"/>
      <c r="I214" s="9"/>
      <c r="J214" s="9"/>
      <c r="K214"/>
    </row>
    <row r="215" spans="1:11">
      <c r="A215"/>
      <c r="B215"/>
      <c r="C215"/>
      <c r="D215"/>
      <c r="E215"/>
      <c r="F215" s="9"/>
      <c r="G215" s="9"/>
      <c r="H215" s="9"/>
      <c r="I215" s="9"/>
      <c r="J215" s="9"/>
      <c r="K215"/>
    </row>
    <row r="216" spans="1:11">
      <c r="A216"/>
      <c r="B216"/>
      <c r="C216"/>
      <c r="D216"/>
      <c r="E216"/>
      <c r="F216" s="9"/>
      <c r="G216" s="9"/>
      <c r="H216" s="9"/>
      <c r="I216" s="9"/>
      <c r="J216" s="9"/>
      <c r="K216"/>
    </row>
    <row r="217" spans="1:11">
      <c r="A217"/>
      <c r="B217"/>
      <c r="C217"/>
      <c r="D217"/>
      <c r="E217"/>
      <c r="F217" s="9"/>
      <c r="G217" s="9"/>
      <c r="H217" s="9"/>
      <c r="I217" s="9"/>
      <c r="J217" s="9"/>
      <c r="K217"/>
    </row>
    <row r="218" spans="1:11">
      <c r="A218"/>
      <c r="B218"/>
      <c r="C218"/>
      <c r="D218"/>
      <c r="E218"/>
      <c r="F218" s="9"/>
      <c r="G218" s="9"/>
      <c r="H218" s="9"/>
      <c r="I218" s="9"/>
      <c r="J218" s="9"/>
      <c r="K218"/>
    </row>
    <row r="219" spans="1:11">
      <c r="A219"/>
      <c r="B219"/>
      <c r="C219"/>
      <c r="D219"/>
      <c r="E219"/>
      <c r="F219" s="9"/>
      <c r="G219" s="9"/>
      <c r="H219" s="9"/>
      <c r="I219" s="9"/>
      <c r="J219" s="9"/>
      <c r="K219"/>
    </row>
    <row r="220" spans="1:11">
      <c r="A220"/>
      <c r="B220"/>
      <c r="C220"/>
      <c r="D220"/>
      <c r="E220"/>
      <c r="F220" s="9"/>
      <c r="G220" s="9"/>
      <c r="H220" s="9"/>
      <c r="I220" s="9"/>
      <c r="J220" s="9"/>
      <c r="K220"/>
    </row>
    <row r="221" spans="1:11">
      <c r="A221"/>
      <c r="B221"/>
      <c r="C221"/>
      <c r="D221"/>
      <c r="E221"/>
      <c r="F221" s="9"/>
      <c r="G221" s="9"/>
      <c r="H221" s="9"/>
      <c r="I221" s="9"/>
      <c r="J221" s="9"/>
      <c r="K221"/>
    </row>
    <row r="222" spans="1:11">
      <c r="A222"/>
      <c r="B222"/>
      <c r="C222"/>
      <c r="D222"/>
      <c r="E222"/>
      <c r="F222" s="9"/>
      <c r="G222" s="9"/>
      <c r="H222" s="9"/>
      <c r="I222" s="9"/>
      <c r="J222" s="9"/>
      <c r="K222"/>
    </row>
    <row r="223" spans="1:11">
      <c r="A223"/>
      <c r="B223"/>
      <c r="C223"/>
      <c r="D223"/>
      <c r="E223"/>
      <c r="F223" s="9"/>
      <c r="G223" s="9"/>
      <c r="H223" s="9"/>
      <c r="I223" s="9"/>
      <c r="J223" s="9"/>
      <c r="K223"/>
    </row>
    <row r="224" spans="1:11">
      <c r="A224"/>
      <c r="B224"/>
      <c r="C224"/>
      <c r="D224"/>
      <c r="E224"/>
      <c r="F224" s="9"/>
      <c r="G224" s="9"/>
      <c r="H224" s="9"/>
      <c r="I224" s="9"/>
      <c r="J224" s="9"/>
      <c r="K224"/>
    </row>
    <row r="225" spans="1:11">
      <c r="A225"/>
      <c r="B225"/>
      <c r="C225"/>
      <c r="D225"/>
      <c r="E225"/>
      <c r="F225" s="9"/>
      <c r="G225" s="9"/>
      <c r="H225" s="9"/>
      <c r="I225" s="9"/>
      <c r="J225" s="9"/>
      <c r="K2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July2018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admin</cp:lastModifiedBy>
  <cp:lastPrinted>2015-06-03T07:37:13Z</cp:lastPrinted>
  <dcterms:created xsi:type="dcterms:W3CDTF">2009-06-09T07:13:51Z</dcterms:created>
  <dcterms:modified xsi:type="dcterms:W3CDTF">2018-08-01T11:36:30Z</dcterms:modified>
</cp:coreProperties>
</file>